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60" windowHeight="12660" firstSheet="1" activeTab="1"/>
  </bookViews>
  <sheets>
    <sheet name="【使用前阅读说明】" sheetId="3" r:id="rId1"/>
    <sheet name="输入值【1】" sheetId="4" r:id="rId2"/>
    <sheet name="输出值1-总成本估算表" sheetId="5" r:id="rId3"/>
  </sheets>
  <calcPr calcId="144525"/>
</workbook>
</file>

<file path=xl/comments1.xml><?xml version="1.0" encoding="utf-8"?>
<comments xmlns="http://schemas.openxmlformats.org/spreadsheetml/2006/main">
  <authors>
    <author>XS</author>
  </authors>
  <commentList>
    <comment ref="B4" authorId="0">
      <text>
        <r>
          <rPr>
            <b/>
            <sz val="9"/>
            <color rgb="FF000000"/>
            <rFont val="宋体"/>
            <charset val="134"/>
          </rPr>
          <t>XS:</t>
        </r>
        <r>
          <rPr>
            <sz val="9"/>
            <color rgb="FF000000"/>
            <rFont val="宋体"/>
            <charset val="134"/>
          </rPr>
          <t xml:space="preserve">
备注增加解释，让用户选择总乘总还是分乘分累加</t>
        </r>
      </text>
    </comment>
  </commentList>
</comments>
</file>

<file path=xl/sharedStrings.xml><?xml version="1.0" encoding="utf-8"?>
<sst xmlns="http://schemas.openxmlformats.org/spreadsheetml/2006/main" count="287" uniqueCount="162">
  <si>
    <t>使用前请阅读</t>
  </si>
  <si>
    <t>一、土地收储背景及环节要求</t>
  </si>
  <si>
    <t>序号</t>
  </si>
  <si>
    <t>概念名称</t>
  </si>
  <si>
    <t>具体表述</t>
  </si>
  <si>
    <t>相关要求</t>
  </si>
  <si>
    <r>
      <rPr>
        <b/>
        <sz val="12"/>
        <color theme="1"/>
        <rFont val="等线"/>
        <charset val="134"/>
        <scheme val="minor"/>
      </rPr>
      <t>土地收储</t>
    </r>
    <r>
      <rPr>
        <sz val="12"/>
        <color theme="1"/>
        <rFont val="等线"/>
        <charset val="134"/>
        <scheme val="minor"/>
      </rPr>
      <t xml:space="preserve">
（普适性表述）</t>
    </r>
  </si>
  <si>
    <r>
      <rPr>
        <b/>
        <sz val="12"/>
        <color theme="1"/>
        <rFont val="等线"/>
        <charset val="134"/>
        <scheme val="minor"/>
      </rPr>
      <t>土地储备</t>
    </r>
    <r>
      <rPr>
        <sz val="12"/>
        <color theme="1"/>
        <rFont val="等线"/>
        <charset val="134"/>
        <scheme val="minor"/>
      </rPr>
      <t>是由政府依照法定程序，运用市场机制，按照土地利用总体规划和城市总体规划，通过收购、置换和征用等方式取得土地。土地收储主要依据的是《土地储备管理法》，根据这其中的规定，土地储备工作统一归口国土资源主管部门管理，土地储备机构承担土地储备的具体实施工作。财政部门负责土地储备资金及形成资产的监管。</t>
    </r>
  </si>
  <si>
    <t>1. 土地储备机构应为县级（含）以上人民政府批准成立、具有独立的法人资格、隶属于所在行政区划的国土资源主管部门、承担本行政辖区内土地储备工作的事业单位</t>
  </si>
  <si>
    <r>
      <rPr>
        <b/>
        <sz val="12"/>
        <color theme="1"/>
        <rFont val="等线"/>
        <charset val="134"/>
        <scheme val="minor"/>
      </rPr>
      <t>土地征收</t>
    </r>
    <r>
      <rPr>
        <sz val="12"/>
        <color theme="1"/>
        <rFont val="等线"/>
        <charset val="134"/>
        <scheme val="minor"/>
      </rPr>
      <t xml:space="preserve">
（农用地&amp;集体用地）</t>
    </r>
  </si>
  <si>
    <r>
      <rPr>
        <b/>
        <sz val="12"/>
        <color theme="1"/>
        <rFont val="等线"/>
        <charset val="134"/>
        <scheme val="minor"/>
      </rPr>
      <t>土地征收</t>
    </r>
    <r>
      <rPr>
        <sz val="12"/>
        <color theme="1"/>
        <rFont val="等线"/>
        <charset val="134"/>
        <scheme val="minor"/>
      </rPr>
      <t>是国家为了公共利益的需要，依照法律规定的程序和权限将农民集体所有的土地转化为国有土地，并依法给予被征地的农村集体经济组织和被征地农民合理补偿和妥善安置的法律行为。</t>
    </r>
  </si>
  <si>
    <t>1. 征收土地（农用地）的应当依法及时足额支付土地补偿费、安置补助费以及农村村民住宅、其他地上附着物和青苗等的补偿费用，并安排被征地农民的社会保障费用。要保障被征地农民原有生活水平不降低、长远生计有保障，要保障农村村民居住的权利和合法的住房财产权益。</t>
  </si>
  <si>
    <t>2. 集体土地征收，征收方必须要依次履行1.发布征地通告；2.征询村民意见；3.地籍调查和地上附着物登记；4.拟定一书四方案，组卷上报审批；5.征收土地公告；6.征地补偿、安置方案公告；7.报批征地补偿安置方案；8.批准征地补偿安置方案；9.土地补偿登记；10.补偿安置方案的实施的法定程序。</t>
  </si>
  <si>
    <t>二、土地收储成本测算模型构成说明</t>
  </si>
  <si>
    <t>类型</t>
  </si>
  <si>
    <t>模块名称</t>
  </si>
  <si>
    <t>具体内容</t>
  </si>
  <si>
    <t>输入值模块</t>
  </si>
  <si>
    <r>
      <rPr>
        <sz val="12"/>
        <color theme="1"/>
        <rFont val="等线"/>
        <charset val="134"/>
        <scheme val="minor"/>
      </rPr>
      <t xml:space="preserve">1. </t>
    </r>
    <r>
      <rPr>
        <b/>
        <sz val="12"/>
        <color theme="1"/>
        <rFont val="等线"/>
        <charset val="134"/>
        <scheme val="minor"/>
      </rPr>
      <t>“地”：</t>
    </r>
    <r>
      <rPr>
        <sz val="12"/>
        <color theme="1"/>
        <rFont val="等线"/>
        <charset val="134"/>
        <scheme val="minor"/>
      </rPr>
      <t>土地补偿成本</t>
    </r>
  </si>
  <si>
    <r>
      <rPr>
        <sz val="12"/>
        <color theme="1"/>
        <rFont val="等线"/>
        <charset val="134"/>
        <scheme val="minor"/>
      </rPr>
      <t>用于计算</t>
    </r>
    <r>
      <rPr>
        <b/>
        <sz val="12"/>
        <color theme="1"/>
        <rFont val="等线"/>
        <charset val="134"/>
        <scheme val="minor"/>
      </rPr>
      <t>【土地本身】</t>
    </r>
    <r>
      <rPr>
        <sz val="12"/>
        <color theme="1"/>
        <rFont val="等线"/>
        <charset val="134"/>
        <scheme val="minor"/>
      </rPr>
      <t>以及与</t>
    </r>
    <r>
      <rPr>
        <b/>
        <sz val="12"/>
        <color theme="1"/>
        <rFont val="等线"/>
        <charset val="134"/>
        <scheme val="minor"/>
      </rPr>
      <t>【土地相关】</t>
    </r>
    <r>
      <rPr>
        <sz val="12"/>
        <color theme="1"/>
        <rFont val="等线"/>
        <charset val="134"/>
        <scheme val="minor"/>
      </rPr>
      <t xml:space="preserve">项目所产生的成本。主要包括：
</t>
    </r>
    <r>
      <rPr>
        <b/>
        <sz val="12"/>
        <color theme="1"/>
        <rFont val="等线"/>
        <charset val="134"/>
        <scheme val="minor"/>
      </rPr>
      <t>①</t>
    </r>
    <r>
      <rPr>
        <sz val="12"/>
        <color theme="1"/>
        <rFont val="等线"/>
        <charset val="134"/>
        <scheme val="minor"/>
      </rPr>
      <t xml:space="preserve">土地补偿成本（地价*面积）；
</t>
    </r>
    <r>
      <rPr>
        <b/>
        <sz val="12"/>
        <color theme="1"/>
        <rFont val="等线"/>
        <charset val="134"/>
        <scheme val="minor"/>
      </rPr>
      <t>②</t>
    </r>
    <r>
      <rPr>
        <sz val="12"/>
        <color theme="1"/>
        <rFont val="等线"/>
        <charset val="134"/>
        <scheme val="minor"/>
      </rPr>
      <t>地上附着物补偿成本（青苗、地上建筑、地上居住房屋等）；
③土地占用相关费用（耕地占用费、耕地开垦费等）</t>
    </r>
  </si>
  <si>
    <r>
      <rPr>
        <sz val="12"/>
        <color theme="1"/>
        <rFont val="等线"/>
        <charset val="134"/>
        <scheme val="minor"/>
      </rPr>
      <t xml:space="preserve">2. </t>
    </r>
    <r>
      <rPr>
        <b/>
        <sz val="12"/>
        <color theme="1"/>
        <rFont val="等线"/>
        <charset val="134"/>
        <scheme val="minor"/>
      </rPr>
      <t>“拆”：</t>
    </r>
    <r>
      <rPr>
        <sz val="12"/>
        <color theme="1"/>
        <rFont val="等线"/>
        <charset val="134"/>
        <scheme val="minor"/>
      </rPr>
      <t>拆除清运成本</t>
    </r>
  </si>
  <si>
    <r>
      <rPr>
        <sz val="12"/>
        <color theme="1"/>
        <rFont val="等线"/>
        <charset val="134"/>
        <scheme val="minor"/>
      </rPr>
      <t>用于计算</t>
    </r>
    <r>
      <rPr>
        <b/>
        <sz val="12"/>
        <color theme="1"/>
        <rFont val="等线"/>
        <charset val="134"/>
        <scheme val="minor"/>
      </rPr>
      <t>【地上建筑拆除】</t>
    </r>
    <r>
      <rPr>
        <sz val="12"/>
        <color theme="1"/>
        <rFont val="等线"/>
        <charset val="134"/>
        <scheme val="minor"/>
      </rPr>
      <t>所产生的成本。主要包括：
①住宅拆迁成本；
②非住宅拆迁成本；
③拆迁清运和拆迁评估成本等</t>
    </r>
  </si>
  <si>
    <r>
      <rPr>
        <sz val="12"/>
        <color theme="1"/>
        <rFont val="等线"/>
        <charset val="134"/>
        <scheme val="minor"/>
      </rPr>
      <t xml:space="preserve">3. </t>
    </r>
    <r>
      <rPr>
        <b/>
        <sz val="12"/>
        <color theme="1"/>
        <rFont val="等线"/>
        <charset val="134"/>
        <scheme val="minor"/>
      </rPr>
      <t>“人”：</t>
    </r>
    <r>
      <rPr>
        <sz val="12"/>
        <color theme="1"/>
        <rFont val="等线"/>
        <charset val="134"/>
        <scheme val="minor"/>
      </rPr>
      <t>人员（企业）安置成本</t>
    </r>
  </si>
  <si>
    <r>
      <rPr>
        <sz val="12"/>
        <color theme="1"/>
        <rFont val="等线"/>
        <charset val="134"/>
        <scheme val="minor"/>
      </rPr>
      <t>用于计算</t>
    </r>
    <r>
      <rPr>
        <b/>
        <sz val="12"/>
        <color theme="1"/>
        <rFont val="等线"/>
        <charset val="134"/>
        <scheme val="minor"/>
      </rPr>
      <t>【补偿给居民及企业】</t>
    </r>
    <r>
      <rPr>
        <sz val="12"/>
        <color theme="1"/>
        <rFont val="等线"/>
        <charset val="134"/>
        <scheme val="minor"/>
      </rPr>
      <t>所产生的成本</t>
    </r>
    <r>
      <rPr>
        <sz val="12"/>
        <color theme="1"/>
        <rFont val="等线"/>
        <charset val="134"/>
        <scheme val="minor"/>
      </rPr>
      <t>。主要包括：
①安置补助费；
②搬迁奖励费；
③停工停产补偿费；
④临时安置周转费；
⑤货币补偿/安置房建设成本等</t>
    </r>
  </si>
  <si>
    <t>输出值模块</t>
  </si>
  <si>
    <t>4. 总成本估算表</t>
  </si>
  <si>
    <r>
      <rPr>
        <sz val="12"/>
        <color theme="1"/>
        <rFont val="等线"/>
        <charset val="134"/>
        <scheme val="minor"/>
      </rPr>
      <t>通过各个</t>
    </r>
    <r>
      <rPr>
        <b/>
        <sz val="12"/>
        <color theme="1"/>
        <rFont val="等线"/>
        <charset val="134"/>
        <scheme val="minor"/>
      </rPr>
      <t>【输入指标】</t>
    </r>
    <r>
      <rPr>
        <sz val="12"/>
        <color theme="1"/>
        <rFont val="等线"/>
        <charset val="134"/>
        <scheme val="minor"/>
      </rPr>
      <t>计算出总成本并予以呈现。</t>
    </r>
  </si>
  <si>
    <t>（开始）</t>
  </si>
  <si>
    <t>一、土地补偿指标</t>
  </si>
  <si>
    <t>指标</t>
  </si>
  <si>
    <t>取值</t>
  </si>
  <si>
    <t>备注</t>
  </si>
  <si>
    <t>依据</t>
  </si>
  <si>
    <t>总地块面积（亩）</t>
  </si>
  <si>
    <r>
      <rPr>
        <sz val="12"/>
        <color theme="1"/>
        <rFont val="等线"/>
        <charset val="134"/>
      </rPr>
      <t xml:space="preserve">指整个地块的总面积，用于计算土地补偿费。
数值根据实际情况确定
</t>
    </r>
    <r>
      <rPr>
        <b/>
        <sz val="12"/>
        <color theme="4"/>
        <rFont val="等线"/>
        <charset val="134"/>
      </rPr>
      <t>注：土地补偿费用计算方法：</t>
    </r>
    <r>
      <rPr>
        <sz val="12"/>
        <color theme="1"/>
        <rFont val="等线"/>
        <charset val="134"/>
      </rPr>
      <t xml:space="preserve">
①若不能确定片区内细分土地类型和细分土地补偿标准，则采用【总地块面积*平均综合征地补偿标准】进行计算（即1*2）；
②若已明确片区内各细分土地类型的面积和补偿标准，则采用【地块类型1面积*地块类型1补偿标准+地块类型2面积*地块类型2补偿标准+...】进行计算（即1.1*2.1+1.2*2.2+1.3*2.3+…)。</t>
    </r>
  </si>
  <si>
    <t>-</t>
  </si>
  <si>
    <t>其中耕地面积（亩）</t>
  </si>
  <si>
    <t>选择输入方式</t>
  </si>
  <si>
    <t>耕地面积涉及到青苗补偿费、耕地开垦费、耕地占用税等费用计算，建议在指标中单独体现。
具体可根据实际情况调整</t>
  </si>
  <si>
    <t>集体用地面积（亩）</t>
  </si>
  <si>
    <t>宅基地面积（亩）</t>
  </si>
  <si>
    <t>其他类型用地面积（亩）</t>
  </si>
  <si>
    <t>其他用地的类型、面积可根据实际情况手动输入</t>
  </si>
  <si>
    <t>平均综合征地补偿标准（万元/亩）</t>
  </si>
  <si>
    <r>
      <rPr>
        <sz val="12"/>
        <color theme="1"/>
        <rFont val="等线"/>
        <charset val="134"/>
      </rPr>
      <t xml:space="preserve">根据实际情况确定。
</t>
    </r>
    <r>
      <rPr>
        <b/>
        <sz val="12"/>
        <color theme="4"/>
        <rFont val="等线"/>
        <charset val="134"/>
      </rPr>
      <t>注：土地补偿费用计算方法：</t>
    </r>
    <r>
      <rPr>
        <sz val="12"/>
        <color theme="4"/>
        <rFont val="等线"/>
        <charset val="134"/>
      </rPr>
      <t xml:space="preserve">
</t>
    </r>
    <r>
      <rPr>
        <sz val="12"/>
        <color theme="1"/>
        <rFont val="等线"/>
        <charset val="134"/>
      </rPr>
      <t>①若不能确定片区内细分土地类型和细分土地补偿标准，则采用【总地块面积*平均综合征地补偿标准】进行计算（即1*2）；
②若已明确片区内各细分土地类型的面积和补偿标准，则采用【地块类型1面积*地块类型1补偿标准+地块类型2面积*地块类型2补偿标准+...】进行计算（即1.1*2.1+1.2*2.2+1.3*2.3+…)。</t>
    </r>
  </si>
  <si>
    <t>《广东省征地补偿保护标准》:粤国土资利用发〔2011〕21号将全省可征地土地类别分成耕地、园地、林地、养殖水面、未利用地5大类型，且每种类型土地下分十个等级，各类型、等级土地实施不同的征地补偿标准，从9.3-128.7万元/公顷不等。其中一类耕地补偿标准128.7万元/公顷，十类耕地补偿标准30.2万元/公顷。</t>
  </si>
  <si>
    <t>耕地综合补偿标准（万元/亩）</t>
  </si>
  <si>
    <t>广东省一类耕地补偿标准128.7万元/公顷，十类耕地补偿标准30.2万元/公顷。
保定农用地补偿标准为72万元/亩
可根据实际情况确定</t>
  </si>
  <si>
    <t>《广东省征地补偿保护标准》:广东省一类耕地补偿标准128.7万元/公顷，十类耕地补偿标准30.2万元/公顷。</t>
  </si>
  <si>
    <t>集体用地综合补偿标准（万元/亩）</t>
  </si>
  <si>
    <t>保定集体用地补偿标准为39万元/亩
可根据实际情况确定</t>
  </si>
  <si>
    <t>宅基地综合补偿标准（万元/亩）</t>
  </si>
  <si>
    <t>宅基地补偿标准可参考集体用地
可根据实际情况确定</t>
  </si>
  <si>
    <t>其他用地综合补偿标准</t>
  </si>
  <si>
    <t>根据实际情况确定</t>
  </si>
  <si>
    <t>青苗补偿标准（万元/亩）</t>
  </si>
  <si>
    <t>必填</t>
  </si>
  <si>
    <t>按片区内耕地面积一个季度产值的1/3进行补偿。其中：
专业菜地一般取2450元/亩；旱地1000元/亩；鱼塘2000元/亩。也可根据实际情况确定。</t>
  </si>
  <si>
    <t>《土地管理法》</t>
  </si>
  <si>
    <t>地上附着物补偿标准（万元/亩）</t>
  </si>
  <si>
    <t>经验值</t>
  </si>
  <si>
    <t>耕地开垦费标准（万元/亩）</t>
  </si>
  <si>
    <t>非农业建设经批准占用耕地的，按照"占多少，垦多少"的原则，由占用耕地的单位负责开垦与所占用耕地的数量和质量相当的耕地；没有条件开垦或者开垦的耕地不符合要求的，应当按照省、自治区、直辖市的规定缴纳耕地开垦费，专款用于开垦新的耕地。
各省标准有所不同，但一般标准为：
耕地开垦费征收标准为：非农业建设项目占用耕地的，耕地开垦费按10－14元／平方米收取。
非农业建设项目占用基本农田的，耕地开垦费按20－24元／平方米收取。</t>
  </si>
  <si>
    <t>《各地最新耕地开垦费征收标准：多少钱一亩？- 土流网》</t>
  </si>
  <si>
    <t>耕地占用税(元/平方米）</t>
  </si>
  <si>
    <t>占用耕地并建设非农业设施所需缴纳的费用，可参考各省、自治区、直辖市耕地占用税如下（元/平方米）：
上海：45
北京：40
天津：35
江苏、浙江、福建、广东：30
辽宁、湖南、湖北：25
河北、安徽、江西、山东、河南、重庆、四川：22.5
广西、海南、贵州、云南、陕西：20
山西、吉林、黑龙江：17.5
内蒙古、西藏、甘肃、青海、宁夏、新疆：12.5
可根据实际情况调整根据实际情况确定</t>
  </si>
  <si>
    <t>（结束）</t>
  </si>
  <si>
    <t>二、拆迁补偿指标</t>
  </si>
  <si>
    <t>总拆迁面积（平方米）</t>
  </si>
  <si>
    <t>指拆迁部分的全部住宅的面积，用于计算拆迁安置成本。被拆迁的产权人可以选择货币补偿或安置补偿，以下将分别计算两种补偿方案。</t>
  </si>
  <si>
    <t>住宅面积（平方米）</t>
  </si>
  <si>
    <t>非住宅面积（平方米）</t>
  </si>
  <si>
    <t>住宅拆迁成本（元/平方米）</t>
  </si>
  <si>
    <t>可根据实际情况调整</t>
  </si>
  <si>
    <t>非住宅拆迁成本（含设备、装修赔偿费等）（元/平方米）</t>
  </si>
  <si>
    <t>拆迁清运费(元/平方米）</t>
  </si>
  <si>
    <t>行业估算价格</t>
  </si>
  <si>
    <t>拆迁评估费</t>
  </si>
  <si>
    <t>住宅（元/平方米）</t>
  </si>
  <si>
    <t>可取2-3</t>
  </si>
  <si>
    <t>非住宅（元/平方米）</t>
  </si>
  <si>
    <t>可取8-12</t>
  </si>
  <si>
    <t>三、人员（企业）补偿指标</t>
  </si>
  <si>
    <t>片区农村户口数（人）</t>
  </si>
  <si>
    <t>一般指片区纳入补偿范围的户籍人口数，也可根据实际情况调整。</t>
  </si>
  <si>
    <t>劳动力人口数（人）</t>
  </si>
  <si>
    <t>一般按全部人口数的50%进行估算，也可以手动调整</t>
  </si>
  <si>
    <t>超转人员数（人）</t>
  </si>
  <si>
    <t>超转人员指行动不便的老年人、残疾人等群体。一般可按全部人口数的15%-20%进行估算，也可以手动调整。</t>
  </si>
  <si>
    <t>片区总户数（户）</t>
  </si>
  <si>
    <t>一般指片区纳入补偿范围的户数，用于计算每户搬家奖励费。也可根据实际情况调整。</t>
  </si>
  <si>
    <t>安置补助费标准</t>
  </si>
  <si>
    <t>根据实际情况确定，可参考各地区出台标准</t>
  </si>
  <si>
    <t>劳动力安置补助费（万元/人）</t>
  </si>
  <si>
    <t>一般可取2-4万元/人，根据实际情况确定，可参考各地区出台标准</t>
  </si>
  <si>
    <t>超转人员补助费（万元/人）</t>
  </si>
  <si>
    <t>根据实际情况确定；
超转人员主要指行动不便的老年人和残障人员</t>
  </si>
  <si>
    <t>一次性搬迁补助费标准（元/平方米）</t>
  </si>
  <si>
    <t>适用于全部搬迁人员。一般按1000元/户进行估算</t>
  </si>
  <si>
    <t>二次搬迁补助费（元/平方米）</t>
  </si>
  <si>
    <t>适用于选择回迁的人群</t>
  </si>
  <si>
    <t>提前搬家奖励费（元/户）</t>
  </si>
  <si>
    <t>奖励给提前搬迁的住户，一般按照（总户数*奖励标准）计算，默认片区内所有农户都能领取到提前搬家奖励费。
保定每户奖励费50000元。
可根据实际情况调整（一般取2-8万元/户）</t>
  </si>
  <si>
    <t>回迁安置面积</t>
  </si>
  <si>
    <t>自行填写。指需要建设的安置房的面积。面积根据实际情况确定，一般可按照选择安置房居民原居住面积的2倍估算。</t>
  </si>
  <si>
    <t>货币安置面积</t>
  </si>
  <si>
    <t>自行填写。根据实际情况确定，一般情况假设选择货币安置面积可按照总拆迁面积20%-50%进行估算</t>
  </si>
  <si>
    <t>回迁安置补偿单价（元/平方米）</t>
  </si>
  <si>
    <t>指安置房建安成本，一般取1500-3000，高层建筑成本会有所下降。
可根据实际情况调整</t>
  </si>
  <si>
    <t>货币安置补偿单价（元/平方米）</t>
  </si>
  <si>
    <t>指以货币形式支付的补偿费用。
可根据实际情况调整</t>
  </si>
  <si>
    <t>停业停产补助费（元/平方米）</t>
  </si>
  <si>
    <t>发放标准按被拆除房屋的每平方米建筑面积每月20-40元计算。默认补偿限为1年（12个月）。
此处填写数据=每月补偿单价*补偿月数</t>
  </si>
  <si>
    <t>临时安置周转费</t>
  </si>
  <si>
    <t>发放标准按被拆除房屋的每平方米建筑面积每月20-40元计算，每户每月低于600元的，按600元发放。默认安置期限为1年（12个月）。
此处填写数据=每月补偿单价*补偿月数</t>
  </si>
  <si>
    <t>《临时安置补助费标准是什么，如何计算-找法网》</t>
  </si>
  <si>
    <t>发放标准按被拆除房屋的每平方米建筑面积每月10-30元计算。默认安置期限为1年（12个月）。
此处填写数据=每月补偿单价*补偿月数</t>
  </si>
  <si>
    <t>安置房建设评估费单价（元/平方米）</t>
  </si>
  <si>
    <t>可取3-5</t>
  </si>
  <si>
    <t>四、其他不可预见费用比例</t>
  </si>
  <si>
    <t>不可预见费用占比（%）</t>
  </si>
  <si>
    <t>一般取3%-5%</t>
  </si>
  <si>
    <t>总成本估算表</t>
  </si>
  <si>
    <t>项目名称</t>
  </si>
  <si>
    <t>单位</t>
  </si>
  <si>
    <t>数值</t>
  </si>
  <si>
    <t>单价（万元）</t>
  </si>
  <si>
    <t>成本（万元）</t>
  </si>
  <si>
    <t>一、土地补偿成本</t>
  </si>
  <si>
    <t>土地补偿费</t>
  </si>
  <si>
    <t>亩</t>
  </si>
  <si>
    <t>青苗补偿费</t>
  </si>
  <si>
    <t>土地附着物补偿费</t>
  </si>
  <si>
    <t>耕地开垦费</t>
  </si>
  <si>
    <t>耕地占用税</t>
  </si>
  <si>
    <t>二、拆迁补偿成本</t>
  </si>
  <si>
    <t>住宅拆迁成本</t>
  </si>
  <si>
    <t>平方米</t>
  </si>
  <si>
    <t>非住宅拆迁成本</t>
  </si>
  <si>
    <t>拆迁清运费</t>
  </si>
  <si>
    <t>住宅拆迁评估费</t>
  </si>
  <si>
    <t>非住宅拆迁评估费</t>
  </si>
  <si>
    <t>三、人员（企业）补偿成本</t>
  </si>
  <si>
    <t>安置补助费</t>
  </si>
  <si>
    <t>劳动力安置补助费</t>
  </si>
  <si>
    <t>人</t>
  </si>
  <si>
    <t>超转人员安置补助费</t>
  </si>
  <si>
    <t>一次性搬迁补助费用</t>
  </si>
  <si>
    <t>二次搬迁补助费用</t>
  </si>
  <si>
    <t>提前搬迁奖励费</t>
  </si>
  <si>
    <t>户</t>
  </si>
  <si>
    <t>停业停产补助费</t>
  </si>
  <si>
    <t>住宅临时安置周转费</t>
  </si>
  <si>
    <t>非住宅临时安置周转费</t>
  </si>
  <si>
    <t>住宅拆迁安置费</t>
  </si>
  <si>
    <t>回迁安置</t>
  </si>
  <si>
    <t>货币补偿</t>
  </si>
  <si>
    <t>安置房建设评估费</t>
  </si>
  <si>
    <t>四、其他不可预见费</t>
  </si>
  <si>
    <t>其他不可预见费用</t>
  </si>
  <si>
    <t>%</t>
  </si>
  <si>
    <t>五、总成本</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</si>
</sst>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 numFmtId="177" formatCode="0.00_ "/>
  </numFmts>
  <fonts count="33">
    <font>
      <sz val="12"/>
      <color theme="1"/>
      <name val="等线"/>
      <charset val="134"/>
      <scheme val="minor"/>
    </font>
    <font>
      <b/>
      <sz val="12"/>
      <color theme="1"/>
      <name val="等线"/>
      <charset val="134"/>
      <scheme val="minor"/>
    </font>
    <font>
      <b/>
      <sz val="12"/>
      <color theme="1"/>
      <name val="等线"/>
      <charset val="134"/>
    </font>
    <font>
      <sz val="12"/>
      <color theme="1"/>
      <name val="等线"/>
      <charset val="134"/>
    </font>
    <font>
      <b/>
      <sz val="12"/>
      <color theme="0"/>
      <name val="等线"/>
      <charset val="134"/>
      <scheme val="minor"/>
    </font>
    <font>
      <sz val="12"/>
      <color theme="1"/>
      <name val="等线"/>
      <charset val="134"/>
      <scheme val="minor"/>
    </font>
    <font>
      <sz val="13.5"/>
      <color rgb="FF121212"/>
      <name val="宋体"/>
      <charset val="134"/>
    </font>
    <font>
      <sz val="14"/>
      <color rgb="FF121212"/>
      <name val="Helvetica Neue"/>
      <charset val="134"/>
    </font>
    <font>
      <sz val="13.5"/>
      <color rgb="FF121212"/>
      <name val="DengXi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sz val="12"/>
      <color theme="4"/>
      <name val="等线"/>
      <charset val="134"/>
    </font>
    <font>
      <sz val="12"/>
      <color theme="4"/>
      <name val="等线"/>
      <charset val="134"/>
    </font>
    <font>
      <sz val="9"/>
      <color rgb="FF000000"/>
      <name val="宋体"/>
      <charset val="134"/>
    </font>
    <font>
      <b/>
      <sz val="9"/>
      <color rgb="FF000000"/>
      <name val="宋体"/>
      <charset val="134"/>
    </font>
  </fonts>
  <fills count="38">
    <fill>
      <patternFill patternType="none"/>
    </fill>
    <fill>
      <patternFill patternType="gray125"/>
    </fill>
    <fill>
      <patternFill patternType="solid">
        <fgColor theme="9" tint="0.399975585192419"/>
        <bgColor indexed="64"/>
      </patternFill>
    </fill>
    <fill>
      <patternFill patternType="solid">
        <fgColor theme="9" tint="0.799981688894314"/>
        <bgColor indexed="64"/>
      </patternFill>
    </fill>
    <fill>
      <patternFill patternType="solid">
        <fgColor rgb="FFFFFF00"/>
        <bgColor indexed="64"/>
      </patternFill>
    </fill>
    <fill>
      <patternFill patternType="solid">
        <fgColor theme="9" tint="0.599993896298105"/>
        <bgColor indexed="64"/>
      </patternFill>
    </fill>
    <fill>
      <patternFill patternType="solid">
        <fgColor theme="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7" borderId="7"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8" applyNumberFormat="0" applyFill="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7" fillId="0" borderId="0" applyNumberFormat="0" applyFill="0" applyBorder="0" applyAlignment="0" applyProtection="0">
      <alignment vertical="center"/>
    </xf>
    <xf numFmtId="0" fontId="18" fillId="8" borderId="10" applyNumberFormat="0" applyAlignment="0" applyProtection="0">
      <alignment vertical="center"/>
    </xf>
    <xf numFmtId="0" fontId="19" fillId="9" borderId="11" applyNumberFormat="0" applyAlignment="0" applyProtection="0">
      <alignment vertical="center"/>
    </xf>
    <xf numFmtId="0" fontId="20" fillId="9" borderId="10" applyNumberFormat="0" applyAlignment="0" applyProtection="0">
      <alignment vertical="center"/>
    </xf>
    <xf numFmtId="0" fontId="21" fillId="10" borderId="12" applyNumberFormat="0" applyAlignment="0" applyProtection="0">
      <alignment vertical="center"/>
    </xf>
    <xf numFmtId="0" fontId="22" fillId="0" borderId="13" applyNumberFormat="0" applyFill="0" applyAlignment="0" applyProtection="0">
      <alignment vertical="center"/>
    </xf>
    <xf numFmtId="0" fontId="23" fillId="0" borderId="14" applyNumberFormat="0" applyFill="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27" fillId="37" borderId="0" applyNumberFormat="0" applyBorder="0" applyAlignment="0" applyProtection="0">
      <alignment vertical="center"/>
    </xf>
  </cellStyleXfs>
  <cellXfs count="55">
    <xf numFmtId="0" fontId="0" fillId="0" borderId="0" xfId="0">
      <alignment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3" borderId="1" xfId="0" applyFont="1" applyFill="1"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2" xfId="0" applyBorder="1">
      <alignment vertical="center"/>
    </xf>
    <xf numFmtId="0" fontId="0" fillId="0" borderId="3" xfId="0" applyFill="1" applyBorder="1" applyAlignment="1">
      <alignment horizontal="center" vertical="center"/>
    </xf>
    <xf numFmtId="0" fontId="1" fillId="3" borderId="2" xfId="0" applyFont="1" applyFill="1" applyBorder="1">
      <alignment vertical="center"/>
    </xf>
    <xf numFmtId="0" fontId="0" fillId="0" borderId="3" xfId="0" applyFill="1" applyBorder="1">
      <alignment vertical="center"/>
    </xf>
    <xf numFmtId="0" fontId="0" fillId="0" borderId="0" xfId="0" applyFill="1">
      <alignment vertical="center"/>
    </xf>
    <xf numFmtId="0" fontId="0" fillId="0" borderId="1" xfId="0" applyFill="1" applyBorder="1">
      <alignment vertical="center"/>
    </xf>
    <xf numFmtId="0" fontId="0" fillId="0" borderId="1" xfId="0" applyBorder="1" applyAlignment="1">
      <alignment horizontal="right" vertical="center"/>
    </xf>
    <xf numFmtId="0" fontId="0" fillId="0" borderId="3" xfId="0" applyFill="1" applyBorder="1" applyAlignment="1">
      <alignment horizontal="right" vertical="center"/>
    </xf>
    <xf numFmtId="0" fontId="0" fillId="0" borderId="0" xfId="0" applyAlignment="1">
      <alignment horizontal="center" vertical="center"/>
    </xf>
    <xf numFmtId="2" fontId="1" fillId="3" borderId="1" xfId="0" applyNumberFormat="1" applyFont="1" applyFill="1" applyBorder="1">
      <alignment vertical="center"/>
    </xf>
    <xf numFmtId="176" fontId="0" fillId="0" borderId="1" xfId="0" applyNumberFormat="1" applyBorder="1">
      <alignment vertical="center"/>
    </xf>
    <xf numFmtId="2" fontId="0" fillId="0" borderId="1" xfId="0" applyNumberFormat="1" applyBorder="1">
      <alignment vertical="center"/>
    </xf>
    <xf numFmtId="177" fontId="0" fillId="0" borderId="0" xfId="0" applyNumberFormat="1">
      <alignment vertical="center"/>
    </xf>
    <xf numFmtId="0" fontId="2" fillId="4" borderId="1" xfId="0" applyFont="1" applyFill="1"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3" xfId="0" applyFont="1" applyFill="1" applyBorder="1" applyAlignment="1">
      <alignment vertical="center" wrapText="1"/>
    </xf>
    <xf numFmtId="0" fontId="3" fillId="0" borderId="0" xfId="0" applyFont="1" applyAlignment="1">
      <alignment horizontal="center" vertical="center" wrapText="1"/>
    </xf>
    <xf numFmtId="0" fontId="3" fillId="0" borderId="0" xfId="0" applyFont="1" applyBorder="1" applyAlignment="1">
      <alignment vertical="center" wrapText="1"/>
    </xf>
    <xf numFmtId="0" fontId="3" fillId="0" borderId="0" xfId="0" applyFont="1" applyBorder="1" applyAlignment="1">
      <alignment horizontal="center" vertical="center" wrapText="1"/>
    </xf>
    <xf numFmtId="0" fontId="0" fillId="0" borderId="0" xfId="0" applyAlignment="1">
      <alignment vertical="center" wrapText="1"/>
    </xf>
    <xf numFmtId="0" fontId="2" fillId="4"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vertical="center" wrapText="1"/>
    </xf>
    <xf numFmtId="0" fontId="3" fillId="0" borderId="1" xfId="0" applyFont="1" applyFill="1" applyBorder="1" applyAlignment="1">
      <alignment horizontal="right" vertical="center" wrapText="1"/>
    </xf>
    <xf numFmtId="0" fontId="2" fillId="4" borderId="2"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3" fillId="0" borderId="3" xfId="0" applyFont="1" applyFill="1" applyBorder="1" applyAlignment="1">
      <alignment horizontal="right" vertical="center" wrapText="1"/>
    </xf>
    <xf numFmtId="0" fontId="3" fillId="0" borderId="2" xfId="0" applyFont="1" applyFill="1" applyBorder="1" applyAlignment="1">
      <alignment horizontal="center" vertical="center" wrapText="1"/>
    </xf>
    <xf numFmtId="0" fontId="3" fillId="0" borderId="4" xfId="0" applyFont="1" applyFill="1" applyBorder="1" applyAlignment="1">
      <alignment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4" fillId="6" borderId="1" xfId="0" applyFont="1" applyFill="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5"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vertical="center"/>
    </xf>
    <xf numFmtId="0" fontId="6" fillId="0" borderId="0" xfId="0" applyFont="1" applyAlignment="1">
      <alignment vertical="center" wrapText="1"/>
    </xf>
    <xf numFmtId="0" fontId="7" fillId="0" borderId="0" xfId="0" applyFont="1">
      <alignment vertical="center"/>
    </xf>
    <xf numFmtId="0" fontId="8" fillId="0" borderId="0" xfId="0"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12326</xdr:colOff>
      <xdr:row>16</xdr:row>
      <xdr:rowOff>18178</xdr:rowOff>
    </xdr:from>
    <xdr:to>
      <xdr:col>9</xdr:col>
      <xdr:colOff>351678</xdr:colOff>
      <xdr:row>16</xdr:row>
      <xdr:rowOff>2162235</xdr:rowOff>
    </xdr:to>
    <xdr:pic>
      <xdr:nvPicPr>
        <xdr:cNvPr id="2" name="图片 1"/>
        <xdr:cNvPicPr>
          <a:picLocks noChangeAspect="1"/>
        </xdr:cNvPicPr>
      </xdr:nvPicPr>
      <xdr:blipFill>
        <a:blip r:embed="rId1"/>
        <a:stretch>
          <a:fillRect/>
        </a:stretch>
      </xdr:blipFill>
      <xdr:spPr>
        <a:xfrm>
          <a:off x="13487400" y="12174220"/>
          <a:ext cx="3643630" cy="2144395"/>
        </a:xfrm>
        <a:prstGeom prst="rect">
          <a:avLst/>
        </a:prstGeom>
      </xdr:spPr>
    </xdr:pic>
    <xdr:clientData/>
  </xdr:twoCellAnchor>
  <xdr:twoCellAnchor editAs="oneCell">
    <xdr:from>
      <xdr:col>5</xdr:col>
      <xdr:colOff>169334</xdr:colOff>
      <xdr:row>8</xdr:row>
      <xdr:rowOff>84667</xdr:rowOff>
    </xdr:from>
    <xdr:to>
      <xdr:col>8</xdr:col>
      <xdr:colOff>292600</xdr:colOff>
      <xdr:row>8</xdr:row>
      <xdr:rowOff>1771650</xdr:rowOff>
    </xdr:to>
    <xdr:pic>
      <xdr:nvPicPr>
        <xdr:cNvPr id="4" name="图片 3"/>
        <xdr:cNvPicPr>
          <a:picLocks noChangeAspect="1"/>
        </xdr:cNvPicPr>
      </xdr:nvPicPr>
      <xdr:blipFill>
        <a:blip r:embed="rId2"/>
        <a:stretch>
          <a:fillRect/>
        </a:stretch>
      </xdr:blipFill>
      <xdr:spPr>
        <a:xfrm>
          <a:off x="13644245" y="4354195"/>
          <a:ext cx="2601595" cy="168719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7"/>
  <sheetViews>
    <sheetView workbookViewId="0">
      <selection activeCell="C9" sqref="C9:C10"/>
    </sheetView>
  </sheetViews>
  <sheetFormatPr defaultColWidth="10.8416666666667" defaultRowHeight="17.6" outlineLevelCol="7"/>
  <cols>
    <col min="1" max="1" width="14.15" customWidth="1"/>
    <col min="2" max="2" width="24" customWidth="1"/>
    <col min="3" max="3" width="51.15" customWidth="1"/>
    <col min="4" max="4" width="46.8416666666667" customWidth="1"/>
    <col min="5" max="5" width="48.6166666666667" customWidth="1"/>
  </cols>
  <sheetData>
    <row r="1" spans="1:1">
      <c r="A1" s="43" t="s">
        <v>0</v>
      </c>
    </row>
    <row r="5" spans="1:4">
      <c r="A5" s="44" t="s">
        <v>1</v>
      </c>
      <c r="B5" s="44"/>
      <c r="C5" s="44"/>
      <c r="D5" s="44"/>
    </row>
    <row r="6" spans="1:4">
      <c r="A6" s="44"/>
      <c r="B6" s="44"/>
      <c r="C6" s="44"/>
      <c r="D6" s="44"/>
    </row>
    <row r="7" spans="1:7">
      <c r="A7" s="45" t="s">
        <v>2</v>
      </c>
      <c r="B7" s="45" t="s">
        <v>3</v>
      </c>
      <c r="C7" s="45" t="s">
        <v>4</v>
      </c>
      <c r="D7" s="45" t="s">
        <v>5</v>
      </c>
      <c r="E7" s="51"/>
      <c r="F7" s="51"/>
      <c r="G7" s="51"/>
    </row>
    <row r="8" ht="135" customHeight="1" spans="1:8">
      <c r="A8" s="2">
        <v>1</v>
      </c>
      <c r="B8" s="46" t="s">
        <v>6</v>
      </c>
      <c r="C8" s="47" t="s">
        <v>7</v>
      </c>
      <c r="D8" s="48" t="s">
        <v>8</v>
      </c>
      <c r="E8" s="52"/>
      <c r="F8" s="51"/>
      <c r="G8" s="51"/>
      <c r="H8" s="53"/>
    </row>
    <row r="9" ht="106" spans="1:7">
      <c r="A9" s="2">
        <v>2</v>
      </c>
      <c r="B9" s="46" t="s">
        <v>9</v>
      </c>
      <c r="C9" s="49" t="s">
        <v>10</v>
      </c>
      <c r="D9" s="48" t="s">
        <v>11</v>
      </c>
      <c r="E9" s="54"/>
      <c r="F9" s="51"/>
      <c r="G9" s="51"/>
    </row>
    <row r="10" ht="106" spans="1:8">
      <c r="A10" s="2"/>
      <c r="B10" s="4"/>
      <c r="C10" s="50"/>
      <c r="D10" s="48" t="s">
        <v>12</v>
      </c>
      <c r="E10" s="51"/>
      <c r="F10" s="51"/>
      <c r="G10" s="51"/>
      <c r="H10" s="53"/>
    </row>
    <row r="11" spans="1:7">
      <c r="A11" s="44" t="s">
        <v>13</v>
      </c>
      <c r="B11" s="44"/>
      <c r="C11" s="44"/>
      <c r="D11" s="44"/>
      <c r="E11" s="51"/>
      <c r="F11" s="51"/>
      <c r="G11" s="51"/>
    </row>
    <row r="12" spans="1:7">
      <c r="A12" s="44"/>
      <c r="B12" s="44"/>
      <c r="C12" s="44"/>
      <c r="D12" s="44"/>
      <c r="E12" s="51"/>
      <c r="F12" s="51"/>
      <c r="G12" s="51"/>
    </row>
    <row r="13" spans="1:7">
      <c r="A13" s="45" t="s">
        <v>2</v>
      </c>
      <c r="B13" s="45" t="s">
        <v>14</v>
      </c>
      <c r="C13" s="45" t="s">
        <v>15</v>
      </c>
      <c r="D13" s="45" t="s">
        <v>16</v>
      </c>
      <c r="E13" s="51"/>
      <c r="F13" s="51"/>
      <c r="G13" s="51"/>
    </row>
    <row r="14" ht="106" spans="1:7">
      <c r="A14" s="2">
        <v>1</v>
      </c>
      <c r="B14" s="2" t="s">
        <v>17</v>
      </c>
      <c r="C14" s="4" t="s">
        <v>18</v>
      </c>
      <c r="D14" s="48" t="s">
        <v>19</v>
      </c>
      <c r="E14" s="51"/>
      <c r="F14" s="51"/>
      <c r="G14" s="51"/>
    </row>
    <row r="15" ht="88" spans="1:7">
      <c r="A15" s="2">
        <v>2</v>
      </c>
      <c r="B15" s="2"/>
      <c r="C15" s="4" t="s">
        <v>20</v>
      </c>
      <c r="D15" s="48" t="s">
        <v>21</v>
      </c>
      <c r="E15" s="51"/>
      <c r="F15" s="51"/>
      <c r="G15" s="51"/>
    </row>
    <row r="16" ht="124" spans="1:7">
      <c r="A16" s="2">
        <v>3</v>
      </c>
      <c r="B16" s="2"/>
      <c r="C16" s="4" t="s">
        <v>22</v>
      </c>
      <c r="D16" s="48" t="s">
        <v>23</v>
      </c>
      <c r="E16" s="51"/>
      <c r="F16" s="51"/>
      <c r="G16" s="51"/>
    </row>
    <row r="17" ht="44" customHeight="1" spans="1:7">
      <c r="A17" s="2">
        <v>4</v>
      </c>
      <c r="B17" s="2" t="s">
        <v>24</v>
      </c>
      <c r="C17" s="4" t="s">
        <v>25</v>
      </c>
      <c r="D17" s="48" t="s">
        <v>26</v>
      </c>
      <c r="E17" s="51"/>
      <c r="F17" s="51"/>
      <c r="G17" s="51"/>
    </row>
    <row r="18" spans="1:7">
      <c r="A18" s="51"/>
      <c r="G18" s="51"/>
    </row>
    <row r="19" spans="1:7">
      <c r="A19" s="51"/>
      <c r="G19" s="51"/>
    </row>
    <row r="20" spans="1:7">
      <c r="A20" s="51"/>
      <c r="G20" s="51"/>
    </row>
    <row r="21" spans="1:7">
      <c r="A21" s="51"/>
      <c r="G21" s="51"/>
    </row>
    <row r="22" spans="1:7">
      <c r="A22" s="51"/>
      <c r="G22" s="51"/>
    </row>
    <row r="23" spans="1:7">
      <c r="A23" s="51"/>
      <c r="G23" s="51"/>
    </row>
    <row r="24" spans="1:7">
      <c r="A24" s="51"/>
      <c r="G24" s="51"/>
    </row>
    <row r="25" spans="1:7">
      <c r="A25" s="51"/>
      <c r="G25" s="51"/>
    </row>
    <row r="26" spans="1:7">
      <c r="A26" s="51"/>
      <c r="G26" s="51"/>
    </row>
    <row r="27" spans="1:7">
      <c r="A27" s="51"/>
      <c r="G27" s="51"/>
    </row>
    <row r="28" spans="1:7">
      <c r="A28" s="51"/>
      <c r="G28" s="51"/>
    </row>
    <row r="29" spans="1:7">
      <c r="A29" s="51"/>
      <c r="B29" s="51"/>
      <c r="C29" s="51"/>
      <c r="D29" s="51"/>
      <c r="E29" s="51"/>
      <c r="F29" s="51"/>
      <c r="G29" s="51"/>
    </row>
    <row r="30" spans="1:7">
      <c r="A30" s="51"/>
      <c r="B30" s="51"/>
      <c r="C30" s="51"/>
      <c r="D30" s="51"/>
      <c r="E30" s="51"/>
      <c r="F30" s="51"/>
      <c r="G30" s="51"/>
    </row>
    <row r="31" spans="1:7">
      <c r="A31" s="51"/>
      <c r="B31" s="51"/>
      <c r="C31" s="51"/>
      <c r="D31" s="51"/>
      <c r="E31" s="51"/>
      <c r="F31" s="51"/>
      <c r="G31" s="51"/>
    </row>
    <row r="32" spans="1:7">
      <c r="A32" s="51"/>
      <c r="B32" s="51"/>
      <c r="C32" s="51"/>
      <c r="D32" s="51"/>
      <c r="E32" s="51"/>
      <c r="F32" s="51"/>
      <c r="G32" s="51"/>
    </row>
    <row r="33" spans="1:7">
      <c r="A33" s="51"/>
      <c r="B33" s="51"/>
      <c r="C33" s="51"/>
      <c r="D33" s="51"/>
      <c r="E33" s="51"/>
      <c r="F33" s="51"/>
      <c r="G33" s="51"/>
    </row>
    <row r="34" spans="1:7">
      <c r="A34" s="51"/>
      <c r="B34" s="51"/>
      <c r="C34" s="51"/>
      <c r="D34" s="51"/>
      <c r="E34" s="51"/>
      <c r="F34" s="51"/>
      <c r="G34" s="51"/>
    </row>
    <row r="35" spans="1:7">
      <c r="A35" s="51"/>
      <c r="B35" s="51"/>
      <c r="C35" s="51"/>
      <c r="D35" s="51"/>
      <c r="E35" s="51"/>
      <c r="F35" s="51"/>
      <c r="G35" s="51"/>
    </row>
    <row r="36" spans="1:7">
      <c r="A36" s="51"/>
      <c r="B36" s="51"/>
      <c r="C36" s="51"/>
      <c r="D36" s="51"/>
      <c r="E36" s="51"/>
      <c r="F36" s="51"/>
      <c r="G36" s="51"/>
    </row>
    <row r="37" spans="1:7">
      <c r="A37" s="51"/>
      <c r="B37" s="51"/>
      <c r="C37" s="51"/>
      <c r="D37" s="51"/>
      <c r="E37" s="51"/>
      <c r="F37" s="51"/>
      <c r="G37" s="51"/>
    </row>
    <row r="38" spans="1:7">
      <c r="A38" s="51"/>
      <c r="B38" s="51"/>
      <c r="C38" s="51"/>
      <c r="D38" s="51"/>
      <c r="E38" s="51"/>
      <c r="F38" s="51"/>
      <c r="G38" s="51"/>
    </row>
    <row r="39" spans="1:7">
      <c r="A39" s="51"/>
      <c r="B39" s="51"/>
      <c r="C39" s="51"/>
      <c r="D39" s="51"/>
      <c r="E39" s="51"/>
      <c r="F39" s="51"/>
      <c r="G39" s="51"/>
    </row>
    <row r="40" spans="1:7">
      <c r="A40" s="51"/>
      <c r="B40" s="51"/>
      <c r="C40" s="51"/>
      <c r="D40" s="51"/>
      <c r="E40" s="51"/>
      <c r="F40" s="51"/>
      <c r="G40" s="51"/>
    </row>
    <row r="41" spans="1:7">
      <c r="A41" s="51"/>
      <c r="B41" s="51"/>
      <c r="C41" s="51"/>
      <c r="D41" s="51"/>
      <c r="E41" s="51"/>
      <c r="F41" s="51"/>
      <c r="G41" s="51"/>
    </row>
    <row r="42" spans="1:7">
      <c r="A42" s="51"/>
      <c r="B42" s="51"/>
      <c r="C42" s="51"/>
      <c r="D42" s="51"/>
      <c r="E42" s="51"/>
      <c r="F42" s="51"/>
      <c r="G42" s="51"/>
    </row>
    <row r="43" spans="1:7">
      <c r="A43" s="51"/>
      <c r="B43" s="51"/>
      <c r="C43" s="51"/>
      <c r="D43" s="51"/>
      <c r="E43" s="51"/>
      <c r="F43" s="51"/>
      <c r="G43" s="51"/>
    </row>
    <row r="44" spans="1:7">
      <c r="A44" s="51"/>
      <c r="B44" s="51"/>
      <c r="C44" s="51"/>
      <c r="D44" s="51"/>
      <c r="E44" s="51"/>
      <c r="F44" s="51"/>
      <c r="G44" s="51"/>
    </row>
    <row r="45" spans="1:7">
      <c r="A45" s="51"/>
      <c r="B45" s="51"/>
      <c r="C45" s="51"/>
      <c r="D45" s="51"/>
      <c r="E45" s="51"/>
      <c r="F45" s="51"/>
      <c r="G45" s="51"/>
    </row>
    <row r="46" spans="1:7">
      <c r="A46" s="51"/>
      <c r="B46" s="51"/>
      <c r="C46" s="51"/>
      <c r="D46" s="51"/>
      <c r="E46" s="51"/>
      <c r="F46" s="51"/>
      <c r="G46" s="51"/>
    </row>
    <row r="47" spans="1:7">
      <c r="A47" s="51"/>
      <c r="B47" s="51"/>
      <c r="C47" s="51"/>
      <c r="D47" s="51"/>
      <c r="E47" s="51"/>
      <c r="F47" s="51"/>
      <c r="G47" s="51"/>
    </row>
    <row r="48" spans="1:7">
      <c r="A48" s="51"/>
      <c r="B48" s="51"/>
      <c r="C48" s="51"/>
      <c r="D48" s="51"/>
      <c r="E48" s="51"/>
      <c r="F48" s="51"/>
      <c r="G48" s="51"/>
    </row>
    <row r="49" spans="1:7">
      <c r="A49" s="51"/>
      <c r="B49" s="51"/>
      <c r="C49" s="51"/>
      <c r="D49" s="51"/>
      <c r="E49" s="51"/>
      <c r="F49" s="51"/>
      <c r="G49" s="51"/>
    </row>
    <row r="50" spans="1:7">
      <c r="A50" s="51"/>
      <c r="B50" s="51"/>
      <c r="C50" s="51"/>
      <c r="D50" s="51"/>
      <c r="E50" s="51"/>
      <c r="F50" s="51"/>
      <c r="G50" s="51"/>
    </row>
    <row r="51" spans="1:7">
      <c r="A51" s="51"/>
      <c r="B51" s="51"/>
      <c r="C51" s="51"/>
      <c r="D51" s="51"/>
      <c r="E51" s="51"/>
      <c r="F51" s="51"/>
      <c r="G51" s="51"/>
    </row>
    <row r="52" spans="1:7">
      <c r="A52" s="51"/>
      <c r="B52" s="51"/>
      <c r="C52" s="51"/>
      <c r="D52" s="51"/>
      <c r="E52" s="51"/>
      <c r="F52" s="51"/>
      <c r="G52" s="51"/>
    </row>
    <row r="53" spans="1:7">
      <c r="A53" s="51"/>
      <c r="B53" s="51"/>
      <c r="C53" s="51"/>
      <c r="D53" s="51"/>
      <c r="E53" s="51"/>
      <c r="F53" s="51"/>
      <c r="G53" s="51"/>
    </row>
    <row r="54" spans="1:7">
      <c r="A54" s="51"/>
      <c r="B54" s="51"/>
      <c r="C54" s="51"/>
      <c r="D54" s="51"/>
      <c r="E54" s="51"/>
      <c r="F54" s="51"/>
      <c r="G54" s="51"/>
    </row>
    <row r="55" spans="1:7">
      <c r="A55" s="51"/>
      <c r="B55" s="51"/>
      <c r="C55" s="51"/>
      <c r="D55" s="51"/>
      <c r="E55" s="51"/>
      <c r="F55" s="51"/>
      <c r="G55" s="51"/>
    </row>
    <row r="56" spans="1:7">
      <c r="A56" s="51"/>
      <c r="B56" s="51"/>
      <c r="C56" s="51"/>
      <c r="D56" s="51"/>
      <c r="E56" s="51"/>
      <c r="F56" s="51"/>
      <c r="G56" s="51"/>
    </row>
    <row r="57" spans="1:7">
      <c r="A57" s="51"/>
      <c r="B57" s="51"/>
      <c r="C57" s="51"/>
      <c r="D57" s="51"/>
      <c r="E57" s="51"/>
      <c r="F57" s="51"/>
      <c r="G57" s="51"/>
    </row>
    <row r="58" spans="1:7">
      <c r="A58" s="51"/>
      <c r="B58" s="51"/>
      <c r="C58" s="51"/>
      <c r="D58" s="51"/>
      <c r="E58" s="51"/>
      <c r="F58" s="51"/>
      <c r="G58" s="51"/>
    </row>
    <row r="59" spans="1:7">
      <c r="A59" s="51"/>
      <c r="B59" s="51"/>
      <c r="C59" s="51"/>
      <c r="D59" s="51"/>
      <c r="E59" s="51"/>
      <c r="F59" s="51"/>
      <c r="G59" s="51"/>
    </row>
    <row r="60" spans="1:7">
      <c r="A60" s="51"/>
      <c r="B60" s="51"/>
      <c r="C60" s="51"/>
      <c r="D60" s="51"/>
      <c r="E60" s="51"/>
      <c r="F60" s="51"/>
      <c r="G60" s="51"/>
    </row>
    <row r="61" spans="1:7">
      <c r="A61" s="51"/>
      <c r="B61" s="51"/>
      <c r="C61" s="51"/>
      <c r="D61" s="51"/>
      <c r="E61" s="51"/>
      <c r="F61" s="51"/>
      <c r="G61" s="51"/>
    </row>
    <row r="62" spans="1:7">
      <c r="A62" s="51"/>
      <c r="B62" s="51"/>
      <c r="C62" s="51"/>
      <c r="D62" s="51"/>
      <c r="E62" s="51"/>
      <c r="F62" s="51"/>
      <c r="G62" s="51"/>
    </row>
    <row r="63" spans="1:7">
      <c r="A63" s="51"/>
      <c r="B63" s="51"/>
      <c r="C63" s="51"/>
      <c r="D63" s="51"/>
      <c r="E63" s="51"/>
      <c r="F63" s="51"/>
      <c r="G63" s="51"/>
    </row>
    <row r="64" spans="1:7">
      <c r="A64" s="51"/>
      <c r="B64" s="51"/>
      <c r="C64" s="51"/>
      <c r="D64" s="51"/>
      <c r="E64" s="51"/>
      <c r="F64" s="51"/>
      <c r="G64" s="51"/>
    </row>
    <row r="65" spans="1:7">
      <c r="A65" s="51"/>
      <c r="B65" s="51"/>
      <c r="C65" s="51"/>
      <c r="D65" s="51"/>
      <c r="E65" s="51"/>
      <c r="F65" s="51"/>
      <c r="G65" s="51"/>
    </row>
    <row r="66" spans="1:7">
      <c r="A66" s="51"/>
      <c r="B66" s="51"/>
      <c r="C66" s="51"/>
      <c r="D66" s="51"/>
      <c r="E66" s="51"/>
      <c r="F66" s="51"/>
      <c r="G66" s="51"/>
    </row>
    <row r="67" spans="1:7">
      <c r="A67" s="51"/>
      <c r="B67" s="51"/>
      <c r="C67" s="51"/>
      <c r="D67" s="51"/>
      <c r="E67" s="51"/>
      <c r="F67" s="51"/>
      <c r="G67" s="51"/>
    </row>
    <row r="68" spans="1:7">
      <c r="A68" s="51"/>
      <c r="B68" s="51"/>
      <c r="C68" s="51"/>
      <c r="D68" s="51"/>
      <c r="E68" s="51"/>
      <c r="F68" s="51"/>
      <c r="G68" s="51"/>
    </row>
    <row r="69" spans="1:7">
      <c r="A69" s="51"/>
      <c r="B69" s="51"/>
      <c r="C69" s="51"/>
      <c r="D69" s="51"/>
      <c r="E69" s="51"/>
      <c r="F69" s="51"/>
      <c r="G69" s="51"/>
    </row>
    <row r="70" spans="1:7">
      <c r="A70" s="51"/>
      <c r="B70" s="51"/>
      <c r="C70" s="51"/>
      <c r="D70" s="51"/>
      <c r="E70" s="51"/>
      <c r="F70" s="51"/>
      <c r="G70" s="51"/>
    </row>
    <row r="71" spans="1:7">
      <c r="A71" s="51"/>
      <c r="B71" s="51"/>
      <c r="C71" s="51"/>
      <c r="D71" s="51"/>
      <c r="E71" s="51"/>
      <c r="F71" s="51"/>
      <c r="G71" s="51"/>
    </row>
    <row r="72" spans="1:7">
      <c r="A72" s="51"/>
      <c r="B72" s="51"/>
      <c r="C72" s="51"/>
      <c r="D72" s="51"/>
      <c r="E72" s="51"/>
      <c r="F72" s="51"/>
      <c r="G72" s="51"/>
    </row>
    <row r="73" spans="1:7">
      <c r="A73" s="51"/>
      <c r="B73" s="51"/>
      <c r="C73" s="51"/>
      <c r="D73" s="51"/>
      <c r="E73" s="51"/>
      <c r="F73" s="51"/>
      <c r="G73" s="51"/>
    </row>
    <row r="74" spans="1:7">
      <c r="A74" s="51"/>
      <c r="B74" s="51"/>
      <c r="C74" s="51"/>
      <c r="D74" s="51"/>
      <c r="E74" s="51"/>
      <c r="F74" s="51"/>
      <c r="G74" s="51"/>
    </row>
    <row r="75" spans="1:7">
      <c r="A75" s="51"/>
      <c r="B75" s="51"/>
      <c r="C75" s="51"/>
      <c r="D75" s="51"/>
      <c r="E75" s="51"/>
      <c r="F75" s="51"/>
      <c r="G75" s="51"/>
    </row>
    <row r="76" spans="1:7">
      <c r="A76" s="51"/>
      <c r="B76" s="51"/>
      <c r="C76" s="51"/>
      <c r="D76" s="51"/>
      <c r="E76" s="51"/>
      <c r="F76" s="51"/>
      <c r="G76" s="51"/>
    </row>
    <row r="77" spans="1:7">
      <c r="A77" s="51"/>
      <c r="B77" s="51"/>
      <c r="C77" s="51"/>
      <c r="D77" s="51"/>
      <c r="E77" s="51"/>
      <c r="F77" s="51"/>
      <c r="G77" s="51"/>
    </row>
  </sheetData>
  <mergeCells count="6">
    <mergeCell ref="A9:A10"/>
    <mergeCell ref="B9:B10"/>
    <mergeCell ref="B14:B16"/>
    <mergeCell ref="C9:C10"/>
    <mergeCell ref="A5:D6"/>
    <mergeCell ref="A11:D12"/>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8"/>
  <sheetViews>
    <sheetView tabSelected="1" zoomScale="88" zoomScaleNormal="88" topLeftCell="A4" workbookViewId="0">
      <selection activeCell="B13" sqref="B13"/>
    </sheetView>
  </sheetViews>
  <sheetFormatPr defaultColWidth="10.8416666666667" defaultRowHeight="17.6" outlineLevelCol="5"/>
  <cols>
    <col min="1" max="1" width="28" customWidth="1"/>
    <col min="2" max="2" width="28.8416666666667" customWidth="1"/>
    <col min="3" max="3" width="22" customWidth="1"/>
    <col min="4" max="4" width="45.6166666666667" customWidth="1"/>
    <col min="5" max="5" width="52.3833333333333" customWidth="1"/>
  </cols>
  <sheetData>
    <row r="1" spans="1:1">
      <c r="A1" t="s">
        <v>27</v>
      </c>
    </row>
    <row r="2" spans="1:5">
      <c r="A2" s="19" t="s">
        <v>28</v>
      </c>
      <c r="B2" s="19"/>
      <c r="C2" s="19"/>
      <c r="D2" s="19"/>
      <c r="E2" s="19"/>
    </row>
    <row r="3" ht="18" spans="1:5">
      <c r="A3" s="20" t="s">
        <v>2</v>
      </c>
      <c r="B3" s="20" t="s">
        <v>29</v>
      </c>
      <c r="C3" s="20" t="s">
        <v>30</v>
      </c>
      <c r="D3" s="20" t="s">
        <v>31</v>
      </c>
      <c r="E3" s="20" t="s">
        <v>32</v>
      </c>
    </row>
    <row r="4" ht="176" spans="1:5">
      <c r="A4" s="21">
        <v>1</v>
      </c>
      <c r="B4" s="22" t="s">
        <v>33</v>
      </c>
      <c r="C4" s="21" t="str">
        <f>IF(SUM(C5:C8)=0,"由必填项计算可得",SUM(C5:C8))</f>
        <v>由必填项计算可得</v>
      </c>
      <c r="D4" s="22" t="s">
        <v>34</v>
      </c>
      <c r="E4" s="21" t="s">
        <v>35</v>
      </c>
    </row>
    <row r="5" ht="53" spans="1:5">
      <c r="A5" s="22">
        <v>1.1</v>
      </c>
      <c r="B5" s="22" t="s">
        <v>36</v>
      </c>
      <c r="C5" s="21" t="s">
        <v>37</v>
      </c>
      <c r="D5" s="22" t="s">
        <v>38</v>
      </c>
      <c r="E5" s="21" t="s">
        <v>35</v>
      </c>
    </row>
    <row r="6" ht="18" spans="1:5">
      <c r="A6" s="22">
        <v>1.2</v>
      </c>
      <c r="B6" s="23" t="s">
        <v>39</v>
      </c>
      <c r="C6" s="21" t="s">
        <v>37</v>
      </c>
      <c r="D6" s="24" t="s">
        <v>35</v>
      </c>
      <c r="E6" s="21" t="s">
        <v>35</v>
      </c>
    </row>
    <row r="7" ht="18" spans="1:5">
      <c r="A7" s="22">
        <v>1.3</v>
      </c>
      <c r="B7" s="22" t="s">
        <v>40</v>
      </c>
      <c r="C7" s="21" t="s">
        <v>37</v>
      </c>
      <c r="D7" s="21" t="s">
        <v>35</v>
      </c>
      <c r="E7" s="21" t="s">
        <v>35</v>
      </c>
    </row>
    <row r="8" ht="18" spans="1:5">
      <c r="A8" s="22">
        <v>1.4</v>
      </c>
      <c r="B8" s="22" t="s">
        <v>41</v>
      </c>
      <c r="C8" s="21" t="s">
        <v>37</v>
      </c>
      <c r="D8" s="22" t="s">
        <v>42</v>
      </c>
      <c r="E8" s="21" t="s">
        <v>35</v>
      </c>
    </row>
    <row r="9" ht="159" spans="1:5">
      <c r="A9" s="21">
        <v>2</v>
      </c>
      <c r="B9" s="22" t="s">
        <v>43</v>
      </c>
      <c r="C9" s="21" t="str">
        <f>IFERROR(AVERAGE(C10:C13),"由必填项计算可得")</f>
        <v>由必填项计算可得</v>
      </c>
      <c r="D9" s="22" t="s">
        <v>44</v>
      </c>
      <c r="E9" s="22" t="s">
        <v>45</v>
      </c>
    </row>
    <row r="10" ht="71" spans="1:5">
      <c r="A10" s="22">
        <v>2.1</v>
      </c>
      <c r="B10" s="22" t="s">
        <v>46</v>
      </c>
      <c r="C10" s="21" t="s">
        <v>37</v>
      </c>
      <c r="D10" s="22" t="s">
        <v>47</v>
      </c>
      <c r="E10" s="22" t="s">
        <v>48</v>
      </c>
    </row>
    <row r="11" ht="36" spans="1:5">
      <c r="A11" s="22">
        <v>2.2</v>
      </c>
      <c r="B11" s="22" t="s">
        <v>49</v>
      </c>
      <c r="C11" s="21" t="s">
        <v>37</v>
      </c>
      <c r="D11" s="22" t="s">
        <v>50</v>
      </c>
      <c r="E11" s="21" t="s">
        <v>35</v>
      </c>
    </row>
    <row r="12" ht="36" spans="1:5">
      <c r="A12" s="22">
        <v>2.3</v>
      </c>
      <c r="B12" s="22" t="s">
        <v>51</v>
      </c>
      <c r="C12" s="21" t="s">
        <v>37</v>
      </c>
      <c r="D12" s="22" t="s">
        <v>52</v>
      </c>
      <c r="E12" s="21" t="s">
        <v>35</v>
      </c>
    </row>
    <row r="13" ht="18" spans="1:5">
      <c r="A13" s="22">
        <v>2.4</v>
      </c>
      <c r="B13" s="22" t="s">
        <v>53</v>
      </c>
      <c r="C13" s="21" t="s">
        <v>37</v>
      </c>
      <c r="D13" s="22" t="s">
        <v>54</v>
      </c>
      <c r="E13" s="21" t="s">
        <v>35</v>
      </c>
    </row>
    <row r="14" ht="71" spans="1:5">
      <c r="A14" s="21">
        <v>3</v>
      </c>
      <c r="B14" s="22" t="s">
        <v>55</v>
      </c>
      <c r="C14" s="21" t="s">
        <v>56</v>
      </c>
      <c r="D14" s="22" t="s">
        <v>57</v>
      </c>
      <c r="E14" s="22" t="s">
        <v>58</v>
      </c>
    </row>
    <row r="15" ht="36" spans="1:5">
      <c r="A15" s="21">
        <v>4</v>
      </c>
      <c r="B15" s="22" t="s">
        <v>59</v>
      </c>
      <c r="C15" s="21" t="s">
        <v>56</v>
      </c>
      <c r="D15" s="22" t="s">
        <v>54</v>
      </c>
      <c r="E15" s="21" t="s">
        <v>60</v>
      </c>
    </row>
    <row r="16" ht="194" spans="1:5">
      <c r="A16" s="21">
        <v>5</v>
      </c>
      <c r="B16" s="22" t="s">
        <v>61</v>
      </c>
      <c r="C16" s="21" t="s">
        <v>56</v>
      </c>
      <c r="D16" s="22" t="s">
        <v>62</v>
      </c>
      <c r="E16" s="22" t="s">
        <v>63</v>
      </c>
    </row>
    <row r="17" ht="247" spans="1:5">
      <c r="A17" s="21">
        <v>6</v>
      </c>
      <c r="B17" s="22" t="s">
        <v>64</v>
      </c>
      <c r="C17" s="21" t="s">
        <v>56</v>
      </c>
      <c r="D17" s="22" t="s">
        <v>65</v>
      </c>
      <c r="E17" s="22" t="s">
        <v>35</v>
      </c>
    </row>
    <row r="18" ht="18" spans="1:5">
      <c r="A18" s="21" t="s">
        <v>66</v>
      </c>
      <c r="B18" s="25"/>
      <c r="C18" s="26"/>
      <c r="D18" s="25"/>
      <c r="E18" s="25"/>
    </row>
    <row r="19" ht="18" spans="1:5">
      <c r="A19" s="22" t="s">
        <v>27</v>
      </c>
      <c r="B19" s="27"/>
      <c r="C19" s="27"/>
      <c r="D19" s="27"/>
      <c r="E19" s="27"/>
    </row>
    <row r="20" spans="1:5">
      <c r="A20" s="28" t="s">
        <v>67</v>
      </c>
      <c r="B20" s="28"/>
      <c r="C20" s="28"/>
      <c r="D20" s="28"/>
      <c r="E20" s="28"/>
    </row>
    <row r="21" ht="18" spans="1:5">
      <c r="A21" s="20" t="s">
        <v>2</v>
      </c>
      <c r="B21" s="20" t="s">
        <v>29</v>
      </c>
      <c r="C21" s="20" t="s">
        <v>30</v>
      </c>
      <c r="D21" s="20" t="s">
        <v>31</v>
      </c>
      <c r="E21" s="20" t="s">
        <v>32</v>
      </c>
    </row>
    <row r="22" ht="53" spans="1:5">
      <c r="A22" s="29">
        <v>1</v>
      </c>
      <c r="B22" s="30" t="s">
        <v>68</v>
      </c>
      <c r="C22" s="29" t="str">
        <f>IFERROR(AVERAGE(C23:C24),"由必填项计算可得")</f>
        <v>由必填项计算可得</v>
      </c>
      <c r="D22" s="30" t="s">
        <v>69</v>
      </c>
      <c r="E22" s="29" t="s">
        <v>35</v>
      </c>
    </row>
    <row r="23" ht="18" spans="1:5">
      <c r="A23" s="31">
        <v>1.1</v>
      </c>
      <c r="B23" s="30" t="s">
        <v>70</v>
      </c>
      <c r="C23" s="29" t="s">
        <v>56</v>
      </c>
      <c r="D23" s="30" t="s">
        <v>54</v>
      </c>
      <c r="E23" s="29" t="s">
        <v>35</v>
      </c>
    </row>
    <row r="24" ht="18" spans="1:5">
      <c r="A24" s="31">
        <v>1.2</v>
      </c>
      <c r="B24" s="30" t="s">
        <v>71</v>
      </c>
      <c r="C24" s="29" t="s">
        <v>56</v>
      </c>
      <c r="D24" s="30" t="s">
        <v>54</v>
      </c>
      <c r="E24" s="29" t="s">
        <v>35</v>
      </c>
    </row>
    <row r="25" ht="18" spans="1:5">
      <c r="A25" s="29">
        <v>2</v>
      </c>
      <c r="B25" s="30" t="s">
        <v>72</v>
      </c>
      <c r="C25" s="29" t="s">
        <v>56</v>
      </c>
      <c r="D25" s="30" t="s">
        <v>73</v>
      </c>
      <c r="E25" s="29" t="s">
        <v>35</v>
      </c>
    </row>
    <row r="26" ht="36" spans="1:5">
      <c r="A26" s="29">
        <v>3</v>
      </c>
      <c r="B26" s="30" t="s">
        <v>74</v>
      </c>
      <c r="C26" s="29" t="s">
        <v>56</v>
      </c>
      <c r="D26" s="30" t="s">
        <v>73</v>
      </c>
      <c r="E26" s="29" t="s">
        <v>60</v>
      </c>
    </row>
    <row r="27" ht="18" spans="1:6">
      <c r="A27" s="29">
        <v>4</v>
      </c>
      <c r="B27" s="30" t="s">
        <v>75</v>
      </c>
      <c r="C27" s="29" t="s">
        <v>56</v>
      </c>
      <c r="D27" s="29" t="s">
        <v>76</v>
      </c>
      <c r="E27" s="29" t="s">
        <v>60</v>
      </c>
      <c r="F27" s="39"/>
    </row>
    <row r="28" ht="18" spans="1:5">
      <c r="A28" s="29">
        <v>5</v>
      </c>
      <c r="B28" s="30" t="s">
        <v>77</v>
      </c>
      <c r="C28" s="29" t="s">
        <v>35</v>
      </c>
      <c r="D28" s="30" t="s">
        <v>35</v>
      </c>
      <c r="E28" s="29" t="s">
        <v>35</v>
      </c>
    </row>
    <row r="29" ht="18" spans="1:5">
      <c r="A29" s="31">
        <v>5.1</v>
      </c>
      <c r="B29" s="30" t="s">
        <v>78</v>
      </c>
      <c r="C29" s="29" t="s">
        <v>56</v>
      </c>
      <c r="D29" s="29" t="s">
        <v>79</v>
      </c>
      <c r="E29" s="29" t="s">
        <v>60</v>
      </c>
    </row>
    <row r="30" ht="18" spans="1:5">
      <c r="A30" s="31">
        <v>5.2</v>
      </c>
      <c r="B30" s="30" t="s">
        <v>80</v>
      </c>
      <c r="C30" s="29" t="s">
        <v>56</v>
      </c>
      <c r="D30" s="29" t="s">
        <v>81</v>
      </c>
      <c r="E30" s="29" t="s">
        <v>60</v>
      </c>
    </row>
    <row r="31" ht="18" spans="1:1">
      <c r="A31" s="21" t="s">
        <v>66</v>
      </c>
    </row>
    <row r="32" ht="18" spans="1:5">
      <c r="A32" s="22" t="s">
        <v>27</v>
      </c>
      <c r="B32" s="27"/>
      <c r="C32" s="27"/>
      <c r="D32" s="27"/>
      <c r="E32" s="27"/>
    </row>
    <row r="33" spans="1:5">
      <c r="A33" s="32" t="s">
        <v>82</v>
      </c>
      <c r="B33" s="33"/>
      <c r="C33" s="33"/>
      <c r="D33" s="33"/>
      <c r="E33" s="40"/>
    </row>
    <row r="34" ht="18" spans="1:5">
      <c r="A34" s="20" t="s">
        <v>2</v>
      </c>
      <c r="B34" s="20" t="s">
        <v>29</v>
      </c>
      <c r="C34" s="20" t="s">
        <v>30</v>
      </c>
      <c r="D34" s="20" t="s">
        <v>31</v>
      </c>
      <c r="E34" s="20" t="s">
        <v>32</v>
      </c>
    </row>
    <row r="35" ht="36" spans="1:5">
      <c r="A35" s="21">
        <v>1</v>
      </c>
      <c r="B35" s="22" t="s">
        <v>83</v>
      </c>
      <c r="C35" s="21" t="s">
        <v>56</v>
      </c>
      <c r="D35" s="22" t="s">
        <v>84</v>
      </c>
      <c r="E35" s="22" t="s">
        <v>35</v>
      </c>
    </row>
    <row r="36" ht="36" spans="1:5">
      <c r="A36" s="34">
        <v>1.1</v>
      </c>
      <c r="B36" s="30" t="s">
        <v>85</v>
      </c>
      <c r="C36" s="29" t="str">
        <f>IFERROR(C35*0.5,"由必填项可得")</f>
        <v>由必填项可得</v>
      </c>
      <c r="D36" s="30" t="s">
        <v>86</v>
      </c>
      <c r="E36" s="30" t="s">
        <v>35</v>
      </c>
    </row>
    <row r="37" ht="53" spans="1:5">
      <c r="A37" s="31">
        <v>1.2</v>
      </c>
      <c r="B37" s="30" t="s">
        <v>87</v>
      </c>
      <c r="C37" s="29" t="str">
        <f>IFERROR(C35*0.2,"由必填项可得")</f>
        <v>由必填项可得</v>
      </c>
      <c r="D37" s="30" t="s">
        <v>88</v>
      </c>
      <c r="E37" s="29" t="s">
        <v>60</v>
      </c>
    </row>
    <row r="38" ht="36" spans="1:5">
      <c r="A38" s="29">
        <v>2</v>
      </c>
      <c r="B38" s="30" t="s">
        <v>89</v>
      </c>
      <c r="C38" s="29" t="s">
        <v>56</v>
      </c>
      <c r="D38" s="30" t="s">
        <v>90</v>
      </c>
      <c r="E38" s="29" t="s">
        <v>35</v>
      </c>
    </row>
    <row r="39" ht="18" spans="1:5">
      <c r="A39" s="29">
        <v>3</v>
      </c>
      <c r="B39" s="30" t="s">
        <v>91</v>
      </c>
      <c r="C39" s="29" t="s">
        <v>35</v>
      </c>
      <c r="D39" s="30" t="s">
        <v>92</v>
      </c>
      <c r="E39" s="29" t="s">
        <v>35</v>
      </c>
    </row>
    <row r="40" ht="36" spans="1:5">
      <c r="A40" s="30">
        <v>3.1</v>
      </c>
      <c r="B40" s="30" t="s">
        <v>93</v>
      </c>
      <c r="C40" s="29" t="s">
        <v>56</v>
      </c>
      <c r="D40" s="30" t="s">
        <v>94</v>
      </c>
      <c r="E40" s="29" t="s">
        <v>35</v>
      </c>
    </row>
    <row r="41" ht="36" spans="1:5">
      <c r="A41" s="30">
        <v>3.2</v>
      </c>
      <c r="B41" s="30" t="s">
        <v>95</v>
      </c>
      <c r="C41" s="29" t="s">
        <v>56</v>
      </c>
      <c r="D41" s="30" t="s">
        <v>96</v>
      </c>
      <c r="E41" s="29" t="s">
        <v>60</v>
      </c>
    </row>
    <row r="42" ht="36" spans="1:5">
      <c r="A42" s="29">
        <v>4</v>
      </c>
      <c r="B42" s="30" t="s">
        <v>97</v>
      </c>
      <c r="C42" s="29" t="s">
        <v>56</v>
      </c>
      <c r="D42" s="30" t="s">
        <v>98</v>
      </c>
      <c r="E42" s="29" t="s">
        <v>60</v>
      </c>
    </row>
    <row r="43" ht="18" spans="1:5">
      <c r="A43" s="29">
        <v>5</v>
      </c>
      <c r="B43" s="30" t="s">
        <v>99</v>
      </c>
      <c r="C43" s="29" t="s">
        <v>56</v>
      </c>
      <c r="D43" s="30" t="s">
        <v>100</v>
      </c>
      <c r="E43" s="29" t="s">
        <v>60</v>
      </c>
    </row>
    <row r="44" ht="88" spans="1:5">
      <c r="A44" s="29">
        <v>6</v>
      </c>
      <c r="B44" s="30" t="s">
        <v>101</v>
      </c>
      <c r="C44" s="29" t="s">
        <v>56</v>
      </c>
      <c r="D44" s="30" t="s">
        <v>102</v>
      </c>
      <c r="E44" s="29" t="s">
        <v>60</v>
      </c>
    </row>
    <row r="45" ht="53" spans="1:5">
      <c r="A45" s="29">
        <v>7</v>
      </c>
      <c r="B45" s="30" t="s">
        <v>103</v>
      </c>
      <c r="C45" s="29" t="s">
        <v>56</v>
      </c>
      <c r="D45" s="30" t="s">
        <v>104</v>
      </c>
      <c r="E45" s="29" t="s">
        <v>35</v>
      </c>
    </row>
    <row r="46" ht="36" spans="1:5">
      <c r="A46" s="29">
        <v>8</v>
      </c>
      <c r="B46" s="30" t="s">
        <v>105</v>
      </c>
      <c r="C46" s="29" t="s">
        <v>56</v>
      </c>
      <c r="D46" s="30" t="s">
        <v>106</v>
      </c>
      <c r="E46" s="29" t="s">
        <v>35</v>
      </c>
    </row>
    <row r="47" ht="53" spans="1:5">
      <c r="A47" s="29">
        <v>9</v>
      </c>
      <c r="B47" s="30" t="s">
        <v>107</v>
      </c>
      <c r="C47" s="29" t="s">
        <v>56</v>
      </c>
      <c r="D47" s="30" t="s">
        <v>108</v>
      </c>
      <c r="E47" s="29" t="s">
        <v>60</v>
      </c>
    </row>
    <row r="48" ht="36" spans="1:5">
      <c r="A48" s="29">
        <v>10</v>
      </c>
      <c r="B48" s="30" t="s">
        <v>109</v>
      </c>
      <c r="C48" s="29" t="s">
        <v>56</v>
      </c>
      <c r="D48" s="30" t="s">
        <v>110</v>
      </c>
      <c r="E48" s="29" t="s">
        <v>60</v>
      </c>
    </row>
    <row r="49" ht="53" spans="1:5">
      <c r="A49" s="29">
        <v>11</v>
      </c>
      <c r="B49" s="30" t="s">
        <v>111</v>
      </c>
      <c r="C49" s="29" t="s">
        <v>56</v>
      </c>
      <c r="D49" s="30" t="s">
        <v>112</v>
      </c>
      <c r="E49" s="29" t="s">
        <v>60</v>
      </c>
    </row>
    <row r="50" ht="18" spans="1:5">
      <c r="A50" s="29">
        <v>12</v>
      </c>
      <c r="B50" s="30" t="s">
        <v>113</v>
      </c>
      <c r="C50" s="29" t="s">
        <v>35</v>
      </c>
      <c r="D50" s="30" t="s">
        <v>35</v>
      </c>
      <c r="E50" s="30" t="s">
        <v>35</v>
      </c>
    </row>
    <row r="51" ht="71" spans="1:5">
      <c r="A51" s="31">
        <v>12.1</v>
      </c>
      <c r="B51" s="30" t="s">
        <v>78</v>
      </c>
      <c r="C51" s="29" t="s">
        <v>56</v>
      </c>
      <c r="D51" s="30" t="s">
        <v>114</v>
      </c>
      <c r="E51" s="11" t="s">
        <v>115</v>
      </c>
    </row>
    <row r="52" ht="53" spans="1:5">
      <c r="A52" s="31">
        <v>12.2</v>
      </c>
      <c r="B52" s="30" t="s">
        <v>80</v>
      </c>
      <c r="C52" s="29" t="s">
        <v>56</v>
      </c>
      <c r="D52" s="30" t="s">
        <v>116</v>
      </c>
      <c r="E52" s="11" t="s">
        <v>115</v>
      </c>
    </row>
    <row r="53" ht="36" spans="1:5">
      <c r="A53" s="29">
        <v>13</v>
      </c>
      <c r="B53" s="30" t="s">
        <v>117</v>
      </c>
      <c r="C53" s="29" t="s">
        <v>56</v>
      </c>
      <c r="D53" s="29" t="s">
        <v>118</v>
      </c>
      <c r="E53" s="29" t="s">
        <v>60</v>
      </c>
    </row>
    <row r="54" ht="18" spans="1:5">
      <c r="A54" s="35" t="s">
        <v>66</v>
      </c>
      <c r="B54" s="36"/>
      <c r="C54" s="37"/>
      <c r="D54" s="37"/>
      <c r="E54" s="41"/>
    </row>
    <row r="55" ht="18" spans="1:5">
      <c r="A55" s="35" t="s">
        <v>27</v>
      </c>
      <c r="B55" s="36"/>
      <c r="C55" s="37"/>
      <c r="D55" s="37"/>
      <c r="E55" s="41"/>
    </row>
    <row r="56" spans="1:5">
      <c r="A56" s="32" t="s">
        <v>119</v>
      </c>
      <c r="B56" s="33"/>
      <c r="C56" s="33"/>
      <c r="D56" s="33"/>
      <c r="E56" s="40"/>
    </row>
    <row r="57" ht="18" spans="1:5">
      <c r="A57" s="20" t="s">
        <v>2</v>
      </c>
      <c r="B57" s="20" t="s">
        <v>29</v>
      </c>
      <c r="C57" s="20" t="s">
        <v>30</v>
      </c>
      <c r="D57" s="20" t="s">
        <v>31</v>
      </c>
      <c r="E57" s="20" t="s">
        <v>32</v>
      </c>
    </row>
    <row r="58" ht="18" spans="1:5">
      <c r="A58" s="29">
        <v>1</v>
      </c>
      <c r="B58" s="30" t="s">
        <v>120</v>
      </c>
      <c r="C58" s="29" t="s">
        <v>56</v>
      </c>
      <c r="D58" s="30" t="s">
        <v>121</v>
      </c>
      <c r="E58" s="29" t="s">
        <v>60</v>
      </c>
    </row>
    <row r="59" ht="18" spans="1:1">
      <c r="A59" s="38" t="s">
        <v>66</v>
      </c>
    </row>
    <row r="65" spans="1:5">
      <c r="A65" s="42"/>
      <c r="B65" s="27"/>
      <c r="C65" s="27"/>
      <c r="D65" s="27"/>
      <c r="E65" s="27"/>
    </row>
    <row r="66" spans="1:5">
      <c r="A66" s="42"/>
      <c r="B66" s="27"/>
      <c r="C66" s="27"/>
      <c r="D66" s="27"/>
      <c r="E66" s="27"/>
    </row>
    <row r="67" spans="1:5">
      <c r="A67" s="27"/>
      <c r="B67" s="27"/>
      <c r="C67" s="27"/>
      <c r="D67" s="27"/>
      <c r="E67" s="27"/>
    </row>
    <row r="68" spans="1:5">
      <c r="A68" s="27"/>
      <c r="B68" s="27"/>
      <c r="C68" s="27"/>
      <c r="D68" s="27"/>
      <c r="E68" s="27"/>
    </row>
  </sheetData>
  <mergeCells count="4">
    <mergeCell ref="A2:E2"/>
    <mergeCell ref="A20:E20"/>
    <mergeCell ref="A33:E33"/>
    <mergeCell ref="A56:E56"/>
  </mergeCells>
  <pageMargins left="0.7" right="0.7" top="0.75" bottom="0.75" header="0.3" footer="0.3"/>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zoomScale="90" zoomScaleNormal="90" workbookViewId="0">
      <selection activeCell="E28" sqref="E28"/>
    </sheetView>
  </sheetViews>
  <sheetFormatPr defaultColWidth="10.8416666666667" defaultRowHeight="17.6" outlineLevelCol="5"/>
  <cols>
    <col min="1" max="1" width="21.8416666666667" customWidth="1"/>
    <col min="2" max="2" width="29" customWidth="1"/>
    <col min="3" max="3" width="23.6166666666667" customWidth="1"/>
    <col min="4" max="4" width="22.6166666666667" customWidth="1"/>
    <col min="5" max="5" width="20.15" customWidth="1"/>
    <col min="6" max="6" width="27.8416666666667" customWidth="1"/>
  </cols>
  <sheetData>
    <row r="1" spans="1:6">
      <c r="A1" s="1" t="s">
        <v>122</v>
      </c>
      <c r="B1" s="1"/>
      <c r="C1" s="1"/>
      <c r="D1" s="1"/>
      <c r="E1" s="1"/>
      <c r="F1" s="1"/>
    </row>
    <row r="2" spans="1:6">
      <c r="A2" s="2" t="s">
        <v>2</v>
      </c>
      <c r="B2" s="2" t="s">
        <v>123</v>
      </c>
      <c r="C2" s="2" t="s">
        <v>124</v>
      </c>
      <c r="D2" s="2" t="s">
        <v>125</v>
      </c>
      <c r="E2" s="2" t="s">
        <v>126</v>
      </c>
      <c r="F2" s="2" t="s">
        <v>127</v>
      </c>
    </row>
    <row r="3" spans="1:6">
      <c r="A3" s="3" t="s">
        <v>128</v>
      </c>
      <c r="B3" s="3"/>
      <c r="C3" s="3"/>
      <c r="D3" s="3"/>
      <c r="E3" s="3"/>
      <c r="F3" s="15" t="e">
        <f>SUM(F4:F8)</f>
        <v>#VALUE!</v>
      </c>
    </row>
    <row r="4" spans="1:6">
      <c r="A4" s="4">
        <v>1</v>
      </c>
      <c r="B4" s="5" t="s">
        <v>129</v>
      </c>
      <c r="C4" s="5" t="s">
        <v>130</v>
      </c>
      <c r="D4" s="5" t="str">
        <f>输入值【1】!C4</f>
        <v>由必填项计算可得</v>
      </c>
      <c r="E4" s="5" t="str">
        <f>输入值【1】!C9</f>
        <v>由必填项计算可得</v>
      </c>
      <c r="F4" s="5" t="e">
        <f>D4*E4</f>
        <v>#VALUE!</v>
      </c>
    </row>
    <row r="5" spans="1:6">
      <c r="A5" s="4">
        <v>2</v>
      </c>
      <c r="B5" s="5" t="s">
        <v>131</v>
      </c>
      <c r="C5" s="5" t="s">
        <v>130</v>
      </c>
      <c r="D5" s="5" t="str">
        <f>输入值【1】!C4</f>
        <v>由必填项计算可得</v>
      </c>
      <c r="E5" s="5" t="str">
        <f>输入值【1】!C14</f>
        <v>必填</v>
      </c>
      <c r="F5" s="5" t="e">
        <f t="shared" ref="F5:F6" si="0">D5*E5</f>
        <v>#VALUE!</v>
      </c>
    </row>
    <row r="6" spans="1:6">
      <c r="A6" s="4">
        <v>3</v>
      </c>
      <c r="B6" s="5" t="s">
        <v>132</v>
      </c>
      <c r="C6" s="5" t="s">
        <v>130</v>
      </c>
      <c r="D6" s="6" t="str">
        <f>输入值【1】!C4</f>
        <v>由必填项计算可得</v>
      </c>
      <c r="E6" s="5" t="str">
        <f>输入值【1】!C15</f>
        <v>必填</v>
      </c>
      <c r="F6" s="5" t="e">
        <f t="shared" si="0"/>
        <v>#VALUE!</v>
      </c>
    </row>
    <row r="7" spans="1:6">
      <c r="A7" s="7">
        <v>4</v>
      </c>
      <c r="B7" s="5" t="s">
        <v>133</v>
      </c>
      <c r="C7" s="5" t="s">
        <v>130</v>
      </c>
      <c r="D7" s="6" t="str">
        <f>输入值【1】!C5</f>
        <v>选择输入方式</v>
      </c>
      <c r="E7" s="5" t="str">
        <f>输入值【1】!C16</f>
        <v>必填</v>
      </c>
      <c r="F7" s="5" t="e">
        <f>E7*D7</f>
        <v>#VALUE!</v>
      </c>
    </row>
    <row r="8" spans="1:6">
      <c r="A8" s="7">
        <v>5</v>
      </c>
      <c r="B8" s="5" t="s">
        <v>134</v>
      </c>
      <c r="C8" s="5" t="s">
        <v>130</v>
      </c>
      <c r="D8" s="6" t="str">
        <f>输入值【1】!C5</f>
        <v>选择输入方式</v>
      </c>
      <c r="E8" s="16" t="e">
        <f>输入值【1】!C17*666.6666666667/10000</f>
        <v>#VALUE!</v>
      </c>
      <c r="F8" s="17" t="e">
        <f>E8*D8</f>
        <v>#VALUE!</v>
      </c>
    </row>
    <row r="9" spans="1:6">
      <c r="A9" s="3" t="s">
        <v>135</v>
      </c>
      <c r="B9" s="3"/>
      <c r="C9" s="3"/>
      <c r="D9" s="8"/>
      <c r="E9" s="3"/>
      <c r="F9" s="15" t="e">
        <f>SUM(F10:F13)</f>
        <v>#VALUE!</v>
      </c>
    </row>
    <row r="10" spans="1:6">
      <c r="A10" s="7">
        <v>1</v>
      </c>
      <c r="B10" s="9" t="s">
        <v>136</v>
      </c>
      <c r="C10" s="9" t="s">
        <v>137</v>
      </c>
      <c r="D10" s="10" t="str">
        <f>输入值【1】!C23</f>
        <v>必填</v>
      </c>
      <c r="E10" s="11" t="e">
        <f>输入值【1】!C25/10000</f>
        <v>#VALUE!</v>
      </c>
      <c r="F10" s="5" t="e">
        <f>D10*E10</f>
        <v>#VALUE!</v>
      </c>
    </row>
    <row r="11" spans="1:6">
      <c r="A11" s="4">
        <v>2</v>
      </c>
      <c r="B11" s="5" t="s">
        <v>138</v>
      </c>
      <c r="C11" s="5" t="s">
        <v>137</v>
      </c>
      <c r="D11" s="6" t="str">
        <f>输入值【1】!C24</f>
        <v>必填</v>
      </c>
      <c r="E11" s="5" t="e">
        <f>输入值【1】!C26/10000</f>
        <v>#VALUE!</v>
      </c>
      <c r="F11" s="5" t="e">
        <f t="shared" ref="F11:F15" si="1">D11*E11</f>
        <v>#VALUE!</v>
      </c>
    </row>
    <row r="12" spans="1:6">
      <c r="A12" s="4">
        <v>3</v>
      </c>
      <c r="B12" s="5" t="s">
        <v>139</v>
      </c>
      <c r="C12" s="5" t="s">
        <v>137</v>
      </c>
      <c r="D12" s="6" t="str">
        <f>输入值【1】!C22</f>
        <v>由必填项计算可得</v>
      </c>
      <c r="E12" s="5" t="e">
        <f>输入值【1】!C27/10000</f>
        <v>#VALUE!</v>
      </c>
      <c r="F12" s="5" t="e">
        <f t="shared" si="1"/>
        <v>#VALUE!</v>
      </c>
    </row>
    <row r="13" spans="1:6">
      <c r="A13" s="4">
        <v>4</v>
      </c>
      <c r="B13" s="5" t="s">
        <v>77</v>
      </c>
      <c r="C13" s="5"/>
      <c r="D13" s="6"/>
      <c r="E13" s="5"/>
      <c r="F13" s="5">
        <f t="shared" si="1"/>
        <v>0</v>
      </c>
    </row>
    <row r="14" spans="1:6">
      <c r="A14" s="11">
        <v>4.1</v>
      </c>
      <c r="B14" s="11" t="s">
        <v>140</v>
      </c>
      <c r="C14" s="11" t="s">
        <v>137</v>
      </c>
      <c r="D14" s="6" t="str">
        <f>输入值【1】!C23</f>
        <v>必填</v>
      </c>
      <c r="E14" s="5" t="e">
        <f>输入值【1】!C29/10000</f>
        <v>#VALUE!</v>
      </c>
      <c r="F14" s="5" t="e">
        <f t="shared" si="1"/>
        <v>#VALUE!</v>
      </c>
    </row>
    <row r="15" spans="1:6">
      <c r="A15" s="11">
        <v>4.2</v>
      </c>
      <c r="B15" s="11" t="s">
        <v>141</v>
      </c>
      <c r="C15" s="11" t="s">
        <v>137</v>
      </c>
      <c r="D15" s="6" t="str">
        <f>输入值【1】!C24</f>
        <v>必填</v>
      </c>
      <c r="E15" s="5" t="e">
        <f>输入值【1】!C30/10000</f>
        <v>#VALUE!</v>
      </c>
      <c r="F15" s="5" t="e">
        <f t="shared" si="1"/>
        <v>#VALUE!</v>
      </c>
    </row>
    <row r="16" spans="1:6">
      <c r="A16" s="3" t="s">
        <v>142</v>
      </c>
      <c r="B16" s="3"/>
      <c r="C16" s="3"/>
      <c r="D16" s="8"/>
      <c r="E16" s="3"/>
      <c r="F16" s="15" t="e">
        <f>SUM(F17,F20:F24,F27)</f>
        <v>#VALUE!</v>
      </c>
    </row>
    <row r="17" spans="1:6">
      <c r="A17" s="4">
        <v>1</v>
      </c>
      <c r="B17" s="5" t="s">
        <v>143</v>
      </c>
      <c r="C17" s="5"/>
      <c r="D17" s="6"/>
      <c r="E17" s="17"/>
      <c r="F17" s="5" t="e">
        <f>SUM(F18:F19)</f>
        <v>#VALUE!</v>
      </c>
    </row>
    <row r="18" spans="1:6">
      <c r="A18" s="12">
        <v>1.1</v>
      </c>
      <c r="B18" s="5" t="s">
        <v>144</v>
      </c>
      <c r="C18" s="5" t="s">
        <v>145</v>
      </c>
      <c r="D18" s="6" t="str">
        <f>输入值【1】!C36</f>
        <v>由必填项可得</v>
      </c>
      <c r="E18" s="5" t="str">
        <f>输入值【1】!C40</f>
        <v>必填</v>
      </c>
      <c r="F18" s="5" t="e">
        <f>D18*E18</f>
        <v>#VALUE!</v>
      </c>
    </row>
    <row r="19" spans="1:6">
      <c r="A19" s="12">
        <v>1.2</v>
      </c>
      <c r="B19" s="5" t="s">
        <v>146</v>
      </c>
      <c r="C19" s="5" t="s">
        <v>145</v>
      </c>
      <c r="D19" s="6" t="str">
        <f>输入值【1】!C37</f>
        <v>由必填项可得</v>
      </c>
      <c r="E19" s="5" t="str">
        <f>输入值【1】!C41</f>
        <v>必填</v>
      </c>
      <c r="F19" s="5" t="e">
        <f>D19*E19</f>
        <v>#VALUE!</v>
      </c>
    </row>
    <row r="20" spans="1:6">
      <c r="A20" s="4">
        <v>2</v>
      </c>
      <c r="B20" s="5" t="s">
        <v>147</v>
      </c>
      <c r="C20" s="5" t="s">
        <v>137</v>
      </c>
      <c r="D20" s="6" t="str">
        <f>输入值【1】!C22</f>
        <v>由必填项计算可得</v>
      </c>
      <c r="E20" s="5" t="e">
        <f>输入值【1】!C42/10000</f>
        <v>#VALUE!</v>
      </c>
      <c r="F20" s="5" t="e">
        <f t="shared" ref="F20:F23" si="2">E20*D20</f>
        <v>#VALUE!</v>
      </c>
    </row>
    <row r="21" spans="1:6">
      <c r="A21" s="4">
        <v>3</v>
      </c>
      <c r="B21" s="5" t="s">
        <v>148</v>
      </c>
      <c r="C21" s="5" t="s">
        <v>137</v>
      </c>
      <c r="D21" s="6" t="str">
        <f>输入值【1】!C45</f>
        <v>必填</v>
      </c>
      <c r="E21" s="5" t="e">
        <f>输入值【1】!C43/10000</f>
        <v>#VALUE!</v>
      </c>
      <c r="F21" s="5" t="e">
        <f t="shared" si="2"/>
        <v>#VALUE!</v>
      </c>
    </row>
    <row r="22" spans="1:6">
      <c r="A22" s="4">
        <v>4</v>
      </c>
      <c r="B22" s="5" t="s">
        <v>149</v>
      </c>
      <c r="C22" s="5" t="s">
        <v>150</v>
      </c>
      <c r="D22" s="6" t="str">
        <f>输入值【1】!C38</f>
        <v>必填</v>
      </c>
      <c r="E22" s="5" t="e">
        <f>输入值【1】!C44/10000</f>
        <v>#VALUE!</v>
      </c>
      <c r="F22" s="5" t="e">
        <f t="shared" si="2"/>
        <v>#VALUE!</v>
      </c>
    </row>
    <row r="23" spans="1:6">
      <c r="A23" s="4">
        <v>5</v>
      </c>
      <c r="B23" s="5" t="s">
        <v>151</v>
      </c>
      <c r="C23" s="5" t="s">
        <v>137</v>
      </c>
      <c r="D23" s="6" t="str">
        <f>输入值【1】!C24</f>
        <v>必填</v>
      </c>
      <c r="E23" s="5" t="e">
        <f>输入值【1】!C49/10000</f>
        <v>#VALUE!</v>
      </c>
      <c r="F23" s="5" t="e">
        <f t="shared" si="2"/>
        <v>#VALUE!</v>
      </c>
    </row>
    <row r="24" spans="1:6">
      <c r="A24" s="4">
        <v>6</v>
      </c>
      <c r="B24" s="5" t="s">
        <v>113</v>
      </c>
      <c r="C24" s="5"/>
      <c r="D24" s="6"/>
      <c r="E24" s="5"/>
      <c r="F24" s="5" t="e">
        <f>SUM(F25:F26)</f>
        <v>#VALUE!</v>
      </c>
    </row>
    <row r="25" spans="1:6">
      <c r="A25" s="12">
        <v>6.1</v>
      </c>
      <c r="B25" s="5" t="s">
        <v>152</v>
      </c>
      <c r="C25" s="5" t="s">
        <v>137</v>
      </c>
      <c r="D25" s="5" t="str">
        <f>输入值【1】!C23</f>
        <v>必填</v>
      </c>
      <c r="E25" s="5" t="e">
        <f>输入值【1】!C51/10000</f>
        <v>#VALUE!</v>
      </c>
      <c r="F25" s="5" t="e">
        <f>E25*D25</f>
        <v>#VALUE!</v>
      </c>
    </row>
    <row r="26" spans="1:6">
      <c r="A26" s="12">
        <v>6.2</v>
      </c>
      <c r="B26" s="5" t="s">
        <v>153</v>
      </c>
      <c r="C26" s="5" t="s">
        <v>137</v>
      </c>
      <c r="D26" s="5" t="str">
        <f>输入值【1】!C24</f>
        <v>必填</v>
      </c>
      <c r="E26" s="5" t="e">
        <f>输入值【1】!C52/10000</f>
        <v>#VALUE!</v>
      </c>
      <c r="F26" s="5" t="e">
        <f>E26*D26</f>
        <v>#VALUE!</v>
      </c>
    </row>
    <row r="27" spans="1:6">
      <c r="A27" s="4">
        <v>7</v>
      </c>
      <c r="B27" s="5" t="s">
        <v>154</v>
      </c>
      <c r="C27" s="5"/>
      <c r="D27" s="5"/>
      <c r="E27" s="5"/>
      <c r="F27" s="5" t="e">
        <f>SUM(F28:F30)</f>
        <v>#VALUE!</v>
      </c>
    </row>
    <row r="28" spans="1:6">
      <c r="A28" s="12">
        <v>7.1</v>
      </c>
      <c r="B28" s="5" t="s">
        <v>155</v>
      </c>
      <c r="C28" s="5" t="s">
        <v>137</v>
      </c>
      <c r="D28" s="5" t="str">
        <f>输入值【1】!C45</f>
        <v>必填</v>
      </c>
      <c r="E28" s="5" t="e">
        <f>输入值【1】!C47/10000</f>
        <v>#VALUE!</v>
      </c>
      <c r="F28" s="5" t="e">
        <f>E28*D28</f>
        <v>#VALUE!</v>
      </c>
    </row>
    <row r="29" spans="1:6">
      <c r="A29" s="12">
        <v>7.2</v>
      </c>
      <c r="B29" s="5" t="s">
        <v>156</v>
      </c>
      <c r="C29" s="5" t="s">
        <v>137</v>
      </c>
      <c r="D29" s="5" t="str">
        <f>输入值【1】!C46</f>
        <v>必填</v>
      </c>
      <c r="E29" s="5" t="e">
        <f>输入值【1】!C48/10000</f>
        <v>#VALUE!</v>
      </c>
      <c r="F29" s="5" t="e">
        <f>E29*D29</f>
        <v>#VALUE!</v>
      </c>
    </row>
    <row r="30" spans="1:6">
      <c r="A30" s="13">
        <v>7.3</v>
      </c>
      <c r="B30" s="9" t="s">
        <v>157</v>
      </c>
      <c r="C30" s="9" t="s">
        <v>137</v>
      </c>
      <c r="D30" t="str">
        <f>输入值【1】!C45</f>
        <v>必填</v>
      </c>
      <c r="E30" t="e">
        <f>输入值【1】!C53/10000</f>
        <v>#VALUE!</v>
      </c>
      <c r="F30" s="5" t="e">
        <f>E30*D30</f>
        <v>#VALUE!</v>
      </c>
    </row>
    <row r="31" spans="1:6">
      <c r="A31" s="3" t="s">
        <v>158</v>
      </c>
      <c r="B31" s="3"/>
      <c r="C31" s="3"/>
      <c r="D31" s="3"/>
      <c r="E31" s="3"/>
      <c r="F31" s="15" t="e">
        <f>F32</f>
        <v>#VALUE!</v>
      </c>
    </row>
    <row r="32" spans="1:6">
      <c r="A32" s="14">
        <v>1</v>
      </c>
      <c r="B32" s="9" t="s">
        <v>159</v>
      </c>
      <c r="C32" s="9" t="s">
        <v>160</v>
      </c>
      <c r="D32" t="str">
        <f>输入值【1】!C58</f>
        <v>必填</v>
      </c>
      <c r="E32" s="18" t="e">
        <f>F3+F9+F16</f>
        <v>#VALUE!</v>
      </c>
      <c r="F32" t="e">
        <f>E32*D32/100</f>
        <v>#VALUE!</v>
      </c>
    </row>
    <row r="33" spans="1:6">
      <c r="A33" s="3" t="s">
        <v>161</v>
      </c>
      <c r="B33" s="3"/>
      <c r="C33" s="3"/>
      <c r="D33" s="3"/>
      <c r="E33" s="3"/>
      <c r="F33" s="15" t="e">
        <f>F3+F9+F16+F31</f>
        <v>#VALUE!</v>
      </c>
    </row>
  </sheetData>
  <mergeCells count="1">
    <mergeCell ref="A1:F1"/>
  </mergeCells>
  <pageMargins left="0.7" right="0.7" top="0.75" bottom="0.75" header="0.3" footer="0.3"/>
  <pageSetup paperSize="9" orientation="portrait"/>
  <headerFooter/>
  <ignoredErrors>
    <ignoredError sqref="D29" formula="1"/>
  </ignoredError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【使用前阅读说明】</vt:lpstr>
      <vt:lpstr>输入值【1】</vt:lpstr>
      <vt:lpstr>输出值1-总成本估算表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潇</cp:lastModifiedBy>
  <dcterms:created xsi:type="dcterms:W3CDTF">2021-10-07T14:53:00Z</dcterms:created>
  <dcterms:modified xsi:type="dcterms:W3CDTF">2024-06-19T09:08:03Z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2052-6.1.0.8274</vt:lpwstr>
  </property>
  <property fmtid="{D5CDD505-2E9C-101B-9397-08002B2CF9AE}" pid="3" name="ICV">
    <vt:lpwstr>CA9DEE436784B798732F726694E21C1F_42</vt:lpwstr>
  </property>
</Properties>
</file>