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jdanforth\Desktop\Github_Data\homework\1\"/>
    </mc:Choice>
  </mc:AlternateContent>
  <xr:revisionPtr revIDLastSave="0" documentId="13_ncr:1_{D169755C-E2DC-41C9-AAEF-AE2DBBAB9780}" xr6:coauthVersionLast="43" xr6:coauthVersionMax="43" xr10:uidLastSave="{00000000-0000-0000-0000-000000000000}"/>
  <bookViews>
    <workbookView xWindow="-108" yWindow="-108" windowWidth="23256" windowHeight="12576" xr2:uid="{00000000-000D-0000-FFFF-FFFF00000000}"/>
  </bookViews>
  <sheets>
    <sheet name="Data" sheetId="1" r:id="rId1"/>
    <sheet name="Pivot_Country" sheetId="3" r:id="rId2"/>
    <sheet name="Pivot_Sub-Category" sheetId="4" r:id="rId3"/>
    <sheet name="Pivot_DateCreated" sheetId="6" r:id="rId4"/>
    <sheet name="Bonus" sheetId="7" r:id="rId5"/>
  </sheets>
  <calcPr calcId="191029"/>
  <pivotCaches>
    <pivotCache cacheId="7" r:id="rId6"/>
    <pivotCache cacheId="18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7" l="1"/>
  <c r="H4" i="7"/>
  <c r="H5" i="7"/>
  <c r="H6" i="7"/>
  <c r="H7" i="7"/>
  <c r="H8" i="7"/>
  <c r="H9" i="7"/>
  <c r="H10" i="7"/>
  <c r="H11" i="7"/>
  <c r="H12" i="7"/>
  <c r="H13" i="7"/>
  <c r="H2" i="7"/>
  <c r="G3" i="7"/>
  <c r="G4" i="7"/>
  <c r="G5" i="7"/>
  <c r="G6" i="7"/>
  <c r="G7" i="7"/>
  <c r="G8" i="7"/>
  <c r="G9" i="7"/>
  <c r="G10" i="7"/>
  <c r="G11" i="7"/>
  <c r="G12" i="7"/>
  <c r="G13" i="7"/>
  <c r="G2" i="7"/>
  <c r="F3" i="7"/>
  <c r="F4" i="7"/>
  <c r="F5" i="7"/>
  <c r="F6" i="7"/>
  <c r="F7" i="7"/>
  <c r="F8" i="7"/>
  <c r="F9" i="7"/>
  <c r="F10" i="7"/>
  <c r="F11" i="7"/>
  <c r="F12" i="7"/>
  <c r="F13" i="7"/>
  <c r="F2" i="7"/>
  <c r="E3" i="7"/>
  <c r="E4" i="7"/>
  <c r="E5" i="7"/>
  <c r="E6" i="7"/>
  <c r="E7" i="7"/>
  <c r="E8" i="7"/>
  <c r="E9" i="7"/>
  <c r="E10" i="7"/>
  <c r="E11" i="7"/>
  <c r="E12" i="7"/>
  <c r="E13" i="7"/>
  <c r="E2" i="7"/>
  <c r="D13" i="7"/>
  <c r="D12" i="7"/>
  <c r="D11" i="7"/>
  <c r="D10" i="7"/>
  <c r="D9" i="7"/>
  <c r="D8" i="7"/>
  <c r="D7" i="7"/>
  <c r="D6" i="7"/>
  <c r="D5" i="7"/>
  <c r="D4" i="7"/>
  <c r="D3" i="7"/>
  <c r="D2" i="7"/>
  <c r="C13" i="7"/>
  <c r="C12" i="7"/>
  <c r="C11" i="7"/>
  <c r="C10" i="7"/>
  <c r="C9" i="7"/>
  <c r="C8" i="7"/>
  <c r="C7" i="7"/>
  <c r="C6" i="7"/>
  <c r="C5" i="7"/>
  <c r="C4" i="7"/>
  <c r="C3" i="7"/>
  <c r="C2" i="7"/>
  <c r="B13" i="7"/>
  <c r="B12" i="7"/>
  <c r="B11" i="7"/>
  <c r="B10" i="7"/>
  <c r="B9" i="7"/>
  <c r="B8" i="7"/>
  <c r="B7" i="7"/>
  <c r="B6" i="7"/>
  <c r="B5" i="7"/>
  <c r="B4" i="7"/>
  <c r="B3" i="7"/>
  <c r="B2" i="7"/>
  <c r="T4115" i="1"/>
  <c r="U4115" i="1" s="1"/>
  <c r="T4114" i="1"/>
  <c r="U4114" i="1" s="1"/>
  <c r="T4113" i="1"/>
  <c r="U4113" i="1" s="1"/>
  <c r="T4112" i="1"/>
  <c r="U4112" i="1" s="1"/>
  <c r="T4111" i="1"/>
  <c r="U4111" i="1" s="1"/>
  <c r="T4110" i="1"/>
  <c r="U4110" i="1" s="1"/>
  <c r="T4109" i="1"/>
  <c r="U4109" i="1" s="1"/>
  <c r="T4108" i="1"/>
  <c r="U4108" i="1" s="1"/>
  <c r="T4107" i="1"/>
  <c r="U4107" i="1" s="1"/>
  <c r="T4106" i="1"/>
  <c r="U4106" i="1" s="1"/>
  <c r="T4105" i="1"/>
  <c r="U4105" i="1" s="1"/>
  <c r="T4104" i="1"/>
  <c r="U4104" i="1" s="1"/>
  <c r="T4103" i="1"/>
  <c r="U4103" i="1" s="1"/>
  <c r="T4102" i="1"/>
  <c r="U4102" i="1" s="1"/>
  <c r="T4101" i="1"/>
  <c r="U4101" i="1" s="1"/>
  <c r="T4100" i="1"/>
  <c r="U4100" i="1" s="1"/>
  <c r="T4099" i="1"/>
  <c r="U4099" i="1" s="1"/>
  <c r="T4098" i="1"/>
  <c r="U4098" i="1" s="1"/>
  <c r="T4097" i="1"/>
  <c r="U4097" i="1" s="1"/>
  <c r="T4096" i="1"/>
  <c r="U4096" i="1" s="1"/>
  <c r="T4095" i="1"/>
  <c r="U4095" i="1" s="1"/>
  <c r="T4094" i="1"/>
  <c r="U4094" i="1" s="1"/>
  <c r="T4093" i="1"/>
  <c r="U4093" i="1" s="1"/>
  <c r="T4092" i="1"/>
  <c r="U4092" i="1" s="1"/>
  <c r="T4091" i="1"/>
  <c r="U4091" i="1" s="1"/>
  <c r="T4090" i="1"/>
  <c r="U4090" i="1" s="1"/>
  <c r="T4089" i="1"/>
  <c r="U4089" i="1" s="1"/>
  <c r="T4088" i="1"/>
  <c r="U4088" i="1" s="1"/>
  <c r="T4087" i="1"/>
  <c r="U4087" i="1" s="1"/>
  <c r="T4086" i="1"/>
  <c r="U4086" i="1" s="1"/>
  <c r="T4085" i="1"/>
  <c r="U4085" i="1" s="1"/>
  <c r="T4084" i="1"/>
  <c r="U4084" i="1" s="1"/>
  <c r="T4083" i="1"/>
  <c r="U4083" i="1" s="1"/>
  <c r="T4082" i="1"/>
  <c r="U4082" i="1" s="1"/>
  <c r="T4081" i="1"/>
  <c r="U4081" i="1" s="1"/>
  <c r="T4080" i="1"/>
  <c r="U4080" i="1" s="1"/>
  <c r="T4079" i="1"/>
  <c r="U4079" i="1" s="1"/>
  <c r="T4078" i="1"/>
  <c r="U4078" i="1" s="1"/>
  <c r="T4077" i="1"/>
  <c r="U4077" i="1" s="1"/>
  <c r="T4076" i="1"/>
  <c r="U4076" i="1" s="1"/>
  <c r="T4075" i="1"/>
  <c r="U4075" i="1" s="1"/>
  <c r="T4074" i="1"/>
  <c r="U4074" i="1" s="1"/>
  <c r="T4073" i="1"/>
  <c r="U4073" i="1" s="1"/>
  <c r="T4072" i="1"/>
  <c r="U4072" i="1" s="1"/>
  <c r="T4071" i="1"/>
  <c r="U4071" i="1" s="1"/>
  <c r="T4070" i="1"/>
  <c r="U4070" i="1" s="1"/>
  <c r="T4069" i="1"/>
  <c r="U4069" i="1" s="1"/>
  <c r="T4068" i="1"/>
  <c r="U4068" i="1" s="1"/>
  <c r="T4067" i="1"/>
  <c r="U4067" i="1" s="1"/>
  <c r="T4066" i="1"/>
  <c r="U4066" i="1" s="1"/>
  <c r="T4065" i="1"/>
  <c r="U4065" i="1" s="1"/>
  <c r="T4064" i="1"/>
  <c r="U4064" i="1" s="1"/>
  <c r="T4063" i="1"/>
  <c r="U4063" i="1" s="1"/>
  <c r="T4062" i="1"/>
  <c r="U4062" i="1" s="1"/>
  <c r="T4061" i="1"/>
  <c r="U4061" i="1" s="1"/>
  <c r="T4060" i="1"/>
  <c r="U4060" i="1" s="1"/>
  <c r="T4059" i="1"/>
  <c r="U4059" i="1" s="1"/>
  <c r="T4058" i="1"/>
  <c r="U4058" i="1" s="1"/>
  <c r="T4057" i="1"/>
  <c r="U4057" i="1" s="1"/>
  <c r="T4056" i="1"/>
  <c r="U4056" i="1" s="1"/>
  <c r="T4055" i="1"/>
  <c r="U4055" i="1" s="1"/>
  <c r="T4054" i="1"/>
  <c r="U4054" i="1" s="1"/>
  <c r="T4053" i="1"/>
  <c r="U4053" i="1" s="1"/>
  <c r="T4052" i="1"/>
  <c r="U4052" i="1" s="1"/>
  <c r="T4051" i="1"/>
  <c r="U4051" i="1" s="1"/>
  <c r="T4050" i="1"/>
  <c r="U4050" i="1" s="1"/>
  <c r="T4049" i="1"/>
  <c r="U4049" i="1" s="1"/>
  <c r="T4048" i="1"/>
  <c r="U4048" i="1" s="1"/>
  <c r="T4047" i="1"/>
  <c r="U4047" i="1" s="1"/>
  <c r="T4046" i="1"/>
  <c r="U4046" i="1" s="1"/>
  <c r="T4045" i="1"/>
  <c r="U4045" i="1" s="1"/>
  <c r="T4044" i="1"/>
  <c r="U4044" i="1" s="1"/>
  <c r="T4043" i="1"/>
  <c r="U4043" i="1" s="1"/>
  <c r="T4042" i="1"/>
  <c r="U4042" i="1" s="1"/>
  <c r="T4041" i="1"/>
  <c r="U4041" i="1" s="1"/>
  <c r="T4040" i="1"/>
  <c r="U4040" i="1" s="1"/>
  <c r="T4039" i="1"/>
  <c r="U4039" i="1" s="1"/>
  <c r="T4038" i="1"/>
  <c r="U4038" i="1" s="1"/>
  <c r="T4037" i="1"/>
  <c r="U4037" i="1" s="1"/>
  <c r="T4036" i="1"/>
  <c r="U4036" i="1" s="1"/>
  <c r="T4035" i="1"/>
  <c r="U4035" i="1" s="1"/>
  <c r="T4034" i="1"/>
  <c r="U4034" i="1" s="1"/>
  <c r="T4033" i="1"/>
  <c r="U4033" i="1" s="1"/>
  <c r="T4032" i="1"/>
  <c r="U4032" i="1" s="1"/>
  <c r="T4031" i="1"/>
  <c r="U4031" i="1" s="1"/>
  <c r="T4030" i="1"/>
  <c r="U4030" i="1" s="1"/>
  <c r="T4029" i="1"/>
  <c r="U4029" i="1" s="1"/>
  <c r="T4028" i="1"/>
  <c r="U4028" i="1" s="1"/>
  <c r="T4027" i="1"/>
  <c r="U4027" i="1" s="1"/>
  <c r="T4026" i="1"/>
  <c r="U4026" i="1" s="1"/>
  <c r="T4025" i="1"/>
  <c r="U4025" i="1" s="1"/>
  <c r="T4024" i="1"/>
  <c r="U4024" i="1" s="1"/>
  <c r="T4023" i="1"/>
  <c r="U4023" i="1" s="1"/>
  <c r="T4022" i="1"/>
  <c r="U4022" i="1" s="1"/>
  <c r="T4021" i="1"/>
  <c r="U4021" i="1" s="1"/>
  <c r="T4020" i="1"/>
  <c r="U4020" i="1" s="1"/>
  <c r="T4019" i="1"/>
  <c r="U4019" i="1" s="1"/>
  <c r="T4018" i="1"/>
  <c r="U4018" i="1" s="1"/>
  <c r="T4017" i="1"/>
  <c r="U4017" i="1" s="1"/>
  <c r="T4016" i="1"/>
  <c r="U4016" i="1" s="1"/>
  <c r="T4015" i="1"/>
  <c r="U4015" i="1" s="1"/>
  <c r="T4014" i="1"/>
  <c r="U4014" i="1" s="1"/>
  <c r="T4013" i="1"/>
  <c r="U4013" i="1" s="1"/>
  <c r="T4012" i="1"/>
  <c r="U4012" i="1" s="1"/>
  <c r="T4011" i="1"/>
  <c r="U4011" i="1" s="1"/>
  <c r="T4010" i="1"/>
  <c r="U4010" i="1" s="1"/>
  <c r="T4009" i="1"/>
  <c r="U4009" i="1" s="1"/>
  <c r="T4008" i="1"/>
  <c r="U4008" i="1" s="1"/>
  <c r="T4007" i="1"/>
  <c r="U4007" i="1" s="1"/>
  <c r="T4006" i="1"/>
  <c r="U4006" i="1" s="1"/>
  <c r="T4005" i="1"/>
  <c r="U4005" i="1" s="1"/>
  <c r="T4004" i="1"/>
  <c r="U4004" i="1" s="1"/>
  <c r="T4003" i="1"/>
  <c r="U4003" i="1" s="1"/>
  <c r="T4002" i="1"/>
  <c r="U4002" i="1" s="1"/>
  <c r="T4001" i="1"/>
  <c r="U4001" i="1" s="1"/>
  <c r="T4000" i="1"/>
  <c r="U4000" i="1" s="1"/>
  <c r="T3999" i="1"/>
  <c r="U3999" i="1" s="1"/>
  <c r="T3998" i="1"/>
  <c r="U3998" i="1" s="1"/>
  <c r="T3997" i="1"/>
  <c r="U3997" i="1" s="1"/>
  <c r="T3996" i="1"/>
  <c r="U3996" i="1" s="1"/>
  <c r="T3995" i="1"/>
  <c r="U3995" i="1" s="1"/>
  <c r="T3994" i="1"/>
  <c r="U3994" i="1" s="1"/>
  <c r="T3993" i="1"/>
  <c r="U3993" i="1" s="1"/>
  <c r="T3992" i="1"/>
  <c r="U3992" i="1" s="1"/>
  <c r="T3991" i="1"/>
  <c r="U3991" i="1" s="1"/>
  <c r="T3990" i="1"/>
  <c r="U3990" i="1" s="1"/>
  <c r="T3989" i="1"/>
  <c r="U3989" i="1" s="1"/>
  <c r="T3988" i="1"/>
  <c r="U3988" i="1" s="1"/>
  <c r="T3987" i="1"/>
  <c r="U3987" i="1" s="1"/>
  <c r="T3986" i="1"/>
  <c r="U3986" i="1" s="1"/>
  <c r="T3985" i="1"/>
  <c r="U3985" i="1" s="1"/>
  <c r="T3984" i="1"/>
  <c r="U3984" i="1" s="1"/>
  <c r="T3983" i="1"/>
  <c r="U3983" i="1" s="1"/>
  <c r="T3982" i="1"/>
  <c r="U3982" i="1" s="1"/>
  <c r="T3981" i="1"/>
  <c r="U3981" i="1" s="1"/>
  <c r="T3980" i="1"/>
  <c r="U3980" i="1" s="1"/>
  <c r="T3979" i="1"/>
  <c r="U3979" i="1" s="1"/>
  <c r="T3978" i="1"/>
  <c r="U3978" i="1" s="1"/>
  <c r="T3977" i="1"/>
  <c r="U3977" i="1" s="1"/>
  <c r="T3976" i="1"/>
  <c r="U3976" i="1" s="1"/>
  <c r="T3975" i="1"/>
  <c r="U3975" i="1" s="1"/>
  <c r="T3974" i="1"/>
  <c r="U3974" i="1" s="1"/>
  <c r="T3973" i="1"/>
  <c r="U3973" i="1" s="1"/>
  <c r="T3972" i="1"/>
  <c r="U3972" i="1" s="1"/>
  <c r="T3971" i="1"/>
  <c r="U3971" i="1" s="1"/>
  <c r="T3970" i="1"/>
  <c r="U3970" i="1" s="1"/>
  <c r="T3969" i="1"/>
  <c r="U3969" i="1" s="1"/>
  <c r="T3968" i="1"/>
  <c r="U3968" i="1" s="1"/>
  <c r="T3967" i="1"/>
  <c r="U3967" i="1" s="1"/>
  <c r="T3966" i="1"/>
  <c r="U3966" i="1" s="1"/>
  <c r="T3965" i="1"/>
  <c r="U3965" i="1" s="1"/>
  <c r="T3964" i="1"/>
  <c r="U3964" i="1" s="1"/>
  <c r="T3963" i="1"/>
  <c r="U3963" i="1" s="1"/>
  <c r="T3962" i="1"/>
  <c r="U3962" i="1" s="1"/>
  <c r="T3961" i="1"/>
  <c r="U3961" i="1" s="1"/>
  <c r="T3960" i="1"/>
  <c r="U3960" i="1" s="1"/>
  <c r="T3959" i="1"/>
  <c r="U3959" i="1" s="1"/>
  <c r="T3958" i="1"/>
  <c r="U3958" i="1" s="1"/>
  <c r="T3957" i="1"/>
  <c r="U3957" i="1" s="1"/>
  <c r="T3956" i="1"/>
  <c r="U3956" i="1" s="1"/>
  <c r="T3955" i="1"/>
  <c r="U3955" i="1" s="1"/>
  <c r="T3954" i="1"/>
  <c r="U3954" i="1" s="1"/>
  <c r="T3953" i="1"/>
  <c r="U3953" i="1" s="1"/>
  <c r="T3952" i="1"/>
  <c r="U3952" i="1" s="1"/>
  <c r="T3951" i="1"/>
  <c r="U3951" i="1" s="1"/>
  <c r="T3950" i="1"/>
  <c r="U3950" i="1" s="1"/>
  <c r="T3949" i="1"/>
  <c r="U3949" i="1" s="1"/>
  <c r="T3948" i="1"/>
  <c r="U3948" i="1" s="1"/>
  <c r="T3947" i="1"/>
  <c r="U3947" i="1" s="1"/>
  <c r="T3946" i="1"/>
  <c r="U3946" i="1" s="1"/>
  <c r="T3945" i="1"/>
  <c r="U3945" i="1" s="1"/>
  <c r="T3944" i="1"/>
  <c r="U3944" i="1" s="1"/>
  <c r="T3943" i="1"/>
  <c r="U3943" i="1" s="1"/>
  <c r="T3942" i="1"/>
  <c r="U3942" i="1" s="1"/>
  <c r="T3941" i="1"/>
  <c r="U3941" i="1" s="1"/>
  <c r="T3940" i="1"/>
  <c r="U3940" i="1" s="1"/>
  <c r="T3939" i="1"/>
  <c r="U3939" i="1" s="1"/>
  <c r="T3938" i="1"/>
  <c r="U3938" i="1" s="1"/>
  <c r="T3937" i="1"/>
  <c r="U3937" i="1" s="1"/>
  <c r="T3936" i="1"/>
  <c r="U3936" i="1" s="1"/>
  <c r="T3935" i="1"/>
  <c r="U3935" i="1" s="1"/>
  <c r="T3934" i="1"/>
  <c r="U3934" i="1" s="1"/>
  <c r="T3933" i="1"/>
  <c r="U3933" i="1" s="1"/>
  <c r="T3932" i="1"/>
  <c r="U3932" i="1" s="1"/>
  <c r="T3931" i="1"/>
  <c r="U3931" i="1" s="1"/>
  <c r="T3930" i="1"/>
  <c r="U3930" i="1" s="1"/>
  <c r="T3929" i="1"/>
  <c r="U3929" i="1" s="1"/>
  <c r="T3928" i="1"/>
  <c r="U3928" i="1" s="1"/>
  <c r="T3927" i="1"/>
  <c r="U3927" i="1" s="1"/>
  <c r="T3926" i="1"/>
  <c r="U3926" i="1" s="1"/>
  <c r="T3925" i="1"/>
  <c r="U3925" i="1" s="1"/>
  <c r="T3924" i="1"/>
  <c r="U3924" i="1" s="1"/>
  <c r="T3923" i="1"/>
  <c r="U3923" i="1" s="1"/>
  <c r="T3922" i="1"/>
  <c r="U3922" i="1" s="1"/>
  <c r="T3921" i="1"/>
  <c r="U3921" i="1" s="1"/>
  <c r="T3920" i="1"/>
  <c r="U3920" i="1" s="1"/>
  <c r="T3919" i="1"/>
  <c r="U3919" i="1" s="1"/>
  <c r="T3918" i="1"/>
  <c r="U3918" i="1" s="1"/>
  <c r="T3917" i="1"/>
  <c r="U3917" i="1" s="1"/>
  <c r="T3916" i="1"/>
  <c r="U3916" i="1" s="1"/>
  <c r="T3915" i="1"/>
  <c r="U3915" i="1" s="1"/>
  <c r="T3914" i="1"/>
  <c r="U3914" i="1" s="1"/>
  <c r="T3913" i="1"/>
  <c r="U3913" i="1" s="1"/>
  <c r="T3912" i="1"/>
  <c r="U3912" i="1" s="1"/>
  <c r="T3911" i="1"/>
  <c r="U3911" i="1" s="1"/>
  <c r="T3910" i="1"/>
  <c r="U3910" i="1" s="1"/>
  <c r="T3909" i="1"/>
  <c r="U3909" i="1" s="1"/>
  <c r="T3908" i="1"/>
  <c r="U3908" i="1" s="1"/>
  <c r="T3907" i="1"/>
  <c r="U3907" i="1" s="1"/>
  <c r="T3906" i="1"/>
  <c r="U3906" i="1" s="1"/>
  <c r="T3905" i="1"/>
  <c r="U3905" i="1" s="1"/>
  <c r="T3904" i="1"/>
  <c r="U3904" i="1" s="1"/>
  <c r="T3903" i="1"/>
  <c r="U3903" i="1" s="1"/>
  <c r="T3902" i="1"/>
  <c r="U3902" i="1" s="1"/>
  <c r="T3901" i="1"/>
  <c r="U3901" i="1" s="1"/>
  <c r="T3900" i="1"/>
  <c r="U3900" i="1" s="1"/>
  <c r="T3899" i="1"/>
  <c r="U3899" i="1" s="1"/>
  <c r="T3898" i="1"/>
  <c r="U3898" i="1" s="1"/>
  <c r="T3897" i="1"/>
  <c r="U3897" i="1" s="1"/>
  <c r="T3896" i="1"/>
  <c r="U3896" i="1" s="1"/>
  <c r="T3895" i="1"/>
  <c r="U3895" i="1" s="1"/>
  <c r="T3894" i="1"/>
  <c r="U3894" i="1" s="1"/>
  <c r="T3893" i="1"/>
  <c r="U3893" i="1" s="1"/>
  <c r="T3892" i="1"/>
  <c r="U3892" i="1" s="1"/>
  <c r="T3891" i="1"/>
  <c r="U3891" i="1" s="1"/>
  <c r="T3890" i="1"/>
  <c r="U3890" i="1" s="1"/>
  <c r="T3889" i="1"/>
  <c r="U3889" i="1" s="1"/>
  <c r="T3888" i="1"/>
  <c r="U3888" i="1" s="1"/>
  <c r="T3887" i="1"/>
  <c r="U3887" i="1" s="1"/>
  <c r="T3886" i="1"/>
  <c r="U3886" i="1" s="1"/>
  <c r="T3885" i="1"/>
  <c r="U3885" i="1" s="1"/>
  <c r="T3884" i="1"/>
  <c r="U3884" i="1" s="1"/>
  <c r="T3883" i="1"/>
  <c r="U3883" i="1" s="1"/>
  <c r="T3882" i="1"/>
  <c r="U3882" i="1" s="1"/>
  <c r="T3881" i="1"/>
  <c r="U3881" i="1" s="1"/>
  <c r="T3880" i="1"/>
  <c r="U3880" i="1" s="1"/>
  <c r="T3879" i="1"/>
  <c r="U3879" i="1" s="1"/>
  <c r="T3878" i="1"/>
  <c r="U3878" i="1" s="1"/>
  <c r="T3877" i="1"/>
  <c r="U3877" i="1" s="1"/>
  <c r="T3876" i="1"/>
  <c r="U3876" i="1" s="1"/>
  <c r="T3875" i="1"/>
  <c r="U3875" i="1" s="1"/>
  <c r="T3874" i="1"/>
  <c r="U3874" i="1" s="1"/>
  <c r="T3873" i="1"/>
  <c r="U3873" i="1" s="1"/>
  <c r="T3872" i="1"/>
  <c r="U3872" i="1" s="1"/>
  <c r="T3871" i="1"/>
  <c r="U3871" i="1" s="1"/>
  <c r="T3870" i="1"/>
  <c r="U3870" i="1" s="1"/>
  <c r="T3869" i="1"/>
  <c r="U3869" i="1" s="1"/>
  <c r="T3868" i="1"/>
  <c r="U3868" i="1" s="1"/>
  <c r="T3867" i="1"/>
  <c r="U3867" i="1" s="1"/>
  <c r="T3866" i="1"/>
  <c r="U3866" i="1" s="1"/>
  <c r="T3865" i="1"/>
  <c r="U3865" i="1" s="1"/>
  <c r="T3864" i="1"/>
  <c r="U3864" i="1" s="1"/>
  <c r="T3863" i="1"/>
  <c r="U3863" i="1" s="1"/>
  <c r="T3862" i="1"/>
  <c r="U3862" i="1" s="1"/>
  <c r="T3861" i="1"/>
  <c r="U3861" i="1" s="1"/>
  <c r="T3860" i="1"/>
  <c r="U3860" i="1" s="1"/>
  <c r="T3859" i="1"/>
  <c r="U3859" i="1" s="1"/>
  <c r="T3858" i="1"/>
  <c r="U3858" i="1" s="1"/>
  <c r="T3857" i="1"/>
  <c r="U3857" i="1" s="1"/>
  <c r="T3856" i="1"/>
  <c r="U3856" i="1" s="1"/>
  <c r="T3855" i="1"/>
  <c r="U3855" i="1" s="1"/>
  <c r="T3854" i="1"/>
  <c r="U3854" i="1" s="1"/>
  <c r="T3853" i="1"/>
  <c r="U3853" i="1" s="1"/>
  <c r="T3852" i="1"/>
  <c r="U3852" i="1" s="1"/>
  <c r="T3851" i="1"/>
  <c r="U3851" i="1" s="1"/>
  <c r="T3850" i="1"/>
  <c r="U3850" i="1" s="1"/>
  <c r="T3849" i="1"/>
  <c r="U3849" i="1" s="1"/>
  <c r="T3848" i="1"/>
  <c r="U3848" i="1" s="1"/>
  <c r="T3847" i="1"/>
  <c r="U3847" i="1" s="1"/>
  <c r="T3846" i="1"/>
  <c r="U3846" i="1" s="1"/>
  <c r="T3845" i="1"/>
  <c r="U3845" i="1" s="1"/>
  <c r="T3844" i="1"/>
  <c r="U3844" i="1" s="1"/>
  <c r="T3843" i="1"/>
  <c r="U3843" i="1" s="1"/>
  <c r="T3842" i="1"/>
  <c r="U3842" i="1" s="1"/>
  <c r="T3841" i="1"/>
  <c r="U3841" i="1" s="1"/>
  <c r="T3840" i="1"/>
  <c r="U3840" i="1" s="1"/>
  <c r="T3839" i="1"/>
  <c r="U3839" i="1" s="1"/>
  <c r="T3838" i="1"/>
  <c r="U3838" i="1" s="1"/>
  <c r="T3837" i="1"/>
  <c r="U3837" i="1" s="1"/>
  <c r="T3836" i="1"/>
  <c r="U3836" i="1" s="1"/>
  <c r="T3835" i="1"/>
  <c r="U3835" i="1" s="1"/>
  <c r="T3834" i="1"/>
  <c r="U3834" i="1" s="1"/>
  <c r="T3833" i="1"/>
  <c r="U3833" i="1" s="1"/>
  <c r="T3832" i="1"/>
  <c r="U3832" i="1" s="1"/>
  <c r="T3831" i="1"/>
  <c r="U3831" i="1" s="1"/>
  <c r="T3830" i="1"/>
  <c r="U3830" i="1" s="1"/>
  <c r="T3829" i="1"/>
  <c r="U3829" i="1" s="1"/>
  <c r="T3828" i="1"/>
  <c r="U3828" i="1" s="1"/>
  <c r="T3827" i="1"/>
  <c r="U3827" i="1" s="1"/>
  <c r="T3826" i="1"/>
  <c r="U3826" i="1" s="1"/>
  <c r="T3825" i="1"/>
  <c r="U3825" i="1" s="1"/>
  <c r="T3824" i="1"/>
  <c r="U3824" i="1" s="1"/>
  <c r="T3823" i="1"/>
  <c r="U3823" i="1" s="1"/>
  <c r="T3822" i="1"/>
  <c r="U3822" i="1" s="1"/>
  <c r="T3821" i="1"/>
  <c r="U3821" i="1" s="1"/>
  <c r="T3820" i="1"/>
  <c r="U3820" i="1" s="1"/>
  <c r="T3819" i="1"/>
  <c r="U3819" i="1" s="1"/>
  <c r="T3818" i="1"/>
  <c r="U3818" i="1" s="1"/>
  <c r="T3817" i="1"/>
  <c r="U3817" i="1" s="1"/>
  <c r="T3816" i="1"/>
  <c r="U3816" i="1" s="1"/>
  <c r="T3815" i="1"/>
  <c r="U3815" i="1" s="1"/>
  <c r="T3814" i="1"/>
  <c r="U3814" i="1" s="1"/>
  <c r="T3813" i="1"/>
  <c r="U3813" i="1" s="1"/>
  <c r="T3812" i="1"/>
  <c r="U3812" i="1" s="1"/>
  <c r="T3811" i="1"/>
  <c r="U3811" i="1" s="1"/>
  <c r="T3810" i="1"/>
  <c r="U3810" i="1" s="1"/>
  <c r="T3809" i="1"/>
  <c r="U3809" i="1" s="1"/>
  <c r="T3808" i="1"/>
  <c r="U3808" i="1" s="1"/>
  <c r="T3807" i="1"/>
  <c r="U3807" i="1" s="1"/>
  <c r="T3806" i="1"/>
  <c r="U3806" i="1" s="1"/>
  <c r="T3805" i="1"/>
  <c r="U3805" i="1" s="1"/>
  <c r="T3804" i="1"/>
  <c r="U3804" i="1" s="1"/>
  <c r="T3803" i="1"/>
  <c r="U3803" i="1" s="1"/>
  <c r="T3802" i="1"/>
  <c r="U3802" i="1" s="1"/>
  <c r="T3801" i="1"/>
  <c r="U3801" i="1" s="1"/>
  <c r="T3800" i="1"/>
  <c r="U3800" i="1" s="1"/>
  <c r="T3799" i="1"/>
  <c r="U3799" i="1" s="1"/>
  <c r="T3798" i="1"/>
  <c r="U3798" i="1" s="1"/>
  <c r="T3797" i="1"/>
  <c r="U3797" i="1" s="1"/>
  <c r="T3796" i="1"/>
  <c r="U3796" i="1" s="1"/>
  <c r="T3795" i="1"/>
  <c r="U3795" i="1" s="1"/>
  <c r="T3794" i="1"/>
  <c r="U3794" i="1" s="1"/>
  <c r="T3793" i="1"/>
  <c r="U3793" i="1" s="1"/>
  <c r="T3792" i="1"/>
  <c r="U3792" i="1" s="1"/>
  <c r="T3791" i="1"/>
  <c r="U3791" i="1" s="1"/>
  <c r="T3790" i="1"/>
  <c r="U3790" i="1" s="1"/>
  <c r="T3789" i="1"/>
  <c r="U3789" i="1" s="1"/>
  <c r="T3788" i="1"/>
  <c r="U3788" i="1" s="1"/>
  <c r="T3787" i="1"/>
  <c r="U3787" i="1" s="1"/>
  <c r="T3786" i="1"/>
  <c r="U3786" i="1" s="1"/>
  <c r="T3785" i="1"/>
  <c r="U3785" i="1" s="1"/>
  <c r="T3784" i="1"/>
  <c r="U3784" i="1" s="1"/>
  <c r="T3783" i="1"/>
  <c r="U3783" i="1" s="1"/>
  <c r="T3782" i="1"/>
  <c r="U3782" i="1" s="1"/>
  <c r="T3781" i="1"/>
  <c r="U3781" i="1" s="1"/>
  <c r="T3780" i="1"/>
  <c r="U3780" i="1" s="1"/>
  <c r="T3779" i="1"/>
  <c r="U3779" i="1" s="1"/>
  <c r="T3778" i="1"/>
  <c r="U3778" i="1" s="1"/>
  <c r="T3777" i="1"/>
  <c r="U3777" i="1" s="1"/>
  <c r="T3776" i="1"/>
  <c r="U3776" i="1" s="1"/>
  <c r="T3775" i="1"/>
  <c r="U3775" i="1" s="1"/>
  <c r="T3774" i="1"/>
  <c r="U3774" i="1" s="1"/>
  <c r="T3773" i="1"/>
  <c r="U3773" i="1" s="1"/>
  <c r="T3772" i="1"/>
  <c r="U3772" i="1" s="1"/>
  <c r="T3771" i="1"/>
  <c r="U3771" i="1" s="1"/>
  <c r="T3770" i="1"/>
  <c r="U3770" i="1" s="1"/>
  <c r="T3769" i="1"/>
  <c r="U3769" i="1" s="1"/>
  <c r="T3768" i="1"/>
  <c r="U3768" i="1" s="1"/>
  <c r="T3767" i="1"/>
  <c r="U3767" i="1" s="1"/>
  <c r="T3766" i="1"/>
  <c r="U3766" i="1" s="1"/>
  <c r="T3765" i="1"/>
  <c r="U3765" i="1" s="1"/>
  <c r="T3764" i="1"/>
  <c r="U3764" i="1" s="1"/>
  <c r="T3763" i="1"/>
  <c r="U3763" i="1" s="1"/>
  <c r="T3762" i="1"/>
  <c r="U3762" i="1" s="1"/>
  <c r="T3761" i="1"/>
  <c r="U3761" i="1" s="1"/>
  <c r="T3760" i="1"/>
  <c r="U3760" i="1" s="1"/>
  <c r="T3759" i="1"/>
  <c r="U3759" i="1" s="1"/>
  <c r="T3758" i="1"/>
  <c r="U3758" i="1" s="1"/>
  <c r="T3757" i="1"/>
  <c r="U3757" i="1" s="1"/>
  <c r="T3756" i="1"/>
  <c r="U3756" i="1" s="1"/>
  <c r="T3755" i="1"/>
  <c r="U3755" i="1" s="1"/>
  <c r="T3754" i="1"/>
  <c r="U3754" i="1" s="1"/>
  <c r="T3753" i="1"/>
  <c r="U3753" i="1" s="1"/>
  <c r="T3752" i="1"/>
  <c r="U3752" i="1" s="1"/>
  <c r="T3751" i="1"/>
  <c r="U3751" i="1" s="1"/>
  <c r="T3750" i="1"/>
  <c r="U3750" i="1" s="1"/>
  <c r="T3749" i="1"/>
  <c r="U3749" i="1" s="1"/>
  <c r="T3748" i="1"/>
  <c r="U3748" i="1" s="1"/>
  <c r="T3747" i="1"/>
  <c r="U3747" i="1" s="1"/>
  <c r="T3746" i="1"/>
  <c r="U3746" i="1" s="1"/>
  <c r="T3745" i="1"/>
  <c r="U3745" i="1" s="1"/>
  <c r="T3744" i="1"/>
  <c r="U3744" i="1" s="1"/>
  <c r="T3743" i="1"/>
  <c r="U3743" i="1" s="1"/>
  <c r="T3742" i="1"/>
  <c r="U3742" i="1" s="1"/>
  <c r="T3741" i="1"/>
  <c r="U3741" i="1" s="1"/>
  <c r="T3740" i="1"/>
  <c r="U3740" i="1" s="1"/>
  <c r="T3739" i="1"/>
  <c r="U3739" i="1" s="1"/>
  <c r="T3738" i="1"/>
  <c r="U3738" i="1" s="1"/>
  <c r="T3737" i="1"/>
  <c r="U3737" i="1" s="1"/>
  <c r="T3736" i="1"/>
  <c r="U3736" i="1" s="1"/>
  <c r="T3735" i="1"/>
  <c r="U3735" i="1" s="1"/>
  <c r="T3734" i="1"/>
  <c r="U3734" i="1" s="1"/>
  <c r="T3733" i="1"/>
  <c r="U3733" i="1" s="1"/>
  <c r="T3732" i="1"/>
  <c r="U3732" i="1" s="1"/>
  <c r="T3731" i="1"/>
  <c r="U3731" i="1" s="1"/>
  <c r="T3730" i="1"/>
  <c r="U3730" i="1" s="1"/>
  <c r="T3729" i="1"/>
  <c r="U3729" i="1" s="1"/>
  <c r="T3728" i="1"/>
  <c r="U3728" i="1" s="1"/>
  <c r="T3727" i="1"/>
  <c r="U3727" i="1" s="1"/>
  <c r="T3726" i="1"/>
  <c r="U3726" i="1" s="1"/>
  <c r="T3725" i="1"/>
  <c r="U3725" i="1" s="1"/>
  <c r="T3724" i="1"/>
  <c r="U3724" i="1" s="1"/>
  <c r="T3723" i="1"/>
  <c r="U3723" i="1" s="1"/>
  <c r="T3722" i="1"/>
  <c r="U3722" i="1" s="1"/>
  <c r="T3721" i="1"/>
  <c r="U3721" i="1" s="1"/>
  <c r="T3720" i="1"/>
  <c r="U3720" i="1" s="1"/>
  <c r="T3719" i="1"/>
  <c r="U3719" i="1" s="1"/>
  <c r="T3718" i="1"/>
  <c r="U3718" i="1" s="1"/>
  <c r="T3717" i="1"/>
  <c r="U3717" i="1" s="1"/>
  <c r="T3716" i="1"/>
  <c r="U3716" i="1" s="1"/>
  <c r="T3715" i="1"/>
  <c r="U3715" i="1" s="1"/>
  <c r="T3714" i="1"/>
  <c r="U3714" i="1" s="1"/>
  <c r="T3713" i="1"/>
  <c r="U3713" i="1" s="1"/>
  <c r="T3712" i="1"/>
  <c r="U3712" i="1" s="1"/>
  <c r="T3711" i="1"/>
  <c r="U3711" i="1" s="1"/>
  <c r="T3710" i="1"/>
  <c r="U3710" i="1" s="1"/>
  <c r="T3709" i="1"/>
  <c r="U3709" i="1" s="1"/>
  <c r="T3708" i="1"/>
  <c r="U3708" i="1" s="1"/>
  <c r="T3707" i="1"/>
  <c r="U3707" i="1" s="1"/>
  <c r="T3706" i="1"/>
  <c r="U3706" i="1" s="1"/>
  <c r="T3705" i="1"/>
  <c r="U3705" i="1" s="1"/>
  <c r="T3704" i="1"/>
  <c r="U3704" i="1" s="1"/>
  <c r="T3703" i="1"/>
  <c r="U3703" i="1" s="1"/>
  <c r="T3702" i="1"/>
  <c r="U3702" i="1" s="1"/>
  <c r="T3701" i="1"/>
  <c r="U3701" i="1" s="1"/>
  <c r="T3700" i="1"/>
  <c r="U3700" i="1" s="1"/>
  <c r="T3699" i="1"/>
  <c r="U3699" i="1" s="1"/>
  <c r="T3698" i="1"/>
  <c r="U3698" i="1" s="1"/>
  <c r="T3697" i="1"/>
  <c r="U3697" i="1" s="1"/>
  <c r="T3696" i="1"/>
  <c r="U3696" i="1" s="1"/>
  <c r="T3695" i="1"/>
  <c r="U3695" i="1" s="1"/>
  <c r="T3694" i="1"/>
  <c r="U3694" i="1" s="1"/>
  <c r="T3693" i="1"/>
  <c r="U3693" i="1" s="1"/>
  <c r="T3692" i="1"/>
  <c r="U3692" i="1" s="1"/>
  <c r="T3691" i="1"/>
  <c r="U3691" i="1" s="1"/>
  <c r="T3690" i="1"/>
  <c r="U3690" i="1" s="1"/>
  <c r="T3689" i="1"/>
  <c r="U3689" i="1" s="1"/>
  <c r="T3688" i="1"/>
  <c r="U3688" i="1" s="1"/>
  <c r="T3687" i="1"/>
  <c r="U3687" i="1" s="1"/>
  <c r="T3686" i="1"/>
  <c r="U3686" i="1" s="1"/>
  <c r="T3685" i="1"/>
  <c r="U3685" i="1" s="1"/>
  <c r="T3684" i="1"/>
  <c r="U3684" i="1" s="1"/>
  <c r="T3683" i="1"/>
  <c r="U3683" i="1" s="1"/>
  <c r="T3682" i="1"/>
  <c r="U3682" i="1" s="1"/>
  <c r="T3681" i="1"/>
  <c r="U3681" i="1" s="1"/>
  <c r="T3680" i="1"/>
  <c r="U3680" i="1" s="1"/>
  <c r="T3679" i="1"/>
  <c r="U3679" i="1" s="1"/>
  <c r="T3678" i="1"/>
  <c r="U3678" i="1" s="1"/>
  <c r="T3677" i="1"/>
  <c r="U3677" i="1" s="1"/>
  <c r="T3676" i="1"/>
  <c r="U3676" i="1" s="1"/>
  <c r="T3675" i="1"/>
  <c r="U3675" i="1" s="1"/>
  <c r="T3674" i="1"/>
  <c r="U3674" i="1" s="1"/>
  <c r="T3673" i="1"/>
  <c r="U3673" i="1" s="1"/>
  <c r="T3672" i="1"/>
  <c r="U3672" i="1" s="1"/>
  <c r="T3671" i="1"/>
  <c r="U3671" i="1" s="1"/>
  <c r="T3670" i="1"/>
  <c r="U3670" i="1" s="1"/>
  <c r="T3669" i="1"/>
  <c r="U3669" i="1" s="1"/>
  <c r="T3668" i="1"/>
  <c r="U3668" i="1" s="1"/>
  <c r="T3667" i="1"/>
  <c r="U3667" i="1" s="1"/>
  <c r="T3666" i="1"/>
  <c r="U3666" i="1" s="1"/>
  <c r="T3665" i="1"/>
  <c r="U3665" i="1" s="1"/>
  <c r="T3664" i="1"/>
  <c r="U3664" i="1" s="1"/>
  <c r="T3663" i="1"/>
  <c r="U3663" i="1" s="1"/>
  <c r="T3662" i="1"/>
  <c r="U3662" i="1" s="1"/>
  <c r="T3661" i="1"/>
  <c r="U3661" i="1" s="1"/>
  <c r="T3660" i="1"/>
  <c r="U3660" i="1" s="1"/>
  <c r="T3659" i="1"/>
  <c r="U3659" i="1" s="1"/>
  <c r="T3658" i="1"/>
  <c r="U3658" i="1" s="1"/>
  <c r="T3657" i="1"/>
  <c r="U3657" i="1" s="1"/>
  <c r="T3656" i="1"/>
  <c r="U3656" i="1" s="1"/>
  <c r="T3655" i="1"/>
  <c r="U3655" i="1" s="1"/>
  <c r="T3654" i="1"/>
  <c r="U3654" i="1" s="1"/>
  <c r="T3653" i="1"/>
  <c r="U3653" i="1" s="1"/>
  <c r="T3652" i="1"/>
  <c r="U3652" i="1" s="1"/>
  <c r="T3651" i="1"/>
  <c r="U3651" i="1" s="1"/>
  <c r="T3650" i="1"/>
  <c r="U3650" i="1" s="1"/>
  <c r="T3649" i="1"/>
  <c r="U3649" i="1" s="1"/>
  <c r="T3648" i="1"/>
  <c r="U3648" i="1" s="1"/>
  <c r="T3647" i="1"/>
  <c r="U3647" i="1" s="1"/>
  <c r="T3646" i="1"/>
  <c r="U3646" i="1" s="1"/>
  <c r="T3645" i="1"/>
  <c r="U3645" i="1" s="1"/>
  <c r="T3644" i="1"/>
  <c r="U3644" i="1" s="1"/>
  <c r="T3643" i="1"/>
  <c r="U3643" i="1" s="1"/>
  <c r="T3642" i="1"/>
  <c r="U3642" i="1" s="1"/>
  <c r="T3641" i="1"/>
  <c r="U3641" i="1" s="1"/>
  <c r="T3640" i="1"/>
  <c r="U3640" i="1" s="1"/>
  <c r="T3639" i="1"/>
  <c r="U3639" i="1" s="1"/>
  <c r="T3638" i="1"/>
  <c r="U3638" i="1" s="1"/>
  <c r="T3637" i="1"/>
  <c r="U3637" i="1" s="1"/>
  <c r="T3636" i="1"/>
  <c r="U3636" i="1" s="1"/>
  <c r="T3635" i="1"/>
  <c r="U3635" i="1" s="1"/>
  <c r="T3634" i="1"/>
  <c r="U3634" i="1" s="1"/>
  <c r="T3633" i="1"/>
  <c r="U3633" i="1" s="1"/>
  <c r="T3632" i="1"/>
  <c r="U3632" i="1" s="1"/>
  <c r="T3631" i="1"/>
  <c r="U3631" i="1" s="1"/>
  <c r="T3630" i="1"/>
  <c r="U3630" i="1" s="1"/>
  <c r="T3629" i="1"/>
  <c r="U3629" i="1" s="1"/>
  <c r="T3628" i="1"/>
  <c r="U3628" i="1" s="1"/>
  <c r="T3627" i="1"/>
  <c r="U3627" i="1" s="1"/>
  <c r="T3626" i="1"/>
  <c r="U3626" i="1" s="1"/>
  <c r="T3625" i="1"/>
  <c r="U3625" i="1" s="1"/>
  <c r="T3624" i="1"/>
  <c r="U3624" i="1" s="1"/>
  <c r="T3623" i="1"/>
  <c r="U3623" i="1" s="1"/>
  <c r="T3622" i="1"/>
  <c r="U3622" i="1" s="1"/>
  <c r="T3621" i="1"/>
  <c r="U3621" i="1" s="1"/>
  <c r="T3620" i="1"/>
  <c r="U3620" i="1" s="1"/>
  <c r="T3619" i="1"/>
  <c r="U3619" i="1" s="1"/>
  <c r="T3618" i="1"/>
  <c r="U3618" i="1" s="1"/>
  <c r="T3617" i="1"/>
  <c r="U3617" i="1" s="1"/>
  <c r="T3616" i="1"/>
  <c r="U3616" i="1" s="1"/>
  <c r="T3615" i="1"/>
  <c r="U3615" i="1" s="1"/>
  <c r="T3614" i="1"/>
  <c r="U3614" i="1" s="1"/>
  <c r="T3613" i="1"/>
  <c r="U3613" i="1" s="1"/>
  <c r="T3612" i="1"/>
  <c r="U3612" i="1" s="1"/>
  <c r="T3611" i="1"/>
  <c r="U3611" i="1" s="1"/>
  <c r="T3610" i="1"/>
  <c r="U3610" i="1" s="1"/>
  <c r="T3609" i="1"/>
  <c r="U3609" i="1" s="1"/>
  <c r="T3608" i="1"/>
  <c r="U3608" i="1" s="1"/>
  <c r="T3607" i="1"/>
  <c r="U3607" i="1" s="1"/>
  <c r="T3606" i="1"/>
  <c r="U3606" i="1" s="1"/>
  <c r="T3605" i="1"/>
  <c r="U3605" i="1" s="1"/>
  <c r="T3604" i="1"/>
  <c r="U3604" i="1" s="1"/>
  <c r="T3603" i="1"/>
  <c r="U3603" i="1" s="1"/>
  <c r="T3602" i="1"/>
  <c r="U3602" i="1" s="1"/>
  <c r="T3601" i="1"/>
  <c r="U3601" i="1" s="1"/>
  <c r="T3600" i="1"/>
  <c r="U3600" i="1" s="1"/>
  <c r="T3599" i="1"/>
  <c r="U3599" i="1" s="1"/>
  <c r="T3598" i="1"/>
  <c r="U3598" i="1" s="1"/>
  <c r="T3597" i="1"/>
  <c r="U3597" i="1" s="1"/>
  <c r="T3596" i="1"/>
  <c r="U3596" i="1" s="1"/>
  <c r="T3595" i="1"/>
  <c r="U3595" i="1" s="1"/>
  <c r="T3594" i="1"/>
  <c r="U3594" i="1" s="1"/>
  <c r="T3593" i="1"/>
  <c r="U3593" i="1" s="1"/>
  <c r="T3592" i="1"/>
  <c r="U3592" i="1" s="1"/>
  <c r="T3591" i="1"/>
  <c r="U3591" i="1" s="1"/>
  <c r="T3590" i="1"/>
  <c r="U3590" i="1" s="1"/>
  <c r="T3589" i="1"/>
  <c r="U3589" i="1" s="1"/>
  <c r="T3588" i="1"/>
  <c r="U3588" i="1" s="1"/>
  <c r="T3587" i="1"/>
  <c r="U3587" i="1" s="1"/>
  <c r="T3586" i="1"/>
  <c r="U3586" i="1" s="1"/>
  <c r="T3585" i="1"/>
  <c r="U3585" i="1" s="1"/>
  <c r="T3584" i="1"/>
  <c r="U3584" i="1" s="1"/>
  <c r="T3583" i="1"/>
  <c r="U3583" i="1" s="1"/>
  <c r="T3582" i="1"/>
  <c r="U3582" i="1" s="1"/>
  <c r="T3581" i="1"/>
  <c r="U3581" i="1" s="1"/>
  <c r="T3580" i="1"/>
  <c r="U3580" i="1" s="1"/>
  <c r="T3579" i="1"/>
  <c r="U3579" i="1" s="1"/>
  <c r="T3578" i="1"/>
  <c r="U3578" i="1" s="1"/>
  <c r="T3577" i="1"/>
  <c r="U3577" i="1" s="1"/>
  <c r="T3576" i="1"/>
  <c r="U3576" i="1" s="1"/>
  <c r="T3575" i="1"/>
  <c r="U3575" i="1" s="1"/>
  <c r="T3574" i="1"/>
  <c r="U3574" i="1" s="1"/>
  <c r="T3573" i="1"/>
  <c r="U3573" i="1" s="1"/>
  <c r="T3572" i="1"/>
  <c r="U3572" i="1" s="1"/>
  <c r="T3571" i="1"/>
  <c r="U3571" i="1" s="1"/>
  <c r="T3570" i="1"/>
  <c r="U3570" i="1" s="1"/>
  <c r="T3569" i="1"/>
  <c r="U3569" i="1" s="1"/>
  <c r="T3568" i="1"/>
  <c r="U3568" i="1" s="1"/>
  <c r="T3567" i="1"/>
  <c r="U3567" i="1" s="1"/>
  <c r="T3566" i="1"/>
  <c r="U3566" i="1" s="1"/>
  <c r="T3565" i="1"/>
  <c r="U3565" i="1" s="1"/>
  <c r="T3564" i="1"/>
  <c r="U3564" i="1" s="1"/>
  <c r="T3563" i="1"/>
  <c r="U3563" i="1" s="1"/>
  <c r="T3562" i="1"/>
  <c r="U3562" i="1" s="1"/>
  <c r="T3561" i="1"/>
  <c r="U3561" i="1" s="1"/>
  <c r="T3560" i="1"/>
  <c r="U3560" i="1" s="1"/>
  <c r="T3559" i="1"/>
  <c r="U3559" i="1" s="1"/>
  <c r="T3558" i="1"/>
  <c r="U3558" i="1" s="1"/>
  <c r="T3557" i="1"/>
  <c r="U3557" i="1" s="1"/>
  <c r="T3556" i="1"/>
  <c r="U3556" i="1" s="1"/>
  <c r="T3555" i="1"/>
  <c r="U3555" i="1" s="1"/>
  <c r="T3554" i="1"/>
  <c r="U3554" i="1" s="1"/>
  <c r="T3553" i="1"/>
  <c r="U3553" i="1" s="1"/>
  <c r="T3552" i="1"/>
  <c r="U3552" i="1" s="1"/>
  <c r="T3551" i="1"/>
  <c r="U3551" i="1" s="1"/>
  <c r="T3550" i="1"/>
  <c r="U3550" i="1" s="1"/>
  <c r="T3549" i="1"/>
  <c r="U3549" i="1" s="1"/>
  <c r="T3548" i="1"/>
  <c r="U3548" i="1" s="1"/>
  <c r="T3547" i="1"/>
  <c r="U3547" i="1" s="1"/>
  <c r="T3546" i="1"/>
  <c r="U3546" i="1" s="1"/>
  <c r="T3545" i="1"/>
  <c r="U3545" i="1" s="1"/>
  <c r="T3544" i="1"/>
  <c r="U3544" i="1" s="1"/>
  <c r="T3543" i="1"/>
  <c r="U3543" i="1" s="1"/>
  <c r="T3542" i="1"/>
  <c r="U3542" i="1" s="1"/>
  <c r="T3541" i="1"/>
  <c r="U3541" i="1" s="1"/>
  <c r="T3540" i="1"/>
  <c r="U3540" i="1" s="1"/>
  <c r="T3539" i="1"/>
  <c r="U3539" i="1" s="1"/>
  <c r="T3538" i="1"/>
  <c r="U3538" i="1" s="1"/>
  <c r="T3537" i="1"/>
  <c r="U3537" i="1" s="1"/>
  <c r="T3536" i="1"/>
  <c r="U3536" i="1" s="1"/>
  <c r="T3535" i="1"/>
  <c r="U3535" i="1" s="1"/>
  <c r="T3534" i="1"/>
  <c r="U3534" i="1" s="1"/>
  <c r="T3533" i="1"/>
  <c r="U3533" i="1" s="1"/>
  <c r="T3532" i="1"/>
  <c r="U3532" i="1" s="1"/>
  <c r="T3531" i="1"/>
  <c r="U3531" i="1" s="1"/>
  <c r="T3530" i="1"/>
  <c r="U3530" i="1" s="1"/>
  <c r="T3529" i="1"/>
  <c r="U3529" i="1" s="1"/>
  <c r="T3528" i="1"/>
  <c r="U3528" i="1" s="1"/>
  <c r="T3527" i="1"/>
  <c r="U3527" i="1" s="1"/>
  <c r="T3526" i="1"/>
  <c r="U3526" i="1" s="1"/>
  <c r="T3525" i="1"/>
  <c r="U3525" i="1" s="1"/>
  <c r="T3524" i="1"/>
  <c r="U3524" i="1" s="1"/>
  <c r="T3523" i="1"/>
  <c r="U3523" i="1" s="1"/>
  <c r="T3522" i="1"/>
  <c r="U3522" i="1" s="1"/>
  <c r="T3521" i="1"/>
  <c r="U3521" i="1" s="1"/>
  <c r="T3520" i="1"/>
  <c r="U3520" i="1" s="1"/>
  <c r="T3519" i="1"/>
  <c r="U3519" i="1" s="1"/>
  <c r="T3518" i="1"/>
  <c r="U3518" i="1" s="1"/>
  <c r="T3517" i="1"/>
  <c r="U3517" i="1" s="1"/>
  <c r="T3516" i="1"/>
  <c r="U3516" i="1" s="1"/>
  <c r="T3515" i="1"/>
  <c r="U3515" i="1" s="1"/>
  <c r="T3514" i="1"/>
  <c r="U3514" i="1" s="1"/>
  <c r="T3513" i="1"/>
  <c r="U3513" i="1" s="1"/>
  <c r="T3512" i="1"/>
  <c r="U3512" i="1" s="1"/>
  <c r="T3511" i="1"/>
  <c r="U3511" i="1" s="1"/>
  <c r="T3510" i="1"/>
  <c r="U3510" i="1" s="1"/>
  <c r="T3509" i="1"/>
  <c r="U3509" i="1" s="1"/>
  <c r="T3508" i="1"/>
  <c r="U3508" i="1" s="1"/>
  <c r="T3507" i="1"/>
  <c r="U3507" i="1" s="1"/>
  <c r="T3506" i="1"/>
  <c r="U3506" i="1" s="1"/>
  <c r="T3505" i="1"/>
  <c r="U3505" i="1" s="1"/>
  <c r="T3504" i="1"/>
  <c r="U3504" i="1" s="1"/>
  <c r="T3503" i="1"/>
  <c r="U3503" i="1" s="1"/>
  <c r="T3502" i="1"/>
  <c r="U3502" i="1" s="1"/>
  <c r="T3501" i="1"/>
  <c r="U3501" i="1" s="1"/>
  <c r="T3500" i="1"/>
  <c r="U3500" i="1" s="1"/>
  <c r="T3499" i="1"/>
  <c r="U3499" i="1" s="1"/>
  <c r="T3498" i="1"/>
  <c r="U3498" i="1" s="1"/>
  <c r="T3497" i="1"/>
  <c r="U3497" i="1" s="1"/>
  <c r="T3496" i="1"/>
  <c r="U3496" i="1" s="1"/>
  <c r="T3495" i="1"/>
  <c r="U3495" i="1" s="1"/>
  <c r="T3494" i="1"/>
  <c r="U3494" i="1" s="1"/>
  <c r="T3493" i="1"/>
  <c r="U3493" i="1" s="1"/>
  <c r="T3492" i="1"/>
  <c r="U3492" i="1" s="1"/>
  <c r="T3491" i="1"/>
  <c r="U3491" i="1" s="1"/>
  <c r="T3490" i="1"/>
  <c r="U3490" i="1" s="1"/>
  <c r="T3489" i="1"/>
  <c r="U3489" i="1" s="1"/>
  <c r="T3488" i="1"/>
  <c r="U3488" i="1" s="1"/>
  <c r="T3487" i="1"/>
  <c r="U3487" i="1" s="1"/>
  <c r="T3486" i="1"/>
  <c r="U3486" i="1" s="1"/>
  <c r="T3485" i="1"/>
  <c r="U3485" i="1" s="1"/>
  <c r="T3484" i="1"/>
  <c r="U3484" i="1" s="1"/>
  <c r="T3483" i="1"/>
  <c r="U3483" i="1" s="1"/>
  <c r="T3482" i="1"/>
  <c r="U3482" i="1" s="1"/>
  <c r="T3481" i="1"/>
  <c r="U3481" i="1" s="1"/>
  <c r="T3480" i="1"/>
  <c r="U3480" i="1" s="1"/>
  <c r="T3479" i="1"/>
  <c r="U3479" i="1" s="1"/>
  <c r="T3478" i="1"/>
  <c r="U3478" i="1" s="1"/>
  <c r="T3477" i="1"/>
  <c r="U3477" i="1" s="1"/>
  <c r="T3476" i="1"/>
  <c r="U3476" i="1" s="1"/>
  <c r="T3475" i="1"/>
  <c r="U3475" i="1" s="1"/>
  <c r="T3474" i="1"/>
  <c r="U3474" i="1" s="1"/>
  <c r="T3473" i="1"/>
  <c r="U3473" i="1" s="1"/>
  <c r="T3472" i="1"/>
  <c r="U3472" i="1" s="1"/>
  <c r="T3471" i="1"/>
  <c r="U3471" i="1" s="1"/>
  <c r="T3470" i="1"/>
  <c r="U3470" i="1" s="1"/>
  <c r="T3469" i="1"/>
  <c r="U3469" i="1" s="1"/>
  <c r="T3468" i="1"/>
  <c r="U3468" i="1" s="1"/>
  <c r="T3467" i="1"/>
  <c r="U3467" i="1" s="1"/>
  <c r="T3466" i="1"/>
  <c r="U3466" i="1" s="1"/>
  <c r="T3465" i="1"/>
  <c r="U3465" i="1" s="1"/>
  <c r="T3464" i="1"/>
  <c r="U3464" i="1" s="1"/>
  <c r="T3463" i="1"/>
  <c r="U3463" i="1" s="1"/>
  <c r="T3462" i="1"/>
  <c r="U3462" i="1" s="1"/>
  <c r="T3461" i="1"/>
  <c r="U3461" i="1" s="1"/>
  <c r="T3460" i="1"/>
  <c r="U3460" i="1" s="1"/>
  <c r="T3459" i="1"/>
  <c r="U3459" i="1" s="1"/>
  <c r="T3458" i="1"/>
  <c r="U3458" i="1" s="1"/>
  <c r="T3457" i="1"/>
  <c r="U3457" i="1" s="1"/>
  <c r="T3456" i="1"/>
  <c r="U3456" i="1" s="1"/>
  <c r="T3455" i="1"/>
  <c r="U3455" i="1" s="1"/>
  <c r="T3454" i="1"/>
  <c r="U3454" i="1" s="1"/>
  <c r="T3453" i="1"/>
  <c r="U3453" i="1" s="1"/>
  <c r="T3452" i="1"/>
  <c r="U3452" i="1" s="1"/>
  <c r="T3451" i="1"/>
  <c r="U3451" i="1" s="1"/>
  <c r="T3450" i="1"/>
  <c r="U3450" i="1" s="1"/>
  <c r="T3449" i="1"/>
  <c r="U3449" i="1" s="1"/>
  <c r="T3448" i="1"/>
  <c r="U3448" i="1" s="1"/>
  <c r="T3447" i="1"/>
  <c r="U3447" i="1" s="1"/>
  <c r="T3446" i="1"/>
  <c r="U3446" i="1" s="1"/>
  <c r="T3445" i="1"/>
  <c r="U3445" i="1" s="1"/>
  <c r="T3444" i="1"/>
  <c r="U3444" i="1" s="1"/>
  <c r="T3443" i="1"/>
  <c r="U3443" i="1" s="1"/>
  <c r="T3442" i="1"/>
  <c r="U3442" i="1" s="1"/>
  <c r="T3441" i="1"/>
  <c r="U3441" i="1" s="1"/>
  <c r="T3440" i="1"/>
  <c r="U3440" i="1" s="1"/>
  <c r="T3439" i="1"/>
  <c r="U3439" i="1" s="1"/>
  <c r="T3438" i="1"/>
  <c r="U3438" i="1" s="1"/>
  <c r="T3437" i="1"/>
  <c r="U3437" i="1" s="1"/>
  <c r="T3436" i="1"/>
  <c r="U3436" i="1" s="1"/>
  <c r="T3435" i="1"/>
  <c r="U3435" i="1" s="1"/>
  <c r="T3434" i="1"/>
  <c r="U3434" i="1" s="1"/>
  <c r="T3433" i="1"/>
  <c r="U3433" i="1" s="1"/>
  <c r="T3432" i="1"/>
  <c r="U3432" i="1" s="1"/>
  <c r="T3431" i="1"/>
  <c r="U3431" i="1" s="1"/>
  <c r="T3430" i="1"/>
  <c r="U3430" i="1" s="1"/>
  <c r="T3429" i="1"/>
  <c r="U3429" i="1" s="1"/>
  <c r="T3428" i="1"/>
  <c r="U3428" i="1" s="1"/>
  <c r="T3427" i="1"/>
  <c r="U3427" i="1" s="1"/>
  <c r="T3426" i="1"/>
  <c r="U3426" i="1" s="1"/>
  <c r="T3425" i="1"/>
  <c r="U3425" i="1" s="1"/>
  <c r="T3424" i="1"/>
  <c r="U3424" i="1" s="1"/>
  <c r="T3423" i="1"/>
  <c r="U3423" i="1" s="1"/>
  <c r="T3422" i="1"/>
  <c r="U3422" i="1" s="1"/>
  <c r="T3421" i="1"/>
  <c r="U3421" i="1" s="1"/>
  <c r="T3420" i="1"/>
  <c r="U3420" i="1" s="1"/>
  <c r="T3419" i="1"/>
  <c r="U3419" i="1" s="1"/>
  <c r="T3418" i="1"/>
  <c r="U3418" i="1" s="1"/>
  <c r="T3417" i="1"/>
  <c r="U3417" i="1" s="1"/>
  <c r="T3416" i="1"/>
  <c r="U3416" i="1" s="1"/>
  <c r="T3415" i="1"/>
  <c r="U3415" i="1" s="1"/>
  <c r="T3414" i="1"/>
  <c r="U3414" i="1" s="1"/>
  <c r="T3413" i="1"/>
  <c r="U3413" i="1" s="1"/>
  <c r="T3412" i="1"/>
  <c r="U3412" i="1" s="1"/>
  <c r="T3411" i="1"/>
  <c r="U3411" i="1" s="1"/>
  <c r="T3410" i="1"/>
  <c r="U3410" i="1" s="1"/>
  <c r="T3409" i="1"/>
  <c r="U3409" i="1" s="1"/>
  <c r="T3408" i="1"/>
  <c r="U3408" i="1" s="1"/>
  <c r="T3407" i="1"/>
  <c r="U3407" i="1" s="1"/>
  <c r="T3406" i="1"/>
  <c r="U3406" i="1" s="1"/>
  <c r="T3405" i="1"/>
  <c r="U3405" i="1" s="1"/>
  <c r="T3404" i="1"/>
  <c r="U3404" i="1" s="1"/>
  <c r="T3403" i="1"/>
  <c r="U3403" i="1" s="1"/>
  <c r="T3402" i="1"/>
  <c r="U3402" i="1" s="1"/>
  <c r="T3401" i="1"/>
  <c r="U3401" i="1" s="1"/>
  <c r="T3400" i="1"/>
  <c r="U3400" i="1" s="1"/>
  <c r="T3399" i="1"/>
  <c r="U3399" i="1" s="1"/>
  <c r="T3398" i="1"/>
  <c r="U3398" i="1" s="1"/>
  <c r="T3397" i="1"/>
  <c r="U3397" i="1" s="1"/>
  <c r="T3396" i="1"/>
  <c r="U3396" i="1" s="1"/>
  <c r="T3395" i="1"/>
  <c r="U3395" i="1" s="1"/>
  <c r="T3394" i="1"/>
  <c r="U3394" i="1" s="1"/>
  <c r="T3393" i="1"/>
  <c r="U3393" i="1" s="1"/>
  <c r="T3392" i="1"/>
  <c r="U3392" i="1" s="1"/>
  <c r="T3391" i="1"/>
  <c r="U3391" i="1" s="1"/>
  <c r="T3390" i="1"/>
  <c r="U3390" i="1" s="1"/>
  <c r="T3389" i="1"/>
  <c r="U3389" i="1" s="1"/>
  <c r="T3388" i="1"/>
  <c r="U3388" i="1" s="1"/>
  <c r="T3387" i="1"/>
  <c r="U3387" i="1" s="1"/>
  <c r="T3386" i="1"/>
  <c r="U3386" i="1" s="1"/>
  <c r="T3385" i="1"/>
  <c r="U3385" i="1" s="1"/>
  <c r="T3384" i="1"/>
  <c r="U3384" i="1" s="1"/>
  <c r="T3383" i="1"/>
  <c r="U3383" i="1" s="1"/>
  <c r="T3382" i="1"/>
  <c r="U3382" i="1" s="1"/>
  <c r="T3381" i="1"/>
  <c r="U3381" i="1" s="1"/>
  <c r="T3380" i="1"/>
  <c r="U3380" i="1" s="1"/>
  <c r="T3379" i="1"/>
  <c r="U3379" i="1" s="1"/>
  <c r="T3378" i="1"/>
  <c r="U3378" i="1" s="1"/>
  <c r="T3377" i="1"/>
  <c r="U3377" i="1" s="1"/>
  <c r="T3376" i="1"/>
  <c r="U3376" i="1" s="1"/>
  <c r="T3375" i="1"/>
  <c r="U3375" i="1" s="1"/>
  <c r="T3374" i="1"/>
  <c r="U3374" i="1" s="1"/>
  <c r="T3373" i="1"/>
  <c r="U3373" i="1" s="1"/>
  <c r="T3372" i="1"/>
  <c r="U3372" i="1" s="1"/>
  <c r="T3371" i="1"/>
  <c r="U3371" i="1" s="1"/>
  <c r="T3370" i="1"/>
  <c r="U3370" i="1" s="1"/>
  <c r="T3369" i="1"/>
  <c r="U3369" i="1" s="1"/>
  <c r="T3368" i="1"/>
  <c r="U3368" i="1" s="1"/>
  <c r="T3367" i="1"/>
  <c r="U3367" i="1" s="1"/>
  <c r="T3366" i="1"/>
  <c r="U3366" i="1" s="1"/>
  <c r="T3365" i="1"/>
  <c r="U3365" i="1" s="1"/>
  <c r="T3364" i="1"/>
  <c r="U3364" i="1" s="1"/>
  <c r="T3363" i="1"/>
  <c r="U3363" i="1" s="1"/>
  <c r="T3362" i="1"/>
  <c r="U3362" i="1" s="1"/>
  <c r="T3361" i="1"/>
  <c r="U3361" i="1" s="1"/>
  <c r="T3360" i="1"/>
  <c r="U3360" i="1" s="1"/>
  <c r="T3359" i="1"/>
  <c r="U3359" i="1" s="1"/>
  <c r="T3358" i="1"/>
  <c r="U3358" i="1" s="1"/>
  <c r="T3357" i="1"/>
  <c r="U3357" i="1" s="1"/>
  <c r="T3356" i="1"/>
  <c r="U3356" i="1" s="1"/>
  <c r="T3355" i="1"/>
  <c r="U3355" i="1" s="1"/>
  <c r="T3354" i="1"/>
  <c r="U3354" i="1" s="1"/>
  <c r="T3353" i="1"/>
  <c r="U3353" i="1" s="1"/>
  <c r="T3352" i="1"/>
  <c r="U3352" i="1" s="1"/>
  <c r="T3351" i="1"/>
  <c r="U3351" i="1" s="1"/>
  <c r="T3350" i="1"/>
  <c r="U3350" i="1" s="1"/>
  <c r="T3349" i="1"/>
  <c r="U3349" i="1" s="1"/>
  <c r="T3348" i="1"/>
  <c r="U3348" i="1" s="1"/>
  <c r="T3347" i="1"/>
  <c r="U3347" i="1" s="1"/>
  <c r="T3346" i="1"/>
  <c r="U3346" i="1" s="1"/>
  <c r="T3345" i="1"/>
  <c r="U3345" i="1" s="1"/>
  <c r="T3344" i="1"/>
  <c r="U3344" i="1" s="1"/>
  <c r="T3343" i="1"/>
  <c r="U3343" i="1" s="1"/>
  <c r="T3342" i="1"/>
  <c r="U3342" i="1" s="1"/>
  <c r="T3341" i="1"/>
  <c r="U3341" i="1" s="1"/>
  <c r="T3340" i="1"/>
  <c r="U3340" i="1" s="1"/>
  <c r="T3339" i="1"/>
  <c r="U3339" i="1" s="1"/>
  <c r="T3338" i="1"/>
  <c r="U3338" i="1" s="1"/>
  <c r="T3337" i="1"/>
  <c r="U3337" i="1" s="1"/>
  <c r="T3336" i="1"/>
  <c r="U3336" i="1" s="1"/>
  <c r="T3335" i="1"/>
  <c r="U3335" i="1" s="1"/>
  <c r="T3334" i="1"/>
  <c r="U3334" i="1" s="1"/>
  <c r="T3333" i="1"/>
  <c r="U3333" i="1" s="1"/>
  <c r="T3332" i="1"/>
  <c r="U3332" i="1" s="1"/>
  <c r="T3331" i="1"/>
  <c r="U3331" i="1" s="1"/>
  <c r="T3330" i="1"/>
  <c r="U3330" i="1" s="1"/>
  <c r="T3329" i="1"/>
  <c r="U3329" i="1" s="1"/>
  <c r="T3328" i="1"/>
  <c r="U3328" i="1" s="1"/>
  <c r="T3327" i="1"/>
  <c r="U3327" i="1" s="1"/>
  <c r="T3326" i="1"/>
  <c r="U3326" i="1" s="1"/>
  <c r="T3325" i="1"/>
  <c r="U3325" i="1" s="1"/>
  <c r="T3324" i="1"/>
  <c r="U3324" i="1" s="1"/>
  <c r="T3323" i="1"/>
  <c r="U3323" i="1" s="1"/>
  <c r="T3322" i="1"/>
  <c r="U3322" i="1" s="1"/>
  <c r="T3321" i="1"/>
  <c r="U3321" i="1" s="1"/>
  <c r="T3320" i="1"/>
  <c r="U3320" i="1" s="1"/>
  <c r="T3319" i="1"/>
  <c r="U3319" i="1" s="1"/>
  <c r="T3318" i="1"/>
  <c r="U3318" i="1" s="1"/>
  <c r="T3317" i="1"/>
  <c r="U3317" i="1" s="1"/>
  <c r="T3316" i="1"/>
  <c r="U3316" i="1" s="1"/>
  <c r="T3315" i="1"/>
  <c r="U3315" i="1" s="1"/>
  <c r="T3314" i="1"/>
  <c r="U3314" i="1" s="1"/>
  <c r="T3313" i="1"/>
  <c r="U3313" i="1" s="1"/>
  <c r="T3312" i="1"/>
  <c r="U3312" i="1" s="1"/>
  <c r="T3311" i="1"/>
  <c r="U3311" i="1" s="1"/>
  <c r="T3310" i="1"/>
  <c r="U3310" i="1" s="1"/>
  <c r="T3309" i="1"/>
  <c r="U3309" i="1" s="1"/>
  <c r="T3308" i="1"/>
  <c r="U3308" i="1" s="1"/>
  <c r="T3307" i="1"/>
  <c r="U3307" i="1" s="1"/>
  <c r="T3306" i="1"/>
  <c r="U3306" i="1" s="1"/>
  <c r="T3305" i="1"/>
  <c r="U3305" i="1" s="1"/>
  <c r="T3304" i="1"/>
  <c r="U3304" i="1" s="1"/>
  <c r="T3303" i="1"/>
  <c r="U3303" i="1" s="1"/>
  <c r="T3302" i="1"/>
  <c r="U3302" i="1" s="1"/>
  <c r="T3301" i="1"/>
  <c r="U3301" i="1" s="1"/>
  <c r="T3300" i="1"/>
  <c r="U3300" i="1" s="1"/>
  <c r="T3299" i="1"/>
  <c r="U3299" i="1" s="1"/>
  <c r="T3298" i="1"/>
  <c r="U3298" i="1" s="1"/>
  <c r="T3297" i="1"/>
  <c r="U3297" i="1" s="1"/>
  <c r="T3296" i="1"/>
  <c r="U3296" i="1" s="1"/>
  <c r="T3295" i="1"/>
  <c r="U3295" i="1" s="1"/>
  <c r="T3294" i="1"/>
  <c r="U3294" i="1" s="1"/>
  <c r="T3293" i="1"/>
  <c r="U3293" i="1" s="1"/>
  <c r="T3292" i="1"/>
  <c r="U3292" i="1" s="1"/>
  <c r="T3291" i="1"/>
  <c r="U3291" i="1" s="1"/>
  <c r="T3290" i="1"/>
  <c r="U3290" i="1" s="1"/>
  <c r="T3289" i="1"/>
  <c r="U3289" i="1" s="1"/>
  <c r="T3288" i="1"/>
  <c r="U3288" i="1" s="1"/>
  <c r="T3287" i="1"/>
  <c r="U3287" i="1" s="1"/>
  <c r="T3286" i="1"/>
  <c r="U3286" i="1" s="1"/>
  <c r="T3285" i="1"/>
  <c r="U3285" i="1" s="1"/>
  <c r="T3284" i="1"/>
  <c r="U3284" i="1" s="1"/>
  <c r="T3283" i="1"/>
  <c r="U3283" i="1" s="1"/>
  <c r="T3282" i="1"/>
  <c r="U3282" i="1" s="1"/>
  <c r="T3281" i="1"/>
  <c r="U3281" i="1" s="1"/>
  <c r="T3280" i="1"/>
  <c r="U3280" i="1" s="1"/>
  <c r="T3279" i="1"/>
  <c r="U3279" i="1" s="1"/>
  <c r="T3278" i="1"/>
  <c r="U3278" i="1" s="1"/>
  <c r="T3277" i="1"/>
  <c r="U3277" i="1" s="1"/>
  <c r="T3276" i="1"/>
  <c r="U3276" i="1" s="1"/>
  <c r="T3275" i="1"/>
  <c r="U3275" i="1" s="1"/>
  <c r="T3274" i="1"/>
  <c r="U3274" i="1" s="1"/>
  <c r="T3273" i="1"/>
  <c r="U3273" i="1" s="1"/>
  <c r="T3272" i="1"/>
  <c r="U3272" i="1" s="1"/>
  <c r="T3271" i="1"/>
  <c r="U3271" i="1" s="1"/>
  <c r="T3270" i="1"/>
  <c r="U3270" i="1" s="1"/>
  <c r="T3269" i="1"/>
  <c r="U3269" i="1" s="1"/>
  <c r="T3268" i="1"/>
  <c r="U3268" i="1" s="1"/>
  <c r="T3267" i="1"/>
  <c r="U3267" i="1" s="1"/>
  <c r="T3266" i="1"/>
  <c r="U3266" i="1" s="1"/>
  <c r="T3265" i="1"/>
  <c r="U3265" i="1" s="1"/>
  <c r="T3264" i="1"/>
  <c r="U3264" i="1" s="1"/>
  <c r="T3263" i="1"/>
  <c r="U3263" i="1" s="1"/>
  <c r="T3262" i="1"/>
  <c r="U3262" i="1" s="1"/>
  <c r="T3261" i="1"/>
  <c r="U3261" i="1" s="1"/>
  <c r="T3260" i="1"/>
  <c r="U3260" i="1" s="1"/>
  <c r="T3259" i="1"/>
  <c r="U3259" i="1" s="1"/>
  <c r="T3258" i="1"/>
  <c r="U3258" i="1" s="1"/>
  <c r="T3257" i="1"/>
  <c r="U3257" i="1" s="1"/>
  <c r="T3256" i="1"/>
  <c r="U3256" i="1" s="1"/>
  <c r="T3255" i="1"/>
  <c r="U3255" i="1" s="1"/>
  <c r="T3254" i="1"/>
  <c r="U3254" i="1" s="1"/>
  <c r="T3253" i="1"/>
  <c r="U3253" i="1" s="1"/>
  <c r="T3252" i="1"/>
  <c r="U3252" i="1" s="1"/>
  <c r="T3251" i="1"/>
  <c r="U3251" i="1" s="1"/>
  <c r="T3250" i="1"/>
  <c r="U3250" i="1" s="1"/>
  <c r="T3249" i="1"/>
  <c r="U3249" i="1" s="1"/>
  <c r="T3248" i="1"/>
  <c r="U3248" i="1" s="1"/>
  <c r="T3247" i="1"/>
  <c r="U3247" i="1" s="1"/>
  <c r="T3246" i="1"/>
  <c r="U3246" i="1" s="1"/>
  <c r="T3245" i="1"/>
  <c r="U3245" i="1" s="1"/>
  <c r="T3244" i="1"/>
  <c r="U3244" i="1" s="1"/>
  <c r="T3243" i="1"/>
  <c r="U3243" i="1" s="1"/>
  <c r="T3242" i="1"/>
  <c r="U3242" i="1" s="1"/>
  <c r="T3241" i="1"/>
  <c r="U3241" i="1" s="1"/>
  <c r="T3240" i="1"/>
  <c r="U3240" i="1" s="1"/>
  <c r="T3239" i="1"/>
  <c r="U3239" i="1" s="1"/>
  <c r="T3238" i="1"/>
  <c r="U3238" i="1" s="1"/>
  <c r="T3237" i="1"/>
  <c r="U3237" i="1" s="1"/>
  <c r="T3236" i="1"/>
  <c r="U3236" i="1" s="1"/>
  <c r="T3235" i="1"/>
  <c r="U3235" i="1" s="1"/>
  <c r="T3234" i="1"/>
  <c r="U3234" i="1" s="1"/>
  <c r="T3233" i="1"/>
  <c r="U3233" i="1" s="1"/>
  <c r="T3232" i="1"/>
  <c r="U3232" i="1" s="1"/>
  <c r="T3231" i="1"/>
  <c r="U3231" i="1" s="1"/>
  <c r="T3230" i="1"/>
  <c r="U3230" i="1" s="1"/>
  <c r="T3229" i="1"/>
  <c r="U3229" i="1" s="1"/>
  <c r="T3228" i="1"/>
  <c r="U3228" i="1" s="1"/>
  <c r="T3227" i="1"/>
  <c r="U3227" i="1" s="1"/>
  <c r="T3226" i="1"/>
  <c r="U3226" i="1" s="1"/>
  <c r="T3225" i="1"/>
  <c r="U3225" i="1" s="1"/>
  <c r="T3224" i="1"/>
  <c r="U3224" i="1" s="1"/>
  <c r="T3223" i="1"/>
  <c r="U3223" i="1" s="1"/>
  <c r="T3222" i="1"/>
  <c r="U3222" i="1" s="1"/>
  <c r="T3221" i="1"/>
  <c r="U3221" i="1" s="1"/>
  <c r="T3220" i="1"/>
  <c r="U3220" i="1" s="1"/>
  <c r="T3219" i="1"/>
  <c r="U3219" i="1" s="1"/>
  <c r="T3218" i="1"/>
  <c r="U3218" i="1" s="1"/>
  <c r="T3217" i="1"/>
  <c r="U3217" i="1" s="1"/>
  <c r="T3216" i="1"/>
  <c r="U3216" i="1" s="1"/>
  <c r="T3215" i="1"/>
  <c r="U3215" i="1" s="1"/>
  <c r="T3214" i="1"/>
  <c r="U3214" i="1" s="1"/>
  <c r="T3213" i="1"/>
  <c r="U3213" i="1" s="1"/>
  <c r="T3212" i="1"/>
  <c r="U3212" i="1" s="1"/>
  <c r="T3211" i="1"/>
  <c r="U3211" i="1" s="1"/>
  <c r="T3210" i="1"/>
  <c r="U3210" i="1" s="1"/>
  <c r="T3209" i="1"/>
  <c r="U3209" i="1" s="1"/>
  <c r="T3208" i="1"/>
  <c r="U3208" i="1" s="1"/>
  <c r="T3207" i="1"/>
  <c r="U3207" i="1" s="1"/>
  <c r="T3206" i="1"/>
  <c r="U3206" i="1" s="1"/>
  <c r="T3205" i="1"/>
  <c r="U3205" i="1" s="1"/>
  <c r="T3204" i="1"/>
  <c r="U3204" i="1" s="1"/>
  <c r="T3203" i="1"/>
  <c r="U3203" i="1" s="1"/>
  <c r="T3202" i="1"/>
  <c r="U3202" i="1" s="1"/>
  <c r="T3201" i="1"/>
  <c r="U3201" i="1" s="1"/>
  <c r="T3200" i="1"/>
  <c r="U3200" i="1" s="1"/>
  <c r="T3199" i="1"/>
  <c r="U3199" i="1" s="1"/>
  <c r="T3198" i="1"/>
  <c r="U3198" i="1" s="1"/>
  <c r="T3197" i="1"/>
  <c r="U3197" i="1" s="1"/>
  <c r="T3196" i="1"/>
  <c r="U3196" i="1" s="1"/>
  <c r="T3195" i="1"/>
  <c r="U3195" i="1" s="1"/>
  <c r="T3194" i="1"/>
  <c r="U3194" i="1" s="1"/>
  <c r="T3193" i="1"/>
  <c r="U3193" i="1" s="1"/>
  <c r="T3192" i="1"/>
  <c r="U3192" i="1" s="1"/>
  <c r="T3191" i="1"/>
  <c r="U3191" i="1" s="1"/>
  <c r="T3190" i="1"/>
  <c r="U3190" i="1" s="1"/>
  <c r="T3189" i="1"/>
  <c r="U3189" i="1" s="1"/>
  <c r="T3188" i="1"/>
  <c r="U3188" i="1" s="1"/>
  <c r="T3187" i="1"/>
  <c r="U3187" i="1" s="1"/>
  <c r="T3186" i="1"/>
  <c r="U3186" i="1" s="1"/>
  <c r="T3185" i="1"/>
  <c r="U3185" i="1" s="1"/>
  <c r="T3184" i="1"/>
  <c r="U3184" i="1" s="1"/>
  <c r="T3183" i="1"/>
  <c r="U3183" i="1" s="1"/>
  <c r="T3182" i="1"/>
  <c r="U3182" i="1" s="1"/>
  <c r="T3181" i="1"/>
  <c r="U3181" i="1" s="1"/>
  <c r="T3180" i="1"/>
  <c r="U3180" i="1" s="1"/>
  <c r="T3179" i="1"/>
  <c r="U3179" i="1" s="1"/>
  <c r="T3178" i="1"/>
  <c r="U3178" i="1" s="1"/>
  <c r="T3177" i="1"/>
  <c r="U3177" i="1" s="1"/>
  <c r="T3176" i="1"/>
  <c r="U3176" i="1" s="1"/>
  <c r="T3175" i="1"/>
  <c r="U3175" i="1" s="1"/>
  <c r="T3174" i="1"/>
  <c r="U3174" i="1" s="1"/>
  <c r="T3173" i="1"/>
  <c r="U3173" i="1" s="1"/>
  <c r="T3172" i="1"/>
  <c r="U3172" i="1" s="1"/>
  <c r="T3171" i="1"/>
  <c r="U3171" i="1" s="1"/>
  <c r="T3170" i="1"/>
  <c r="U3170" i="1" s="1"/>
  <c r="T3169" i="1"/>
  <c r="U3169" i="1" s="1"/>
  <c r="T3168" i="1"/>
  <c r="U3168" i="1" s="1"/>
  <c r="T3167" i="1"/>
  <c r="U3167" i="1" s="1"/>
  <c r="T3166" i="1"/>
  <c r="U3166" i="1" s="1"/>
  <c r="T3165" i="1"/>
  <c r="U3165" i="1" s="1"/>
  <c r="T3164" i="1"/>
  <c r="U3164" i="1" s="1"/>
  <c r="T3163" i="1"/>
  <c r="U3163" i="1" s="1"/>
  <c r="T3162" i="1"/>
  <c r="U3162" i="1" s="1"/>
  <c r="T3161" i="1"/>
  <c r="U3161" i="1" s="1"/>
  <c r="T3160" i="1"/>
  <c r="U3160" i="1" s="1"/>
  <c r="T3159" i="1"/>
  <c r="U3159" i="1" s="1"/>
  <c r="T3158" i="1"/>
  <c r="U3158" i="1" s="1"/>
  <c r="T3157" i="1"/>
  <c r="U3157" i="1" s="1"/>
  <c r="T3156" i="1"/>
  <c r="U3156" i="1" s="1"/>
  <c r="T3155" i="1"/>
  <c r="U3155" i="1" s="1"/>
  <c r="T3154" i="1"/>
  <c r="U3154" i="1" s="1"/>
  <c r="T3153" i="1"/>
  <c r="U3153" i="1" s="1"/>
  <c r="T3152" i="1"/>
  <c r="U3152" i="1" s="1"/>
  <c r="T3151" i="1"/>
  <c r="U3151" i="1" s="1"/>
  <c r="T3150" i="1"/>
  <c r="U3150" i="1" s="1"/>
  <c r="T3149" i="1"/>
  <c r="U3149" i="1" s="1"/>
  <c r="T3148" i="1"/>
  <c r="U3148" i="1" s="1"/>
  <c r="T3147" i="1"/>
  <c r="U3147" i="1" s="1"/>
  <c r="T3146" i="1"/>
  <c r="U3146" i="1" s="1"/>
  <c r="T3145" i="1"/>
  <c r="U3145" i="1" s="1"/>
  <c r="T3144" i="1"/>
  <c r="U3144" i="1" s="1"/>
  <c r="T3143" i="1"/>
  <c r="U3143" i="1" s="1"/>
  <c r="T3142" i="1"/>
  <c r="U3142" i="1" s="1"/>
  <c r="T3141" i="1"/>
  <c r="U3141" i="1" s="1"/>
  <c r="T3140" i="1"/>
  <c r="U3140" i="1" s="1"/>
  <c r="T3139" i="1"/>
  <c r="U3139" i="1" s="1"/>
  <c r="T3138" i="1"/>
  <c r="U3138" i="1" s="1"/>
  <c r="T3137" i="1"/>
  <c r="U3137" i="1" s="1"/>
  <c r="T3136" i="1"/>
  <c r="U3136" i="1" s="1"/>
  <c r="T3135" i="1"/>
  <c r="U3135" i="1" s="1"/>
  <c r="T3134" i="1"/>
  <c r="U3134" i="1" s="1"/>
  <c r="T3133" i="1"/>
  <c r="U3133" i="1" s="1"/>
  <c r="T3132" i="1"/>
  <c r="U3132" i="1" s="1"/>
  <c r="T3131" i="1"/>
  <c r="U3131" i="1" s="1"/>
  <c r="T3130" i="1"/>
  <c r="U3130" i="1" s="1"/>
  <c r="T3129" i="1"/>
  <c r="U3129" i="1" s="1"/>
  <c r="T3128" i="1"/>
  <c r="U3128" i="1" s="1"/>
  <c r="T3127" i="1"/>
  <c r="U3127" i="1" s="1"/>
  <c r="T3126" i="1"/>
  <c r="U3126" i="1" s="1"/>
  <c r="T3125" i="1"/>
  <c r="U3125" i="1" s="1"/>
  <c r="T3124" i="1"/>
  <c r="U3124" i="1" s="1"/>
  <c r="T3123" i="1"/>
  <c r="U3123" i="1" s="1"/>
  <c r="T3122" i="1"/>
  <c r="U3122" i="1" s="1"/>
  <c r="T3121" i="1"/>
  <c r="U3121" i="1" s="1"/>
  <c r="T3120" i="1"/>
  <c r="U3120" i="1" s="1"/>
  <c r="T3119" i="1"/>
  <c r="U3119" i="1" s="1"/>
  <c r="T3118" i="1"/>
  <c r="U3118" i="1" s="1"/>
  <c r="T3117" i="1"/>
  <c r="U3117" i="1" s="1"/>
  <c r="T3116" i="1"/>
  <c r="U3116" i="1" s="1"/>
  <c r="T3115" i="1"/>
  <c r="U3115" i="1" s="1"/>
  <c r="T3114" i="1"/>
  <c r="U3114" i="1" s="1"/>
  <c r="T3113" i="1"/>
  <c r="U3113" i="1" s="1"/>
  <c r="T3112" i="1"/>
  <c r="U3112" i="1" s="1"/>
  <c r="T3111" i="1"/>
  <c r="U3111" i="1" s="1"/>
  <c r="T3110" i="1"/>
  <c r="U3110" i="1" s="1"/>
  <c r="T3109" i="1"/>
  <c r="U3109" i="1" s="1"/>
  <c r="T3108" i="1"/>
  <c r="U3108" i="1" s="1"/>
  <c r="T3107" i="1"/>
  <c r="U3107" i="1" s="1"/>
  <c r="T3106" i="1"/>
  <c r="U3106" i="1" s="1"/>
  <c r="T3105" i="1"/>
  <c r="U3105" i="1" s="1"/>
  <c r="T3104" i="1"/>
  <c r="U3104" i="1" s="1"/>
  <c r="T3103" i="1"/>
  <c r="U3103" i="1" s="1"/>
  <c r="T3102" i="1"/>
  <c r="U3102" i="1" s="1"/>
  <c r="T3101" i="1"/>
  <c r="U3101" i="1" s="1"/>
  <c r="T3100" i="1"/>
  <c r="U3100" i="1" s="1"/>
  <c r="T3099" i="1"/>
  <c r="U3099" i="1" s="1"/>
  <c r="T3098" i="1"/>
  <c r="U3098" i="1" s="1"/>
  <c r="T3097" i="1"/>
  <c r="U3097" i="1" s="1"/>
  <c r="T3096" i="1"/>
  <c r="U3096" i="1" s="1"/>
  <c r="T3095" i="1"/>
  <c r="U3095" i="1" s="1"/>
  <c r="T3094" i="1"/>
  <c r="U3094" i="1" s="1"/>
  <c r="T3093" i="1"/>
  <c r="U3093" i="1" s="1"/>
  <c r="T3092" i="1"/>
  <c r="U3092" i="1" s="1"/>
  <c r="T3091" i="1"/>
  <c r="U3091" i="1" s="1"/>
  <c r="T3090" i="1"/>
  <c r="U3090" i="1" s="1"/>
  <c r="T3089" i="1"/>
  <c r="U3089" i="1" s="1"/>
  <c r="T3088" i="1"/>
  <c r="U3088" i="1" s="1"/>
  <c r="T3087" i="1"/>
  <c r="U3087" i="1" s="1"/>
  <c r="T3086" i="1"/>
  <c r="U3086" i="1" s="1"/>
  <c r="T3085" i="1"/>
  <c r="U3085" i="1" s="1"/>
  <c r="T3084" i="1"/>
  <c r="U3084" i="1" s="1"/>
  <c r="T3083" i="1"/>
  <c r="U3083" i="1" s="1"/>
  <c r="T3082" i="1"/>
  <c r="U3082" i="1" s="1"/>
  <c r="T3081" i="1"/>
  <c r="U3081" i="1" s="1"/>
  <c r="T3080" i="1"/>
  <c r="U3080" i="1" s="1"/>
  <c r="T3079" i="1"/>
  <c r="U3079" i="1" s="1"/>
  <c r="T3078" i="1"/>
  <c r="U3078" i="1" s="1"/>
  <c r="T3077" i="1"/>
  <c r="U3077" i="1" s="1"/>
  <c r="T3076" i="1"/>
  <c r="U3076" i="1" s="1"/>
  <c r="T3075" i="1"/>
  <c r="U3075" i="1" s="1"/>
  <c r="T3074" i="1"/>
  <c r="U3074" i="1" s="1"/>
  <c r="T3073" i="1"/>
  <c r="U3073" i="1" s="1"/>
  <c r="T3072" i="1"/>
  <c r="U3072" i="1" s="1"/>
  <c r="T3071" i="1"/>
  <c r="U3071" i="1" s="1"/>
  <c r="T3070" i="1"/>
  <c r="U3070" i="1" s="1"/>
  <c r="T3069" i="1"/>
  <c r="U3069" i="1" s="1"/>
  <c r="T3068" i="1"/>
  <c r="U3068" i="1" s="1"/>
  <c r="T3067" i="1"/>
  <c r="U3067" i="1" s="1"/>
  <c r="T3066" i="1"/>
  <c r="U3066" i="1" s="1"/>
  <c r="T3065" i="1"/>
  <c r="U3065" i="1" s="1"/>
  <c r="T3064" i="1"/>
  <c r="U3064" i="1" s="1"/>
  <c r="T3063" i="1"/>
  <c r="U3063" i="1" s="1"/>
  <c r="T3062" i="1"/>
  <c r="U3062" i="1" s="1"/>
  <c r="T3061" i="1"/>
  <c r="U3061" i="1" s="1"/>
  <c r="T3060" i="1"/>
  <c r="U3060" i="1" s="1"/>
  <c r="T3059" i="1"/>
  <c r="U3059" i="1" s="1"/>
  <c r="T3058" i="1"/>
  <c r="U3058" i="1" s="1"/>
  <c r="T3057" i="1"/>
  <c r="U3057" i="1" s="1"/>
  <c r="T3056" i="1"/>
  <c r="U3056" i="1" s="1"/>
  <c r="T3055" i="1"/>
  <c r="U3055" i="1" s="1"/>
  <c r="T3054" i="1"/>
  <c r="U3054" i="1" s="1"/>
  <c r="T3053" i="1"/>
  <c r="U3053" i="1" s="1"/>
  <c r="T3052" i="1"/>
  <c r="U3052" i="1" s="1"/>
  <c r="T3051" i="1"/>
  <c r="U3051" i="1" s="1"/>
  <c r="T3050" i="1"/>
  <c r="U3050" i="1" s="1"/>
  <c r="T3049" i="1"/>
  <c r="U3049" i="1" s="1"/>
  <c r="T3048" i="1"/>
  <c r="U3048" i="1" s="1"/>
  <c r="T3047" i="1"/>
  <c r="U3047" i="1" s="1"/>
  <c r="T3046" i="1"/>
  <c r="U3046" i="1" s="1"/>
  <c r="T3045" i="1"/>
  <c r="U3045" i="1" s="1"/>
  <c r="T3044" i="1"/>
  <c r="U3044" i="1" s="1"/>
  <c r="T3043" i="1"/>
  <c r="U3043" i="1" s="1"/>
  <c r="T3042" i="1"/>
  <c r="U3042" i="1" s="1"/>
  <c r="T3041" i="1"/>
  <c r="U3041" i="1" s="1"/>
  <c r="T3040" i="1"/>
  <c r="U3040" i="1" s="1"/>
  <c r="T3039" i="1"/>
  <c r="U3039" i="1" s="1"/>
  <c r="T3038" i="1"/>
  <c r="U3038" i="1" s="1"/>
  <c r="T3037" i="1"/>
  <c r="U3037" i="1" s="1"/>
  <c r="T3036" i="1"/>
  <c r="U3036" i="1" s="1"/>
  <c r="T3035" i="1"/>
  <c r="U3035" i="1" s="1"/>
  <c r="T3034" i="1"/>
  <c r="U3034" i="1" s="1"/>
  <c r="T3033" i="1"/>
  <c r="U3033" i="1" s="1"/>
  <c r="T3032" i="1"/>
  <c r="U3032" i="1" s="1"/>
  <c r="T3031" i="1"/>
  <c r="U3031" i="1" s="1"/>
  <c r="T3030" i="1"/>
  <c r="U3030" i="1" s="1"/>
  <c r="T3029" i="1"/>
  <c r="U3029" i="1" s="1"/>
  <c r="T3028" i="1"/>
  <c r="U3028" i="1" s="1"/>
  <c r="T3027" i="1"/>
  <c r="U3027" i="1" s="1"/>
  <c r="T3026" i="1"/>
  <c r="U3026" i="1" s="1"/>
  <c r="T3025" i="1"/>
  <c r="U3025" i="1" s="1"/>
  <c r="T3024" i="1"/>
  <c r="U3024" i="1" s="1"/>
  <c r="T3023" i="1"/>
  <c r="U3023" i="1" s="1"/>
  <c r="T3022" i="1"/>
  <c r="U3022" i="1" s="1"/>
  <c r="T3021" i="1"/>
  <c r="U3021" i="1" s="1"/>
  <c r="T3020" i="1"/>
  <c r="U3020" i="1" s="1"/>
  <c r="T3019" i="1"/>
  <c r="U3019" i="1" s="1"/>
  <c r="T3018" i="1"/>
  <c r="U3018" i="1" s="1"/>
  <c r="T3017" i="1"/>
  <c r="U3017" i="1" s="1"/>
  <c r="T3016" i="1"/>
  <c r="U3016" i="1" s="1"/>
  <c r="T3015" i="1"/>
  <c r="U3015" i="1" s="1"/>
  <c r="T3014" i="1"/>
  <c r="U3014" i="1" s="1"/>
  <c r="T3013" i="1"/>
  <c r="U3013" i="1" s="1"/>
  <c r="T3012" i="1"/>
  <c r="U3012" i="1" s="1"/>
  <c r="T3011" i="1"/>
  <c r="U3011" i="1" s="1"/>
  <c r="T3010" i="1"/>
  <c r="U3010" i="1" s="1"/>
  <c r="T3009" i="1"/>
  <c r="U3009" i="1" s="1"/>
  <c r="T3008" i="1"/>
  <c r="U3008" i="1" s="1"/>
  <c r="T3007" i="1"/>
  <c r="U3007" i="1" s="1"/>
  <c r="T3006" i="1"/>
  <c r="U3006" i="1" s="1"/>
  <c r="T3005" i="1"/>
  <c r="U3005" i="1" s="1"/>
  <c r="T3004" i="1"/>
  <c r="U3004" i="1" s="1"/>
  <c r="T3003" i="1"/>
  <c r="U3003" i="1" s="1"/>
  <c r="T3002" i="1"/>
  <c r="U3002" i="1" s="1"/>
  <c r="T3001" i="1"/>
  <c r="U3001" i="1" s="1"/>
  <c r="T3000" i="1"/>
  <c r="U3000" i="1" s="1"/>
  <c r="T2999" i="1"/>
  <c r="U2999" i="1" s="1"/>
  <c r="T2998" i="1"/>
  <c r="U2998" i="1" s="1"/>
  <c r="T2997" i="1"/>
  <c r="U2997" i="1" s="1"/>
  <c r="T2996" i="1"/>
  <c r="U2996" i="1" s="1"/>
  <c r="T2995" i="1"/>
  <c r="U2995" i="1" s="1"/>
  <c r="T2994" i="1"/>
  <c r="U2994" i="1" s="1"/>
  <c r="T2993" i="1"/>
  <c r="U2993" i="1" s="1"/>
  <c r="T2992" i="1"/>
  <c r="U2992" i="1" s="1"/>
  <c r="T2991" i="1"/>
  <c r="U2991" i="1" s="1"/>
  <c r="T2990" i="1"/>
  <c r="U2990" i="1" s="1"/>
  <c r="T2989" i="1"/>
  <c r="U2989" i="1" s="1"/>
  <c r="T2988" i="1"/>
  <c r="U2988" i="1" s="1"/>
  <c r="T2987" i="1"/>
  <c r="U2987" i="1" s="1"/>
  <c r="T2986" i="1"/>
  <c r="U2986" i="1" s="1"/>
  <c r="T2985" i="1"/>
  <c r="U2985" i="1" s="1"/>
  <c r="T2984" i="1"/>
  <c r="U2984" i="1" s="1"/>
  <c r="T2983" i="1"/>
  <c r="U2983" i="1" s="1"/>
  <c r="T2982" i="1"/>
  <c r="U2982" i="1" s="1"/>
  <c r="T2981" i="1"/>
  <c r="U2981" i="1" s="1"/>
  <c r="T2980" i="1"/>
  <c r="U2980" i="1" s="1"/>
  <c r="T2979" i="1"/>
  <c r="U2979" i="1" s="1"/>
  <c r="T2978" i="1"/>
  <c r="U2978" i="1" s="1"/>
  <c r="T2977" i="1"/>
  <c r="U2977" i="1" s="1"/>
  <c r="T2976" i="1"/>
  <c r="U2976" i="1" s="1"/>
  <c r="T2975" i="1"/>
  <c r="U2975" i="1" s="1"/>
  <c r="T2974" i="1"/>
  <c r="U2974" i="1" s="1"/>
  <c r="T2973" i="1"/>
  <c r="U2973" i="1" s="1"/>
  <c r="T2972" i="1"/>
  <c r="U2972" i="1" s="1"/>
  <c r="T2971" i="1"/>
  <c r="U2971" i="1" s="1"/>
  <c r="T2970" i="1"/>
  <c r="U2970" i="1" s="1"/>
  <c r="T2969" i="1"/>
  <c r="U2969" i="1" s="1"/>
  <c r="T2968" i="1"/>
  <c r="U2968" i="1" s="1"/>
  <c r="T2967" i="1"/>
  <c r="U2967" i="1" s="1"/>
  <c r="T2966" i="1"/>
  <c r="U2966" i="1" s="1"/>
  <c r="T2965" i="1"/>
  <c r="U2965" i="1" s="1"/>
  <c r="T2964" i="1"/>
  <c r="U2964" i="1" s="1"/>
  <c r="T2963" i="1"/>
  <c r="U2963" i="1" s="1"/>
  <c r="T2962" i="1"/>
  <c r="U2962" i="1" s="1"/>
  <c r="T2961" i="1"/>
  <c r="U2961" i="1" s="1"/>
  <c r="T2960" i="1"/>
  <c r="U2960" i="1" s="1"/>
  <c r="T2959" i="1"/>
  <c r="U2959" i="1" s="1"/>
  <c r="T2958" i="1"/>
  <c r="U2958" i="1" s="1"/>
  <c r="T2957" i="1"/>
  <c r="U2957" i="1" s="1"/>
  <c r="T2956" i="1"/>
  <c r="U2956" i="1" s="1"/>
  <c r="T2955" i="1"/>
  <c r="U2955" i="1" s="1"/>
  <c r="T2954" i="1"/>
  <c r="U2954" i="1" s="1"/>
  <c r="T2953" i="1"/>
  <c r="U2953" i="1" s="1"/>
  <c r="T2952" i="1"/>
  <c r="U2952" i="1" s="1"/>
  <c r="T2951" i="1"/>
  <c r="U2951" i="1" s="1"/>
  <c r="T2950" i="1"/>
  <c r="U2950" i="1" s="1"/>
  <c r="T2949" i="1"/>
  <c r="U2949" i="1" s="1"/>
  <c r="T2948" i="1"/>
  <c r="U2948" i="1" s="1"/>
  <c r="T2947" i="1"/>
  <c r="U2947" i="1" s="1"/>
  <c r="T2946" i="1"/>
  <c r="U2946" i="1" s="1"/>
  <c r="T2945" i="1"/>
  <c r="U2945" i="1" s="1"/>
  <c r="T2944" i="1"/>
  <c r="U2944" i="1" s="1"/>
  <c r="T2943" i="1"/>
  <c r="U2943" i="1" s="1"/>
  <c r="T2942" i="1"/>
  <c r="U2942" i="1" s="1"/>
  <c r="T2941" i="1"/>
  <c r="U2941" i="1" s="1"/>
  <c r="T2940" i="1"/>
  <c r="U2940" i="1" s="1"/>
  <c r="T2939" i="1"/>
  <c r="U2939" i="1" s="1"/>
  <c r="T2938" i="1"/>
  <c r="U2938" i="1" s="1"/>
  <c r="T2937" i="1"/>
  <c r="U2937" i="1" s="1"/>
  <c r="T2936" i="1"/>
  <c r="U2936" i="1" s="1"/>
  <c r="T2935" i="1"/>
  <c r="U2935" i="1" s="1"/>
  <c r="T2934" i="1"/>
  <c r="U2934" i="1" s="1"/>
  <c r="T2933" i="1"/>
  <c r="U2933" i="1" s="1"/>
  <c r="T2932" i="1"/>
  <c r="U2932" i="1" s="1"/>
  <c r="T2931" i="1"/>
  <c r="U2931" i="1" s="1"/>
  <c r="T2930" i="1"/>
  <c r="U2930" i="1" s="1"/>
  <c r="T2929" i="1"/>
  <c r="U2929" i="1" s="1"/>
  <c r="T2928" i="1"/>
  <c r="U2928" i="1" s="1"/>
  <c r="T2927" i="1"/>
  <c r="U2927" i="1" s="1"/>
  <c r="T2926" i="1"/>
  <c r="U2926" i="1" s="1"/>
  <c r="T2925" i="1"/>
  <c r="U2925" i="1" s="1"/>
  <c r="T2924" i="1"/>
  <c r="U2924" i="1" s="1"/>
  <c r="T2923" i="1"/>
  <c r="U2923" i="1" s="1"/>
  <c r="T2922" i="1"/>
  <c r="U2922" i="1" s="1"/>
  <c r="T2921" i="1"/>
  <c r="U2921" i="1" s="1"/>
  <c r="T2920" i="1"/>
  <c r="U2920" i="1" s="1"/>
  <c r="T2919" i="1"/>
  <c r="U2919" i="1" s="1"/>
  <c r="T2918" i="1"/>
  <c r="U2918" i="1" s="1"/>
  <c r="T2917" i="1"/>
  <c r="U2917" i="1" s="1"/>
  <c r="T2916" i="1"/>
  <c r="U2916" i="1" s="1"/>
  <c r="T2915" i="1"/>
  <c r="U2915" i="1" s="1"/>
  <c r="T2914" i="1"/>
  <c r="U2914" i="1" s="1"/>
  <c r="T2913" i="1"/>
  <c r="U2913" i="1" s="1"/>
  <c r="T2912" i="1"/>
  <c r="U2912" i="1" s="1"/>
  <c r="T2911" i="1"/>
  <c r="U2911" i="1" s="1"/>
  <c r="T2910" i="1"/>
  <c r="U2910" i="1" s="1"/>
  <c r="T2909" i="1"/>
  <c r="U2909" i="1" s="1"/>
  <c r="T2908" i="1"/>
  <c r="U2908" i="1" s="1"/>
  <c r="T2907" i="1"/>
  <c r="U2907" i="1" s="1"/>
  <c r="T2906" i="1"/>
  <c r="U2906" i="1" s="1"/>
  <c r="T2905" i="1"/>
  <c r="U2905" i="1" s="1"/>
  <c r="T2904" i="1"/>
  <c r="U2904" i="1" s="1"/>
  <c r="T2903" i="1"/>
  <c r="U2903" i="1" s="1"/>
  <c r="T2902" i="1"/>
  <c r="U2902" i="1" s="1"/>
  <c r="T2901" i="1"/>
  <c r="U2901" i="1" s="1"/>
  <c r="T2900" i="1"/>
  <c r="U2900" i="1" s="1"/>
  <c r="T2899" i="1"/>
  <c r="U2899" i="1" s="1"/>
  <c r="T2898" i="1"/>
  <c r="U2898" i="1" s="1"/>
  <c r="T2897" i="1"/>
  <c r="U2897" i="1" s="1"/>
  <c r="T2896" i="1"/>
  <c r="U2896" i="1" s="1"/>
  <c r="T2895" i="1"/>
  <c r="U2895" i="1" s="1"/>
  <c r="T2894" i="1"/>
  <c r="U2894" i="1" s="1"/>
  <c r="T2893" i="1"/>
  <c r="U2893" i="1" s="1"/>
  <c r="T2892" i="1"/>
  <c r="U2892" i="1" s="1"/>
  <c r="T2891" i="1"/>
  <c r="U2891" i="1" s="1"/>
  <c r="T2890" i="1"/>
  <c r="U2890" i="1" s="1"/>
  <c r="T2889" i="1"/>
  <c r="U2889" i="1" s="1"/>
  <c r="T2888" i="1"/>
  <c r="U2888" i="1" s="1"/>
  <c r="T2887" i="1"/>
  <c r="U2887" i="1" s="1"/>
  <c r="T2886" i="1"/>
  <c r="U2886" i="1" s="1"/>
  <c r="T2885" i="1"/>
  <c r="U2885" i="1" s="1"/>
  <c r="T2884" i="1"/>
  <c r="U2884" i="1" s="1"/>
  <c r="T2883" i="1"/>
  <c r="U2883" i="1" s="1"/>
  <c r="T2882" i="1"/>
  <c r="U2882" i="1" s="1"/>
  <c r="T2881" i="1"/>
  <c r="U2881" i="1" s="1"/>
  <c r="T2880" i="1"/>
  <c r="U2880" i="1" s="1"/>
  <c r="T2879" i="1"/>
  <c r="U2879" i="1" s="1"/>
  <c r="T2878" i="1"/>
  <c r="U2878" i="1" s="1"/>
  <c r="T2877" i="1"/>
  <c r="U2877" i="1" s="1"/>
  <c r="T2876" i="1"/>
  <c r="U2876" i="1" s="1"/>
  <c r="T2875" i="1"/>
  <c r="U2875" i="1" s="1"/>
  <c r="T2874" i="1"/>
  <c r="U2874" i="1" s="1"/>
  <c r="T2873" i="1"/>
  <c r="U2873" i="1" s="1"/>
  <c r="T2872" i="1"/>
  <c r="U2872" i="1" s="1"/>
  <c r="T2871" i="1"/>
  <c r="U2871" i="1" s="1"/>
  <c r="T2870" i="1"/>
  <c r="U2870" i="1" s="1"/>
  <c r="T2869" i="1"/>
  <c r="U2869" i="1" s="1"/>
  <c r="T2868" i="1"/>
  <c r="U2868" i="1" s="1"/>
  <c r="T2867" i="1"/>
  <c r="U2867" i="1" s="1"/>
  <c r="T2866" i="1"/>
  <c r="U2866" i="1" s="1"/>
  <c r="T2865" i="1"/>
  <c r="U2865" i="1" s="1"/>
  <c r="T2864" i="1"/>
  <c r="U2864" i="1" s="1"/>
  <c r="T2863" i="1"/>
  <c r="U2863" i="1" s="1"/>
  <c r="T2862" i="1"/>
  <c r="U2862" i="1" s="1"/>
  <c r="T2861" i="1"/>
  <c r="U2861" i="1" s="1"/>
  <c r="T2860" i="1"/>
  <c r="U2860" i="1" s="1"/>
  <c r="T2859" i="1"/>
  <c r="U2859" i="1" s="1"/>
  <c r="T2858" i="1"/>
  <c r="U2858" i="1" s="1"/>
  <c r="T2857" i="1"/>
  <c r="U2857" i="1" s="1"/>
  <c r="T2856" i="1"/>
  <c r="U2856" i="1" s="1"/>
  <c r="T2855" i="1"/>
  <c r="U2855" i="1" s="1"/>
  <c r="T2854" i="1"/>
  <c r="U2854" i="1" s="1"/>
  <c r="T2853" i="1"/>
  <c r="U2853" i="1" s="1"/>
  <c r="T2852" i="1"/>
  <c r="U2852" i="1" s="1"/>
  <c r="T2851" i="1"/>
  <c r="U2851" i="1" s="1"/>
  <c r="T2850" i="1"/>
  <c r="U2850" i="1" s="1"/>
  <c r="T2849" i="1"/>
  <c r="U2849" i="1" s="1"/>
  <c r="T2848" i="1"/>
  <c r="U2848" i="1" s="1"/>
  <c r="T2847" i="1"/>
  <c r="U2847" i="1" s="1"/>
  <c r="T2846" i="1"/>
  <c r="U2846" i="1" s="1"/>
  <c r="T2845" i="1"/>
  <c r="U2845" i="1" s="1"/>
  <c r="T2844" i="1"/>
  <c r="U2844" i="1" s="1"/>
  <c r="T2843" i="1"/>
  <c r="U2843" i="1" s="1"/>
  <c r="T2842" i="1"/>
  <c r="U2842" i="1" s="1"/>
  <c r="T2841" i="1"/>
  <c r="U2841" i="1" s="1"/>
  <c r="T2840" i="1"/>
  <c r="U2840" i="1" s="1"/>
  <c r="T2839" i="1"/>
  <c r="U2839" i="1" s="1"/>
  <c r="T2838" i="1"/>
  <c r="U2838" i="1" s="1"/>
  <c r="T2837" i="1"/>
  <c r="U2837" i="1" s="1"/>
  <c r="T2836" i="1"/>
  <c r="U2836" i="1" s="1"/>
  <c r="T2835" i="1"/>
  <c r="U2835" i="1" s="1"/>
  <c r="T2834" i="1"/>
  <c r="U2834" i="1" s="1"/>
  <c r="T2833" i="1"/>
  <c r="U2833" i="1" s="1"/>
  <c r="T2832" i="1"/>
  <c r="U2832" i="1" s="1"/>
  <c r="T2831" i="1"/>
  <c r="U2831" i="1" s="1"/>
  <c r="T2830" i="1"/>
  <c r="U2830" i="1" s="1"/>
  <c r="T2829" i="1"/>
  <c r="U2829" i="1" s="1"/>
  <c r="T2828" i="1"/>
  <c r="U2828" i="1" s="1"/>
  <c r="T2827" i="1"/>
  <c r="U2827" i="1" s="1"/>
  <c r="T2826" i="1"/>
  <c r="U2826" i="1" s="1"/>
  <c r="T2825" i="1"/>
  <c r="U2825" i="1" s="1"/>
  <c r="T2824" i="1"/>
  <c r="U2824" i="1" s="1"/>
  <c r="T2823" i="1"/>
  <c r="U2823" i="1" s="1"/>
  <c r="T2822" i="1"/>
  <c r="U2822" i="1" s="1"/>
  <c r="T2821" i="1"/>
  <c r="U2821" i="1" s="1"/>
  <c r="T2820" i="1"/>
  <c r="U2820" i="1" s="1"/>
  <c r="T2819" i="1"/>
  <c r="U2819" i="1" s="1"/>
  <c r="T2818" i="1"/>
  <c r="U2818" i="1" s="1"/>
  <c r="T2817" i="1"/>
  <c r="U2817" i="1" s="1"/>
  <c r="T2816" i="1"/>
  <c r="U2816" i="1" s="1"/>
  <c r="T2815" i="1"/>
  <c r="U2815" i="1" s="1"/>
  <c r="T2814" i="1"/>
  <c r="U2814" i="1" s="1"/>
  <c r="T2813" i="1"/>
  <c r="U2813" i="1" s="1"/>
  <c r="T2812" i="1"/>
  <c r="U2812" i="1" s="1"/>
  <c r="T2811" i="1"/>
  <c r="U2811" i="1" s="1"/>
  <c r="T2810" i="1"/>
  <c r="U2810" i="1" s="1"/>
  <c r="T2809" i="1"/>
  <c r="U2809" i="1" s="1"/>
  <c r="T2808" i="1"/>
  <c r="U2808" i="1" s="1"/>
  <c r="T2807" i="1"/>
  <c r="U2807" i="1" s="1"/>
  <c r="T2806" i="1"/>
  <c r="U2806" i="1" s="1"/>
  <c r="T2805" i="1"/>
  <c r="U2805" i="1" s="1"/>
  <c r="T2804" i="1"/>
  <c r="U2804" i="1" s="1"/>
  <c r="T2803" i="1"/>
  <c r="U2803" i="1" s="1"/>
  <c r="T2802" i="1"/>
  <c r="U2802" i="1" s="1"/>
  <c r="T2801" i="1"/>
  <c r="U2801" i="1" s="1"/>
  <c r="T2800" i="1"/>
  <c r="U2800" i="1" s="1"/>
  <c r="T2799" i="1"/>
  <c r="U2799" i="1" s="1"/>
  <c r="T2798" i="1"/>
  <c r="U2798" i="1" s="1"/>
  <c r="T2797" i="1"/>
  <c r="U2797" i="1" s="1"/>
  <c r="T2796" i="1"/>
  <c r="U2796" i="1" s="1"/>
  <c r="T2795" i="1"/>
  <c r="U2795" i="1" s="1"/>
  <c r="T2794" i="1"/>
  <c r="U2794" i="1" s="1"/>
  <c r="T2793" i="1"/>
  <c r="U2793" i="1" s="1"/>
  <c r="T2792" i="1"/>
  <c r="U2792" i="1" s="1"/>
  <c r="T2791" i="1"/>
  <c r="U2791" i="1" s="1"/>
  <c r="T2790" i="1"/>
  <c r="U2790" i="1" s="1"/>
  <c r="T2789" i="1"/>
  <c r="U2789" i="1" s="1"/>
  <c r="T2788" i="1"/>
  <c r="U2788" i="1" s="1"/>
  <c r="T2787" i="1"/>
  <c r="U2787" i="1" s="1"/>
  <c r="T2786" i="1"/>
  <c r="U2786" i="1" s="1"/>
  <c r="T2785" i="1"/>
  <c r="U2785" i="1" s="1"/>
  <c r="T2784" i="1"/>
  <c r="U2784" i="1" s="1"/>
  <c r="T2783" i="1"/>
  <c r="U2783" i="1" s="1"/>
  <c r="T2782" i="1"/>
  <c r="U2782" i="1" s="1"/>
  <c r="T2781" i="1"/>
  <c r="U2781" i="1" s="1"/>
  <c r="T2780" i="1"/>
  <c r="U2780" i="1" s="1"/>
  <c r="T2779" i="1"/>
  <c r="U2779" i="1" s="1"/>
  <c r="T2778" i="1"/>
  <c r="U2778" i="1" s="1"/>
  <c r="T2777" i="1"/>
  <c r="U2777" i="1" s="1"/>
  <c r="T2776" i="1"/>
  <c r="U2776" i="1" s="1"/>
  <c r="T2775" i="1"/>
  <c r="U2775" i="1" s="1"/>
  <c r="T2774" i="1"/>
  <c r="U2774" i="1" s="1"/>
  <c r="T2773" i="1"/>
  <c r="U2773" i="1" s="1"/>
  <c r="T2772" i="1"/>
  <c r="U2772" i="1" s="1"/>
  <c r="T2771" i="1"/>
  <c r="U2771" i="1" s="1"/>
  <c r="T2770" i="1"/>
  <c r="U2770" i="1" s="1"/>
  <c r="T2769" i="1"/>
  <c r="U2769" i="1" s="1"/>
  <c r="T2768" i="1"/>
  <c r="U2768" i="1" s="1"/>
  <c r="T2767" i="1"/>
  <c r="U2767" i="1" s="1"/>
  <c r="T2766" i="1"/>
  <c r="U2766" i="1" s="1"/>
  <c r="T2765" i="1"/>
  <c r="U2765" i="1" s="1"/>
  <c r="T2764" i="1"/>
  <c r="U2764" i="1" s="1"/>
  <c r="T2763" i="1"/>
  <c r="U2763" i="1" s="1"/>
  <c r="T2762" i="1"/>
  <c r="U2762" i="1" s="1"/>
  <c r="T2761" i="1"/>
  <c r="U2761" i="1" s="1"/>
  <c r="T2760" i="1"/>
  <c r="U2760" i="1" s="1"/>
  <c r="T2759" i="1"/>
  <c r="U2759" i="1" s="1"/>
  <c r="T2758" i="1"/>
  <c r="U2758" i="1" s="1"/>
  <c r="T2757" i="1"/>
  <c r="U2757" i="1" s="1"/>
  <c r="T2756" i="1"/>
  <c r="U2756" i="1" s="1"/>
  <c r="T2755" i="1"/>
  <c r="U2755" i="1" s="1"/>
  <c r="T2754" i="1"/>
  <c r="U2754" i="1" s="1"/>
  <c r="T2753" i="1"/>
  <c r="U2753" i="1" s="1"/>
  <c r="T2752" i="1"/>
  <c r="U2752" i="1" s="1"/>
  <c r="T2751" i="1"/>
  <c r="U2751" i="1" s="1"/>
  <c r="T2750" i="1"/>
  <c r="U2750" i="1" s="1"/>
  <c r="T2749" i="1"/>
  <c r="U2749" i="1" s="1"/>
  <c r="T2748" i="1"/>
  <c r="U2748" i="1" s="1"/>
  <c r="T2747" i="1"/>
  <c r="U2747" i="1" s="1"/>
  <c r="T2746" i="1"/>
  <c r="U2746" i="1" s="1"/>
  <c r="T2745" i="1"/>
  <c r="U2745" i="1" s="1"/>
  <c r="T2744" i="1"/>
  <c r="U2744" i="1" s="1"/>
  <c r="T2743" i="1"/>
  <c r="U2743" i="1" s="1"/>
  <c r="T2742" i="1"/>
  <c r="U2742" i="1" s="1"/>
  <c r="T2741" i="1"/>
  <c r="U2741" i="1" s="1"/>
  <c r="T2740" i="1"/>
  <c r="U2740" i="1" s="1"/>
  <c r="T2739" i="1"/>
  <c r="U2739" i="1" s="1"/>
  <c r="T2738" i="1"/>
  <c r="U2738" i="1" s="1"/>
  <c r="T2737" i="1"/>
  <c r="U2737" i="1" s="1"/>
  <c r="T2736" i="1"/>
  <c r="U2736" i="1" s="1"/>
  <c r="T2735" i="1"/>
  <c r="U2735" i="1" s="1"/>
  <c r="T2734" i="1"/>
  <c r="U2734" i="1" s="1"/>
  <c r="T2733" i="1"/>
  <c r="U2733" i="1" s="1"/>
  <c r="T2732" i="1"/>
  <c r="U2732" i="1" s="1"/>
  <c r="T2731" i="1"/>
  <c r="U2731" i="1" s="1"/>
  <c r="T2730" i="1"/>
  <c r="U2730" i="1" s="1"/>
  <c r="T2729" i="1"/>
  <c r="U2729" i="1" s="1"/>
  <c r="T2728" i="1"/>
  <c r="U2728" i="1" s="1"/>
  <c r="T2727" i="1"/>
  <c r="U2727" i="1" s="1"/>
  <c r="T2726" i="1"/>
  <c r="U2726" i="1" s="1"/>
  <c r="T2725" i="1"/>
  <c r="U2725" i="1" s="1"/>
  <c r="T2724" i="1"/>
  <c r="U2724" i="1" s="1"/>
  <c r="T2723" i="1"/>
  <c r="U2723" i="1" s="1"/>
  <c r="T2722" i="1"/>
  <c r="U2722" i="1" s="1"/>
  <c r="T2721" i="1"/>
  <c r="U2721" i="1" s="1"/>
  <c r="T2720" i="1"/>
  <c r="U2720" i="1" s="1"/>
  <c r="T2719" i="1"/>
  <c r="U2719" i="1" s="1"/>
  <c r="T2718" i="1"/>
  <c r="U2718" i="1" s="1"/>
  <c r="T2717" i="1"/>
  <c r="U2717" i="1" s="1"/>
  <c r="T2716" i="1"/>
  <c r="U2716" i="1" s="1"/>
  <c r="T2715" i="1"/>
  <c r="U2715" i="1" s="1"/>
  <c r="T2714" i="1"/>
  <c r="U2714" i="1" s="1"/>
  <c r="T2713" i="1"/>
  <c r="U2713" i="1" s="1"/>
  <c r="T2712" i="1"/>
  <c r="U2712" i="1" s="1"/>
  <c r="T2711" i="1"/>
  <c r="U2711" i="1" s="1"/>
  <c r="T2710" i="1"/>
  <c r="U2710" i="1" s="1"/>
  <c r="T2709" i="1"/>
  <c r="U2709" i="1" s="1"/>
  <c r="T2708" i="1"/>
  <c r="U2708" i="1" s="1"/>
  <c r="T2707" i="1"/>
  <c r="U2707" i="1" s="1"/>
  <c r="T2706" i="1"/>
  <c r="U2706" i="1" s="1"/>
  <c r="T2705" i="1"/>
  <c r="U2705" i="1" s="1"/>
  <c r="T2704" i="1"/>
  <c r="U2704" i="1" s="1"/>
  <c r="T2703" i="1"/>
  <c r="U2703" i="1" s="1"/>
  <c r="T2702" i="1"/>
  <c r="U2702" i="1" s="1"/>
  <c r="T2701" i="1"/>
  <c r="U2701" i="1" s="1"/>
  <c r="T2700" i="1"/>
  <c r="U2700" i="1" s="1"/>
  <c r="T2699" i="1"/>
  <c r="U2699" i="1" s="1"/>
  <c r="T2698" i="1"/>
  <c r="U2698" i="1" s="1"/>
  <c r="T2697" i="1"/>
  <c r="U2697" i="1" s="1"/>
  <c r="T2696" i="1"/>
  <c r="U2696" i="1" s="1"/>
  <c r="T2695" i="1"/>
  <c r="U2695" i="1" s="1"/>
  <c r="T2694" i="1"/>
  <c r="U2694" i="1" s="1"/>
  <c r="T2693" i="1"/>
  <c r="U2693" i="1" s="1"/>
  <c r="T2692" i="1"/>
  <c r="U2692" i="1" s="1"/>
  <c r="T2691" i="1"/>
  <c r="U2691" i="1" s="1"/>
  <c r="T2690" i="1"/>
  <c r="U2690" i="1" s="1"/>
  <c r="T2689" i="1"/>
  <c r="U2689" i="1" s="1"/>
  <c r="T2688" i="1"/>
  <c r="U2688" i="1" s="1"/>
  <c r="T2687" i="1"/>
  <c r="U2687" i="1" s="1"/>
  <c r="T2686" i="1"/>
  <c r="U2686" i="1" s="1"/>
  <c r="T2685" i="1"/>
  <c r="U2685" i="1" s="1"/>
  <c r="T2684" i="1"/>
  <c r="U2684" i="1" s="1"/>
  <c r="T2683" i="1"/>
  <c r="U2683" i="1" s="1"/>
  <c r="T2682" i="1"/>
  <c r="U2682" i="1" s="1"/>
  <c r="T2681" i="1"/>
  <c r="U2681" i="1" s="1"/>
  <c r="T2680" i="1"/>
  <c r="U2680" i="1" s="1"/>
  <c r="T2679" i="1"/>
  <c r="U2679" i="1" s="1"/>
  <c r="T2678" i="1"/>
  <c r="U2678" i="1" s="1"/>
  <c r="T2677" i="1"/>
  <c r="U2677" i="1" s="1"/>
  <c r="T2676" i="1"/>
  <c r="U2676" i="1" s="1"/>
  <c r="T2675" i="1"/>
  <c r="U2675" i="1" s="1"/>
  <c r="T2674" i="1"/>
  <c r="U2674" i="1" s="1"/>
  <c r="T2673" i="1"/>
  <c r="U2673" i="1" s="1"/>
  <c r="T2672" i="1"/>
  <c r="U2672" i="1" s="1"/>
  <c r="T2671" i="1"/>
  <c r="U2671" i="1" s="1"/>
  <c r="T2670" i="1"/>
  <c r="U2670" i="1" s="1"/>
  <c r="T2669" i="1"/>
  <c r="U2669" i="1" s="1"/>
  <c r="T2668" i="1"/>
  <c r="U2668" i="1" s="1"/>
  <c r="T2667" i="1"/>
  <c r="U2667" i="1" s="1"/>
  <c r="T2666" i="1"/>
  <c r="U2666" i="1" s="1"/>
  <c r="T2665" i="1"/>
  <c r="U2665" i="1" s="1"/>
  <c r="T2664" i="1"/>
  <c r="U2664" i="1" s="1"/>
  <c r="T2663" i="1"/>
  <c r="U2663" i="1" s="1"/>
  <c r="T2662" i="1"/>
  <c r="U2662" i="1" s="1"/>
  <c r="T2661" i="1"/>
  <c r="U2661" i="1" s="1"/>
  <c r="T2660" i="1"/>
  <c r="U2660" i="1" s="1"/>
  <c r="T2659" i="1"/>
  <c r="U2659" i="1" s="1"/>
  <c r="T2658" i="1"/>
  <c r="U2658" i="1" s="1"/>
  <c r="T2657" i="1"/>
  <c r="U2657" i="1" s="1"/>
  <c r="T2656" i="1"/>
  <c r="U2656" i="1" s="1"/>
  <c r="T2655" i="1"/>
  <c r="U2655" i="1" s="1"/>
  <c r="T2654" i="1"/>
  <c r="U2654" i="1" s="1"/>
  <c r="T2653" i="1"/>
  <c r="U2653" i="1" s="1"/>
  <c r="T2652" i="1"/>
  <c r="U2652" i="1" s="1"/>
  <c r="T2651" i="1"/>
  <c r="U2651" i="1" s="1"/>
  <c r="T2650" i="1"/>
  <c r="U2650" i="1" s="1"/>
  <c r="T2649" i="1"/>
  <c r="U2649" i="1" s="1"/>
  <c r="T2648" i="1"/>
  <c r="U2648" i="1" s="1"/>
  <c r="T2647" i="1"/>
  <c r="U2647" i="1" s="1"/>
  <c r="T2646" i="1"/>
  <c r="U2646" i="1" s="1"/>
  <c r="T2645" i="1"/>
  <c r="U2645" i="1" s="1"/>
  <c r="T2644" i="1"/>
  <c r="U2644" i="1" s="1"/>
  <c r="T2643" i="1"/>
  <c r="U2643" i="1" s="1"/>
  <c r="T2642" i="1"/>
  <c r="U2642" i="1" s="1"/>
  <c r="T2641" i="1"/>
  <c r="U2641" i="1" s="1"/>
  <c r="T2640" i="1"/>
  <c r="U2640" i="1" s="1"/>
  <c r="T2639" i="1"/>
  <c r="U2639" i="1" s="1"/>
  <c r="T2638" i="1"/>
  <c r="U2638" i="1" s="1"/>
  <c r="T2637" i="1"/>
  <c r="U2637" i="1" s="1"/>
  <c r="T2636" i="1"/>
  <c r="U2636" i="1" s="1"/>
  <c r="T2635" i="1"/>
  <c r="U2635" i="1" s="1"/>
  <c r="T2634" i="1"/>
  <c r="U2634" i="1" s="1"/>
  <c r="T2633" i="1"/>
  <c r="U2633" i="1" s="1"/>
  <c r="T2632" i="1"/>
  <c r="U2632" i="1" s="1"/>
  <c r="T2631" i="1"/>
  <c r="U2631" i="1" s="1"/>
  <c r="T2630" i="1"/>
  <c r="U2630" i="1" s="1"/>
  <c r="T2629" i="1"/>
  <c r="U2629" i="1" s="1"/>
  <c r="T2628" i="1"/>
  <c r="U2628" i="1" s="1"/>
  <c r="T2627" i="1"/>
  <c r="U2627" i="1" s="1"/>
  <c r="T2626" i="1"/>
  <c r="U2626" i="1" s="1"/>
  <c r="T2625" i="1"/>
  <c r="U2625" i="1" s="1"/>
  <c r="T2624" i="1"/>
  <c r="U2624" i="1" s="1"/>
  <c r="T2623" i="1"/>
  <c r="U2623" i="1" s="1"/>
  <c r="T2622" i="1"/>
  <c r="U2622" i="1" s="1"/>
  <c r="T2621" i="1"/>
  <c r="U2621" i="1" s="1"/>
  <c r="T2620" i="1"/>
  <c r="U2620" i="1" s="1"/>
  <c r="T2619" i="1"/>
  <c r="U2619" i="1" s="1"/>
  <c r="T2618" i="1"/>
  <c r="U2618" i="1" s="1"/>
  <c r="T2617" i="1"/>
  <c r="U2617" i="1" s="1"/>
  <c r="T2616" i="1"/>
  <c r="U2616" i="1" s="1"/>
  <c r="T2615" i="1"/>
  <c r="U2615" i="1" s="1"/>
  <c r="T2614" i="1"/>
  <c r="U2614" i="1" s="1"/>
  <c r="T2613" i="1"/>
  <c r="U2613" i="1" s="1"/>
  <c r="T2612" i="1"/>
  <c r="U2612" i="1" s="1"/>
  <c r="T2611" i="1"/>
  <c r="U2611" i="1" s="1"/>
  <c r="T2610" i="1"/>
  <c r="U2610" i="1" s="1"/>
  <c r="T2609" i="1"/>
  <c r="U2609" i="1" s="1"/>
  <c r="T2608" i="1"/>
  <c r="U2608" i="1" s="1"/>
  <c r="T2607" i="1"/>
  <c r="U2607" i="1" s="1"/>
  <c r="T2606" i="1"/>
  <c r="U2606" i="1" s="1"/>
  <c r="T2605" i="1"/>
  <c r="U2605" i="1" s="1"/>
  <c r="T2604" i="1"/>
  <c r="U2604" i="1" s="1"/>
  <c r="T2603" i="1"/>
  <c r="U2603" i="1" s="1"/>
  <c r="T2602" i="1"/>
  <c r="U2602" i="1" s="1"/>
  <c r="T2601" i="1"/>
  <c r="U2601" i="1" s="1"/>
  <c r="T2600" i="1"/>
  <c r="U2600" i="1" s="1"/>
  <c r="T2599" i="1"/>
  <c r="U2599" i="1" s="1"/>
  <c r="T2598" i="1"/>
  <c r="U2598" i="1" s="1"/>
  <c r="T2597" i="1"/>
  <c r="U2597" i="1" s="1"/>
  <c r="T2596" i="1"/>
  <c r="U2596" i="1" s="1"/>
  <c r="T2595" i="1"/>
  <c r="U2595" i="1" s="1"/>
  <c r="T2594" i="1"/>
  <c r="U2594" i="1" s="1"/>
  <c r="T2593" i="1"/>
  <c r="U2593" i="1" s="1"/>
  <c r="T2592" i="1"/>
  <c r="U2592" i="1" s="1"/>
  <c r="T2591" i="1"/>
  <c r="U2591" i="1" s="1"/>
  <c r="T2590" i="1"/>
  <c r="U2590" i="1" s="1"/>
  <c r="T2589" i="1"/>
  <c r="U2589" i="1" s="1"/>
  <c r="T2588" i="1"/>
  <c r="U2588" i="1" s="1"/>
  <c r="T2587" i="1"/>
  <c r="U2587" i="1" s="1"/>
  <c r="T2586" i="1"/>
  <c r="U2586" i="1" s="1"/>
  <c r="T2585" i="1"/>
  <c r="U2585" i="1" s="1"/>
  <c r="T2584" i="1"/>
  <c r="U2584" i="1" s="1"/>
  <c r="T2583" i="1"/>
  <c r="U2583" i="1" s="1"/>
  <c r="T2582" i="1"/>
  <c r="U2582" i="1" s="1"/>
  <c r="T2581" i="1"/>
  <c r="U2581" i="1" s="1"/>
  <c r="T2580" i="1"/>
  <c r="U2580" i="1" s="1"/>
  <c r="T2579" i="1"/>
  <c r="U2579" i="1" s="1"/>
  <c r="T2578" i="1"/>
  <c r="U2578" i="1" s="1"/>
  <c r="T2577" i="1"/>
  <c r="U2577" i="1" s="1"/>
  <c r="T2576" i="1"/>
  <c r="U2576" i="1" s="1"/>
  <c r="T2575" i="1"/>
  <c r="U2575" i="1" s="1"/>
  <c r="T2574" i="1"/>
  <c r="U2574" i="1" s="1"/>
  <c r="T2573" i="1"/>
  <c r="U2573" i="1" s="1"/>
  <c r="T2572" i="1"/>
  <c r="U2572" i="1" s="1"/>
  <c r="T2571" i="1"/>
  <c r="U2571" i="1" s="1"/>
  <c r="T2570" i="1"/>
  <c r="U2570" i="1" s="1"/>
  <c r="T2569" i="1"/>
  <c r="U2569" i="1" s="1"/>
  <c r="T2568" i="1"/>
  <c r="U2568" i="1" s="1"/>
  <c r="T2567" i="1"/>
  <c r="U2567" i="1" s="1"/>
  <c r="T2566" i="1"/>
  <c r="U2566" i="1" s="1"/>
  <c r="T2565" i="1"/>
  <c r="U2565" i="1" s="1"/>
  <c r="T2564" i="1"/>
  <c r="U2564" i="1" s="1"/>
  <c r="T2563" i="1"/>
  <c r="U2563" i="1" s="1"/>
  <c r="T2562" i="1"/>
  <c r="U2562" i="1" s="1"/>
  <c r="T2561" i="1"/>
  <c r="U2561" i="1" s="1"/>
  <c r="T2560" i="1"/>
  <c r="U2560" i="1" s="1"/>
  <c r="T2559" i="1"/>
  <c r="U2559" i="1" s="1"/>
  <c r="T2558" i="1"/>
  <c r="U2558" i="1" s="1"/>
  <c r="T2557" i="1"/>
  <c r="U2557" i="1" s="1"/>
  <c r="T2556" i="1"/>
  <c r="U2556" i="1" s="1"/>
  <c r="T2555" i="1"/>
  <c r="U2555" i="1" s="1"/>
  <c r="T2554" i="1"/>
  <c r="U2554" i="1" s="1"/>
  <c r="T2553" i="1"/>
  <c r="U2553" i="1" s="1"/>
  <c r="T2552" i="1"/>
  <c r="U2552" i="1" s="1"/>
  <c r="T2551" i="1"/>
  <c r="U2551" i="1" s="1"/>
  <c r="T2550" i="1"/>
  <c r="U2550" i="1" s="1"/>
  <c r="T2549" i="1"/>
  <c r="U2549" i="1" s="1"/>
  <c r="T2548" i="1"/>
  <c r="U2548" i="1" s="1"/>
  <c r="T2547" i="1"/>
  <c r="U2547" i="1" s="1"/>
  <c r="T2546" i="1"/>
  <c r="U2546" i="1" s="1"/>
  <c r="T2545" i="1"/>
  <c r="U2545" i="1" s="1"/>
  <c r="T2544" i="1"/>
  <c r="U2544" i="1" s="1"/>
  <c r="T2543" i="1"/>
  <c r="U2543" i="1" s="1"/>
  <c r="T2542" i="1"/>
  <c r="U2542" i="1" s="1"/>
  <c r="T2541" i="1"/>
  <c r="U2541" i="1" s="1"/>
  <c r="T2540" i="1"/>
  <c r="U2540" i="1" s="1"/>
  <c r="T2539" i="1"/>
  <c r="U2539" i="1" s="1"/>
  <c r="T2538" i="1"/>
  <c r="U2538" i="1" s="1"/>
  <c r="T2537" i="1"/>
  <c r="U2537" i="1" s="1"/>
  <c r="T2536" i="1"/>
  <c r="U2536" i="1" s="1"/>
  <c r="T2535" i="1"/>
  <c r="U2535" i="1" s="1"/>
  <c r="T2534" i="1"/>
  <c r="U2534" i="1" s="1"/>
  <c r="T2533" i="1"/>
  <c r="U2533" i="1" s="1"/>
  <c r="T2532" i="1"/>
  <c r="U2532" i="1" s="1"/>
  <c r="T2531" i="1"/>
  <c r="U2531" i="1" s="1"/>
  <c r="T2530" i="1"/>
  <c r="U2530" i="1" s="1"/>
  <c r="T2529" i="1"/>
  <c r="U2529" i="1" s="1"/>
  <c r="T2528" i="1"/>
  <c r="U2528" i="1" s="1"/>
  <c r="T2527" i="1"/>
  <c r="U2527" i="1" s="1"/>
  <c r="T2526" i="1"/>
  <c r="U2526" i="1" s="1"/>
  <c r="T2525" i="1"/>
  <c r="U2525" i="1" s="1"/>
  <c r="T2524" i="1"/>
  <c r="U2524" i="1" s="1"/>
  <c r="T2523" i="1"/>
  <c r="U2523" i="1" s="1"/>
  <c r="T2522" i="1"/>
  <c r="U2522" i="1" s="1"/>
  <c r="T2521" i="1"/>
  <c r="U2521" i="1" s="1"/>
  <c r="T2520" i="1"/>
  <c r="U2520" i="1" s="1"/>
  <c r="T2519" i="1"/>
  <c r="U2519" i="1" s="1"/>
  <c r="T2518" i="1"/>
  <c r="U2518" i="1" s="1"/>
  <c r="T2517" i="1"/>
  <c r="U2517" i="1" s="1"/>
  <c r="T2516" i="1"/>
  <c r="U2516" i="1" s="1"/>
  <c r="T2515" i="1"/>
  <c r="U2515" i="1" s="1"/>
  <c r="T2514" i="1"/>
  <c r="U2514" i="1" s="1"/>
  <c r="T2513" i="1"/>
  <c r="U2513" i="1" s="1"/>
  <c r="T2512" i="1"/>
  <c r="U2512" i="1" s="1"/>
  <c r="T2511" i="1"/>
  <c r="U2511" i="1" s="1"/>
  <c r="T2510" i="1"/>
  <c r="U2510" i="1" s="1"/>
  <c r="T2509" i="1"/>
  <c r="U2509" i="1" s="1"/>
  <c r="T2508" i="1"/>
  <c r="U2508" i="1" s="1"/>
  <c r="T2507" i="1"/>
  <c r="U2507" i="1" s="1"/>
  <c r="T2506" i="1"/>
  <c r="U2506" i="1" s="1"/>
  <c r="T2505" i="1"/>
  <c r="U2505" i="1" s="1"/>
  <c r="T2504" i="1"/>
  <c r="U2504" i="1" s="1"/>
  <c r="T2503" i="1"/>
  <c r="U2503" i="1" s="1"/>
  <c r="T2502" i="1"/>
  <c r="U2502" i="1" s="1"/>
  <c r="T2501" i="1"/>
  <c r="U2501" i="1" s="1"/>
  <c r="T2500" i="1"/>
  <c r="U2500" i="1" s="1"/>
  <c r="T2499" i="1"/>
  <c r="U2499" i="1" s="1"/>
  <c r="T2498" i="1"/>
  <c r="U2498" i="1" s="1"/>
  <c r="T2497" i="1"/>
  <c r="U2497" i="1" s="1"/>
  <c r="T2496" i="1"/>
  <c r="U2496" i="1" s="1"/>
  <c r="T2495" i="1"/>
  <c r="U2495" i="1" s="1"/>
  <c r="T2494" i="1"/>
  <c r="U2494" i="1" s="1"/>
  <c r="T2493" i="1"/>
  <c r="U2493" i="1" s="1"/>
  <c r="T2492" i="1"/>
  <c r="U2492" i="1" s="1"/>
  <c r="T2491" i="1"/>
  <c r="U2491" i="1" s="1"/>
  <c r="T2490" i="1"/>
  <c r="U2490" i="1" s="1"/>
  <c r="T2489" i="1"/>
  <c r="U2489" i="1" s="1"/>
  <c r="T2488" i="1"/>
  <c r="U2488" i="1" s="1"/>
  <c r="T2487" i="1"/>
  <c r="U2487" i="1" s="1"/>
  <c r="T2486" i="1"/>
  <c r="U2486" i="1" s="1"/>
  <c r="T2485" i="1"/>
  <c r="U2485" i="1" s="1"/>
  <c r="T2484" i="1"/>
  <c r="U2484" i="1" s="1"/>
  <c r="T2483" i="1"/>
  <c r="U2483" i="1" s="1"/>
  <c r="T2482" i="1"/>
  <c r="U2482" i="1" s="1"/>
  <c r="T2481" i="1"/>
  <c r="U2481" i="1" s="1"/>
  <c r="T2480" i="1"/>
  <c r="U2480" i="1" s="1"/>
  <c r="T2479" i="1"/>
  <c r="U2479" i="1" s="1"/>
  <c r="T2478" i="1"/>
  <c r="U2478" i="1" s="1"/>
  <c r="T2477" i="1"/>
  <c r="U2477" i="1" s="1"/>
  <c r="T2476" i="1"/>
  <c r="U2476" i="1" s="1"/>
  <c r="T2475" i="1"/>
  <c r="U2475" i="1" s="1"/>
  <c r="T2474" i="1"/>
  <c r="U2474" i="1" s="1"/>
  <c r="T2473" i="1"/>
  <c r="U2473" i="1" s="1"/>
  <c r="T2472" i="1"/>
  <c r="U2472" i="1" s="1"/>
  <c r="T2471" i="1"/>
  <c r="U2471" i="1" s="1"/>
  <c r="T2470" i="1"/>
  <c r="U2470" i="1" s="1"/>
  <c r="T2469" i="1"/>
  <c r="U2469" i="1" s="1"/>
  <c r="T2468" i="1"/>
  <c r="U2468" i="1" s="1"/>
  <c r="T2467" i="1"/>
  <c r="U2467" i="1" s="1"/>
  <c r="T2466" i="1"/>
  <c r="U2466" i="1" s="1"/>
  <c r="T2465" i="1"/>
  <c r="U2465" i="1" s="1"/>
  <c r="T2464" i="1"/>
  <c r="U2464" i="1" s="1"/>
  <c r="T2463" i="1"/>
  <c r="U2463" i="1" s="1"/>
  <c r="T2462" i="1"/>
  <c r="U2462" i="1" s="1"/>
  <c r="T2461" i="1"/>
  <c r="U2461" i="1" s="1"/>
  <c r="T2460" i="1"/>
  <c r="U2460" i="1" s="1"/>
  <c r="T2459" i="1"/>
  <c r="U2459" i="1" s="1"/>
  <c r="T2458" i="1"/>
  <c r="U2458" i="1" s="1"/>
  <c r="T2457" i="1"/>
  <c r="U2457" i="1" s="1"/>
  <c r="T2456" i="1"/>
  <c r="U2456" i="1" s="1"/>
  <c r="T2455" i="1"/>
  <c r="U2455" i="1" s="1"/>
  <c r="T2454" i="1"/>
  <c r="U2454" i="1" s="1"/>
  <c r="T2453" i="1"/>
  <c r="U2453" i="1" s="1"/>
  <c r="T2452" i="1"/>
  <c r="U2452" i="1" s="1"/>
  <c r="T2451" i="1"/>
  <c r="U2451" i="1" s="1"/>
  <c r="T2450" i="1"/>
  <c r="U2450" i="1" s="1"/>
  <c r="T2449" i="1"/>
  <c r="U2449" i="1" s="1"/>
  <c r="T2448" i="1"/>
  <c r="U2448" i="1" s="1"/>
  <c r="T2447" i="1"/>
  <c r="U2447" i="1" s="1"/>
  <c r="T2446" i="1"/>
  <c r="U2446" i="1" s="1"/>
  <c r="T2445" i="1"/>
  <c r="U2445" i="1" s="1"/>
  <c r="T2444" i="1"/>
  <c r="U2444" i="1" s="1"/>
  <c r="T2443" i="1"/>
  <c r="U2443" i="1" s="1"/>
  <c r="T2442" i="1"/>
  <c r="U2442" i="1" s="1"/>
  <c r="T2441" i="1"/>
  <c r="U2441" i="1" s="1"/>
  <c r="T2440" i="1"/>
  <c r="U2440" i="1" s="1"/>
  <c r="T2439" i="1"/>
  <c r="U2439" i="1" s="1"/>
  <c r="T2438" i="1"/>
  <c r="U2438" i="1" s="1"/>
  <c r="T2437" i="1"/>
  <c r="U2437" i="1" s="1"/>
  <c r="T2436" i="1"/>
  <c r="U2436" i="1" s="1"/>
  <c r="T2435" i="1"/>
  <c r="U2435" i="1" s="1"/>
  <c r="T2434" i="1"/>
  <c r="U2434" i="1" s="1"/>
  <c r="T2433" i="1"/>
  <c r="U2433" i="1" s="1"/>
  <c r="T2432" i="1"/>
  <c r="U2432" i="1" s="1"/>
  <c r="T2431" i="1"/>
  <c r="U2431" i="1" s="1"/>
  <c r="T2430" i="1"/>
  <c r="U2430" i="1" s="1"/>
  <c r="T2429" i="1"/>
  <c r="U2429" i="1" s="1"/>
  <c r="T2428" i="1"/>
  <c r="U2428" i="1" s="1"/>
  <c r="T2427" i="1"/>
  <c r="U2427" i="1" s="1"/>
  <c r="T2426" i="1"/>
  <c r="U2426" i="1" s="1"/>
  <c r="T2425" i="1"/>
  <c r="U2425" i="1" s="1"/>
  <c r="T2424" i="1"/>
  <c r="U2424" i="1" s="1"/>
  <c r="T2423" i="1"/>
  <c r="U2423" i="1" s="1"/>
  <c r="T2422" i="1"/>
  <c r="U2422" i="1" s="1"/>
  <c r="T2421" i="1"/>
  <c r="U2421" i="1" s="1"/>
  <c r="T2420" i="1"/>
  <c r="U2420" i="1" s="1"/>
  <c r="T2419" i="1"/>
  <c r="U2419" i="1" s="1"/>
  <c r="T2418" i="1"/>
  <c r="U2418" i="1" s="1"/>
  <c r="T2417" i="1"/>
  <c r="U2417" i="1" s="1"/>
  <c r="T2416" i="1"/>
  <c r="U2416" i="1" s="1"/>
  <c r="T2415" i="1"/>
  <c r="U2415" i="1" s="1"/>
  <c r="T2414" i="1"/>
  <c r="U2414" i="1" s="1"/>
  <c r="T2413" i="1"/>
  <c r="U2413" i="1" s="1"/>
  <c r="T2412" i="1"/>
  <c r="U2412" i="1" s="1"/>
  <c r="T2411" i="1"/>
  <c r="U2411" i="1" s="1"/>
  <c r="T2410" i="1"/>
  <c r="U2410" i="1" s="1"/>
  <c r="T2409" i="1"/>
  <c r="U2409" i="1" s="1"/>
  <c r="T2408" i="1"/>
  <c r="U2408" i="1" s="1"/>
  <c r="T2407" i="1"/>
  <c r="U2407" i="1" s="1"/>
  <c r="T2406" i="1"/>
  <c r="U2406" i="1" s="1"/>
  <c r="T2405" i="1"/>
  <c r="U2405" i="1" s="1"/>
  <c r="T2404" i="1"/>
  <c r="U2404" i="1" s="1"/>
  <c r="T2403" i="1"/>
  <c r="U2403" i="1" s="1"/>
  <c r="T2402" i="1"/>
  <c r="U2402" i="1" s="1"/>
  <c r="T2401" i="1"/>
  <c r="U2401" i="1" s="1"/>
  <c r="T2400" i="1"/>
  <c r="U2400" i="1" s="1"/>
  <c r="T2399" i="1"/>
  <c r="U2399" i="1" s="1"/>
  <c r="T2398" i="1"/>
  <c r="U2398" i="1" s="1"/>
  <c r="T2397" i="1"/>
  <c r="U2397" i="1" s="1"/>
  <c r="T2396" i="1"/>
  <c r="U2396" i="1" s="1"/>
  <c r="T2395" i="1"/>
  <c r="U2395" i="1" s="1"/>
  <c r="T2394" i="1"/>
  <c r="U2394" i="1" s="1"/>
  <c r="T2393" i="1"/>
  <c r="U2393" i="1" s="1"/>
  <c r="T2392" i="1"/>
  <c r="U2392" i="1" s="1"/>
  <c r="T2391" i="1"/>
  <c r="U2391" i="1" s="1"/>
  <c r="T2390" i="1"/>
  <c r="U2390" i="1" s="1"/>
  <c r="T2389" i="1"/>
  <c r="U2389" i="1" s="1"/>
  <c r="T2388" i="1"/>
  <c r="U2388" i="1" s="1"/>
  <c r="T2387" i="1"/>
  <c r="U2387" i="1" s="1"/>
  <c r="T2386" i="1"/>
  <c r="U2386" i="1" s="1"/>
  <c r="T2385" i="1"/>
  <c r="U2385" i="1" s="1"/>
  <c r="T2384" i="1"/>
  <c r="U2384" i="1" s="1"/>
  <c r="T2383" i="1"/>
  <c r="U2383" i="1" s="1"/>
  <c r="T2382" i="1"/>
  <c r="U2382" i="1" s="1"/>
  <c r="T2381" i="1"/>
  <c r="U2381" i="1" s="1"/>
  <c r="T2380" i="1"/>
  <c r="U2380" i="1" s="1"/>
  <c r="T2379" i="1"/>
  <c r="U2379" i="1" s="1"/>
  <c r="T2378" i="1"/>
  <c r="U2378" i="1" s="1"/>
  <c r="T2377" i="1"/>
  <c r="U2377" i="1" s="1"/>
  <c r="T2376" i="1"/>
  <c r="U2376" i="1" s="1"/>
  <c r="T2375" i="1"/>
  <c r="U2375" i="1" s="1"/>
  <c r="T2374" i="1"/>
  <c r="U2374" i="1" s="1"/>
  <c r="T2373" i="1"/>
  <c r="U2373" i="1" s="1"/>
  <c r="T2372" i="1"/>
  <c r="U2372" i="1" s="1"/>
  <c r="T2371" i="1"/>
  <c r="U2371" i="1" s="1"/>
  <c r="T2370" i="1"/>
  <c r="U2370" i="1" s="1"/>
  <c r="T2369" i="1"/>
  <c r="U2369" i="1" s="1"/>
  <c r="T2368" i="1"/>
  <c r="U2368" i="1" s="1"/>
  <c r="T2367" i="1"/>
  <c r="U2367" i="1" s="1"/>
  <c r="T2366" i="1"/>
  <c r="U2366" i="1" s="1"/>
  <c r="T2365" i="1"/>
  <c r="U2365" i="1" s="1"/>
  <c r="T2364" i="1"/>
  <c r="U2364" i="1" s="1"/>
  <c r="T2363" i="1"/>
  <c r="U2363" i="1" s="1"/>
  <c r="T2362" i="1"/>
  <c r="U2362" i="1" s="1"/>
  <c r="T2361" i="1"/>
  <c r="U2361" i="1" s="1"/>
  <c r="T2360" i="1"/>
  <c r="U2360" i="1" s="1"/>
  <c r="T2359" i="1"/>
  <c r="U2359" i="1" s="1"/>
  <c r="T2358" i="1"/>
  <c r="U2358" i="1" s="1"/>
  <c r="T2357" i="1"/>
  <c r="U2357" i="1" s="1"/>
  <c r="T2356" i="1"/>
  <c r="U2356" i="1" s="1"/>
  <c r="T2355" i="1"/>
  <c r="U2355" i="1" s="1"/>
  <c r="T2354" i="1"/>
  <c r="U2354" i="1" s="1"/>
  <c r="T2353" i="1"/>
  <c r="U2353" i="1" s="1"/>
  <c r="T2352" i="1"/>
  <c r="U2352" i="1" s="1"/>
  <c r="T2351" i="1"/>
  <c r="U2351" i="1" s="1"/>
  <c r="T2350" i="1"/>
  <c r="U2350" i="1" s="1"/>
  <c r="T2349" i="1"/>
  <c r="U2349" i="1" s="1"/>
  <c r="T2348" i="1"/>
  <c r="U2348" i="1" s="1"/>
  <c r="T2347" i="1"/>
  <c r="U2347" i="1" s="1"/>
  <c r="T2346" i="1"/>
  <c r="U2346" i="1" s="1"/>
  <c r="T2345" i="1"/>
  <c r="U2345" i="1" s="1"/>
  <c r="T2344" i="1"/>
  <c r="U2344" i="1" s="1"/>
  <c r="T2343" i="1"/>
  <c r="U2343" i="1" s="1"/>
  <c r="T2342" i="1"/>
  <c r="U2342" i="1" s="1"/>
  <c r="T2341" i="1"/>
  <c r="U2341" i="1" s="1"/>
  <c r="T2340" i="1"/>
  <c r="U2340" i="1" s="1"/>
  <c r="T2339" i="1"/>
  <c r="U2339" i="1" s="1"/>
  <c r="T2338" i="1"/>
  <c r="U2338" i="1" s="1"/>
  <c r="T2337" i="1"/>
  <c r="U2337" i="1" s="1"/>
  <c r="T2336" i="1"/>
  <c r="U2336" i="1" s="1"/>
  <c r="T2335" i="1"/>
  <c r="U2335" i="1" s="1"/>
  <c r="T2334" i="1"/>
  <c r="U2334" i="1" s="1"/>
  <c r="T2333" i="1"/>
  <c r="U2333" i="1" s="1"/>
  <c r="T2332" i="1"/>
  <c r="U2332" i="1" s="1"/>
  <c r="T2331" i="1"/>
  <c r="U2331" i="1" s="1"/>
  <c r="T2330" i="1"/>
  <c r="U2330" i="1" s="1"/>
  <c r="T2329" i="1"/>
  <c r="U2329" i="1" s="1"/>
  <c r="T2328" i="1"/>
  <c r="U2328" i="1" s="1"/>
  <c r="T2327" i="1"/>
  <c r="U2327" i="1" s="1"/>
  <c r="T2326" i="1"/>
  <c r="U2326" i="1" s="1"/>
  <c r="T2325" i="1"/>
  <c r="U2325" i="1" s="1"/>
  <c r="T2324" i="1"/>
  <c r="U2324" i="1" s="1"/>
  <c r="T2323" i="1"/>
  <c r="U2323" i="1" s="1"/>
  <c r="T2322" i="1"/>
  <c r="U2322" i="1" s="1"/>
  <c r="T2321" i="1"/>
  <c r="U2321" i="1" s="1"/>
  <c r="T2320" i="1"/>
  <c r="U2320" i="1" s="1"/>
  <c r="T2319" i="1"/>
  <c r="U2319" i="1" s="1"/>
  <c r="T2318" i="1"/>
  <c r="U2318" i="1" s="1"/>
  <c r="T2317" i="1"/>
  <c r="U2317" i="1" s="1"/>
  <c r="T2316" i="1"/>
  <c r="U2316" i="1" s="1"/>
  <c r="T2315" i="1"/>
  <c r="U2315" i="1" s="1"/>
  <c r="T2314" i="1"/>
  <c r="U2314" i="1" s="1"/>
  <c r="T2313" i="1"/>
  <c r="U2313" i="1" s="1"/>
  <c r="T2312" i="1"/>
  <c r="U2312" i="1" s="1"/>
  <c r="T2311" i="1"/>
  <c r="U2311" i="1" s="1"/>
  <c r="T2310" i="1"/>
  <c r="U2310" i="1" s="1"/>
  <c r="T2309" i="1"/>
  <c r="U2309" i="1" s="1"/>
  <c r="T2308" i="1"/>
  <c r="U2308" i="1" s="1"/>
  <c r="T2307" i="1"/>
  <c r="U2307" i="1" s="1"/>
  <c r="T2306" i="1"/>
  <c r="U2306" i="1" s="1"/>
  <c r="T2305" i="1"/>
  <c r="U2305" i="1" s="1"/>
  <c r="T2304" i="1"/>
  <c r="U2304" i="1" s="1"/>
  <c r="T2303" i="1"/>
  <c r="U2303" i="1" s="1"/>
  <c r="T2302" i="1"/>
  <c r="U2302" i="1" s="1"/>
  <c r="T2301" i="1"/>
  <c r="U2301" i="1" s="1"/>
  <c r="T2300" i="1"/>
  <c r="U2300" i="1" s="1"/>
  <c r="T2299" i="1"/>
  <c r="U2299" i="1" s="1"/>
  <c r="T2298" i="1"/>
  <c r="U2298" i="1" s="1"/>
  <c r="T2297" i="1"/>
  <c r="U2297" i="1" s="1"/>
  <c r="T2296" i="1"/>
  <c r="U2296" i="1" s="1"/>
  <c r="T2295" i="1"/>
  <c r="U2295" i="1" s="1"/>
  <c r="T2294" i="1"/>
  <c r="U2294" i="1" s="1"/>
  <c r="T2293" i="1"/>
  <c r="U2293" i="1" s="1"/>
  <c r="T2292" i="1"/>
  <c r="U2292" i="1" s="1"/>
  <c r="T2291" i="1"/>
  <c r="U2291" i="1" s="1"/>
  <c r="T2290" i="1"/>
  <c r="U2290" i="1" s="1"/>
  <c r="T2289" i="1"/>
  <c r="U2289" i="1" s="1"/>
  <c r="T2288" i="1"/>
  <c r="U2288" i="1" s="1"/>
  <c r="T2287" i="1"/>
  <c r="U2287" i="1" s="1"/>
  <c r="T2286" i="1"/>
  <c r="U2286" i="1" s="1"/>
  <c r="T2285" i="1"/>
  <c r="U2285" i="1" s="1"/>
  <c r="T2284" i="1"/>
  <c r="U2284" i="1" s="1"/>
  <c r="T2283" i="1"/>
  <c r="U2283" i="1" s="1"/>
  <c r="T2282" i="1"/>
  <c r="U2282" i="1" s="1"/>
  <c r="T2281" i="1"/>
  <c r="U2281" i="1" s="1"/>
  <c r="T2280" i="1"/>
  <c r="U2280" i="1" s="1"/>
  <c r="T2279" i="1"/>
  <c r="U2279" i="1" s="1"/>
  <c r="T2278" i="1"/>
  <c r="U2278" i="1" s="1"/>
  <c r="T2277" i="1"/>
  <c r="U2277" i="1" s="1"/>
  <c r="T2276" i="1"/>
  <c r="U2276" i="1" s="1"/>
  <c r="T2275" i="1"/>
  <c r="U2275" i="1" s="1"/>
  <c r="T2274" i="1"/>
  <c r="U2274" i="1" s="1"/>
  <c r="T2273" i="1"/>
  <c r="U2273" i="1" s="1"/>
  <c r="T2272" i="1"/>
  <c r="U2272" i="1" s="1"/>
  <c r="T2271" i="1"/>
  <c r="U2271" i="1" s="1"/>
  <c r="T2270" i="1"/>
  <c r="U2270" i="1" s="1"/>
  <c r="T2269" i="1"/>
  <c r="U2269" i="1" s="1"/>
  <c r="T2268" i="1"/>
  <c r="U2268" i="1" s="1"/>
  <c r="T2267" i="1"/>
  <c r="U2267" i="1" s="1"/>
  <c r="T2266" i="1"/>
  <c r="U2266" i="1" s="1"/>
  <c r="T2265" i="1"/>
  <c r="U2265" i="1" s="1"/>
  <c r="T2264" i="1"/>
  <c r="U2264" i="1" s="1"/>
  <c r="T2263" i="1"/>
  <c r="U2263" i="1" s="1"/>
  <c r="T2262" i="1"/>
  <c r="U2262" i="1" s="1"/>
  <c r="T2261" i="1"/>
  <c r="U2261" i="1" s="1"/>
  <c r="T2260" i="1"/>
  <c r="U2260" i="1" s="1"/>
  <c r="T2259" i="1"/>
  <c r="U2259" i="1" s="1"/>
  <c r="T2258" i="1"/>
  <c r="U2258" i="1" s="1"/>
  <c r="T2257" i="1"/>
  <c r="U2257" i="1" s="1"/>
  <c r="T2256" i="1"/>
  <c r="U2256" i="1" s="1"/>
  <c r="T2255" i="1"/>
  <c r="U2255" i="1" s="1"/>
  <c r="T2254" i="1"/>
  <c r="U2254" i="1" s="1"/>
  <c r="T2253" i="1"/>
  <c r="U2253" i="1" s="1"/>
  <c r="T2252" i="1"/>
  <c r="U2252" i="1" s="1"/>
  <c r="T2251" i="1"/>
  <c r="U2251" i="1" s="1"/>
  <c r="T2250" i="1"/>
  <c r="U2250" i="1" s="1"/>
  <c r="T2249" i="1"/>
  <c r="U2249" i="1" s="1"/>
  <c r="T2248" i="1"/>
  <c r="U2248" i="1" s="1"/>
  <c r="T2247" i="1"/>
  <c r="U2247" i="1" s="1"/>
  <c r="T2246" i="1"/>
  <c r="U2246" i="1" s="1"/>
  <c r="T2245" i="1"/>
  <c r="U2245" i="1" s="1"/>
  <c r="T2244" i="1"/>
  <c r="U2244" i="1" s="1"/>
  <c r="T2243" i="1"/>
  <c r="U2243" i="1" s="1"/>
  <c r="T2242" i="1"/>
  <c r="U2242" i="1" s="1"/>
  <c r="T2241" i="1"/>
  <c r="U2241" i="1" s="1"/>
  <c r="T2240" i="1"/>
  <c r="U2240" i="1" s="1"/>
  <c r="T2239" i="1"/>
  <c r="U2239" i="1" s="1"/>
  <c r="T2238" i="1"/>
  <c r="U2238" i="1" s="1"/>
  <c r="T2237" i="1"/>
  <c r="U2237" i="1" s="1"/>
  <c r="T2236" i="1"/>
  <c r="U2236" i="1" s="1"/>
  <c r="T2235" i="1"/>
  <c r="U2235" i="1" s="1"/>
  <c r="T2234" i="1"/>
  <c r="U2234" i="1" s="1"/>
  <c r="T2233" i="1"/>
  <c r="U2233" i="1" s="1"/>
  <c r="T2232" i="1"/>
  <c r="U2232" i="1" s="1"/>
  <c r="T2231" i="1"/>
  <c r="U2231" i="1" s="1"/>
  <c r="T2230" i="1"/>
  <c r="U2230" i="1" s="1"/>
  <c r="T2229" i="1"/>
  <c r="U2229" i="1" s="1"/>
  <c r="T2228" i="1"/>
  <c r="U2228" i="1" s="1"/>
  <c r="T2227" i="1"/>
  <c r="U2227" i="1" s="1"/>
  <c r="T2226" i="1"/>
  <c r="U2226" i="1" s="1"/>
  <c r="T2225" i="1"/>
  <c r="U2225" i="1" s="1"/>
  <c r="T2224" i="1"/>
  <c r="U2224" i="1" s="1"/>
  <c r="T2223" i="1"/>
  <c r="U2223" i="1" s="1"/>
  <c r="T2222" i="1"/>
  <c r="U2222" i="1" s="1"/>
  <c r="T2221" i="1"/>
  <c r="U2221" i="1" s="1"/>
  <c r="T2220" i="1"/>
  <c r="U2220" i="1" s="1"/>
  <c r="T2219" i="1"/>
  <c r="U2219" i="1" s="1"/>
  <c r="T2218" i="1"/>
  <c r="U2218" i="1" s="1"/>
  <c r="T2217" i="1"/>
  <c r="U2217" i="1" s="1"/>
  <c r="T2216" i="1"/>
  <c r="U2216" i="1" s="1"/>
  <c r="T2215" i="1"/>
  <c r="U2215" i="1" s="1"/>
  <c r="T2214" i="1"/>
  <c r="U2214" i="1" s="1"/>
  <c r="T2213" i="1"/>
  <c r="U2213" i="1" s="1"/>
  <c r="T2212" i="1"/>
  <c r="U2212" i="1" s="1"/>
  <c r="T2211" i="1"/>
  <c r="U2211" i="1" s="1"/>
  <c r="T2210" i="1"/>
  <c r="U2210" i="1" s="1"/>
  <c r="T2209" i="1"/>
  <c r="U2209" i="1" s="1"/>
  <c r="T2208" i="1"/>
  <c r="U2208" i="1" s="1"/>
  <c r="T2207" i="1"/>
  <c r="U2207" i="1" s="1"/>
  <c r="T2206" i="1"/>
  <c r="U2206" i="1" s="1"/>
  <c r="T2205" i="1"/>
  <c r="U2205" i="1" s="1"/>
  <c r="T2204" i="1"/>
  <c r="U2204" i="1" s="1"/>
  <c r="T2203" i="1"/>
  <c r="U2203" i="1" s="1"/>
  <c r="T2202" i="1"/>
  <c r="U2202" i="1" s="1"/>
  <c r="T2201" i="1"/>
  <c r="U2201" i="1" s="1"/>
  <c r="T2200" i="1"/>
  <c r="U2200" i="1" s="1"/>
  <c r="T2199" i="1"/>
  <c r="U2199" i="1" s="1"/>
  <c r="T2198" i="1"/>
  <c r="U2198" i="1" s="1"/>
  <c r="T2197" i="1"/>
  <c r="U2197" i="1" s="1"/>
  <c r="T2196" i="1"/>
  <c r="U2196" i="1" s="1"/>
  <c r="T2195" i="1"/>
  <c r="U2195" i="1" s="1"/>
  <c r="T2194" i="1"/>
  <c r="U2194" i="1" s="1"/>
  <c r="T2193" i="1"/>
  <c r="U2193" i="1" s="1"/>
  <c r="T2192" i="1"/>
  <c r="U2192" i="1" s="1"/>
  <c r="T2191" i="1"/>
  <c r="U2191" i="1" s="1"/>
  <c r="T2190" i="1"/>
  <c r="U2190" i="1" s="1"/>
  <c r="T2189" i="1"/>
  <c r="U2189" i="1" s="1"/>
  <c r="T2188" i="1"/>
  <c r="U2188" i="1" s="1"/>
  <c r="T2187" i="1"/>
  <c r="U2187" i="1" s="1"/>
  <c r="T2186" i="1"/>
  <c r="U2186" i="1" s="1"/>
  <c r="T2185" i="1"/>
  <c r="U2185" i="1" s="1"/>
  <c r="T2184" i="1"/>
  <c r="U2184" i="1" s="1"/>
  <c r="T2183" i="1"/>
  <c r="U2183" i="1" s="1"/>
  <c r="T2182" i="1"/>
  <c r="U2182" i="1" s="1"/>
  <c r="T2181" i="1"/>
  <c r="U2181" i="1" s="1"/>
  <c r="T2180" i="1"/>
  <c r="U2180" i="1" s="1"/>
  <c r="T2179" i="1"/>
  <c r="U2179" i="1" s="1"/>
  <c r="T2178" i="1"/>
  <c r="U2178" i="1" s="1"/>
  <c r="T2177" i="1"/>
  <c r="U2177" i="1" s="1"/>
  <c r="T2176" i="1"/>
  <c r="U2176" i="1" s="1"/>
  <c r="T2175" i="1"/>
  <c r="U2175" i="1" s="1"/>
  <c r="T2174" i="1"/>
  <c r="U2174" i="1" s="1"/>
  <c r="T2173" i="1"/>
  <c r="U2173" i="1" s="1"/>
  <c r="T2172" i="1"/>
  <c r="U2172" i="1" s="1"/>
  <c r="T2171" i="1"/>
  <c r="U2171" i="1" s="1"/>
  <c r="T2170" i="1"/>
  <c r="U2170" i="1" s="1"/>
  <c r="T2169" i="1"/>
  <c r="U2169" i="1" s="1"/>
  <c r="T2168" i="1"/>
  <c r="U2168" i="1" s="1"/>
  <c r="T2167" i="1"/>
  <c r="U2167" i="1" s="1"/>
  <c r="T2166" i="1"/>
  <c r="U2166" i="1" s="1"/>
  <c r="T2165" i="1"/>
  <c r="U2165" i="1" s="1"/>
  <c r="T2164" i="1"/>
  <c r="U2164" i="1" s="1"/>
  <c r="T2163" i="1"/>
  <c r="U2163" i="1" s="1"/>
  <c r="T2162" i="1"/>
  <c r="U2162" i="1" s="1"/>
  <c r="T2161" i="1"/>
  <c r="U2161" i="1" s="1"/>
  <c r="T2160" i="1"/>
  <c r="U2160" i="1" s="1"/>
  <c r="T2159" i="1"/>
  <c r="U2159" i="1" s="1"/>
  <c r="T2158" i="1"/>
  <c r="U2158" i="1" s="1"/>
  <c r="T2157" i="1"/>
  <c r="U2157" i="1" s="1"/>
  <c r="T2156" i="1"/>
  <c r="U2156" i="1" s="1"/>
  <c r="T2155" i="1"/>
  <c r="U2155" i="1" s="1"/>
  <c r="T2154" i="1"/>
  <c r="U2154" i="1" s="1"/>
  <c r="T2153" i="1"/>
  <c r="U2153" i="1" s="1"/>
  <c r="T2152" i="1"/>
  <c r="U2152" i="1" s="1"/>
  <c r="T2151" i="1"/>
  <c r="U2151" i="1" s="1"/>
  <c r="T2150" i="1"/>
  <c r="U2150" i="1" s="1"/>
  <c r="T2149" i="1"/>
  <c r="U2149" i="1" s="1"/>
  <c r="T2148" i="1"/>
  <c r="U2148" i="1" s="1"/>
  <c r="T2147" i="1"/>
  <c r="U2147" i="1" s="1"/>
  <c r="T2146" i="1"/>
  <c r="U2146" i="1" s="1"/>
  <c r="T2145" i="1"/>
  <c r="U2145" i="1" s="1"/>
  <c r="T2144" i="1"/>
  <c r="U2144" i="1" s="1"/>
  <c r="T2143" i="1"/>
  <c r="U2143" i="1" s="1"/>
  <c r="T2142" i="1"/>
  <c r="U2142" i="1" s="1"/>
  <c r="T2141" i="1"/>
  <c r="U2141" i="1" s="1"/>
  <c r="T2140" i="1"/>
  <c r="U2140" i="1" s="1"/>
  <c r="T2139" i="1"/>
  <c r="U2139" i="1" s="1"/>
  <c r="T2138" i="1"/>
  <c r="U2138" i="1" s="1"/>
  <c r="T2137" i="1"/>
  <c r="U2137" i="1" s="1"/>
  <c r="T2136" i="1"/>
  <c r="U2136" i="1" s="1"/>
  <c r="T2135" i="1"/>
  <c r="U2135" i="1" s="1"/>
  <c r="T2134" i="1"/>
  <c r="U2134" i="1" s="1"/>
  <c r="T2133" i="1"/>
  <c r="U2133" i="1" s="1"/>
  <c r="T2132" i="1"/>
  <c r="U2132" i="1" s="1"/>
  <c r="T2131" i="1"/>
  <c r="U2131" i="1" s="1"/>
  <c r="T2130" i="1"/>
  <c r="U2130" i="1" s="1"/>
  <c r="T2129" i="1"/>
  <c r="U2129" i="1" s="1"/>
  <c r="T2128" i="1"/>
  <c r="U2128" i="1" s="1"/>
  <c r="T2127" i="1"/>
  <c r="U2127" i="1" s="1"/>
  <c r="T2126" i="1"/>
  <c r="U2126" i="1" s="1"/>
  <c r="T2125" i="1"/>
  <c r="U2125" i="1" s="1"/>
  <c r="T2124" i="1"/>
  <c r="U2124" i="1" s="1"/>
  <c r="T2123" i="1"/>
  <c r="U2123" i="1" s="1"/>
  <c r="T2122" i="1"/>
  <c r="U2122" i="1" s="1"/>
  <c r="T2121" i="1"/>
  <c r="U2121" i="1" s="1"/>
  <c r="T2120" i="1"/>
  <c r="U2120" i="1" s="1"/>
  <c r="T2119" i="1"/>
  <c r="U2119" i="1" s="1"/>
  <c r="T2118" i="1"/>
  <c r="U2118" i="1" s="1"/>
  <c r="T2117" i="1"/>
  <c r="U2117" i="1" s="1"/>
  <c r="T2116" i="1"/>
  <c r="U2116" i="1" s="1"/>
  <c r="T2115" i="1"/>
  <c r="U2115" i="1" s="1"/>
  <c r="T2114" i="1"/>
  <c r="U2114" i="1" s="1"/>
  <c r="T2113" i="1"/>
  <c r="U2113" i="1" s="1"/>
  <c r="T2112" i="1"/>
  <c r="U2112" i="1" s="1"/>
  <c r="T2111" i="1"/>
  <c r="U2111" i="1" s="1"/>
  <c r="T2110" i="1"/>
  <c r="U2110" i="1" s="1"/>
  <c r="T2109" i="1"/>
  <c r="U2109" i="1" s="1"/>
  <c r="T2108" i="1"/>
  <c r="U2108" i="1" s="1"/>
  <c r="T2107" i="1"/>
  <c r="U2107" i="1" s="1"/>
  <c r="T2106" i="1"/>
  <c r="U2106" i="1" s="1"/>
  <c r="T2105" i="1"/>
  <c r="U2105" i="1" s="1"/>
  <c r="T2104" i="1"/>
  <c r="U2104" i="1" s="1"/>
  <c r="T2103" i="1"/>
  <c r="U2103" i="1" s="1"/>
  <c r="T2102" i="1"/>
  <c r="U2102" i="1" s="1"/>
  <c r="T2101" i="1"/>
  <c r="U2101" i="1" s="1"/>
  <c r="T2100" i="1"/>
  <c r="U2100" i="1" s="1"/>
  <c r="T2099" i="1"/>
  <c r="U2099" i="1" s="1"/>
  <c r="T2098" i="1"/>
  <c r="U2098" i="1" s="1"/>
  <c r="T2097" i="1"/>
  <c r="U2097" i="1" s="1"/>
  <c r="T2096" i="1"/>
  <c r="U2096" i="1" s="1"/>
  <c r="T2095" i="1"/>
  <c r="U2095" i="1" s="1"/>
  <c r="T2094" i="1"/>
  <c r="U2094" i="1" s="1"/>
  <c r="T2093" i="1"/>
  <c r="U2093" i="1" s="1"/>
  <c r="T2092" i="1"/>
  <c r="U2092" i="1" s="1"/>
  <c r="T2091" i="1"/>
  <c r="U2091" i="1" s="1"/>
  <c r="T2090" i="1"/>
  <c r="U2090" i="1" s="1"/>
  <c r="T2089" i="1"/>
  <c r="U2089" i="1" s="1"/>
  <c r="T2088" i="1"/>
  <c r="U2088" i="1" s="1"/>
  <c r="T2087" i="1"/>
  <c r="U2087" i="1" s="1"/>
  <c r="T2086" i="1"/>
  <c r="U2086" i="1" s="1"/>
  <c r="T2085" i="1"/>
  <c r="U2085" i="1" s="1"/>
  <c r="T2084" i="1"/>
  <c r="U2084" i="1" s="1"/>
  <c r="T2083" i="1"/>
  <c r="U2083" i="1" s="1"/>
  <c r="T2082" i="1"/>
  <c r="U2082" i="1" s="1"/>
  <c r="T2081" i="1"/>
  <c r="U2081" i="1" s="1"/>
  <c r="T2080" i="1"/>
  <c r="U2080" i="1" s="1"/>
  <c r="T2079" i="1"/>
  <c r="U2079" i="1" s="1"/>
  <c r="T2078" i="1"/>
  <c r="U2078" i="1" s="1"/>
  <c r="T2077" i="1"/>
  <c r="U2077" i="1" s="1"/>
  <c r="T2076" i="1"/>
  <c r="U2076" i="1" s="1"/>
  <c r="T2075" i="1"/>
  <c r="U2075" i="1" s="1"/>
  <c r="T2074" i="1"/>
  <c r="U2074" i="1" s="1"/>
  <c r="T2073" i="1"/>
  <c r="U2073" i="1" s="1"/>
  <c r="T2072" i="1"/>
  <c r="U2072" i="1" s="1"/>
  <c r="T2071" i="1"/>
  <c r="U2071" i="1" s="1"/>
  <c r="T2070" i="1"/>
  <c r="U2070" i="1" s="1"/>
  <c r="T2069" i="1"/>
  <c r="U2069" i="1" s="1"/>
  <c r="T2068" i="1"/>
  <c r="U2068" i="1" s="1"/>
  <c r="T2067" i="1"/>
  <c r="U2067" i="1" s="1"/>
  <c r="T2066" i="1"/>
  <c r="U2066" i="1" s="1"/>
  <c r="T2065" i="1"/>
  <c r="U2065" i="1" s="1"/>
  <c r="T2064" i="1"/>
  <c r="U2064" i="1" s="1"/>
  <c r="T2063" i="1"/>
  <c r="U2063" i="1" s="1"/>
  <c r="T2062" i="1"/>
  <c r="U2062" i="1" s="1"/>
  <c r="T2061" i="1"/>
  <c r="U2061" i="1" s="1"/>
  <c r="T2060" i="1"/>
  <c r="U2060" i="1" s="1"/>
  <c r="T2059" i="1"/>
  <c r="U2059" i="1" s="1"/>
  <c r="T2058" i="1"/>
  <c r="U2058" i="1" s="1"/>
  <c r="T2057" i="1"/>
  <c r="U2057" i="1" s="1"/>
  <c r="T2056" i="1"/>
  <c r="U2056" i="1" s="1"/>
  <c r="T2055" i="1"/>
  <c r="U2055" i="1" s="1"/>
  <c r="T2054" i="1"/>
  <c r="U2054" i="1" s="1"/>
  <c r="T2053" i="1"/>
  <c r="U2053" i="1" s="1"/>
  <c r="T2052" i="1"/>
  <c r="U2052" i="1" s="1"/>
  <c r="T2051" i="1"/>
  <c r="U2051" i="1" s="1"/>
  <c r="T2050" i="1"/>
  <c r="U2050" i="1" s="1"/>
  <c r="T2049" i="1"/>
  <c r="U2049" i="1" s="1"/>
  <c r="T2048" i="1"/>
  <c r="U2048" i="1" s="1"/>
  <c r="T2047" i="1"/>
  <c r="U2047" i="1" s="1"/>
  <c r="T2046" i="1"/>
  <c r="U2046" i="1" s="1"/>
  <c r="T2045" i="1"/>
  <c r="U2045" i="1" s="1"/>
  <c r="T2044" i="1"/>
  <c r="U2044" i="1" s="1"/>
  <c r="T2043" i="1"/>
  <c r="U2043" i="1" s="1"/>
  <c r="T2042" i="1"/>
  <c r="U2042" i="1" s="1"/>
  <c r="T2041" i="1"/>
  <c r="U2041" i="1" s="1"/>
  <c r="T2040" i="1"/>
  <c r="U2040" i="1" s="1"/>
  <c r="T2039" i="1"/>
  <c r="U2039" i="1" s="1"/>
  <c r="T2038" i="1"/>
  <c r="U2038" i="1" s="1"/>
  <c r="T2037" i="1"/>
  <c r="U2037" i="1" s="1"/>
  <c r="T2036" i="1"/>
  <c r="U2036" i="1" s="1"/>
  <c r="T2035" i="1"/>
  <c r="U2035" i="1" s="1"/>
  <c r="T2034" i="1"/>
  <c r="U2034" i="1" s="1"/>
  <c r="T2033" i="1"/>
  <c r="U2033" i="1" s="1"/>
  <c r="T2032" i="1"/>
  <c r="U2032" i="1" s="1"/>
  <c r="T2031" i="1"/>
  <c r="U2031" i="1" s="1"/>
  <c r="T2030" i="1"/>
  <c r="U2030" i="1" s="1"/>
  <c r="T2029" i="1"/>
  <c r="U2029" i="1" s="1"/>
  <c r="T2028" i="1"/>
  <c r="U2028" i="1" s="1"/>
  <c r="T2027" i="1"/>
  <c r="U2027" i="1" s="1"/>
  <c r="T2026" i="1"/>
  <c r="U2026" i="1" s="1"/>
  <c r="T2025" i="1"/>
  <c r="U2025" i="1" s="1"/>
  <c r="T2024" i="1"/>
  <c r="U2024" i="1" s="1"/>
  <c r="T2023" i="1"/>
  <c r="U2023" i="1" s="1"/>
  <c r="T2022" i="1"/>
  <c r="U2022" i="1" s="1"/>
  <c r="T2021" i="1"/>
  <c r="U2021" i="1" s="1"/>
  <c r="T2020" i="1"/>
  <c r="U2020" i="1" s="1"/>
  <c r="T2019" i="1"/>
  <c r="U2019" i="1" s="1"/>
  <c r="T2018" i="1"/>
  <c r="U2018" i="1" s="1"/>
  <c r="T2017" i="1"/>
  <c r="U2017" i="1" s="1"/>
  <c r="T2016" i="1"/>
  <c r="U2016" i="1" s="1"/>
  <c r="T2015" i="1"/>
  <c r="U2015" i="1" s="1"/>
  <c r="T2014" i="1"/>
  <c r="U2014" i="1" s="1"/>
  <c r="T2013" i="1"/>
  <c r="U2013" i="1" s="1"/>
  <c r="T2012" i="1"/>
  <c r="U2012" i="1" s="1"/>
  <c r="T2011" i="1"/>
  <c r="U2011" i="1" s="1"/>
  <c r="T2010" i="1"/>
  <c r="U2010" i="1" s="1"/>
  <c r="T2009" i="1"/>
  <c r="U2009" i="1" s="1"/>
  <c r="T2008" i="1"/>
  <c r="U2008" i="1" s="1"/>
  <c r="T2007" i="1"/>
  <c r="U2007" i="1" s="1"/>
  <c r="T2006" i="1"/>
  <c r="U2006" i="1" s="1"/>
  <c r="T2005" i="1"/>
  <c r="U2005" i="1" s="1"/>
  <c r="T2004" i="1"/>
  <c r="U2004" i="1" s="1"/>
  <c r="T2003" i="1"/>
  <c r="U2003" i="1" s="1"/>
  <c r="T2002" i="1"/>
  <c r="U2002" i="1" s="1"/>
  <c r="T2001" i="1"/>
  <c r="U2001" i="1" s="1"/>
  <c r="T2000" i="1"/>
  <c r="U2000" i="1" s="1"/>
  <c r="T1999" i="1"/>
  <c r="U1999" i="1" s="1"/>
  <c r="T1998" i="1"/>
  <c r="U1998" i="1" s="1"/>
  <c r="T1997" i="1"/>
  <c r="U1997" i="1" s="1"/>
  <c r="T1996" i="1"/>
  <c r="U1996" i="1" s="1"/>
  <c r="T1995" i="1"/>
  <c r="U1995" i="1" s="1"/>
  <c r="T1994" i="1"/>
  <c r="U1994" i="1" s="1"/>
  <c r="T1993" i="1"/>
  <c r="U1993" i="1" s="1"/>
  <c r="T1992" i="1"/>
  <c r="U1992" i="1" s="1"/>
  <c r="T1991" i="1"/>
  <c r="U1991" i="1" s="1"/>
  <c r="T1990" i="1"/>
  <c r="U1990" i="1" s="1"/>
  <c r="T1989" i="1"/>
  <c r="U1989" i="1" s="1"/>
  <c r="T1988" i="1"/>
  <c r="U1988" i="1" s="1"/>
  <c r="T1987" i="1"/>
  <c r="U1987" i="1" s="1"/>
  <c r="T1986" i="1"/>
  <c r="U1986" i="1" s="1"/>
  <c r="T1985" i="1"/>
  <c r="U1985" i="1" s="1"/>
  <c r="T1984" i="1"/>
  <c r="U1984" i="1" s="1"/>
  <c r="T1983" i="1"/>
  <c r="U1983" i="1" s="1"/>
  <c r="T1982" i="1"/>
  <c r="U1982" i="1" s="1"/>
  <c r="T1981" i="1"/>
  <c r="U1981" i="1" s="1"/>
  <c r="T1980" i="1"/>
  <c r="U1980" i="1" s="1"/>
  <c r="T1979" i="1"/>
  <c r="U1979" i="1" s="1"/>
  <c r="T1978" i="1"/>
  <c r="U1978" i="1" s="1"/>
  <c r="T1977" i="1"/>
  <c r="U1977" i="1" s="1"/>
  <c r="T1976" i="1"/>
  <c r="U1976" i="1" s="1"/>
  <c r="T1975" i="1"/>
  <c r="U1975" i="1" s="1"/>
  <c r="T1974" i="1"/>
  <c r="U1974" i="1" s="1"/>
  <c r="T1973" i="1"/>
  <c r="U1973" i="1" s="1"/>
  <c r="T1972" i="1"/>
  <c r="U1972" i="1" s="1"/>
  <c r="T1971" i="1"/>
  <c r="U1971" i="1" s="1"/>
  <c r="T1970" i="1"/>
  <c r="U1970" i="1" s="1"/>
  <c r="T1969" i="1"/>
  <c r="U1969" i="1" s="1"/>
  <c r="T1968" i="1"/>
  <c r="U1968" i="1" s="1"/>
  <c r="T1967" i="1"/>
  <c r="U1967" i="1" s="1"/>
  <c r="T1966" i="1"/>
  <c r="U1966" i="1" s="1"/>
  <c r="T1965" i="1"/>
  <c r="U1965" i="1" s="1"/>
  <c r="T1964" i="1"/>
  <c r="U1964" i="1" s="1"/>
  <c r="T1963" i="1"/>
  <c r="U1963" i="1" s="1"/>
  <c r="T1962" i="1"/>
  <c r="U1962" i="1" s="1"/>
  <c r="T1961" i="1"/>
  <c r="U1961" i="1" s="1"/>
  <c r="T1960" i="1"/>
  <c r="U1960" i="1" s="1"/>
  <c r="T1959" i="1"/>
  <c r="U1959" i="1" s="1"/>
  <c r="T1958" i="1"/>
  <c r="U1958" i="1" s="1"/>
  <c r="T1957" i="1"/>
  <c r="U1957" i="1" s="1"/>
  <c r="T1956" i="1"/>
  <c r="U1956" i="1" s="1"/>
  <c r="T1955" i="1"/>
  <c r="U1955" i="1" s="1"/>
  <c r="T1954" i="1"/>
  <c r="U1954" i="1" s="1"/>
  <c r="T1953" i="1"/>
  <c r="U1953" i="1" s="1"/>
  <c r="T1952" i="1"/>
  <c r="U1952" i="1" s="1"/>
  <c r="T1951" i="1"/>
  <c r="U1951" i="1" s="1"/>
  <c r="T1950" i="1"/>
  <c r="U1950" i="1" s="1"/>
  <c r="T1949" i="1"/>
  <c r="U1949" i="1" s="1"/>
  <c r="T1948" i="1"/>
  <c r="U1948" i="1" s="1"/>
  <c r="T1947" i="1"/>
  <c r="U1947" i="1" s="1"/>
  <c r="T1946" i="1"/>
  <c r="U1946" i="1" s="1"/>
  <c r="T1945" i="1"/>
  <c r="U1945" i="1" s="1"/>
  <c r="T1944" i="1"/>
  <c r="U1944" i="1" s="1"/>
  <c r="T1943" i="1"/>
  <c r="U1943" i="1" s="1"/>
  <c r="T1942" i="1"/>
  <c r="U1942" i="1" s="1"/>
  <c r="T1941" i="1"/>
  <c r="U1941" i="1" s="1"/>
  <c r="T1940" i="1"/>
  <c r="U1940" i="1" s="1"/>
  <c r="T1939" i="1"/>
  <c r="U1939" i="1" s="1"/>
  <c r="T1938" i="1"/>
  <c r="U1938" i="1" s="1"/>
  <c r="T1937" i="1"/>
  <c r="U1937" i="1" s="1"/>
  <c r="T1936" i="1"/>
  <c r="U1936" i="1" s="1"/>
  <c r="T1935" i="1"/>
  <c r="U1935" i="1" s="1"/>
  <c r="T1934" i="1"/>
  <c r="U1934" i="1" s="1"/>
  <c r="T1933" i="1"/>
  <c r="U1933" i="1" s="1"/>
  <c r="T1932" i="1"/>
  <c r="U1932" i="1" s="1"/>
  <c r="T1931" i="1"/>
  <c r="U1931" i="1" s="1"/>
  <c r="T1930" i="1"/>
  <c r="U1930" i="1" s="1"/>
  <c r="T1929" i="1"/>
  <c r="U1929" i="1" s="1"/>
  <c r="T1928" i="1"/>
  <c r="U1928" i="1" s="1"/>
  <c r="T1927" i="1"/>
  <c r="U1927" i="1" s="1"/>
  <c r="T1926" i="1"/>
  <c r="U1926" i="1" s="1"/>
  <c r="T1925" i="1"/>
  <c r="U1925" i="1" s="1"/>
  <c r="T1924" i="1"/>
  <c r="U1924" i="1" s="1"/>
  <c r="T1923" i="1"/>
  <c r="U1923" i="1" s="1"/>
  <c r="T1922" i="1"/>
  <c r="U1922" i="1" s="1"/>
  <c r="T1921" i="1"/>
  <c r="U1921" i="1" s="1"/>
  <c r="T1920" i="1"/>
  <c r="U1920" i="1" s="1"/>
  <c r="T1919" i="1"/>
  <c r="U1919" i="1" s="1"/>
  <c r="T1918" i="1"/>
  <c r="U1918" i="1" s="1"/>
  <c r="T1917" i="1"/>
  <c r="U1917" i="1" s="1"/>
  <c r="T1916" i="1"/>
  <c r="U1916" i="1" s="1"/>
  <c r="T1915" i="1"/>
  <c r="U1915" i="1" s="1"/>
  <c r="T1914" i="1"/>
  <c r="U1914" i="1" s="1"/>
  <c r="T1913" i="1"/>
  <c r="U1913" i="1" s="1"/>
  <c r="T1912" i="1"/>
  <c r="U1912" i="1" s="1"/>
  <c r="T1911" i="1"/>
  <c r="U1911" i="1" s="1"/>
  <c r="T1910" i="1"/>
  <c r="U1910" i="1" s="1"/>
  <c r="T1909" i="1"/>
  <c r="U1909" i="1" s="1"/>
  <c r="T1908" i="1"/>
  <c r="U1908" i="1" s="1"/>
  <c r="T1907" i="1"/>
  <c r="U1907" i="1" s="1"/>
  <c r="T1906" i="1"/>
  <c r="U1906" i="1" s="1"/>
  <c r="T1905" i="1"/>
  <c r="U1905" i="1" s="1"/>
  <c r="T1904" i="1"/>
  <c r="U1904" i="1" s="1"/>
  <c r="T1903" i="1"/>
  <c r="U1903" i="1" s="1"/>
  <c r="T1902" i="1"/>
  <c r="U1902" i="1" s="1"/>
  <c r="T1901" i="1"/>
  <c r="U1901" i="1" s="1"/>
  <c r="T1900" i="1"/>
  <c r="U1900" i="1" s="1"/>
  <c r="T1899" i="1"/>
  <c r="U1899" i="1" s="1"/>
  <c r="T1898" i="1"/>
  <c r="U1898" i="1" s="1"/>
  <c r="T1897" i="1"/>
  <c r="U1897" i="1" s="1"/>
  <c r="T1896" i="1"/>
  <c r="U1896" i="1" s="1"/>
  <c r="T1895" i="1"/>
  <c r="U1895" i="1" s="1"/>
  <c r="T1894" i="1"/>
  <c r="U1894" i="1" s="1"/>
  <c r="T1893" i="1"/>
  <c r="U1893" i="1" s="1"/>
  <c r="T1892" i="1"/>
  <c r="U1892" i="1" s="1"/>
  <c r="T1891" i="1"/>
  <c r="U1891" i="1" s="1"/>
  <c r="T1890" i="1"/>
  <c r="U1890" i="1" s="1"/>
  <c r="T1889" i="1"/>
  <c r="U1889" i="1" s="1"/>
  <c r="T1888" i="1"/>
  <c r="U1888" i="1" s="1"/>
  <c r="T1887" i="1"/>
  <c r="U1887" i="1" s="1"/>
  <c r="T1886" i="1"/>
  <c r="U1886" i="1" s="1"/>
  <c r="T1885" i="1"/>
  <c r="U1885" i="1" s="1"/>
  <c r="T1884" i="1"/>
  <c r="U1884" i="1" s="1"/>
  <c r="T1883" i="1"/>
  <c r="U1883" i="1" s="1"/>
  <c r="T1882" i="1"/>
  <c r="U1882" i="1" s="1"/>
  <c r="T1881" i="1"/>
  <c r="U1881" i="1" s="1"/>
  <c r="T1880" i="1"/>
  <c r="U1880" i="1" s="1"/>
  <c r="T1879" i="1"/>
  <c r="U1879" i="1" s="1"/>
  <c r="T1878" i="1"/>
  <c r="U1878" i="1" s="1"/>
  <c r="T1877" i="1"/>
  <c r="U1877" i="1" s="1"/>
  <c r="T1876" i="1"/>
  <c r="U1876" i="1" s="1"/>
  <c r="T1875" i="1"/>
  <c r="U1875" i="1" s="1"/>
  <c r="T1874" i="1"/>
  <c r="U1874" i="1" s="1"/>
  <c r="T1873" i="1"/>
  <c r="U1873" i="1" s="1"/>
  <c r="T1872" i="1"/>
  <c r="U1872" i="1" s="1"/>
  <c r="T1871" i="1"/>
  <c r="U1871" i="1" s="1"/>
  <c r="T1870" i="1"/>
  <c r="U1870" i="1" s="1"/>
  <c r="T1869" i="1"/>
  <c r="U1869" i="1" s="1"/>
  <c r="T1868" i="1"/>
  <c r="U1868" i="1" s="1"/>
  <c r="T1867" i="1"/>
  <c r="U1867" i="1" s="1"/>
  <c r="T1866" i="1"/>
  <c r="U1866" i="1" s="1"/>
  <c r="T1865" i="1"/>
  <c r="U1865" i="1" s="1"/>
  <c r="T1864" i="1"/>
  <c r="U1864" i="1" s="1"/>
  <c r="T1863" i="1"/>
  <c r="U1863" i="1" s="1"/>
  <c r="T1862" i="1"/>
  <c r="U1862" i="1" s="1"/>
  <c r="T1861" i="1"/>
  <c r="U1861" i="1" s="1"/>
  <c r="T1860" i="1"/>
  <c r="U1860" i="1" s="1"/>
  <c r="T1859" i="1"/>
  <c r="U1859" i="1" s="1"/>
  <c r="T1858" i="1"/>
  <c r="U1858" i="1" s="1"/>
  <c r="T1857" i="1"/>
  <c r="U1857" i="1" s="1"/>
  <c r="T1856" i="1"/>
  <c r="U1856" i="1" s="1"/>
  <c r="T1855" i="1"/>
  <c r="U1855" i="1" s="1"/>
  <c r="T1854" i="1"/>
  <c r="U1854" i="1" s="1"/>
  <c r="T1853" i="1"/>
  <c r="U1853" i="1" s="1"/>
  <c r="T1852" i="1"/>
  <c r="U1852" i="1" s="1"/>
  <c r="T1851" i="1"/>
  <c r="U1851" i="1" s="1"/>
  <c r="T1850" i="1"/>
  <c r="U1850" i="1" s="1"/>
  <c r="T1849" i="1"/>
  <c r="U1849" i="1" s="1"/>
  <c r="T1848" i="1"/>
  <c r="U1848" i="1" s="1"/>
  <c r="T1847" i="1"/>
  <c r="U1847" i="1" s="1"/>
  <c r="T1846" i="1"/>
  <c r="U1846" i="1" s="1"/>
  <c r="T1845" i="1"/>
  <c r="U1845" i="1" s="1"/>
  <c r="T1844" i="1"/>
  <c r="U1844" i="1" s="1"/>
  <c r="T1843" i="1"/>
  <c r="U1843" i="1" s="1"/>
  <c r="T1842" i="1"/>
  <c r="U1842" i="1" s="1"/>
  <c r="T1841" i="1"/>
  <c r="U1841" i="1" s="1"/>
  <c r="T1840" i="1"/>
  <c r="U1840" i="1" s="1"/>
  <c r="T1839" i="1"/>
  <c r="U1839" i="1" s="1"/>
  <c r="T1838" i="1"/>
  <c r="U1838" i="1" s="1"/>
  <c r="T1837" i="1"/>
  <c r="U1837" i="1" s="1"/>
  <c r="T1836" i="1"/>
  <c r="U1836" i="1" s="1"/>
  <c r="T1835" i="1"/>
  <c r="U1835" i="1" s="1"/>
  <c r="T1834" i="1"/>
  <c r="U1834" i="1" s="1"/>
  <c r="T1833" i="1"/>
  <c r="U1833" i="1" s="1"/>
  <c r="T1832" i="1"/>
  <c r="U1832" i="1" s="1"/>
  <c r="T1831" i="1"/>
  <c r="U1831" i="1" s="1"/>
  <c r="T1830" i="1"/>
  <c r="U1830" i="1" s="1"/>
  <c r="T1829" i="1"/>
  <c r="U1829" i="1" s="1"/>
  <c r="T1828" i="1"/>
  <c r="U1828" i="1" s="1"/>
  <c r="T1827" i="1"/>
  <c r="U1827" i="1" s="1"/>
  <c r="T1826" i="1"/>
  <c r="U1826" i="1" s="1"/>
  <c r="T1825" i="1"/>
  <c r="U1825" i="1" s="1"/>
  <c r="T1824" i="1"/>
  <c r="U1824" i="1" s="1"/>
  <c r="T1823" i="1"/>
  <c r="U1823" i="1" s="1"/>
  <c r="T1822" i="1"/>
  <c r="U1822" i="1" s="1"/>
  <c r="T1821" i="1"/>
  <c r="U1821" i="1" s="1"/>
  <c r="T1820" i="1"/>
  <c r="U1820" i="1" s="1"/>
  <c r="T1819" i="1"/>
  <c r="U1819" i="1" s="1"/>
  <c r="T1818" i="1"/>
  <c r="U1818" i="1" s="1"/>
  <c r="T1817" i="1"/>
  <c r="U1817" i="1" s="1"/>
  <c r="T1816" i="1"/>
  <c r="U1816" i="1" s="1"/>
  <c r="T1815" i="1"/>
  <c r="U1815" i="1" s="1"/>
  <c r="T1814" i="1"/>
  <c r="U1814" i="1" s="1"/>
  <c r="T1813" i="1"/>
  <c r="U1813" i="1" s="1"/>
  <c r="T1812" i="1"/>
  <c r="U1812" i="1" s="1"/>
  <c r="T1811" i="1"/>
  <c r="U1811" i="1" s="1"/>
  <c r="T1810" i="1"/>
  <c r="U1810" i="1" s="1"/>
  <c r="T1809" i="1"/>
  <c r="U1809" i="1" s="1"/>
  <c r="T1808" i="1"/>
  <c r="U1808" i="1" s="1"/>
  <c r="T1807" i="1"/>
  <c r="U1807" i="1" s="1"/>
  <c r="T1806" i="1"/>
  <c r="U1806" i="1" s="1"/>
  <c r="T1805" i="1"/>
  <c r="U1805" i="1" s="1"/>
  <c r="T1804" i="1"/>
  <c r="U1804" i="1" s="1"/>
  <c r="T1803" i="1"/>
  <c r="U1803" i="1" s="1"/>
  <c r="T1802" i="1"/>
  <c r="U1802" i="1" s="1"/>
  <c r="T1801" i="1"/>
  <c r="U1801" i="1" s="1"/>
  <c r="T1800" i="1"/>
  <c r="U1800" i="1" s="1"/>
  <c r="T1799" i="1"/>
  <c r="U1799" i="1" s="1"/>
  <c r="T1798" i="1"/>
  <c r="U1798" i="1" s="1"/>
  <c r="T1797" i="1"/>
  <c r="U1797" i="1" s="1"/>
  <c r="T1796" i="1"/>
  <c r="U1796" i="1" s="1"/>
  <c r="T1795" i="1"/>
  <c r="U1795" i="1" s="1"/>
  <c r="T1794" i="1"/>
  <c r="U1794" i="1" s="1"/>
  <c r="T1793" i="1"/>
  <c r="U1793" i="1" s="1"/>
  <c r="T1792" i="1"/>
  <c r="U1792" i="1" s="1"/>
  <c r="T1791" i="1"/>
  <c r="U1791" i="1" s="1"/>
  <c r="T1790" i="1"/>
  <c r="U1790" i="1" s="1"/>
  <c r="T1789" i="1"/>
  <c r="U1789" i="1" s="1"/>
  <c r="T1788" i="1"/>
  <c r="U1788" i="1" s="1"/>
  <c r="T1787" i="1"/>
  <c r="U1787" i="1" s="1"/>
  <c r="T1786" i="1"/>
  <c r="U1786" i="1" s="1"/>
  <c r="T1785" i="1"/>
  <c r="U1785" i="1" s="1"/>
  <c r="T1784" i="1"/>
  <c r="U1784" i="1" s="1"/>
  <c r="T1783" i="1"/>
  <c r="U1783" i="1" s="1"/>
  <c r="T1782" i="1"/>
  <c r="U1782" i="1" s="1"/>
  <c r="T1781" i="1"/>
  <c r="U1781" i="1" s="1"/>
  <c r="T1780" i="1"/>
  <c r="U1780" i="1" s="1"/>
  <c r="T1779" i="1"/>
  <c r="U1779" i="1" s="1"/>
  <c r="T1778" i="1"/>
  <c r="U1778" i="1" s="1"/>
  <c r="T1777" i="1"/>
  <c r="U1777" i="1" s="1"/>
  <c r="T1776" i="1"/>
  <c r="U1776" i="1" s="1"/>
  <c r="T1775" i="1"/>
  <c r="U1775" i="1" s="1"/>
  <c r="T1774" i="1"/>
  <c r="U1774" i="1" s="1"/>
  <c r="T1773" i="1"/>
  <c r="U1773" i="1" s="1"/>
  <c r="T1772" i="1"/>
  <c r="U1772" i="1" s="1"/>
  <c r="T1771" i="1"/>
  <c r="U1771" i="1" s="1"/>
  <c r="T1770" i="1"/>
  <c r="U1770" i="1" s="1"/>
  <c r="T1769" i="1"/>
  <c r="U1769" i="1" s="1"/>
  <c r="T1768" i="1"/>
  <c r="U1768" i="1" s="1"/>
  <c r="T1767" i="1"/>
  <c r="U1767" i="1" s="1"/>
  <c r="T1766" i="1"/>
  <c r="U1766" i="1" s="1"/>
  <c r="T1765" i="1"/>
  <c r="U1765" i="1" s="1"/>
  <c r="T1764" i="1"/>
  <c r="U1764" i="1" s="1"/>
  <c r="T1763" i="1"/>
  <c r="U1763" i="1" s="1"/>
  <c r="T1762" i="1"/>
  <c r="U1762" i="1" s="1"/>
  <c r="T1761" i="1"/>
  <c r="U1761" i="1" s="1"/>
  <c r="T1760" i="1"/>
  <c r="U1760" i="1" s="1"/>
  <c r="T1759" i="1"/>
  <c r="U1759" i="1" s="1"/>
  <c r="T1758" i="1"/>
  <c r="U1758" i="1" s="1"/>
  <c r="T1757" i="1"/>
  <c r="U1757" i="1" s="1"/>
  <c r="T1756" i="1"/>
  <c r="U1756" i="1" s="1"/>
  <c r="T1755" i="1"/>
  <c r="U1755" i="1" s="1"/>
  <c r="T1754" i="1"/>
  <c r="U1754" i="1" s="1"/>
  <c r="T1753" i="1"/>
  <c r="U1753" i="1" s="1"/>
  <c r="T1752" i="1"/>
  <c r="U1752" i="1" s="1"/>
  <c r="T1751" i="1"/>
  <c r="U1751" i="1" s="1"/>
  <c r="T1750" i="1"/>
  <c r="U1750" i="1" s="1"/>
  <c r="T1749" i="1"/>
  <c r="U1749" i="1" s="1"/>
  <c r="T1748" i="1"/>
  <c r="U1748" i="1" s="1"/>
  <c r="T1747" i="1"/>
  <c r="U1747" i="1" s="1"/>
  <c r="T1746" i="1"/>
  <c r="U1746" i="1" s="1"/>
  <c r="T1745" i="1"/>
  <c r="U1745" i="1" s="1"/>
  <c r="T1744" i="1"/>
  <c r="U1744" i="1" s="1"/>
  <c r="T1743" i="1"/>
  <c r="U1743" i="1" s="1"/>
  <c r="T1742" i="1"/>
  <c r="U1742" i="1" s="1"/>
  <c r="T1741" i="1"/>
  <c r="U1741" i="1" s="1"/>
  <c r="T1740" i="1"/>
  <c r="U1740" i="1" s="1"/>
  <c r="T1739" i="1"/>
  <c r="U1739" i="1" s="1"/>
  <c r="T1738" i="1"/>
  <c r="U1738" i="1" s="1"/>
  <c r="T1737" i="1"/>
  <c r="U1737" i="1" s="1"/>
  <c r="T1736" i="1"/>
  <c r="U1736" i="1" s="1"/>
  <c r="T1735" i="1"/>
  <c r="U1735" i="1" s="1"/>
  <c r="T1734" i="1"/>
  <c r="U1734" i="1" s="1"/>
  <c r="T1733" i="1"/>
  <c r="U1733" i="1" s="1"/>
  <c r="T1732" i="1"/>
  <c r="U1732" i="1" s="1"/>
  <c r="T1731" i="1"/>
  <c r="U1731" i="1" s="1"/>
  <c r="T1730" i="1"/>
  <c r="U1730" i="1" s="1"/>
  <c r="T1729" i="1"/>
  <c r="U1729" i="1" s="1"/>
  <c r="T1728" i="1"/>
  <c r="U1728" i="1" s="1"/>
  <c r="T1727" i="1"/>
  <c r="U1727" i="1" s="1"/>
  <c r="T1726" i="1"/>
  <c r="U1726" i="1" s="1"/>
  <c r="T1725" i="1"/>
  <c r="U1725" i="1" s="1"/>
  <c r="T1724" i="1"/>
  <c r="U1724" i="1" s="1"/>
  <c r="T1723" i="1"/>
  <c r="U1723" i="1" s="1"/>
  <c r="T1722" i="1"/>
  <c r="U1722" i="1" s="1"/>
  <c r="T1721" i="1"/>
  <c r="U1721" i="1" s="1"/>
  <c r="T1720" i="1"/>
  <c r="U1720" i="1" s="1"/>
  <c r="T1719" i="1"/>
  <c r="U1719" i="1" s="1"/>
  <c r="T1718" i="1"/>
  <c r="U1718" i="1" s="1"/>
  <c r="T1717" i="1"/>
  <c r="U1717" i="1" s="1"/>
  <c r="T1716" i="1"/>
  <c r="U1716" i="1" s="1"/>
  <c r="T1715" i="1"/>
  <c r="U1715" i="1" s="1"/>
  <c r="T1714" i="1"/>
  <c r="U1714" i="1" s="1"/>
  <c r="T1713" i="1"/>
  <c r="U1713" i="1" s="1"/>
  <c r="T1712" i="1"/>
  <c r="U1712" i="1" s="1"/>
  <c r="T1711" i="1"/>
  <c r="U1711" i="1" s="1"/>
  <c r="T1710" i="1"/>
  <c r="U1710" i="1" s="1"/>
  <c r="T1709" i="1"/>
  <c r="U1709" i="1" s="1"/>
  <c r="T1708" i="1"/>
  <c r="U1708" i="1" s="1"/>
  <c r="T1707" i="1"/>
  <c r="U1707" i="1" s="1"/>
  <c r="T1706" i="1"/>
  <c r="U1706" i="1" s="1"/>
  <c r="T1705" i="1"/>
  <c r="U1705" i="1" s="1"/>
  <c r="T1704" i="1"/>
  <c r="U1704" i="1" s="1"/>
  <c r="T1703" i="1"/>
  <c r="U1703" i="1" s="1"/>
  <c r="T1702" i="1"/>
  <c r="U1702" i="1" s="1"/>
  <c r="T1701" i="1"/>
  <c r="U1701" i="1" s="1"/>
  <c r="T1700" i="1"/>
  <c r="U1700" i="1" s="1"/>
  <c r="T1699" i="1"/>
  <c r="U1699" i="1" s="1"/>
  <c r="T1698" i="1"/>
  <c r="U1698" i="1" s="1"/>
  <c r="T1697" i="1"/>
  <c r="U1697" i="1" s="1"/>
  <c r="T1696" i="1"/>
  <c r="U1696" i="1" s="1"/>
  <c r="T1695" i="1"/>
  <c r="U1695" i="1" s="1"/>
  <c r="T1694" i="1"/>
  <c r="U1694" i="1" s="1"/>
  <c r="T1693" i="1"/>
  <c r="U1693" i="1" s="1"/>
  <c r="T1692" i="1"/>
  <c r="U1692" i="1" s="1"/>
  <c r="T1691" i="1"/>
  <c r="U1691" i="1" s="1"/>
  <c r="T1690" i="1"/>
  <c r="U1690" i="1" s="1"/>
  <c r="T1689" i="1"/>
  <c r="U1689" i="1" s="1"/>
  <c r="T1688" i="1"/>
  <c r="U1688" i="1" s="1"/>
  <c r="T1687" i="1"/>
  <c r="U1687" i="1" s="1"/>
  <c r="T1686" i="1"/>
  <c r="U1686" i="1" s="1"/>
  <c r="T1685" i="1"/>
  <c r="U1685" i="1" s="1"/>
  <c r="T1684" i="1"/>
  <c r="U1684" i="1" s="1"/>
  <c r="T1683" i="1"/>
  <c r="U1683" i="1" s="1"/>
  <c r="T1682" i="1"/>
  <c r="U1682" i="1" s="1"/>
  <c r="T1681" i="1"/>
  <c r="U1681" i="1" s="1"/>
  <c r="T1680" i="1"/>
  <c r="U1680" i="1" s="1"/>
  <c r="T1679" i="1"/>
  <c r="U1679" i="1" s="1"/>
  <c r="T1678" i="1"/>
  <c r="U1678" i="1" s="1"/>
  <c r="T1677" i="1"/>
  <c r="U1677" i="1" s="1"/>
  <c r="T1676" i="1"/>
  <c r="U1676" i="1" s="1"/>
  <c r="T1675" i="1"/>
  <c r="U1675" i="1" s="1"/>
  <c r="T1674" i="1"/>
  <c r="U1674" i="1" s="1"/>
  <c r="T1673" i="1"/>
  <c r="U1673" i="1" s="1"/>
  <c r="T1672" i="1"/>
  <c r="U1672" i="1" s="1"/>
  <c r="T1671" i="1"/>
  <c r="U1671" i="1" s="1"/>
  <c r="T1670" i="1"/>
  <c r="U1670" i="1" s="1"/>
  <c r="T1669" i="1"/>
  <c r="U1669" i="1" s="1"/>
  <c r="T1668" i="1"/>
  <c r="U1668" i="1" s="1"/>
  <c r="T1667" i="1"/>
  <c r="U1667" i="1" s="1"/>
  <c r="T1666" i="1"/>
  <c r="U1666" i="1" s="1"/>
  <c r="T1665" i="1"/>
  <c r="U1665" i="1" s="1"/>
  <c r="T1664" i="1"/>
  <c r="U1664" i="1" s="1"/>
  <c r="T1663" i="1"/>
  <c r="U1663" i="1" s="1"/>
  <c r="T1662" i="1"/>
  <c r="U1662" i="1" s="1"/>
  <c r="T1661" i="1"/>
  <c r="U1661" i="1" s="1"/>
  <c r="T1660" i="1"/>
  <c r="U1660" i="1" s="1"/>
  <c r="T1659" i="1"/>
  <c r="U1659" i="1" s="1"/>
  <c r="T1658" i="1"/>
  <c r="U1658" i="1" s="1"/>
  <c r="T1657" i="1"/>
  <c r="U1657" i="1" s="1"/>
  <c r="T1656" i="1"/>
  <c r="U1656" i="1" s="1"/>
  <c r="T1655" i="1"/>
  <c r="U1655" i="1" s="1"/>
  <c r="T1654" i="1"/>
  <c r="U1654" i="1" s="1"/>
  <c r="T1653" i="1"/>
  <c r="U1653" i="1" s="1"/>
  <c r="T1652" i="1"/>
  <c r="U1652" i="1" s="1"/>
  <c r="T1651" i="1"/>
  <c r="U1651" i="1" s="1"/>
  <c r="T1650" i="1"/>
  <c r="U1650" i="1" s="1"/>
  <c r="T1649" i="1"/>
  <c r="U1649" i="1" s="1"/>
  <c r="T1648" i="1"/>
  <c r="U1648" i="1" s="1"/>
  <c r="T1647" i="1"/>
  <c r="U1647" i="1" s="1"/>
  <c r="T1646" i="1"/>
  <c r="U1646" i="1" s="1"/>
  <c r="T1645" i="1"/>
  <c r="U1645" i="1" s="1"/>
  <c r="T1644" i="1"/>
  <c r="U1644" i="1" s="1"/>
  <c r="T1643" i="1"/>
  <c r="U1643" i="1" s="1"/>
  <c r="T1642" i="1"/>
  <c r="U1642" i="1" s="1"/>
  <c r="T1641" i="1"/>
  <c r="U1641" i="1" s="1"/>
  <c r="T1640" i="1"/>
  <c r="U1640" i="1" s="1"/>
  <c r="T1639" i="1"/>
  <c r="U1639" i="1" s="1"/>
  <c r="T1638" i="1"/>
  <c r="U1638" i="1" s="1"/>
  <c r="T1637" i="1"/>
  <c r="U1637" i="1" s="1"/>
  <c r="T1636" i="1"/>
  <c r="U1636" i="1" s="1"/>
  <c r="T1635" i="1"/>
  <c r="U1635" i="1" s="1"/>
  <c r="T1634" i="1"/>
  <c r="U1634" i="1" s="1"/>
  <c r="T1633" i="1"/>
  <c r="U1633" i="1" s="1"/>
  <c r="T1632" i="1"/>
  <c r="U1632" i="1" s="1"/>
  <c r="T1631" i="1"/>
  <c r="U1631" i="1" s="1"/>
  <c r="T1630" i="1"/>
  <c r="U1630" i="1" s="1"/>
  <c r="T1629" i="1"/>
  <c r="U1629" i="1" s="1"/>
  <c r="T1628" i="1"/>
  <c r="U1628" i="1" s="1"/>
  <c r="T1627" i="1"/>
  <c r="U1627" i="1" s="1"/>
  <c r="T1626" i="1"/>
  <c r="U1626" i="1" s="1"/>
  <c r="T1625" i="1"/>
  <c r="U1625" i="1" s="1"/>
  <c r="T1624" i="1"/>
  <c r="U1624" i="1" s="1"/>
  <c r="T1623" i="1"/>
  <c r="U1623" i="1" s="1"/>
  <c r="T1622" i="1"/>
  <c r="U1622" i="1" s="1"/>
  <c r="T1621" i="1"/>
  <c r="U1621" i="1" s="1"/>
  <c r="T1620" i="1"/>
  <c r="U1620" i="1" s="1"/>
  <c r="T1619" i="1"/>
  <c r="U1619" i="1" s="1"/>
  <c r="T1618" i="1"/>
  <c r="U1618" i="1" s="1"/>
  <c r="T1617" i="1"/>
  <c r="U1617" i="1" s="1"/>
  <c r="T1616" i="1"/>
  <c r="U1616" i="1" s="1"/>
  <c r="T1615" i="1"/>
  <c r="U1615" i="1" s="1"/>
  <c r="T1614" i="1"/>
  <c r="U1614" i="1" s="1"/>
  <c r="T1613" i="1"/>
  <c r="U1613" i="1" s="1"/>
  <c r="T1612" i="1"/>
  <c r="U1612" i="1" s="1"/>
  <c r="T1611" i="1"/>
  <c r="U1611" i="1" s="1"/>
  <c r="T1610" i="1"/>
  <c r="U1610" i="1" s="1"/>
  <c r="T1609" i="1"/>
  <c r="U1609" i="1" s="1"/>
  <c r="T1608" i="1"/>
  <c r="U1608" i="1" s="1"/>
  <c r="T1607" i="1"/>
  <c r="U1607" i="1" s="1"/>
  <c r="T1606" i="1"/>
  <c r="U1606" i="1" s="1"/>
  <c r="T1605" i="1"/>
  <c r="U1605" i="1" s="1"/>
  <c r="T1604" i="1"/>
  <c r="U1604" i="1" s="1"/>
  <c r="T1603" i="1"/>
  <c r="U1603" i="1" s="1"/>
  <c r="T1602" i="1"/>
  <c r="U1602" i="1" s="1"/>
  <c r="T1601" i="1"/>
  <c r="U1601" i="1" s="1"/>
  <c r="T1600" i="1"/>
  <c r="U1600" i="1" s="1"/>
  <c r="T1599" i="1"/>
  <c r="U1599" i="1" s="1"/>
  <c r="T1598" i="1"/>
  <c r="U1598" i="1" s="1"/>
  <c r="T1597" i="1"/>
  <c r="U1597" i="1" s="1"/>
  <c r="T1596" i="1"/>
  <c r="U1596" i="1" s="1"/>
  <c r="T1595" i="1"/>
  <c r="U1595" i="1" s="1"/>
  <c r="T1594" i="1"/>
  <c r="U1594" i="1" s="1"/>
  <c r="T1593" i="1"/>
  <c r="U1593" i="1" s="1"/>
  <c r="T1592" i="1"/>
  <c r="U1592" i="1" s="1"/>
  <c r="T1591" i="1"/>
  <c r="U1591" i="1" s="1"/>
  <c r="T1590" i="1"/>
  <c r="U1590" i="1" s="1"/>
  <c r="T1589" i="1"/>
  <c r="U1589" i="1" s="1"/>
  <c r="T1588" i="1"/>
  <c r="U1588" i="1" s="1"/>
  <c r="T1587" i="1"/>
  <c r="U1587" i="1" s="1"/>
  <c r="T1586" i="1"/>
  <c r="U1586" i="1" s="1"/>
  <c r="T1585" i="1"/>
  <c r="U1585" i="1" s="1"/>
  <c r="T1584" i="1"/>
  <c r="U1584" i="1" s="1"/>
  <c r="T1583" i="1"/>
  <c r="U1583" i="1" s="1"/>
  <c r="T1582" i="1"/>
  <c r="U1582" i="1" s="1"/>
  <c r="T1581" i="1"/>
  <c r="U1581" i="1" s="1"/>
  <c r="T1580" i="1"/>
  <c r="U1580" i="1" s="1"/>
  <c r="T1579" i="1"/>
  <c r="U1579" i="1" s="1"/>
  <c r="T1578" i="1"/>
  <c r="U1578" i="1" s="1"/>
  <c r="T1577" i="1"/>
  <c r="U1577" i="1" s="1"/>
  <c r="T1576" i="1"/>
  <c r="U1576" i="1" s="1"/>
  <c r="T1575" i="1"/>
  <c r="U1575" i="1" s="1"/>
  <c r="T1574" i="1"/>
  <c r="U1574" i="1" s="1"/>
  <c r="T1573" i="1"/>
  <c r="U1573" i="1" s="1"/>
  <c r="T1572" i="1"/>
  <c r="U1572" i="1" s="1"/>
  <c r="T1571" i="1"/>
  <c r="U1571" i="1" s="1"/>
  <c r="T1570" i="1"/>
  <c r="U1570" i="1" s="1"/>
  <c r="T1569" i="1"/>
  <c r="U1569" i="1" s="1"/>
  <c r="T1568" i="1"/>
  <c r="U1568" i="1" s="1"/>
  <c r="T1567" i="1"/>
  <c r="U1567" i="1" s="1"/>
  <c r="T1566" i="1"/>
  <c r="U1566" i="1" s="1"/>
  <c r="T1565" i="1"/>
  <c r="U1565" i="1" s="1"/>
  <c r="T1564" i="1"/>
  <c r="U1564" i="1" s="1"/>
  <c r="T1563" i="1"/>
  <c r="U1563" i="1" s="1"/>
  <c r="T1562" i="1"/>
  <c r="U1562" i="1" s="1"/>
  <c r="T1561" i="1"/>
  <c r="U1561" i="1" s="1"/>
  <c r="T1560" i="1"/>
  <c r="U1560" i="1" s="1"/>
  <c r="T1559" i="1"/>
  <c r="U1559" i="1" s="1"/>
  <c r="T1558" i="1"/>
  <c r="U1558" i="1" s="1"/>
  <c r="T1557" i="1"/>
  <c r="U1557" i="1" s="1"/>
  <c r="T1556" i="1"/>
  <c r="U1556" i="1" s="1"/>
  <c r="T1555" i="1"/>
  <c r="U1555" i="1" s="1"/>
  <c r="T1554" i="1"/>
  <c r="U1554" i="1" s="1"/>
  <c r="T1553" i="1"/>
  <c r="U1553" i="1" s="1"/>
  <c r="T1552" i="1"/>
  <c r="U1552" i="1" s="1"/>
  <c r="T1551" i="1"/>
  <c r="U1551" i="1" s="1"/>
  <c r="T1550" i="1"/>
  <c r="U1550" i="1" s="1"/>
  <c r="T1549" i="1"/>
  <c r="U1549" i="1" s="1"/>
  <c r="T1548" i="1"/>
  <c r="U1548" i="1" s="1"/>
  <c r="T1547" i="1"/>
  <c r="U1547" i="1" s="1"/>
  <c r="T1546" i="1"/>
  <c r="U1546" i="1" s="1"/>
  <c r="T1545" i="1"/>
  <c r="U1545" i="1" s="1"/>
  <c r="T1544" i="1"/>
  <c r="U1544" i="1" s="1"/>
  <c r="T1543" i="1"/>
  <c r="U1543" i="1" s="1"/>
  <c r="T1542" i="1"/>
  <c r="U1542" i="1" s="1"/>
  <c r="T1541" i="1"/>
  <c r="U1541" i="1" s="1"/>
  <c r="T1540" i="1"/>
  <c r="U1540" i="1" s="1"/>
  <c r="T1539" i="1"/>
  <c r="U1539" i="1" s="1"/>
  <c r="T1538" i="1"/>
  <c r="U1538" i="1" s="1"/>
  <c r="T1537" i="1"/>
  <c r="U1537" i="1" s="1"/>
  <c r="T1536" i="1"/>
  <c r="U1536" i="1" s="1"/>
  <c r="T1535" i="1"/>
  <c r="U1535" i="1" s="1"/>
  <c r="T1534" i="1"/>
  <c r="U1534" i="1" s="1"/>
  <c r="T1533" i="1"/>
  <c r="U1533" i="1" s="1"/>
  <c r="T1532" i="1"/>
  <c r="U1532" i="1" s="1"/>
  <c r="T1531" i="1"/>
  <c r="U1531" i="1" s="1"/>
  <c r="T1530" i="1"/>
  <c r="U1530" i="1" s="1"/>
  <c r="T1529" i="1"/>
  <c r="U1529" i="1" s="1"/>
  <c r="T1528" i="1"/>
  <c r="U1528" i="1" s="1"/>
  <c r="T1527" i="1"/>
  <c r="U1527" i="1" s="1"/>
  <c r="T1526" i="1"/>
  <c r="U1526" i="1" s="1"/>
  <c r="T1525" i="1"/>
  <c r="U1525" i="1" s="1"/>
  <c r="T1524" i="1"/>
  <c r="U1524" i="1" s="1"/>
  <c r="T1523" i="1"/>
  <c r="U1523" i="1" s="1"/>
  <c r="T1522" i="1"/>
  <c r="U1522" i="1" s="1"/>
  <c r="T1521" i="1"/>
  <c r="U1521" i="1" s="1"/>
  <c r="T1520" i="1"/>
  <c r="U1520" i="1" s="1"/>
  <c r="T1519" i="1"/>
  <c r="U1519" i="1" s="1"/>
  <c r="T1518" i="1"/>
  <c r="U1518" i="1" s="1"/>
  <c r="T1517" i="1"/>
  <c r="U1517" i="1" s="1"/>
  <c r="T1516" i="1"/>
  <c r="U1516" i="1" s="1"/>
  <c r="T1515" i="1"/>
  <c r="U1515" i="1" s="1"/>
  <c r="T1514" i="1"/>
  <c r="U1514" i="1" s="1"/>
  <c r="T1513" i="1"/>
  <c r="U1513" i="1" s="1"/>
  <c r="T1512" i="1"/>
  <c r="U1512" i="1" s="1"/>
  <c r="T1511" i="1"/>
  <c r="U1511" i="1" s="1"/>
  <c r="T1510" i="1"/>
  <c r="U1510" i="1" s="1"/>
  <c r="T1509" i="1"/>
  <c r="U1509" i="1" s="1"/>
  <c r="T1508" i="1"/>
  <c r="U1508" i="1" s="1"/>
  <c r="T1507" i="1"/>
  <c r="U1507" i="1" s="1"/>
  <c r="T1506" i="1"/>
  <c r="U1506" i="1" s="1"/>
  <c r="T1505" i="1"/>
  <c r="U1505" i="1" s="1"/>
  <c r="T1504" i="1"/>
  <c r="U1504" i="1" s="1"/>
  <c r="T1503" i="1"/>
  <c r="U1503" i="1" s="1"/>
  <c r="T1502" i="1"/>
  <c r="U1502" i="1" s="1"/>
  <c r="T1501" i="1"/>
  <c r="U1501" i="1" s="1"/>
  <c r="T1500" i="1"/>
  <c r="U1500" i="1" s="1"/>
  <c r="T1499" i="1"/>
  <c r="U1499" i="1" s="1"/>
  <c r="T1498" i="1"/>
  <c r="U1498" i="1" s="1"/>
  <c r="T1497" i="1"/>
  <c r="U1497" i="1" s="1"/>
  <c r="T1496" i="1"/>
  <c r="U1496" i="1" s="1"/>
  <c r="T1495" i="1"/>
  <c r="U1495" i="1" s="1"/>
  <c r="T1494" i="1"/>
  <c r="U1494" i="1" s="1"/>
  <c r="T1493" i="1"/>
  <c r="U1493" i="1" s="1"/>
  <c r="T1492" i="1"/>
  <c r="U1492" i="1" s="1"/>
  <c r="T1491" i="1"/>
  <c r="U1491" i="1" s="1"/>
  <c r="T1490" i="1"/>
  <c r="U1490" i="1" s="1"/>
  <c r="T1489" i="1"/>
  <c r="U1489" i="1" s="1"/>
  <c r="T1488" i="1"/>
  <c r="U1488" i="1" s="1"/>
  <c r="T1487" i="1"/>
  <c r="U1487" i="1" s="1"/>
  <c r="T1486" i="1"/>
  <c r="U1486" i="1" s="1"/>
  <c r="T1485" i="1"/>
  <c r="U1485" i="1" s="1"/>
  <c r="T1484" i="1"/>
  <c r="U1484" i="1" s="1"/>
  <c r="T1483" i="1"/>
  <c r="U1483" i="1" s="1"/>
  <c r="T1482" i="1"/>
  <c r="U1482" i="1" s="1"/>
  <c r="T1481" i="1"/>
  <c r="U1481" i="1" s="1"/>
  <c r="T1480" i="1"/>
  <c r="U1480" i="1" s="1"/>
  <c r="T1479" i="1"/>
  <c r="U1479" i="1" s="1"/>
  <c r="T1478" i="1"/>
  <c r="U1478" i="1" s="1"/>
  <c r="T1477" i="1"/>
  <c r="U1477" i="1" s="1"/>
  <c r="T1476" i="1"/>
  <c r="U1476" i="1" s="1"/>
  <c r="T1475" i="1"/>
  <c r="U1475" i="1" s="1"/>
  <c r="T1474" i="1"/>
  <c r="U1474" i="1" s="1"/>
  <c r="T1473" i="1"/>
  <c r="U1473" i="1" s="1"/>
  <c r="T1472" i="1"/>
  <c r="U1472" i="1" s="1"/>
  <c r="T1471" i="1"/>
  <c r="U1471" i="1" s="1"/>
  <c r="T1470" i="1"/>
  <c r="U1470" i="1" s="1"/>
  <c r="T1469" i="1"/>
  <c r="U1469" i="1" s="1"/>
  <c r="T1468" i="1"/>
  <c r="U1468" i="1" s="1"/>
  <c r="T1467" i="1"/>
  <c r="U1467" i="1" s="1"/>
  <c r="T1466" i="1"/>
  <c r="U1466" i="1" s="1"/>
  <c r="T1465" i="1"/>
  <c r="U1465" i="1" s="1"/>
  <c r="T1464" i="1"/>
  <c r="U1464" i="1" s="1"/>
  <c r="T1463" i="1"/>
  <c r="U1463" i="1" s="1"/>
  <c r="T1462" i="1"/>
  <c r="U1462" i="1" s="1"/>
  <c r="T1461" i="1"/>
  <c r="U1461" i="1" s="1"/>
  <c r="T1460" i="1"/>
  <c r="U1460" i="1" s="1"/>
  <c r="T1459" i="1"/>
  <c r="U1459" i="1" s="1"/>
  <c r="T1458" i="1"/>
  <c r="U1458" i="1" s="1"/>
  <c r="T1457" i="1"/>
  <c r="U1457" i="1" s="1"/>
  <c r="T1456" i="1"/>
  <c r="U1456" i="1" s="1"/>
  <c r="T1455" i="1"/>
  <c r="U1455" i="1" s="1"/>
  <c r="T1454" i="1"/>
  <c r="U1454" i="1" s="1"/>
  <c r="T1453" i="1"/>
  <c r="U1453" i="1" s="1"/>
  <c r="T1452" i="1"/>
  <c r="U1452" i="1" s="1"/>
  <c r="T1451" i="1"/>
  <c r="U1451" i="1" s="1"/>
  <c r="T1450" i="1"/>
  <c r="U1450" i="1" s="1"/>
  <c r="T1449" i="1"/>
  <c r="U1449" i="1" s="1"/>
  <c r="T1448" i="1"/>
  <c r="U1448" i="1" s="1"/>
  <c r="T1447" i="1"/>
  <c r="U1447" i="1" s="1"/>
  <c r="T1446" i="1"/>
  <c r="U1446" i="1" s="1"/>
  <c r="T1445" i="1"/>
  <c r="U1445" i="1" s="1"/>
  <c r="T1444" i="1"/>
  <c r="U1444" i="1" s="1"/>
  <c r="T1443" i="1"/>
  <c r="U1443" i="1" s="1"/>
  <c r="T1442" i="1"/>
  <c r="U1442" i="1" s="1"/>
  <c r="T1441" i="1"/>
  <c r="U1441" i="1" s="1"/>
  <c r="T1440" i="1"/>
  <c r="U1440" i="1" s="1"/>
  <c r="T1439" i="1"/>
  <c r="U1439" i="1" s="1"/>
  <c r="T1438" i="1"/>
  <c r="U1438" i="1" s="1"/>
  <c r="T1437" i="1"/>
  <c r="U1437" i="1" s="1"/>
  <c r="T1436" i="1"/>
  <c r="U1436" i="1" s="1"/>
  <c r="T1435" i="1"/>
  <c r="U1435" i="1" s="1"/>
  <c r="T1434" i="1"/>
  <c r="U1434" i="1" s="1"/>
  <c r="T1433" i="1"/>
  <c r="U1433" i="1" s="1"/>
  <c r="T1432" i="1"/>
  <c r="U1432" i="1" s="1"/>
  <c r="T1431" i="1"/>
  <c r="U1431" i="1" s="1"/>
  <c r="T1430" i="1"/>
  <c r="U1430" i="1" s="1"/>
  <c r="T1429" i="1"/>
  <c r="U1429" i="1" s="1"/>
  <c r="T1428" i="1"/>
  <c r="U1428" i="1" s="1"/>
  <c r="T1427" i="1"/>
  <c r="U1427" i="1" s="1"/>
  <c r="T1426" i="1"/>
  <c r="U1426" i="1" s="1"/>
  <c r="T1425" i="1"/>
  <c r="U1425" i="1" s="1"/>
  <c r="T1424" i="1"/>
  <c r="U1424" i="1" s="1"/>
  <c r="T1423" i="1"/>
  <c r="U1423" i="1" s="1"/>
  <c r="T1422" i="1"/>
  <c r="U1422" i="1" s="1"/>
  <c r="T1421" i="1"/>
  <c r="U1421" i="1" s="1"/>
  <c r="T1420" i="1"/>
  <c r="U1420" i="1" s="1"/>
  <c r="T1419" i="1"/>
  <c r="U1419" i="1" s="1"/>
  <c r="T1418" i="1"/>
  <c r="U1418" i="1" s="1"/>
  <c r="T1417" i="1"/>
  <c r="U1417" i="1" s="1"/>
  <c r="T1416" i="1"/>
  <c r="U1416" i="1" s="1"/>
  <c r="T1415" i="1"/>
  <c r="U1415" i="1" s="1"/>
  <c r="T1414" i="1"/>
  <c r="U1414" i="1" s="1"/>
  <c r="T1413" i="1"/>
  <c r="U1413" i="1" s="1"/>
  <c r="T1412" i="1"/>
  <c r="U1412" i="1" s="1"/>
  <c r="T1411" i="1"/>
  <c r="U1411" i="1" s="1"/>
  <c r="T1410" i="1"/>
  <c r="U1410" i="1" s="1"/>
  <c r="T1409" i="1"/>
  <c r="U1409" i="1" s="1"/>
  <c r="T1408" i="1"/>
  <c r="U1408" i="1" s="1"/>
  <c r="T1407" i="1"/>
  <c r="U1407" i="1" s="1"/>
  <c r="T1406" i="1"/>
  <c r="U1406" i="1" s="1"/>
  <c r="T1405" i="1"/>
  <c r="U1405" i="1" s="1"/>
  <c r="T1404" i="1"/>
  <c r="U1404" i="1" s="1"/>
  <c r="T1403" i="1"/>
  <c r="U1403" i="1" s="1"/>
  <c r="T1402" i="1"/>
  <c r="U1402" i="1" s="1"/>
  <c r="T1401" i="1"/>
  <c r="U1401" i="1" s="1"/>
  <c r="T1400" i="1"/>
  <c r="U1400" i="1" s="1"/>
  <c r="T1399" i="1"/>
  <c r="U1399" i="1" s="1"/>
  <c r="T1398" i="1"/>
  <c r="U1398" i="1" s="1"/>
  <c r="T1397" i="1"/>
  <c r="U1397" i="1" s="1"/>
  <c r="T1396" i="1"/>
  <c r="U1396" i="1" s="1"/>
  <c r="T1395" i="1"/>
  <c r="U1395" i="1" s="1"/>
  <c r="T1394" i="1"/>
  <c r="U1394" i="1" s="1"/>
  <c r="T1393" i="1"/>
  <c r="U1393" i="1" s="1"/>
  <c r="T1392" i="1"/>
  <c r="U1392" i="1" s="1"/>
  <c r="T1391" i="1"/>
  <c r="U1391" i="1" s="1"/>
  <c r="T1390" i="1"/>
  <c r="U1390" i="1" s="1"/>
  <c r="T1389" i="1"/>
  <c r="U1389" i="1" s="1"/>
  <c r="T1388" i="1"/>
  <c r="U1388" i="1" s="1"/>
  <c r="T1387" i="1"/>
  <c r="U1387" i="1" s="1"/>
  <c r="T1386" i="1"/>
  <c r="U1386" i="1" s="1"/>
  <c r="T1385" i="1"/>
  <c r="U1385" i="1" s="1"/>
  <c r="T1384" i="1"/>
  <c r="U1384" i="1" s="1"/>
  <c r="T1383" i="1"/>
  <c r="U1383" i="1" s="1"/>
  <c r="T1382" i="1"/>
  <c r="U1382" i="1" s="1"/>
  <c r="T1381" i="1"/>
  <c r="U1381" i="1" s="1"/>
  <c r="T1380" i="1"/>
  <c r="U1380" i="1" s="1"/>
  <c r="T1379" i="1"/>
  <c r="U1379" i="1" s="1"/>
  <c r="T1378" i="1"/>
  <c r="U1378" i="1" s="1"/>
  <c r="T1377" i="1"/>
  <c r="U1377" i="1" s="1"/>
  <c r="T1376" i="1"/>
  <c r="U1376" i="1" s="1"/>
  <c r="T1375" i="1"/>
  <c r="U1375" i="1" s="1"/>
  <c r="T1374" i="1"/>
  <c r="U1374" i="1" s="1"/>
  <c r="T1373" i="1"/>
  <c r="U1373" i="1" s="1"/>
  <c r="T1372" i="1"/>
  <c r="U1372" i="1" s="1"/>
  <c r="T1371" i="1"/>
  <c r="U1371" i="1" s="1"/>
  <c r="T1370" i="1"/>
  <c r="U1370" i="1" s="1"/>
  <c r="T1369" i="1"/>
  <c r="U1369" i="1" s="1"/>
  <c r="T1368" i="1"/>
  <c r="U1368" i="1" s="1"/>
  <c r="T1367" i="1"/>
  <c r="U1367" i="1" s="1"/>
  <c r="T1366" i="1"/>
  <c r="U1366" i="1" s="1"/>
  <c r="T1365" i="1"/>
  <c r="U1365" i="1" s="1"/>
  <c r="T1364" i="1"/>
  <c r="U1364" i="1" s="1"/>
  <c r="T1363" i="1"/>
  <c r="U1363" i="1" s="1"/>
  <c r="T1362" i="1"/>
  <c r="U1362" i="1" s="1"/>
  <c r="T1361" i="1"/>
  <c r="U1361" i="1" s="1"/>
  <c r="T1360" i="1"/>
  <c r="U1360" i="1" s="1"/>
  <c r="T1359" i="1"/>
  <c r="U1359" i="1" s="1"/>
  <c r="T1358" i="1"/>
  <c r="U1358" i="1" s="1"/>
  <c r="T1357" i="1"/>
  <c r="U1357" i="1" s="1"/>
  <c r="T1356" i="1"/>
  <c r="U1356" i="1" s="1"/>
  <c r="T1355" i="1"/>
  <c r="U1355" i="1" s="1"/>
  <c r="T1354" i="1"/>
  <c r="U1354" i="1" s="1"/>
  <c r="T1353" i="1"/>
  <c r="U1353" i="1" s="1"/>
  <c r="T1352" i="1"/>
  <c r="U1352" i="1" s="1"/>
  <c r="T1351" i="1"/>
  <c r="U1351" i="1" s="1"/>
  <c r="T1350" i="1"/>
  <c r="U1350" i="1" s="1"/>
  <c r="T1349" i="1"/>
  <c r="U1349" i="1" s="1"/>
  <c r="T1348" i="1"/>
  <c r="U1348" i="1" s="1"/>
  <c r="T1347" i="1"/>
  <c r="U1347" i="1" s="1"/>
  <c r="T1346" i="1"/>
  <c r="U1346" i="1" s="1"/>
  <c r="T1345" i="1"/>
  <c r="U1345" i="1" s="1"/>
  <c r="T1344" i="1"/>
  <c r="U1344" i="1" s="1"/>
  <c r="T1343" i="1"/>
  <c r="U1343" i="1" s="1"/>
  <c r="T1342" i="1"/>
  <c r="U1342" i="1" s="1"/>
  <c r="T1341" i="1"/>
  <c r="U1341" i="1" s="1"/>
  <c r="T1340" i="1"/>
  <c r="U1340" i="1" s="1"/>
  <c r="T1339" i="1"/>
  <c r="U1339" i="1" s="1"/>
  <c r="T1338" i="1"/>
  <c r="U1338" i="1" s="1"/>
  <c r="T1337" i="1"/>
  <c r="U1337" i="1" s="1"/>
  <c r="T1336" i="1"/>
  <c r="U1336" i="1" s="1"/>
  <c r="T1335" i="1"/>
  <c r="U1335" i="1" s="1"/>
  <c r="T1334" i="1"/>
  <c r="U1334" i="1" s="1"/>
  <c r="T1333" i="1"/>
  <c r="U1333" i="1" s="1"/>
  <c r="T1332" i="1"/>
  <c r="U1332" i="1" s="1"/>
  <c r="T1331" i="1"/>
  <c r="U1331" i="1" s="1"/>
  <c r="T1330" i="1"/>
  <c r="U1330" i="1" s="1"/>
  <c r="T1329" i="1"/>
  <c r="U1329" i="1" s="1"/>
  <c r="T1328" i="1"/>
  <c r="U1328" i="1" s="1"/>
  <c r="T1327" i="1"/>
  <c r="U1327" i="1" s="1"/>
  <c r="T1326" i="1"/>
  <c r="U1326" i="1" s="1"/>
  <c r="T1325" i="1"/>
  <c r="U1325" i="1" s="1"/>
  <c r="T1324" i="1"/>
  <c r="U1324" i="1" s="1"/>
  <c r="T1323" i="1"/>
  <c r="U1323" i="1" s="1"/>
  <c r="T1322" i="1"/>
  <c r="U1322" i="1" s="1"/>
  <c r="T1321" i="1"/>
  <c r="U1321" i="1" s="1"/>
  <c r="T1320" i="1"/>
  <c r="U1320" i="1" s="1"/>
  <c r="T1319" i="1"/>
  <c r="U1319" i="1" s="1"/>
  <c r="T1318" i="1"/>
  <c r="U1318" i="1" s="1"/>
  <c r="T1317" i="1"/>
  <c r="U1317" i="1" s="1"/>
  <c r="T1316" i="1"/>
  <c r="U1316" i="1" s="1"/>
  <c r="T1315" i="1"/>
  <c r="U1315" i="1" s="1"/>
  <c r="T1314" i="1"/>
  <c r="U1314" i="1" s="1"/>
  <c r="T1313" i="1"/>
  <c r="U1313" i="1" s="1"/>
  <c r="T1312" i="1"/>
  <c r="U1312" i="1" s="1"/>
  <c r="T1311" i="1"/>
  <c r="U1311" i="1" s="1"/>
  <c r="T1310" i="1"/>
  <c r="U1310" i="1" s="1"/>
  <c r="T1309" i="1"/>
  <c r="U1309" i="1" s="1"/>
  <c r="T1308" i="1"/>
  <c r="U1308" i="1" s="1"/>
  <c r="T1307" i="1"/>
  <c r="U1307" i="1" s="1"/>
  <c r="T1306" i="1"/>
  <c r="U1306" i="1" s="1"/>
  <c r="T1305" i="1"/>
  <c r="U1305" i="1" s="1"/>
  <c r="T1304" i="1"/>
  <c r="U1304" i="1" s="1"/>
  <c r="T1303" i="1"/>
  <c r="U1303" i="1" s="1"/>
  <c r="T1302" i="1"/>
  <c r="U1302" i="1" s="1"/>
  <c r="T1301" i="1"/>
  <c r="U1301" i="1" s="1"/>
  <c r="T1300" i="1"/>
  <c r="U1300" i="1" s="1"/>
  <c r="T1299" i="1"/>
  <c r="U1299" i="1" s="1"/>
  <c r="T1298" i="1"/>
  <c r="U1298" i="1" s="1"/>
  <c r="T1297" i="1"/>
  <c r="U1297" i="1" s="1"/>
  <c r="T1296" i="1"/>
  <c r="U1296" i="1" s="1"/>
  <c r="T1295" i="1"/>
  <c r="U1295" i="1" s="1"/>
  <c r="T1294" i="1"/>
  <c r="U1294" i="1" s="1"/>
  <c r="T1293" i="1"/>
  <c r="U1293" i="1" s="1"/>
  <c r="T1292" i="1"/>
  <c r="U1292" i="1" s="1"/>
  <c r="T1291" i="1"/>
  <c r="U1291" i="1" s="1"/>
  <c r="T1290" i="1"/>
  <c r="U1290" i="1" s="1"/>
  <c r="T1289" i="1"/>
  <c r="U1289" i="1" s="1"/>
  <c r="T1288" i="1"/>
  <c r="U1288" i="1" s="1"/>
  <c r="T1287" i="1"/>
  <c r="U1287" i="1" s="1"/>
  <c r="T1286" i="1"/>
  <c r="U1286" i="1" s="1"/>
  <c r="T1285" i="1"/>
  <c r="U1285" i="1" s="1"/>
  <c r="T1284" i="1"/>
  <c r="U1284" i="1" s="1"/>
  <c r="T1283" i="1"/>
  <c r="U1283" i="1" s="1"/>
  <c r="T1282" i="1"/>
  <c r="U1282" i="1" s="1"/>
  <c r="T1281" i="1"/>
  <c r="U1281" i="1" s="1"/>
  <c r="T1280" i="1"/>
  <c r="U1280" i="1" s="1"/>
  <c r="T1279" i="1"/>
  <c r="U1279" i="1" s="1"/>
  <c r="T1278" i="1"/>
  <c r="U1278" i="1" s="1"/>
  <c r="T1277" i="1"/>
  <c r="U1277" i="1" s="1"/>
  <c r="T1276" i="1"/>
  <c r="U1276" i="1" s="1"/>
  <c r="T1275" i="1"/>
  <c r="U1275" i="1" s="1"/>
  <c r="T1274" i="1"/>
  <c r="U1274" i="1" s="1"/>
  <c r="T1273" i="1"/>
  <c r="U1273" i="1" s="1"/>
  <c r="T1272" i="1"/>
  <c r="U1272" i="1" s="1"/>
  <c r="T1271" i="1"/>
  <c r="U1271" i="1" s="1"/>
  <c r="T1270" i="1"/>
  <c r="U1270" i="1" s="1"/>
  <c r="T1269" i="1"/>
  <c r="U1269" i="1" s="1"/>
  <c r="T1268" i="1"/>
  <c r="U1268" i="1" s="1"/>
  <c r="T1267" i="1"/>
  <c r="U1267" i="1" s="1"/>
  <c r="T1266" i="1"/>
  <c r="U1266" i="1" s="1"/>
  <c r="T1265" i="1"/>
  <c r="U1265" i="1" s="1"/>
  <c r="T1264" i="1"/>
  <c r="U1264" i="1" s="1"/>
  <c r="T1263" i="1"/>
  <c r="U1263" i="1" s="1"/>
  <c r="T1262" i="1"/>
  <c r="U1262" i="1" s="1"/>
  <c r="T1261" i="1"/>
  <c r="U1261" i="1" s="1"/>
  <c r="T1260" i="1"/>
  <c r="U1260" i="1" s="1"/>
  <c r="T1259" i="1"/>
  <c r="U1259" i="1" s="1"/>
  <c r="T1258" i="1"/>
  <c r="U1258" i="1" s="1"/>
  <c r="T1257" i="1"/>
  <c r="U1257" i="1" s="1"/>
  <c r="T1256" i="1"/>
  <c r="U1256" i="1" s="1"/>
  <c r="T1255" i="1"/>
  <c r="U1255" i="1" s="1"/>
  <c r="T1254" i="1"/>
  <c r="U1254" i="1" s="1"/>
  <c r="T1253" i="1"/>
  <c r="U1253" i="1" s="1"/>
  <c r="T1252" i="1"/>
  <c r="U1252" i="1" s="1"/>
  <c r="T1251" i="1"/>
  <c r="U1251" i="1" s="1"/>
  <c r="T1250" i="1"/>
  <c r="U1250" i="1" s="1"/>
  <c r="T1249" i="1"/>
  <c r="U1249" i="1" s="1"/>
  <c r="T1248" i="1"/>
  <c r="U1248" i="1" s="1"/>
  <c r="T1247" i="1"/>
  <c r="U1247" i="1" s="1"/>
  <c r="T1246" i="1"/>
  <c r="U1246" i="1" s="1"/>
  <c r="T1245" i="1"/>
  <c r="U1245" i="1" s="1"/>
  <c r="T1244" i="1"/>
  <c r="U1244" i="1" s="1"/>
  <c r="T1243" i="1"/>
  <c r="U1243" i="1" s="1"/>
  <c r="T1242" i="1"/>
  <c r="U1242" i="1" s="1"/>
  <c r="T1241" i="1"/>
  <c r="U1241" i="1" s="1"/>
  <c r="T1240" i="1"/>
  <c r="U1240" i="1" s="1"/>
  <c r="T1239" i="1"/>
  <c r="U1239" i="1" s="1"/>
  <c r="T1238" i="1"/>
  <c r="U1238" i="1" s="1"/>
  <c r="T1237" i="1"/>
  <c r="U1237" i="1" s="1"/>
  <c r="T1236" i="1"/>
  <c r="U1236" i="1" s="1"/>
  <c r="T1235" i="1"/>
  <c r="U1235" i="1" s="1"/>
  <c r="T1234" i="1"/>
  <c r="U1234" i="1" s="1"/>
  <c r="T1233" i="1"/>
  <c r="U1233" i="1" s="1"/>
  <c r="T1232" i="1"/>
  <c r="U1232" i="1" s="1"/>
  <c r="T1231" i="1"/>
  <c r="U1231" i="1" s="1"/>
  <c r="T1230" i="1"/>
  <c r="U1230" i="1" s="1"/>
  <c r="T1229" i="1"/>
  <c r="U1229" i="1" s="1"/>
  <c r="T1228" i="1"/>
  <c r="U1228" i="1" s="1"/>
  <c r="T1227" i="1"/>
  <c r="U1227" i="1" s="1"/>
  <c r="T1226" i="1"/>
  <c r="U1226" i="1" s="1"/>
  <c r="T1225" i="1"/>
  <c r="U1225" i="1" s="1"/>
  <c r="T1224" i="1"/>
  <c r="U1224" i="1" s="1"/>
  <c r="T1223" i="1"/>
  <c r="U1223" i="1" s="1"/>
  <c r="T1222" i="1"/>
  <c r="U1222" i="1" s="1"/>
  <c r="T1221" i="1"/>
  <c r="U1221" i="1" s="1"/>
  <c r="T1220" i="1"/>
  <c r="U1220" i="1" s="1"/>
  <c r="T1219" i="1"/>
  <c r="U1219" i="1" s="1"/>
  <c r="T1218" i="1"/>
  <c r="U1218" i="1" s="1"/>
  <c r="T1217" i="1"/>
  <c r="U1217" i="1" s="1"/>
  <c r="T1216" i="1"/>
  <c r="U1216" i="1" s="1"/>
  <c r="T1215" i="1"/>
  <c r="U1215" i="1" s="1"/>
  <c r="T1214" i="1"/>
  <c r="U1214" i="1" s="1"/>
  <c r="T1213" i="1"/>
  <c r="U1213" i="1" s="1"/>
  <c r="T1212" i="1"/>
  <c r="U1212" i="1" s="1"/>
  <c r="T1211" i="1"/>
  <c r="U1211" i="1" s="1"/>
  <c r="T1210" i="1"/>
  <c r="U1210" i="1" s="1"/>
  <c r="T1209" i="1"/>
  <c r="U1209" i="1" s="1"/>
  <c r="T1208" i="1"/>
  <c r="U1208" i="1" s="1"/>
  <c r="T1207" i="1"/>
  <c r="U1207" i="1" s="1"/>
  <c r="T1206" i="1"/>
  <c r="U1206" i="1" s="1"/>
  <c r="T1205" i="1"/>
  <c r="U1205" i="1" s="1"/>
  <c r="T1204" i="1"/>
  <c r="U1204" i="1" s="1"/>
  <c r="T1203" i="1"/>
  <c r="U1203" i="1" s="1"/>
  <c r="T1202" i="1"/>
  <c r="U1202" i="1" s="1"/>
  <c r="T1201" i="1"/>
  <c r="U1201" i="1" s="1"/>
  <c r="T1200" i="1"/>
  <c r="U1200" i="1" s="1"/>
  <c r="T1199" i="1"/>
  <c r="U1199" i="1" s="1"/>
  <c r="T1198" i="1"/>
  <c r="U1198" i="1" s="1"/>
  <c r="T1197" i="1"/>
  <c r="U1197" i="1" s="1"/>
  <c r="T1196" i="1"/>
  <c r="U1196" i="1" s="1"/>
  <c r="T1195" i="1"/>
  <c r="U1195" i="1" s="1"/>
  <c r="T1194" i="1"/>
  <c r="U1194" i="1" s="1"/>
  <c r="T1193" i="1"/>
  <c r="U1193" i="1" s="1"/>
  <c r="T1192" i="1"/>
  <c r="U1192" i="1" s="1"/>
  <c r="T1191" i="1"/>
  <c r="U1191" i="1" s="1"/>
  <c r="T1190" i="1"/>
  <c r="U1190" i="1" s="1"/>
  <c r="T1189" i="1"/>
  <c r="U1189" i="1" s="1"/>
  <c r="T1188" i="1"/>
  <c r="U1188" i="1" s="1"/>
  <c r="T1187" i="1"/>
  <c r="U1187" i="1" s="1"/>
  <c r="T1186" i="1"/>
  <c r="U1186" i="1" s="1"/>
  <c r="T1185" i="1"/>
  <c r="U1185" i="1" s="1"/>
  <c r="T1184" i="1"/>
  <c r="U1184" i="1" s="1"/>
  <c r="T1183" i="1"/>
  <c r="U1183" i="1" s="1"/>
  <c r="T1182" i="1"/>
  <c r="U1182" i="1" s="1"/>
  <c r="T1181" i="1"/>
  <c r="U1181" i="1" s="1"/>
  <c r="T1180" i="1"/>
  <c r="U1180" i="1" s="1"/>
  <c r="T1179" i="1"/>
  <c r="U1179" i="1" s="1"/>
  <c r="T1178" i="1"/>
  <c r="U1178" i="1" s="1"/>
  <c r="T1177" i="1"/>
  <c r="U1177" i="1" s="1"/>
  <c r="T1176" i="1"/>
  <c r="U1176" i="1" s="1"/>
  <c r="T1175" i="1"/>
  <c r="U1175" i="1" s="1"/>
  <c r="T1174" i="1"/>
  <c r="U1174" i="1" s="1"/>
  <c r="T1173" i="1"/>
  <c r="U1173" i="1" s="1"/>
  <c r="T1172" i="1"/>
  <c r="U1172" i="1" s="1"/>
  <c r="T1171" i="1"/>
  <c r="U1171" i="1" s="1"/>
  <c r="T1170" i="1"/>
  <c r="U1170" i="1" s="1"/>
  <c r="T1169" i="1"/>
  <c r="U1169" i="1" s="1"/>
  <c r="T1168" i="1"/>
  <c r="U1168" i="1" s="1"/>
  <c r="T1167" i="1"/>
  <c r="U1167" i="1" s="1"/>
  <c r="T1166" i="1"/>
  <c r="U1166" i="1" s="1"/>
  <c r="T1165" i="1"/>
  <c r="U1165" i="1" s="1"/>
  <c r="T1164" i="1"/>
  <c r="U1164" i="1" s="1"/>
  <c r="T1163" i="1"/>
  <c r="U1163" i="1" s="1"/>
  <c r="T1162" i="1"/>
  <c r="U1162" i="1" s="1"/>
  <c r="T1161" i="1"/>
  <c r="U1161" i="1" s="1"/>
  <c r="T1160" i="1"/>
  <c r="U1160" i="1" s="1"/>
  <c r="T1159" i="1"/>
  <c r="U1159" i="1" s="1"/>
  <c r="T1158" i="1"/>
  <c r="U1158" i="1" s="1"/>
  <c r="T1157" i="1"/>
  <c r="U1157" i="1" s="1"/>
  <c r="T1156" i="1"/>
  <c r="U1156" i="1" s="1"/>
  <c r="T1155" i="1"/>
  <c r="U1155" i="1" s="1"/>
  <c r="T1154" i="1"/>
  <c r="U1154" i="1" s="1"/>
  <c r="T1153" i="1"/>
  <c r="U1153" i="1" s="1"/>
  <c r="T1152" i="1"/>
  <c r="U1152" i="1" s="1"/>
  <c r="T1151" i="1"/>
  <c r="U1151" i="1" s="1"/>
  <c r="T1150" i="1"/>
  <c r="U1150" i="1" s="1"/>
  <c r="T1149" i="1"/>
  <c r="U1149" i="1" s="1"/>
  <c r="T1148" i="1"/>
  <c r="U1148" i="1" s="1"/>
  <c r="T1147" i="1"/>
  <c r="U1147" i="1" s="1"/>
  <c r="T1146" i="1"/>
  <c r="U1146" i="1" s="1"/>
  <c r="T1145" i="1"/>
  <c r="U1145" i="1" s="1"/>
  <c r="T1144" i="1"/>
  <c r="U1144" i="1" s="1"/>
  <c r="T1143" i="1"/>
  <c r="U1143" i="1" s="1"/>
  <c r="T1142" i="1"/>
  <c r="U1142" i="1" s="1"/>
  <c r="T1141" i="1"/>
  <c r="U1141" i="1" s="1"/>
  <c r="T1140" i="1"/>
  <c r="U1140" i="1" s="1"/>
  <c r="T1139" i="1"/>
  <c r="U1139" i="1" s="1"/>
  <c r="T1138" i="1"/>
  <c r="U1138" i="1" s="1"/>
  <c r="T1137" i="1"/>
  <c r="U1137" i="1" s="1"/>
  <c r="T1136" i="1"/>
  <c r="U1136" i="1" s="1"/>
  <c r="T1135" i="1"/>
  <c r="U1135" i="1" s="1"/>
  <c r="T1134" i="1"/>
  <c r="U1134" i="1" s="1"/>
  <c r="T1133" i="1"/>
  <c r="U1133" i="1" s="1"/>
  <c r="T1132" i="1"/>
  <c r="U1132" i="1" s="1"/>
  <c r="T1131" i="1"/>
  <c r="U1131" i="1" s="1"/>
  <c r="T1130" i="1"/>
  <c r="U1130" i="1" s="1"/>
  <c r="T1129" i="1"/>
  <c r="U1129" i="1" s="1"/>
  <c r="T1128" i="1"/>
  <c r="U1128" i="1" s="1"/>
  <c r="T1127" i="1"/>
  <c r="U1127" i="1" s="1"/>
  <c r="T1126" i="1"/>
  <c r="U1126" i="1" s="1"/>
  <c r="T1125" i="1"/>
  <c r="U1125" i="1" s="1"/>
  <c r="T1124" i="1"/>
  <c r="U1124" i="1" s="1"/>
  <c r="T1123" i="1"/>
  <c r="U1123" i="1" s="1"/>
  <c r="T1122" i="1"/>
  <c r="U1122" i="1" s="1"/>
  <c r="T1121" i="1"/>
  <c r="U1121" i="1" s="1"/>
  <c r="T1120" i="1"/>
  <c r="U1120" i="1" s="1"/>
  <c r="T1119" i="1"/>
  <c r="U1119" i="1" s="1"/>
  <c r="T1118" i="1"/>
  <c r="U1118" i="1" s="1"/>
  <c r="T1117" i="1"/>
  <c r="U1117" i="1" s="1"/>
  <c r="T1116" i="1"/>
  <c r="U1116" i="1" s="1"/>
  <c r="T1115" i="1"/>
  <c r="U1115" i="1" s="1"/>
  <c r="T1114" i="1"/>
  <c r="U1114" i="1" s="1"/>
  <c r="T1113" i="1"/>
  <c r="U1113" i="1" s="1"/>
  <c r="T1112" i="1"/>
  <c r="U1112" i="1" s="1"/>
  <c r="T1111" i="1"/>
  <c r="U1111" i="1" s="1"/>
  <c r="T1110" i="1"/>
  <c r="U1110" i="1" s="1"/>
  <c r="T1109" i="1"/>
  <c r="U1109" i="1" s="1"/>
  <c r="T1108" i="1"/>
  <c r="U1108" i="1" s="1"/>
  <c r="T1107" i="1"/>
  <c r="U1107" i="1" s="1"/>
  <c r="T1106" i="1"/>
  <c r="U1106" i="1" s="1"/>
  <c r="T1105" i="1"/>
  <c r="U1105" i="1" s="1"/>
  <c r="T1104" i="1"/>
  <c r="U1104" i="1" s="1"/>
  <c r="T1103" i="1"/>
  <c r="U1103" i="1" s="1"/>
  <c r="T1102" i="1"/>
  <c r="U1102" i="1" s="1"/>
  <c r="T1101" i="1"/>
  <c r="U1101" i="1" s="1"/>
  <c r="T1100" i="1"/>
  <c r="U1100" i="1" s="1"/>
  <c r="T1099" i="1"/>
  <c r="U1099" i="1" s="1"/>
  <c r="T1098" i="1"/>
  <c r="U1098" i="1" s="1"/>
  <c r="T1097" i="1"/>
  <c r="U1097" i="1" s="1"/>
  <c r="T1096" i="1"/>
  <c r="U1096" i="1" s="1"/>
  <c r="T1095" i="1"/>
  <c r="U1095" i="1" s="1"/>
  <c r="T1094" i="1"/>
  <c r="U1094" i="1" s="1"/>
  <c r="T1093" i="1"/>
  <c r="U1093" i="1" s="1"/>
  <c r="T1092" i="1"/>
  <c r="U1092" i="1" s="1"/>
  <c r="T1091" i="1"/>
  <c r="U1091" i="1" s="1"/>
  <c r="T1090" i="1"/>
  <c r="U1090" i="1" s="1"/>
  <c r="T1089" i="1"/>
  <c r="U1089" i="1" s="1"/>
  <c r="T1088" i="1"/>
  <c r="U1088" i="1" s="1"/>
  <c r="T1087" i="1"/>
  <c r="U1087" i="1" s="1"/>
  <c r="T1086" i="1"/>
  <c r="U1086" i="1" s="1"/>
  <c r="T1085" i="1"/>
  <c r="U1085" i="1" s="1"/>
  <c r="T1084" i="1"/>
  <c r="U1084" i="1" s="1"/>
  <c r="T1083" i="1"/>
  <c r="U1083" i="1" s="1"/>
  <c r="T1082" i="1"/>
  <c r="U1082" i="1" s="1"/>
  <c r="T1081" i="1"/>
  <c r="U1081" i="1" s="1"/>
  <c r="T1080" i="1"/>
  <c r="U1080" i="1" s="1"/>
  <c r="T1079" i="1"/>
  <c r="U1079" i="1" s="1"/>
  <c r="T1078" i="1"/>
  <c r="U1078" i="1" s="1"/>
  <c r="T1077" i="1"/>
  <c r="U1077" i="1" s="1"/>
  <c r="T1076" i="1"/>
  <c r="U1076" i="1" s="1"/>
  <c r="T1075" i="1"/>
  <c r="U1075" i="1" s="1"/>
  <c r="T1074" i="1"/>
  <c r="U1074" i="1" s="1"/>
  <c r="T1073" i="1"/>
  <c r="U1073" i="1" s="1"/>
  <c r="T1072" i="1"/>
  <c r="U1072" i="1" s="1"/>
  <c r="T1071" i="1"/>
  <c r="U1071" i="1" s="1"/>
  <c r="T1070" i="1"/>
  <c r="U1070" i="1" s="1"/>
  <c r="T1069" i="1"/>
  <c r="U1069" i="1" s="1"/>
  <c r="T1068" i="1"/>
  <c r="U1068" i="1" s="1"/>
  <c r="T1067" i="1"/>
  <c r="U1067" i="1" s="1"/>
  <c r="T1066" i="1"/>
  <c r="U1066" i="1" s="1"/>
  <c r="T1065" i="1"/>
  <c r="U1065" i="1" s="1"/>
  <c r="T1064" i="1"/>
  <c r="U1064" i="1" s="1"/>
  <c r="T1063" i="1"/>
  <c r="U1063" i="1" s="1"/>
  <c r="T1062" i="1"/>
  <c r="U1062" i="1" s="1"/>
  <c r="T1061" i="1"/>
  <c r="U1061" i="1" s="1"/>
  <c r="T1060" i="1"/>
  <c r="U1060" i="1" s="1"/>
  <c r="T1059" i="1"/>
  <c r="U1059" i="1" s="1"/>
  <c r="T1058" i="1"/>
  <c r="U1058" i="1" s="1"/>
  <c r="T1057" i="1"/>
  <c r="U1057" i="1" s="1"/>
  <c r="T1056" i="1"/>
  <c r="U1056" i="1" s="1"/>
  <c r="T1055" i="1"/>
  <c r="U1055" i="1" s="1"/>
  <c r="T1054" i="1"/>
  <c r="U1054" i="1" s="1"/>
  <c r="T1053" i="1"/>
  <c r="U1053" i="1" s="1"/>
  <c r="T1052" i="1"/>
  <c r="U1052" i="1" s="1"/>
  <c r="T1051" i="1"/>
  <c r="U1051" i="1" s="1"/>
  <c r="T1050" i="1"/>
  <c r="U1050" i="1" s="1"/>
  <c r="T1049" i="1"/>
  <c r="U1049" i="1" s="1"/>
  <c r="T1048" i="1"/>
  <c r="U1048" i="1" s="1"/>
  <c r="T1047" i="1"/>
  <c r="U1047" i="1" s="1"/>
  <c r="T1046" i="1"/>
  <c r="U1046" i="1" s="1"/>
  <c r="T1045" i="1"/>
  <c r="U1045" i="1" s="1"/>
  <c r="T1044" i="1"/>
  <c r="U1044" i="1" s="1"/>
  <c r="T1043" i="1"/>
  <c r="U1043" i="1" s="1"/>
  <c r="T1042" i="1"/>
  <c r="U1042" i="1" s="1"/>
  <c r="T1041" i="1"/>
  <c r="U1041" i="1" s="1"/>
  <c r="T1040" i="1"/>
  <c r="U1040" i="1" s="1"/>
  <c r="T1039" i="1"/>
  <c r="U1039" i="1" s="1"/>
  <c r="T1038" i="1"/>
  <c r="U1038" i="1" s="1"/>
  <c r="T1037" i="1"/>
  <c r="U1037" i="1" s="1"/>
  <c r="T1036" i="1"/>
  <c r="U1036" i="1" s="1"/>
  <c r="T1035" i="1"/>
  <c r="U1035" i="1" s="1"/>
  <c r="T1034" i="1"/>
  <c r="U1034" i="1" s="1"/>
  <c r="T1033" i="1"/>
  <c r="U1033" i="1" s="1"/>
  <c r="T1032" i="1"/>
  <c r="U1032" i="1" s="1"/>
  <c r="T1031" i="1"/>
  <c r="U1031" i="1" s="1"/>
  <c r="T1030" i="1"/>
  <c r="U1030" i="1" s="1"/>
  <c r="T1029" i="1"/>
  <c r="U1029" i="1" s="1"/>
  <c r="T1028" i="1"/>
  <c r="U1028" i="1" s="1"/>
  <c r="T1027" i="1"/>
  <c r="U1027" i="1" s="1"/>
  <c r="T1026" i="1"/>
  <c r="U1026" i="1" s="1"/>
  <c r="T1025" i="1"/>
  <c r="U1025" i="1" s="1"/>
  <c r="T1024" i="1"/>
  <c r="U1024" i="1" s="1"/>
  <c r="T1023" i="1"/>
  <c r="U1023" i="1" s="1"/>
  <c r="T1022" i="1"/>
  <c r="U1022" i="1" s="1"/>
  <c r="T1021" i="1"/>
  <c r="U1021" i="1" s="1"/>
  <c r="T1020" i="1"/>
  <c r="U1020" i="1" s="1"/>
  <c r="T1019" i="1"/>
  <c r="U1019" i="1" s="1"/>
  <c r="T1018" i="1"/>
  <c r="U1018" i="1" s="1"/>
  <c r="T1017" i="1"/>
  <c r="U1017" i="1" s="1"/>
  <c r="T1016" i="1"/>
  <c r="U1016" i="1" s="1"/>
  <c r="T1015" i="1"/>
  <c r="U1015" i="1" s="1"/>
  <c r="T1014" i="1"/>
  <c r="U1014" i="1" s="1"/>
  <c r="T1013" i="1"/>
  <c r="U1013" i="1" s="1"/>
  <c r="T1012" i="1"/>
  <c r="U1012" i="1" s="1"/>
  <c r="T1011" i="1"/>
  <c r="U1011" i="1" s="1"/>
  <c r="T1010" i="1"/>
  <c r="U1010" i="1" s="1"/>
  <c r="T1009" i="1"/>
  <c r="U1009" i="1" s="1"/>
  <c r="T1008" i="1"/>
  <c r="U1008" i="1" s="1"/>
  <c r="T1007" i="1"/>
  <c r="U1007" i="1" s="1"/>
  <c r="T1006" i="1"/>
  <c r="U1006" i="1" s="1"/>
  <c r="T1005" i="1"/>
  <c r="U1005" i="1" s="1"/>
  <c r="T1004" i="1"/>
  <c r="U1004" i="1" s="1"/>
  <c r="T1003" i="1"/>
  <c r="U1003" i="1" s="1"/>
  <c r="T1002" i="1"/>
  <c r="U1002" i="1" s="1"/>
  <c r="T1001" i="1"/>
  <c r="U1001" i="1" s="1"/>
  <c r="T1000" i="1"/>
  <c r="U1000" i="1" s="1"/>
  <c r="T999" i="1"/>
  <c r="U999" i="1" s="1"/>
  <c r="T998" i="1"/>
  <c r="U998" i="1" s="1"/>
  <c r="T997" i="1"/>
  <c r="U997" i="1" s="1"/>
  <c r="T996" i="1"/>
  <c r="U996" i="1" s="1"/>
  <c r="T995" i="1"/>
  <c r="U995" i="1" s="1"/>
  <c r="T994" i="1"/>
  <c r="U994" i="1" s="1"/>
  <c r="T993" i="1"/>
  <c r="U993" i="1" s="1"/>
  <c r="T992" i="1"/>
  <c r="U992" i="1" s="1"/>
  <c r="T991" i="1"/>
  <c r="U991" i="1" s="1"/>
  <c r="T990" i="1"/>
  <c r="U990" i="1" s="1"/>
  <c r="T989" i="1"/>
  <c r="U989" i="1" s="1"/>
  <c r="T988" i="1"/>
  <c r="U988" i="1" s="1"/>
  <c r="T987" i="1"/>
  <c r="U987" i="1" s="1"/>
  <c r="T986" i="1"/>
  <c r="U986" i="1" s="1"/>
  <c r="T985" i="1"/>
  <c r="U985" i="1" s="1"/>
  <c r="T984" i="1"/>
  <c r="U984" i="1" s="1"/>
  <c r="T983" i="1"/>
  <c r="U983" i="1" s="1"/>
  <c r="T982" i="1"/>
  <c r="U982" i="1" s="1"/>
  <c r="T981" i="1"/>
  <c r="U981" i="1" s="1"/>
  <c r="T980" i="1"/>
  <c r="U980" i="1" s="1"/>
  <c r="T979" i="1"/>
  <c r="U979" i="1" s="1"/>
  <c r="T978" i="1"/>
  <c r="U978" i="1" s="1"/>
  <c r="T977" i="1"/>
  <c r="U977" i="1" s="1"/>
  <c r="T976" i="1"/>
  <c r="U976" i="1" s="1"/>
  <c r="T975" i="1"/>
  <c r="U975" i="1" s="1"/>
  <c r="T974" i="1"/>
  <c r="U974" i="1" s="1"/>
  <c r="T973" i="1"/>
  <c r="U973" i="1" s="1"/>
  <c r="T972" i="1"/>
  <c r="U972" i="1" s="1"/>
  <c r="T971" i="1"/>
  <c r="U971" i="1" s="1"/>
  <c r="T970" i="1"/>
  <c r="U970" i="1" s="1"/>
  <c r="T969" i="1"/>
  <c r="U969" i="1" s="1"/>
  <c r="T968" i="1"/>
  <c r="U968" i="1" s="1"/>
  <c r="T967" i="1"/>
  <c r="U967" i="1" s="1"/>
  <c r="T966" i="1"/>
  <c r="U966" i="1" s="1"/>
  <c r="T965" i="1"/>
  <c r="U965" i="1" s="1"/>
  <c r="T964" i="1"/>
  <c r="U964" i="1" s="1"/>
  <c r="T963" i="1"/>
  <c r="U963" i="1" s="1"/>
  <c r="T962" i="1"/>
  <c r="U962" i="1" s="1"/>
  <c r="T961" i="1"/>
  <c r="U961" i="1" s="1"/>
  <c r="T960" i="1"/>
  <c r="U960" i="1" s="1"/>
  <c r="T959" i="1"/>
  <c r="U959" i="1" s="1"/>
  <c r="T958" i="1"/>
  <c r="U958" i="1" s="1"/>
  <c r="T957" i="1"/>
  <c r="U957" i="1" s="1"/>
  <c r="T956" i="1"/>
  <c r="U956" i="1" s="1"/>
  <c r="T955" i="1"/>
  <c r="U955" i="1" s="1"/>
  <c r="T954" i="1"/>
  <c r="U954" i="1" s="1"/>
  <c r="T953" i="1"/>
  <c r="U953" i="1" s="1"/>
  <c r="T952" i="1"/>
  <c r="U952" i="1" s="1"/>
  <c r="T951" i="1"/>
  <c r="U951" i="1" s="1"/>
  <c r="T950" i="1"/>
  <c r="U950" i="1" s="1"/>
  <c r="T949" i="1"/>
  <c r="U949" i="1" s="1"/>
  <c r="T948" i="1"/>
  <c r="U948" i="1" s="1"/>
  <c r="T947" i="1"/>
  <c r="U947" i="1" s="1"/>
  <c r="T946" i="1"/>
  <c r="U946" i="1" s="1"/>
  <c r="T945" i="1"/>
  <c r="U945" i="1" s="1"/>
  <c r="T944" i="1"/>
  <c r="U944" i="1" s="1"/>
  <c r="T943" i="1"/>
  <c r="U943" i="1" s="1"/>
  <c r="T942" i="1"/>
  <c r="U942" i="1" s="1"/>
  <c r="T941" i="1"/>
  <c r="U941" i="1" s="1"/>
  <c r="T940" i="1"/>
  <c r="U940" i="1" s="1"/>
  <c r="T939" i="1"/>
  <c r="U939" i="1" s="1"/>
  <c r="T938" i="1"/>
  <c r="U938" i="1" s="1"/>
  <c r="T937" i="1"/>
  <c r="U937" i="1" s="1"/>
  <c r="T936" i="1"/>
  <c r="U936" i="1" s="1"/>
  <c r="T935" i="1"/>
  <c r="U935" i="1" s="1"/>
  <c r="T934" i="1"/>
  <c r="U934" i="1" s="1"/>
  <c r="T933" i="1"/>
  <c r="U933" i="1" s="1"/>
  <c r="T932" i="1"/>
  <c r="U932" i="1" s="1"/>
  <c r="T931" i="1"/>
  <c r="U931" i="1" s="1"/>
  <c r="T930" i="1"/>
  <c r="U930" i="1" s="1"/>
  <c r="T929" i="1"/>
  <c r="U929" i="1" s="1"/>
  <c r="T928" i="1"/>
  <c r="U928" i="1" s="1"/>
  <c r="T927" i="1"/>
  <c r="U927" i="1" s="1"/>
  <c r="T926" i="1"/>
  <c r="U926" i="1" s="1"/>
  <c r="T925" i="1"/>
  <c r="U925" i="1" s="1"/>
  <c r="T924" i="1"/>
  <c r="U924" i="1" s="1"/>
  <c r="T923" i="1"/>
  <c r="U923" i="1" s="1"/>
  <c r="T922" i="1"/>
  <c r="U922" i="1" s="1"/>
  <c r="T921" i="1"/>
  <c r="U921" i="1" s="1"/>
  <c r="T920" i="1"/>
  <c r="U920" i="1" s="1"/>
  <c r="T919" i="1"/>
  <c r="U919" i="1" s="1"/>
  <c r="T918" i="1"/>
  <c r="U918" i="1" s="1"/>
  <c r="T917" i="1"/>
  <c r="U917" i="1" s="1"/>
  <c r="T916" i="1"/>
  <c r="U916" i="1" s="1"/>
  <c r="T915" i="1"/>
  <c r="U915" i="1" s="1"/>
  <c r="T914" i="1"/>
  <c r="U914" i="1" s="1"/>
  <c r="T913" i="1"/>
  <c r="U913" i="1" s="1"/>
  <c r="T912" i="1"/>
  <c r="U912" i="1" s="1"/>
  <c r="T911" i="1"/>
  <c r="U911" i="1" s="1"/>
  <c r="T910" i="1"/>
  <c r="U910" i="1" s="1"/>
  <c r="T909" i="1"/>
  <c r="U909" i="1" s="1"/>
  <c r="T908" i="1"/>
  <c r="U908" i="1" s="1"/>
  <c r="T907" i="1"/>
  <c r="U907" i="1" s="1"/>
  <c r="T906" i="1"/>
  <c r="U906" i="1" s="1"/>
  <c r="T905" i="1"/>
  <c r="U905" i="1" s="1"/>
  <c r="T904" i="1"/>
  <c r="U904" i="1" s="1"/>
  <c r="T903" i="1"/>
  <c r="U903" i="1" s="1"/>
  <c r="T902" i="1"/>
  <c r="U902" i="1" s="1"/>
  <c r="T901" i="1"/>
  <c r="U901" i="1" s="1"/>
  <c r="T900" i="1"/>
  <c r="U900" i="1" s="1"/>
  <c r="T899" i="1"/>
  <c r="U899" i="1" s="1"/>
  <c r="T898" i="1"/>
  <c r="U898" i="1" s="1"/>
  <c r="T897" i="1"/>
  <c r="U897" i="1" s="1"/>
  <c r="T896" i="1"/>
  <c r="U896" i="1" s="1"/>
  <c r="T895" i="1"/>
  <c r="U895" i="1" s="1"/>
  <c r="T894" i="1"/>
  <c r="U894" i="1" s="1"/>
  <c r="T893" i="1"/>
  <c r="U893" i="1" s="1"/>
  <c r="T892" i="1"/>
  <c r="U892" i="1" s="1"/>
  <c r="T891" i="1"/>
  <c r="U891" i="1" s="1"/>
  <c r="T890" i="1"/>
  <c r="U890" i="1" s="1"/>
  <c r="T889" i="1"/>
  <c r="U889" i="1" s="1"/>
  <c r="T888" i="1"/>
  <c r="U888" i="1" s="1"/>
  <c r="T887" i="1"/>
  <c r="U887" i="1" s="1"/>
  <c r="T886" i="1"/>
  <c r="U886" i="1" s="1"/>
  <c r="T885" i="1"/>
  <c r="U885" i="1" s="1"/>
  <c r="T884" i="1"/>
  <c r="U884" i="1" s="1"/>
  <c r="T883" i="1"/>
  <c r="U883" i="1" s="1"/>
  <c r="T882" i="1"/>
  <c r="U882" i="1" s="1"/>
  <c r="T881" i="1"/>
  <c r="U881" i="1" s="1"/>
  <c r="T880" i="1"/>
  <c r="U880" i="1" s="1"/>
  <c r="T879" i="1"/>
  <c r="U879" i="1" s="1"/>
  <c r="T878" i="1"/>
  <c r="U878" i="1" s="1"/>
  <c r="T877" i="1"/>
  <c r="U877" i="1" s="1"/>
  <c r="T876" i="1"/>
  <c r="U876" i="1" s="1"/>
  <c r="T875" i="1"/>
  <c r="U875" i="1" s="1"/>
  <c r="T874" i="1"/>
  <c r="U874" i="1" s="1"/>
  <c r="T873" i="1"/>
  <c r="U873" i="1" s="1"/>
  <c r="T872" i="1"/>
  <c r="U872" i="1" s="1"/>
  <c r="T871" i="1"/>
  <c r="U871" i="1" s="1"/>
  <c r="T870" i="1"/>
  <c r="U870" i="1" s="1"/>
  <c r="T869" i="1"/>
  <c r="U869" i="1" s="1"/>
  <c r="T868" i="1"/>
  <c r="U868" i="1" s="1"/>
  <c r="T867" i="1"/>
  <c r="U867" i="1" s="1"/>
  <c r="T866" i="1"/>
  <c r="U866" i="1" s="1"/>
  <c r="T865" i="1"/>
  <c r="U865" i="1" s="1"/>
  <c r="T864" i="1"/>
  <c r="U864" i="1" s="1"/>
  <c r="T863" i="1"/>
  <c r="U863" i="1" s="1"/>
  <c r="T862" i="1"/>
  <c r="U862" i="1" s="1"/>
  <c r="T861" i="1"/>
  <c r="U861" i="1" s="1"/>
  <c r="T860" i="1"/>
  <c r="U860" i="1" s="1"/>
  <c r="T859" i="1"/>
  <c r="U859" i="1" s="1"/>
  <c r="T858" i="1"/>
  <c r="U858" i="1" s="1"/>
  <c r="T857" i="1"/>
  <c r="U857" i="1" s="1"/>
  <c r="T856" i="1"/>
  <c r="U856" i="1" s="1"/>
  <c r="T855" i="1"/>
  <c r="U855" i="1" s="1"/>
  <c r="T854" i="1"/>
  <c r="U854" i="1" s="1"/>
  <c r="T853" i="1"/>
  <c r="U853" i="1" s="1"/>
  <c r="T852" i="1"/>
  <c r="U852" i="1" s="1"/>
  <c r="T851" i="1"/>
  <c r="U851" i="1" s="1"/>
  <c r="T850" i="1"/>
  <c r="U850" i="1" s="1"/>
  <c r="T849" i="1"/>
  <c r="U849" i="1" s="1"/>
  <c r="T848" i="1"/>
  <c r="U848" i="1" s="1"/>
  <c r="T847" i="1"/>
  <c r="U847" i="1" s="1"/>
  <c r="T846" i="1"/>
  <c r="U846" i="1" s="1"/>
  <c r="T845" i="1"/>
  <c r="U845" i="1" s="1"/>
  <c r="T844" i="1"/>
  <c r="U844" i="1" s="1"/>
  <c r="T843" i="1"/>
  <c r="U843" i="1" s="1"/>
  <c r="T842" i="1"/>
  <c r="U842" i="1" s="1"/>
  <c r="T841" i="1"/>
  <c r="U841" i="1" s="1"/>
  <c r="T840" i="1"/>
  <c r="U840" i="1" s="1"/>
  <c r="T839" i="1"/>
  <c r="U839" i="1" s="1"/>
  <c r="T838" i="1"/>
  <c r="U838" i="1" s="1"/>
  <c r="T837" i="1"/>
  <c r="U837" i="1" s="1"/>
  <c r="T836" i="1"/>
  <c r="U836" i="1" s="1"/>
  <c r="T835" i="1"/>
  <c r="U835" i="1" s="1"/>
  <c r="T834" i="1"/>
  <c r="U834" i="1" s="1"/>
  <c r="T833" i="1"/>
  <c r="U833" i="1" s="1"/>
  <c r="T832" i="1"/>
  <c r="U832" i="1" s="1"/>
  <c r="T831" i="1"/>
  <c r="U831" i="1" s="1"/>
  <c r="T830" i="1"/>
  <c r="U830" i="1" s="1"/>
  <c r="T829" i="1"/>
  <c r="U829" i="1" s="1"/>
  <c r="T828" i="1"/>
  <c r="U828" i="1" s="1"/>
  <c r="T827" i="1"/>
  <c r="U827" i="1" s="1"/>
  <c r="T826" i="1"/>
  <c r="U826" i="1" s="1"/>
  <c r="T825" i="1"/>
  <c r="U825" i="1" s="1"/>
  <c r="T824" i="1"/>
  <c r="U824" i="1" s="1"/>
  <c r="T823" i="1"/>
  <c r="U823" i="1" s="1"/>
  <c r="T822" i="1"/>
  <c r="U822" i="1" s="1"/>
  <c r="T821" i="1"/>
  <c r="U821" i="1" s="1"/>
  <c r="T820" i="1"/>
  <c r="U820" i="1" s="1"/>
  <c r="T819" i="1"/>
  <c r="U819" i="1" s="1"/>
  <c r="T818" i="1"/>
  <c r="U818" i="1" s="1"/>
  <c r="T817" i="1"/>
  <c r="U817" i="1" s="1"/>
  <c r="T816" i="1"/>
  <c r="U816" i="1" s="1"/>
  <c r="T815" i="1"/>
  <c r="U815" i="1" s="1"/>
  <c r="T814" i="1"/>
  <c r="U814" i="1" s="1"/>
  <c r="T813" i="1"/>
  <c r="U813" i="1" s="1"/>
  <c r="T812" i="1"/>
  <c r="U812" i="1" s="1"/>
  <c r="T811" i="1"/>
  <c r="U811" i="1" s="1"/>
  <c r="T810" i="1"/>
  <c r="U810" i="1" s="1"/>
  <c r="T809" i="1"/>
  <c r="U809" i="1" s="1"/>
  <c r="T808" i="1"/>
  <c r="U808" i="1" s="1"/>
  <c r="T807" i="1"/>
  <c r="U807" i="1" s="1"/>
  <c r="T806" i="1"/>
  <c r="U806" i="1" s="1"/>
  <c r="T805" i="1"/>
  <c r="U805" i="1" s="1"/>
  <c r="T804" i="1"/>
  <c r="U804" i="1" s="1"/>
  <c r="T803" i="1"/>
  <c r="U803" i="1" s="1"/>
  <c r="T802" i="1"/>
  <c r="U802" i="1" s="1"/>
  <c r="T801" i="1"/>
  <c r="U801" i="1" s="1"/>
  <c r="T800" i="1"/>
  <c r="U800" i="1" s="1"/>
  <c r="T799" i="1"/>
  <c r="U799" i="1" s="1"/>
  <c r="T798" i="1"/>
  <c r="U798" i="1" s="1"/>
  <c r="T797" i="1"/>
  <c r="U797" i="1" s="1"/>
  <c r="T796" i="1"/>
  <c r="U796" i="1" s="1"/>
  <c r="T795" i="1"/>
  <c r="U795" i="1" s="1"/>
  <c r="T794" i="1"/>
  <c r="U794" i="1" s="1"/>
  <c r="T793" i="1"/>
  <c r="U793" i="1" s="1"/>
  <c r="T792" i="1"/>
  <c r="U792" i="1" s="1"/>
  <c r="T791" i="1"/>
  <c r="U791" i="1" s="1"/>
  <c r="T790" i="1"/>
  <c r="U790" i="1" s="1"/>
  <c r="T789" i="1"/>
  <c r="U789" i="1" s="1"/>
  <c r="T788" i="1"/>
  <c r="U788" i="1" s="1"/>
  <c r="T787" i="1"/>
  <c r="U787" i="1" s="1"/>
  <c r="T786" i="1"/>
  <c r="U786" i="1" s="1"/>
  <c r="T785" i="1"/>
  <c r="U785" i="1" s="1"/>
  <c r="T784" i="1"/>
  <c r="U784" i="1" s="1"/>
  <c r="T783" i="1"/>
  <c r="U783" i="1" s="1"/>
  <c r="T782" i="1"/>
  <c r="U782" i="1" s="1"/>
  <c r="T781" i="1"/>
  <c r="U781" i="1" s="1"/>
  <c r="T780" i="1"/>
  <c r="U780" i="1" s="1"/>
  <c r="T779" i="1"/>
  <c r="U779" i="1" s="1"/>
  <c r="T778" i="1"/>
  <c r="U778" i="1" s="1"/>
  <c r="T777" i="1"/>
  <c r="U777" i="1" s="1"/>
  <c r="T776" i="1"/>
  <c r="U776" i="1" s="1"/>
  <c r="T775" i="1"/>
  <c r="U775" i="1" s="1"/>
  <c r="T774" i="1"/>
  <c r="U774" i="1" s="1"/>
  <c r="T773" i="1"/>
  <c r="U773" i="1" s="1"/>
  <c r="T772" i="1"/>
  <c r="U772" i="1" s="1"/>
  <c r="T771" i="1"/>
  <c r="U771" i="1" s="1"/>
  <c r="T770" i="1"/>
  <c r="U770" i="1" s="1"/>
  <c r="T769" i="1"/>
  <c r="U769" i="1" s="1"/>
  <c r="T768" i="1"/>
  <c r="U768" i="1" s="1"/>
  <c r="T767" i="1"/>
  <c r="U767" i="1" s="1"/>
  <c r="T766" i="1"/>
  <c r="U766" i="1" s="1"/>
  <c r="T765" i="1"/>
  <c r="U765" i="1" s="1"/>
  <c r="T764" i="1"/>
  <c r="U764" i="1" s="1"/>
  <c r="T763" i="1"/>
  <c r="U763" i="1" s="1"/>
  <c r="T762" i="1"/>
  <c r="U762" i="1" s="1"/>
  <c r="T761" i="1"/>
  <c r="U761" i="1" s="1"/>
  <c r="T760" i="1"/>
  <c r="U760" i="1" s="1"/>
  <c r="T759" i="1"/>
  <c r="U759" i="1" s="1"/>
  <c r="T758" i="1"/>
  <c r="U758" i="1" s="1"/>
  <c r="T757" i="1"/>
  <c r="U757" i="1" s="1"/>
  <c r="T756" i="1"/>
  <c r="U756" i="1" s="1"/>
  <c r="T755" i="1"/>
  <c r="U755" i="1" s="1"/>
  <c r="T754" i="1"/>
  <c r="U754" i="1" s="1"/>
  <c r="T753" i="1"/>
  <c r="U753" i="1" s="1"/>
  <c r="T752" i="1"/>
  <c r="U752" i="1" s="1"/>
  <c r="T751" i="1"/>
  <c r="U751" i="1" s="1"/>
  <c r="T750" i="1"/>
  <c r="U750" i="1" s="1"/>
  <c r="T749" i="1"/>
  <c r="U749" i="1" s="1"/>
  <c r="T748" i="1"/>
  <c r="U748" i="1" s="1"/>
  <c r="T747" i="1"/>
  <c r="U747" i="1" s="1"/>
  <c r="T746" i="1"/>
  <c r="U746" i="1" s="1"/>
  <c r="T745" i="1"/>
  <c r="U745" i="1" s="1"/>
  <c r="T744" i="1"/>
  <c r="U744" i="1" s="1"/>
  <c r="T743" i="1"/>
  <c r="U743" i="1" s="1"/>
  <c r="T742" i="1"/>
  <c r="U742" i="1" s="1"/>
  <c r="T741" i="1"/>
  <c r="U741" i="1" s="1"/>
  <c r="T740" i="1"/>
  <c r="U740" i="1" s="1"/>
  <c r="T739" i="1"/>
  <c r="U739" i="1" s="1"/>
  <c r="T738" i="1"/>
  <c r="U738" i="1" s="1"/>
  <c r="T737" i="1"/>
  <c r="U737" i="1" s="1"/>
  <c r="T736" i="1"/>
  <c r="U736" i="1" s="1"/>
  <c r="T735" i="1"/>
  <c r="U735" i="1" s="1"/>
  <c r="T734" i="1"/>
  <c r="U734" i="1" s="1"/>
  <c r="T733" i="1"/>
  <c r="U733" i="1" s="1"/>
  <c r="T732" i="1"/>
  <c r="U732" i="1" s="1"/>
  <c r="T731" i="1"/>
  <c r="U731" i="1" s="1"/>
  <c r="T730" i="1"/>
  <c r="U730" i="1" s="1"/>
  <c r="T729" i="1"/>
  <c r="U729" i="1" s="1"/>
  <c r="T728" i="1"/>
  <c r="U728" i="1" s="1"/>
  <c r="T727" i="1"/>
  <c r="U727" i="1" s="1"/>
  <c r="T726" i="1"/>
  <c r="U726" i="1" s="1"/>
  <c r="T725" i="1"/>
  <c r="U725" i="1" s="1"/>
  <c r="T724" i="1"/>
  <c r="U724" i="1" s="1"/>
  <c r="T723" i="1"/>
  <c r="U723" i="1" s="1"/>
  <c r="T722" i="1"/>
  <c r="U722" i="1" s="1"/>
  <c r="T721" i="1"/>
  <c r="U721" i="1" s="1"/>
  <c r="T720" i="1"/>
  <c r="U720" i="1" s="1"/>
  <c r="T719" i="1"/>
  <c r="U719" i="1" s="1"/>
  <c r="T718" i="1"/>
  <c r="U718" i="1" s="1"/>
  <c r="T717" i="1"/>
  <c r="U717" i="1" s="1"/>
  <c r="T716" i="1"/>
  <c r="U716" i="1" s="1"/>
  <c r="T715" i="1"/>
  <c r="U715" i="1" s="1"/>
  <c r="T714" i="1"/>
  <c r="U714" i="1" s="1"/>
  <c r="T713" i="1"/>
  <c r="U713" i="1" s="1"/>
  <c r="T712" i="1"/>
  <c r="U712" i="1" s="1"/>
  <c r="T711" i="1"/>
  <c r="U711" i="1" s="1"/>
  <c r="T710" i="1"/>
  <c r="U710" i="1" s="1"/>
  <c r="T709" i="1"/>
  <c r="U709" i="1" s="1"/>
  <c r="T708" i="1"/>
  <c r="U708" i="1" s="1"/>
  <c r="T707" i="1"/>
  <c r="U707" i="1" s="1"/>
  <c r="T706" i="1"/>
  <c r="U706" i="1" s="1"/>
  <c r="T705" i="1"/>
  <c r="U705" i="1" s="1"/>
  <c r="T704" i="1"/>
  <c r="U704" i="1" s="1"/>
  <c r="T703" i="1"/>
  <c r="U703" i="1" s="1"/>
  <c r="T702" i="1"/>
  <c r="U702" i="1" s="1"/>
  <c r="T701" i="1"/>
  <c r="U701" i="1" s="1"/>
  <c r="T700" i="1"/>
  <c r="U700" i="1" s="1"/>
  <c r="T699" i="1"/>
  <c r="U699" i="1" s="1"/>
  <c r="T698" i="1"/>
  <c r="U698" i="1" s="1"/>
  <c r="T697" i="1"/>
  <c r="U697" i="1" s="1"/>
  <c r="T696" i="1"/>
  <c r="U696" i="1" s="1"/>
  <c r="T695" i="1"/>
  <c r="U695" i="1" s="1"/>
  <c r="T694" i="1"/>
  <c r="U694" i="1" s="1"/>
  <c r="T693" i="1"/>
  <c r="U693" i="1" s="1"/>
  <c r="T692" i="1"/>
  <c r="U692" i="1" s="1"/>
  <c r="T691" i="1"/>
  <c r="U691" i="1" s="1"/>
  <c r="T690" i="1"/>
  <c r="U690" i="1" s="1"/>
  <c r="T689" i="1"/>
  <c r="U689" i="1" s="1"/>
  <c r="T688" i="1"/>
  <c r="U688" i="1" s="1"/>
  <c r="T687" i="1"/>
  <c r="U687" i="1" s="1"/>
  <c r="T686" i="1"/>
  <c r="U686" i="1" s="1"/>
  <c r="T685" i="1"/>
  <c r="U685" i="1" s="1"/>
  <c r="T684" i="1"/>
  <c r="U684" i="1" s="1"/>
  <c r="T683" i="1"/>
  <c r="U683" i="1" s="1"/>
  <c r="T682" i="1"/>
  <c r="U682" i="1" s="1"/>
  <c r="T681" i="1"/>
  <c r="U681" i="1" s="1"/>
  <c r="T680" i="1"/>
  <c r="U680" i="1" s="1"/>
  <c r="T679" i="1"/>
  <c r="U679" i="1" s="1"/>
  <c r="T678" i="1"/>
  <c r="U678" i="1" s="1"/>
  <c r="T677" i="1"/>
  <c r="U677" i="1" s="1"/>
  <c r="T676" i="1"/>
  <c r="U676" i="1" s="1"/>
  <c r="T675" i="1"/>
  <c r="U675" i="1" s="1"/>
  <c r="T674" i="1"/>
  <c r="U674" i="1" s="1"/>
  <c r="T673" i="1"/>
  <c r="U673" i="1" s="1"/>
  <c r="T672" i="1"/>
  <c r="U672" i="1" s="1"/>
  <c r="T671" i="1"/>
  <c r="U671" i="1" s="1"/>
  <c r="T670" i="1"/>
  <c r="U670" i="1" s="1"/>
  <c r="T669" i="1"/>
  <c r="U669" i="1" s="1"/>
  <c r="T668" i="1"/>
  <c r="U668" i="1" s="1"/>
  <c r="T667" i="1"/>
  <c r="U667" i="1" s="1"/>
  <c r="T666" i="1"/>
  <c r="U666" i="1" s="1"/>
  <c r="T665" i="1"/>
  <c r="U665" i="1" s="1"/>
  <c r="T664" i="1"/>
  <c r="U664" i="1" s="1"/>
  <c r="T663" i="1"/>
  <c r="U663" i="1" s="1"/>
  <c r="T662" i="1"/>
  <c r="U662" i="1" s="1"/>
  <c r="T661" i="1"/>
  <c r="U661" i="1" s="1"/>
  <c r="T660" i="1"/>
  <c r="U660" i="1" s="1"/>
  <c r="T659" i="1"/>
  <c r="U659" i="1" s="1"/>
  <c r="T658" i="1"/>
  <c r="U658" i="1" s="1"/>
  <c r="T657" i="1"/>
  <c r="U657" i="1" s="1"/>
  <c r="T656" i="1"/>
  <c r="U656" i="1" s="1"/>
  <c r="T655" i="1"/>
  <c r="U655" i="1" s="1"/>
  <c r="T654" i="1"/>
  <c r="U654" i="1" s="1"/>
  <c r="T653" i="1"/>
  <c r="U653" i="1" s="1"/>
  <c r="T652" i="1"/>
  <c r="U652" i="1" s="1"/>
  <c r="T651" i="1"/>
  <c r="U651" i="1" s="1"/>
  <c r="T650" i="1"/>
  <c r="U650" i="1" s="1"/>
  <c r="T649" i="1"/>
  <c r="U649" i="1" s="1"/>
  <c r="T648" i="1"/>
  <c r="U648" i="1" s="1"/>
  <c r="T647" i="1"/>
  <c r="U647" i="1" s="1"/>
  <c r="T646" i="1"/>
  <c r="U646" i="1" s="1"/>
  <c r="T645" i="1"/>
  <c r="U645" i="1" s="1"/>
  <c r="T644" i="1"/>
  <c r="U644" i="1" s="1"/>
  <c r="T643" i="1"/>
  <c r="U643" i="1" s="1"/>
  <c r="T642" i="1"/>
  <c r="U642" i="1" s="1"/>
  <c r="T641" i="1"/>
  <c r="U641" i="1" s="1"/>
  <c r="T640" i="1"/>
  <c r="U640" i="1" s="1"/>
  <c r="T639" i="1"/>
  <c r="U639" i="1" s="1"/>
  <c r="T638" i="1"/>
  <c r="U638" i="1" s="1"/>
  <c r="T637" i="1"/>
  <c r="U637" i="1" s="1"/>
  <c r="T636" i="1"/>
  <c r="U636" i="1" s="1"/>
  <c r="T635" i="1"/>
  <c r="U635" i="1" s="1"/>
  <c r="T634" i="1"/>
  <c r="U634" i="1" s="1"/>
  <c r="T633" i="1"/>
  <c r="U633" i="1" s="1"/>
  <c r="T632" i="1"/>
  <c r="U632" i="1" s="1"/>
  <c r="T631" i="1"/>
  <c r="U631" i="1" s="1"/>
  <c r="T630" i="1"/>
  <c r="U630" i="1" s="1"/>
  <c r="T629" i="1"/>
  <c r="U629" i="1" s="1"/>
  <c r="T628" i="1"/>
  <c r="U628" i="1" s="1"/>
  <c r="T627" i="1"/>
  <c r="U627" i="1" s="1"/>
  <c r="T626" i="1"/>
  <c r="U626" i="1" s="1"/>
  <c r="T625" i="1"/>
  <c r="U625" i="1" s="1"/>
  <c r="T624" i="1"/>
  <c r="U624" i="1" s="1"/>
  <c r="T623" i="1"/>
  <c r="U623" i="1" s="1"/>
  <c r="T622" i="1"/>
  <c r="U622" i="1" s="1"/>
  <c r="T621" i="1"/>
  <c r="U621" i="1" s="1"/>
  <c r="T620" i="1"/>
  <c r="U620" i="1" s="1"/>
  <c r="T619" i="1"/>
  <c r="U619" i="1" s="1"/>
  <c r="T618" i="1"/>
  <c r="U618" i="1" s="1"/>
  <c r="T617" i="1"/>
  <c r="U617" i="1" s="1"/>
  <c r="T616" i="1"/>
  <c r="U616" i="1" s="1"/>
  <c r="T615" i="1"/>
  <c r="U615" i="1" s="1"/>
  <c r="T614" i="1"/>
  <c r="U614" i="1" s="1"/>
  <c r="T613" i="1"/>
  <c r="U613" i="1" s="1"/>
  <c r="T612" i="1"/>
  <c r="U612" i="1" s="1"/>
  <c r="T611" i="1"/>
  <c r="U611" i="1" s="1"/>
  <c r="T610" i="1"/>
  <c r="U610" i="1" s="1"/>
  <c r="T609" i="1"/>
  <c r="U609" i="1" s="1"/>
  <c r="T608" i="1"/>
  <c r="U608" i="1" s="1"/>
  <c r="T607" i="1"/>
  <c r="U607" i="1" s="1"/>
  <c r="T606" i="1"/>
  <c r="U606" i="1" s="1"/>
  <c r="T605" i="1"/>
  <c r="U605" i="1" s="1"/>
  <c r="T604" i="1"/>
  <c r="U604" i="1" s="1"/>
  <c r="T603" i="1"/>
  <c r="U603" i="1" s="1"/>
  <c r="T602" i="1"/>
  <c r="U602" i="1" s="1"/>
  <c r="T601" i="1"/>
  <c r="U601" i="1" s="1"/>
  <c r="T600" i="1"/>
  <c r="U600" i="1" s="1"/>
  <c r="T599" i="1"/>
  <c r="U599" i="1" s="1"/>
  <c r="T598" i="1"/>
  <c r="U598" i="1" s="1"/>
  <c r="T597" i="1"/>
  <c r="U597" i="1" s="1"/>
  <c r="T596" i="1"/>
  <c r="U596" i="1" s="1"/>
  <c r="T595" i="1"/>
  <c r="U595" i="1" s="1"/>
  <c r="T594" i="1"/>
  <c r="U594" i="1" s="1"/>
  <c r="T593" i="1"/>
  <c r="U593" i="1" s="1"/>
  <c r="T592" i="1"/>
  <c r="U592" i="1" s="1"/>
  <c r="T591" i="1"/>
  <c r="U591" i="1" s="1"/>
  <c r="T590" i="1"/>
  <c r="U590" i="1" s="1"/>
  <c r="T589" i="1"/>
  <c r="U589" i="1" s="1"/>
  <c r="T588" i="1"/>
  <c r="U588" i="1" s="1"/>
  <c r="T587" i="1"/>
  <c r="U587" i="1" s="1"/>
  <c r="T586" i="1"/>
  <c r="U586" i="1" s="1"/>
  <c r="T585" i="1"/>
  <c r="U585" i="1" s="1"/>
  <c r="T584" i="1"/>
  <c r="U584" i="1" s="1"/>
  <c r="T583" i="1"/>
  <c r="U583" i="1" s="1"/>
  <c r="T582" i="1"/>
  <c r="U582" i="1" s="1"/>
  <c r="T581" i="1"/>
  <c r="U581" i="1" s="1"/>
  <c r="T580" i="1"/>
  <c r="U580" i="1" s="1"/>
  <c r="T579" i="1"/>
  <c r="U579" i="1" s="1"/>
  <c r="T578" i="1"/>
  <c r="U578" i="1" s="1"/>
  <c r="T577" i="1"/>
  <c r="U577" i="1" s="1"/>
  <c r="T576" i="1"/>
  <c r="U576" i="1" s="1"/>
  <c r="T575" i="1"/>
  <c r="U575" i="1" s="1"/>
  <c r="T574" i="1"/>
  <c r="U574" i="1" s="1"/>
  <c r="T573" i="1"/>
  <c r="U573" i="1" s="1"/>
  <c r="T572" i="1"/>
  <c r="U572" i="1" s="1"/>
  <c r="T571" i="1"/>
  <c r="U571" i="1" s="1"/>
  <c r="T570" i="1"/>
  <c r="U570" i="1" s="1"/>
  <c r="T569" i="1"/>
  <c r="U569" i="1" s="1"/>
  <c r="T568" i="1"/>
  <c r="U568" i="1" s="1"/>
  <c r="T567" i="1"/>
  <c r="U567" i="1" s="1"/>
  <c r="T566" i="1"/>
  <c r="U566" i="1" s="1"/>
  <c r="T565" i="1"/>
  <c r="U565" i="1" s="1"/>
  <c r="T564" i="1"/>
  <c r="U564" i="1" s="1"/>
  <c r="T563" i="1"/>
  <c r="U563" i="1" s="1"/>
  <c r="T562" i="1"/>
  <c r="U562" i="1" s="1"/>
  <c r="T561" i="1"/>
  <c r="U561" i="1" s="1"/>
  <c r="T560" i="1"/>
  <c r="U560" i="1" s="1"/>
  <c r="T559" i="1"/>
  <c r="U559" i="1" s="1"/>
  <c r="T558" i="1"/>
  <c r="U558" i="1" s="1"/>
  <c r="T557" i="1"/>
  <c r="U557" i="1" s="1"/>
  <c r="T556" i="1"/>
  <c r="U556" i="1" s="1"/>
  <c r="T555" i="1"/>
  <c r="U555" i="1" s="1"/>
  <c r="T554" i="1"/>
  <c r="U554" i="1" s="1"/>
  <c r="T553" i="1"/>
  <c r="U553" i="1" s="1"/>
  <c r="T552" i="1"/>
  <c r="U552" i="1" s="1"/>
  <c r="T551" i="1"/>
  <c r="U551" i="1" s="1"/>
  <c r="T550" i="1"/>
  <c r="U550" i="1" s="1"/>
  <c r="T549" i="1"/>
  <c r="U549" i="1" s="1"/>
  <c r="T548" i="1"/>
  <c r="U548" i="1" s="1"/>
  <c r="T547" i="1"/>
  <c r="U547" i="1" s="1"/>
  <c r="T546" i="1"/>
  <c r="U546" i="1" s="1"/>
  <c r="T545" i="1"/>
  <c r="U545" i="1" s="1"/>
  <c r="T544" i="1"/>
  <c r="U544" i="1" s="1"/>
  <c r="T543" i="1"/>
  <c r="U543" i="1" s="1"/>
  <c r="T542" i="1"/>
  <c r="U542" i="1" s="1"/>
  <c r="T541" i="1"/>
  <c r="U541" i="1" s="1"/>
  <c r="T540" i="1"/>
  <c r="U540" i="1" s="1"/>
  <c r="T539" i="1"/>
  <c r="U539" i="1" s="1"/>
  <c r="T538" i="1"/>
  <c r="U538" i="1" s="1"/>
  <c r="T537" i="1"/>
  <c r="U537" i="1" s="1"/>
  <c r="T536" i="1"/>
  <c r="U536" i="1" s="1"/>
  <c r="T535" i="1"/>
  <c r="U535" i="1" s="1"/>
  <c r="T534" i="1"/>
  <c r="U534" i="1" s="1"/>
  <c r="T533" i="1"/>
  <c r="U533" i="1" s="1"/>
  <c r="T532" i="1"/>
  <c r="U532" i="1" s="1"/>
  <c r="T531" i="1"/>
  <c r="U531" i="1" s="1"/>
  <c r="T530" i="1"/>
  <c r="U530" i="1" s="1"/>
  <c r="T529" i="1"/>
  <c r="U529" i="1" s="1"/>
  <c r="T528" i="1"/>
  <c r="U528" i="1" s="1"/>
  <c r="T527" i="1"/>
  <c r="U527" i="1" s="1"/>
  <c r="T526" i="1"/>
  <c r="U526" i="1" s="1"/>
  <c r="T525" i="1"/>
  <c r="U525" i="1" s="1"/>
  <c r="T524" i="1"/>
  <c r="U524" i="1" s="1"/>
  <c r="T523" i="1"/>
  <c r="U523" i="1" s="1"/>
  <c r="T522" i="1"/>
  <c r="U522" i="1" s="1"/>
  <c r="T521" i="1"/>
  <c r="U521" i="1" s="1"/>
  <c r="T520" i="1"/>
  <c r="U520" i="1" s="1"/>
  <c r="T519" i="1"/>
  <c r="U519" i="1" s="1"/>
  <c r="T518" i="1"/>
  <c r="U518" i="1" s="1"/>
  <c r="T517" i="1"/>
  <c r="U517" i="1" s="1"/>
  <c r="T516" i="1"/>
  <c r="U516" i="1" s="1"/>
  <c r="T515" i="1"/>
  <c r="U515" i="1" s="1"/>
  <c r="T514" i="1"/>
  <c r="U514" i="1" s="1"/>
  <c r="T513" i="1"/>
  <c r="U513" i="1" s="1"/>
  <c r="T512" i="1"/>
  <c r="U512" i="1" s="1"/>
  <c r="T511" i="1"/>
  <c r="U511" i="1" s="1"/>
  <c r="T510" i="1"/>
  <c r="U510" i="1" s="1"/>
  <c r="T509" i="1"/>
  <c r="U509" i="1" s="1"/>
  <c r="T508" i="1"/>
  <c r="U508" i="1" s="1"/>
  <c r="T507" i="1"/>
  <c r="U507" i="1" s="1"/>
  <c r="T506" i="1"/>
  <c r="U506" i="1" s="1"/>
  <c r="T505" i="1"/>
  <c r="U505" i="1" s="1"/>
  <c r="T504" i="1"/>
  <c r="U504" i="1" s="1"/>
  <c r="T503" i="1"/>
  <c r="U503" i="1" s="1"/>
  <c r="T502" i="1"/>
  <c r="U502" i="1" s="1"/>
  <c r="T501" i="1"/>
  <c r="U501" i="1" s="1"/>
  <c r="T500" i="1"/>
  <c r="U500" i="1" s="1"/>
  <c r="T499" i="1"/>
  <c r="U499" i="1" s="1"/>
  <c r="T498" i="1"/>
  <c r="U498" i="1" s="1"/>
  <c r="T497" i="1"/>
  <c r="U497" i="1" s="1"/>
  <c r="T496" i="1"/>
  <c r="U496" i="1" s="1"/>
  <c r="T495" i="1"/>
  <c r="U495" i="1" s="1"/>
  <c r="T494" i="1"/>
  <c r="U494" i="1" s="1"/>
  <c r="T493" i="1"/>
  <c r="U493" i="1" s="1"/>
  <c r="T492" i="1"/>
  <c r="U492" i="1" s="1"/>
  <c r="T491" i="1"/>
  <c r="U491" i="1" s="1"/>
  <c r="T490" i="1"/>
  <c r="U490" i="1" s="1"/>
  <c r="T489" i="1"/>
  <c r="U489" i="1" s="1"/>
  <c r="T488" i="1"/>
  <c r="U488" i="1" s="1"/>
  <c r="T487" i="1"/>
  <c r="U487" i="1" s="1"/>
  <c r="T486" i="1"/>
  <c r="U486" i="1" s="1"/>
  <c r="T485" i="1"/>
  <c r="U485" i="1" s="1"/>
  <c r="T484" i="1"/>
  <c r="U484" i="1" s="1"/>
  <c r="T483" i="1"/>
  <c r="U483" i="1" s="1"/>
  <c r="T482" i="1"/>
  <c r="U482" i="1" s="1"/>
  <c r="T481" i="1"/>
  <c r="U481" i="1" s="1"/>
  <c r="T480" i="1"/>
  <c r="U480" i="1" s="1"/>
  <c r="T479" i="1"/>
  <c r="U479" i="1" s="1"/>
  <c r="T478" i="1"/>
  <c r="U478" i="1" s="1"/>
  <c r="T477" i="1"/>
  <c r="U477" i="1" s="1"/>
  <c r="T476" i="1"/>
  <c r="U476" i="1" s="1"/>
  <c r="T475" i="1"/>
  <c r="U475" i="1" s="1"/>
  <c r="T474" i="1"/>
  <c r="U474" i="1" s="1"/>
  <c r="T473" i="1"/>
  <c r="U473" i="1" s="1"/>
  <c r="T472" i="1"/>
  <c r="U472" i="1" s="1"/>
  <c r="T471" i="1"/>
  <c r="U471" i="1" s="1"/>
  <c r="T470" i="1"/>
  <c r="U470" i="1" s="1"/>
  <c r="T469" i="1"/>
  <c r="U469" i="1" s="1"/>
  <c r="T468" i="1"/>
  <c r="U468" i="1" s="1"/>
  <c r="T467" i="1"/>
  <c r="U467" i="1" s="1"/>
  <c r="T466" i="1"/>
  <c r="U466" i="1" s="1"/>
  <c r="T465" i="1"/>
  <c r="U465" i="1" s="1"/>
  <c r="T464" i="1"/>
  <c r="U464" i="1" s="1"/>
  <c r="T463" i="1"/>
  <c r="U463" i="1" s="1"/>
  <c r="T462" i="1"/>
  <c r="U462" i="1" s="1"/>
  <c r="T461" i="1"/>
  <c r="U461" i="1" s="1"/>
  <c r="T460" i="1"/>
  <c r="U460" i="1" s="1"/>
  <c r="T459" i="1"/>
  <c r="U459" i="1" s="1"/>
  <c r="T458" i="1"/>
  <c r="U458" i="1" s="1"/>
  <c r="T457" i="1"/>
  <c r="U457" i="1" s="1"/>
  <c r="T456" i="1"/>
  <c r="U456" i="1" s="1"/>
  <c r="T455" i="1"/>
  <c r="U455" i="1" s="1"/>
  <c r="T454" i="1"/>
  <c r="U454" i="1" s="1"/>
  <c r="T453" i="1"/>
  <c r="U453" i="1" s="1"/>
  <c r="T452" i="1"/>
  <c r="U452" i="1" s="1"/>
  <c r="T451" i="1"/>
  <c r="U451" i="1" s="1"/>
  <c r="T450" i="1"/>
  <c r="U450" i="1" s="1"/>
  <c r="T449" i="1"/>
  <c r="U449" i="1" s="1"/>
  <c r="T448" i="1"/>
  <c r="U448" i="1" s="1"/>
  <c r="T447" i="1"/>
  <c r="U447" i="1" s="1"/>
  <c r="T446" i="1"/>
  <c r="U446" i="1" s="1"/>
  <c r="T445" i="1"/>
  <c r="U445" i="1" s="1"/>
  <c r="T444" i="1"/>
  <c r="U444" i="1" s="1"/>
  <c r="T443" i="1"/>
  <c r="U443" i="1" s="1"/>
  <c r="T442" i="1"/>
  <c r="U442" i="1" s="1"/>
  <c r="T441" i="1"/>
  <c r="U441" i="1" s="1"/>
  <c r="T440" i="1"/>
  <c r="U440" i="1" s="1"/>
  <c r="T439" i="1"/>
  <c r="U439" i="1" s="1"/>
  <c r="T438" i="1"/>
  <c r="U438" i="1" s="1"/>
  <c r="T437" i="1"/>
  <c r="U437" i="1" s="1"/>
  <c r="T436" i="1"/>
  <c r="U436" i="1" s="1"/>
  <c r="T435" i="1"/>
  <c r="U435" i="1" s="1"/>
  <c r="T434" i="1"/>
  <c r="U434" i="1" s="1"/>
  <c r="T433" i="1"/>
  <c r="U433" i="1" s="1"/>
  <c r="T432" i="1"/>
  <c r="U432" i="1" s="1"/>
  <c r="T431" i="1"/>
  <c r="U431" i="1" s="1"/>
  <c r="T430" i="1"/>
  <c r="U430" i="1" s="1"/>
  <c r="T429" i="1"/>
  <c r="U429" i="1" s="1"/>
  <c r="T428" i="1"/>
  <c r="U428" i="1" s="1"/>
  <c r="T427" i="1"/>
  <c r="U427" i="1" s="1"/>
  <c r="T426" i="1"/>
  <c r="U426" i="1" s="1"/>
  <c r="T425" i="1"/>
  <c r="U425" i="1" s="1"/>
  <c r="T424" i="1"/>
  <c r="U424" i="1" s="1"/>
  <c r="T423" i="1"/>
  <c r="U423" i="1" s="1"/>
  <c r="T422" i="1"/>
  <c r="U422" i="1" s="1"/>
  <c r="T421" i="1"/>
  <c r="U421" i="1" s="1"/>
  <c r="T420" i="1"/>
  <c r="U420" i="1" s="1"/>
  <c r="T419" i="1"/>
  <c r="U419" i="1" s="1"/>
  <c r="T418" i="1"/>
  <c r="U418" i="1" s="1"/>
  <c r="T417" i="1"/>
  <c r="U417" i="1" s="1"/>
  <c r="T416" i="1"/>
  <c r="U416" i="1" s="1"/>
  <c r="T415" i="1"/>
  <c r="U415" i="1" s="1"/>
  <c r="T414" i="1"/>
  <c r="U414" i="1" s="1"/>
  <c r="T413" i="1"/>
  <c r="U413" i="1" s="1"/>
  <c r="T412" i="1"/>
  <c r="U412" i="1" s="1"/>
  <c r="T411" i="1"/>
  <c r="U411" i="1" s="1"/>
  <c r="T410" i="1"/>
  <c r="U410" i="1" s="1"/>
  <c r="T409" i="1"/>
  <c r="U409" i="1" s="1"/>
  <c r="T408" i="1"/>
  <c r="U408" i="1" s="1"/>
  <c r="T407" i="1"/>
  <c r="U407" i="1" s="1"/>
  <c r="T406" i="1"/>
  <c r="U406" i="1" s="1"/>
  <c r="T405" i="1"/>
  <c r="U405" i="1" s="1"/>
  <c r="T404" i="1"/>
  <c r="U404" i="1" s="1"/>
  <c r="T403" i="1"/>
  <c r="U403" i="1" s="1"/>
  <c r="T402" i="1"/>
  <c r="U402" i="1" s="1"/>
  <c r="T401" i="1"/>
  <c r="U401" i="1" s="1"/>
  <c r="T400" i="1"/>
  <c r="U400" i="1" s="1"/>
  <c r="T399" i="1"/>
  <c r="U399" i="1" s="1"/>
  <c r="T398" i="1"/>
  <c r="U398" i="1" s="1"/>
  <c r="T397" i="1"/>
  <c r="U397" i="1" s="1"/>
  <c r="T396" i="1"/>
  <c r="U396" i="1" s="1"/>
  <c r="T395" i="1"/>
  <c r="U395" i="1" s="1"/>
  <c r="T394" i="1"/>
  <c r="U394" i="1" s="1"/>
  <c r="T393" i="1"/>
  <c r="U393" i="1" s="1"/>
  <c r="T392" i="1"/>
  <c r="U392" i="1" s="1"/>
  <c r="T391" i="1"/>
  <c r="U391" i="1" s="1"/>
  <c r="T390" i="1"/>
  <c r="U390" i="1" s="1"/>
  <c r="T389" i="1"/>
  <c r="U389" i="1" s="1"/>
  <c r="T388" i="1"/>
  <c r="U388" i="1" s="1"/>
  <c r="T387" i="1"/>
  <c r="U387" i="1" s="1"/>
  <c r="T386" i="1"/>
  <c r="U386" i="1" s="1"/>
  <c r="T385" i="1"/>
  <c r="U385" i="1" s="1"/>
  <c r="T384" i="1"/>
  <c r="U384" i="1" s="1"/>
  <c r="T383" i="1"/>
  <c r="U383" i="1" s="1"/>
  <c r="T382" i="1"/>
  <c r="U382" i="1" s="1"/>
  <c r="T381" i="1"/>
  <c r="U381" i="1" s="1"/>
  <c r="T380" i="1"/>
  <c r="U380" i="1" s="1"/>
  <c r="T379" i="1"/>
  <c r="U379" i="1" s="1"/>
  <c r="T378" i="1"/>
  <c r="U378" i="1" s="1"/>
  <c r="T377" i="1"/>
  <c r="U377" i="1" s="1"/>
  <c r="T376" i="1"/>
  <c r="U376" i="1" s="1"/>
  <c r="T375" i="1"/>
  <c r="U375" i="1" s="1"/>
  <c r="T374" i="1"/>
  <c r="U374" i="1" s="1"/>
  <c r="T373" i="1"/>
  <c r="U373" i="1" s="1"/>
  <c r="T372" i="1"/>
  <c r="U372" i="1" s="1"/>
  <c r="T371" i="1"/>
  <c r="U371" i="1" s="1"/>
  <c r="T370" i="1"/>
  <c r="U370" i="1" s="1"/>
  <c r="T369" i="1"/>
  <c r="U369" i="1" s="1"/>
  <c r="T368" i="1"/>
  <c r="U368" i="1" s="1"/>
  <c r="T367" i="1"/>
  <c r="U367" i="1" s="1"/>
  <c r="T366" i="1"/>
  <c r="U366" i="1" s="1"/>
  <c r="T365" i="1"/>
  <c r="U365" i="1" s="1"/>
  <c r="T364" i="1"/>
  <c r="U364" i="1" s="1"/>
  <c r="T363" i="1"/>
  <c r="U363" i="1" s="1"/>
  <c r="T362" i="1"/>
  <c r="U362" i="1" s="1"/>
  <c r="T361" i="1"/>
  <c r="U361" i="1" s="1"/>
  <c r="T360" i="1"/>
  <c r="U360" i="1" s="1"/>
  <c r="T359" i="1"/>
  <c r="U359" i="1" s="1"/>
  <c r="T358" i="1"/>
  <c r="U358" i="1" s="1"/>
  <c r="T357" i="1"/>
  <c r="U357" i="1" s="1"/>
  <c r="T356" i="1"/>
  <c r="U356" i="1" s="1"/>
  <c r="T355" i="1"/>
  <c r="U355" i="1" s="1"/>
  <c r="T354" i="1"/>
  <c r="U354" i="1" s="1"/>
  <c r="T353" i="1"/>
  <c r="U353" i="1" s="1"/>
  <c r="T352" i="1"/>
  <c r="U352" i="1" s="1"/>
  <c r="T351" i="1"/>
  <c r="U351" i="1" s="1"/>
  <c r="T350" i="1"/>
  <c r="U350" i="1" s="1"/>
  <c r="T349" i="1"/>
  <c r="U349" i="1" s="1"/>
  <c r="T348" i="1"/>
  <c r="U348" i="1" s="1"/>
  <c r="T347" i="1"/>
  <c r="U347" i="1" s="1"/>
  <c r="T346" i="1"/>
  <c r="U346" i="1" s="1"/>
  <c r="T345" i="1"/>
  <c r="U345" i="1" s="1"/>
  <c r="T344" i="1"/>
  <c r="U344" i="1" s="1"/>
  <c r="T343" i="1"/>
  <c r="U343" i="1" s="1"/>
  <c r="T342" i="1"/>
  <c r="U342" i="1" s="1"/>
  <c r="T341" i="1"/>
  <c r="U341" i="1" s="1"/>
  <c r="T340" i="1"/>
  <c r="U340" i="1" s="1"/>
  <c r="T339" i="1"/>
  <c r="U339" i="1" s="1"/>
  <c r="T338" i="1"/>
  <c r="U338" i="1" s="1"/>
  <c r="T337" i="1"/>
  <c r="U337" i="1" s="1"/>
  <c r="T336" i="1"/>
  <c r="U336" i="1" s="1"/>
  <c r="T335" i="1"/>
  <c r="U335" i="1" s="1"/>
  <c r="T334" i="1"/>
  <c r="U334" i="1" s="1"/>
  <c r="T333" i="1"/>
  <c r="U333" i="1" s="1"/>
  <c r="T332" i="1"/>
  <c r="U332" i="1" s="1"/>
  <c r="T331" i="1"/>
  <c r="U331" i="1" s="1"/>
  <c r="T330" i="1"/>
  <c r="U330" i="1" s="1"/>
  <c r="T329" i="1"/>
  <c r="U329" i="1" s="1"/>
  <c r="T328" i="1"/>
  <c r="U328" i="1" s="1"/>
  <c r="T327" i="1"/>
  <c r="U327" i="1" s="1"/>
  <c r="T326" i="1"/>
  <c r="U326" i="1" s="1"/>
  <c r="T325" i="1"/>
  <c r="U325" i="1" s="1"/>
  <c r="T324" i="1"/>
  <c r="U324" i="1" s="1"/>
  <c r="T323" i="1"/>
  <c r="U323" i="1" s="1"/>
  <c r="T322" i="1"/>
  <c r="U322" i="1" s="1"/>
  <c r="T321" i="1"/>
  <c r="U321" i="1" s="1"/>
  <c r="T320" i="1"/>
  <c r="U320" i="1" s="1"/>
  <c r="T319" i="1"/>
  <c r="U319" i="1" s="1"/>
  <c r="T318" i="1"/>
  <c r="U318" i="1" s="1"/>
  <c r="T317" i="1"/>
  <c r="U317" i="1" s="1"/>
  <c r="T316" i="1"/>
  <c r="U316" i="1" s="1"/>
  <c r="T315" i="1"/>
  <c r="U315" i="1" s="1"/>
  <c r="T314" i="1"/>
  <c r="U314" i="1" s="1"/>
  <c r="T313" i="1"/>
  <c r="U313" i="1" s="1"/>
  <c r="T312" i="1"/>
  <c r="U312" i="1" s="1"/>
  <c r="T311" i="1"/>
  <c r="U311" i="1" s="1"/>
  <c r="T310" i="1"/>
  <c r="U310" i="1" s="1"/>
  <c r="T309" i="1"/>
  <c r="U309" i="1" s="1"/>
  <c r="T308" i="1"/>
  <c r="U308" i="1" s="1"/>
  <c r="T307" i="1"/>
  <c r="U307" i="1" s="1"/>
  <c r="T306" i="1"/>
  <c r="U306" i="1" s="1"/>
  <c r="T305" i="1"/>
  <c r="U305" i="1" s="1"/>
  <c r="T304" i="1"/>
  <c r="U304" i="1" s="1"/>
  <c r="T303" i="1"/>
  <c r="U303" i="1" s="1"/>
  <c r="T302" i="1"/>
  <c r="U302" i="1" s="1"/>
  <c r="T301" i="1"/>
  <c r="U301" i="1" s="1"/>
  <c r="T300" i="1"/>
  <c r="U300" i="1" s="1"/>
  <c r="T299" i="1"/>
  <c r="U299" i="1" s="1"/>
  <c r="T298" i="1"/>
  <c r="U298" i="1" s="1"/>
  <c r="T297" i="1"/>
  <c r="U297" i="1" s="1"/>
  <c r="T296" i="1"/>
  <c r="U296" i="1" s="1"/>
  <c r="T295" i="1"/>
  <c r="U295" i="1" s="1"/>
  <c r="T294" i="1"/>
  <c r="U294" i="1" s="1"/>
  <c r="T293" i="1"/>
  <c r="U293" i="1" s="1"/>
  <c r="T292" i="1"/>
  <c r="U292" i="1" s="1"/>
  <c r="T291" i="1"/>
  <c r="U291" i="1" s="1"/>
  <c r="T290" i="1"/>
  <c r="U290" i="1" s="1"/>
  <c r="T289" i="1"/>
  <c r="U289" i="1" s="1"/>
  <c r="T288" i="1"/>
  <c r="U288" i="1" s="1"/>
  <c r="T287" i="1"/>
  <c r="U287" i="1" s="1"/>
  <c r="T286" i="1"/>
  <c r="U286" i="1" s="1"/>
  <c r="T285" i="1"/>
  <c r="U285" i="1" s="1"/>
  <c r="T284" i="1"/>
  <c r="U284" i="1" s="1"/>
  <c r="T283" i="1"/>
  <c r="U283" i="1" s="1"/>
  <c r="T282" i="1"/>
  <c r="U282" i="1" s="1"/>
  <c r="T281" i="1"/>
  <c r="U281" i="1" s="1"/>
  <c r="T280" i="1"/>
  <c r="U280" i="1" s="1"/>
  <c r="T279" i="1"/>
  <c r="U279" i="1" s="1"/>
  <c r="T278" i="1"/>
  <c r="U278" i="1" s="1"/>
  <c r="T277" i="1"/>
  <c r="U277" i="1" s="1"/>
  <c r="T276" i="1"/>
  <c r="U276" i="1" s="1"/>
  <c r="T275" i="1"/>
  <c r="U275" i="1" s="1"/>
  <c r="T274" i="1"/>
  <c r="U274" i="1" s="1"/>
  <c r="T273" i="1"/>
  <c r="U273" i="1" s="1"/>
  <c r="T272" i="1"/>
  <c r="U272" i="1" s="1"/>
  <c r="T271" i="1"/>
  <c r="U271" i="1" s="1"/>
  <c r="T270" i="1"/>
  <c r="U270" i="1" s="1"/>
  <c r="T269" i="1"/>
  <c r="U269" i="1" s="1"/>
  <c r="T268" i="1"/>
  <c r="U268" i="1" s="1"/>
  <c r="T267" i="1"/>
  <c r="U267" i="1" s="1"/>
  <c r="T266" i="1"/>
  <c r="U266" i="1" s="1"/>
  <c r="T265" i="1"/>
  <c r="U265" i="1" s="1"/>
  <c r="T264" i="1"/>
  <c r="U264" i="1" s="1"/>
  <c r="T263" i="1"/>
  <c r="U263" i="1" s="1"/>
  <c r="T262" i="1"/>
  <c r="U262" i="1" s="1"/>
  <c r="T261" i="1"/>
  <c r="U261" i="1" s="1"/>
  <c r="T260" i="1"/>
  <c r="U260" i="1" s="1"/>
  <c r="T259" i="1"/>
  <c r="U259" i="1" s="1"/>
  <c r="T258" i="1"/>
  <c r="U258" i="1" s="1"/>
  <c r="T257" i="1"/>
  <c r="U257" i="1" s="1"/>
  <c r="T256" i="1"/>
  <c r="U256" i="1" s="1"/>
  <c r="T255" i="1"/>
  <c r="U255" i="1" s="1"/>
  <c r="T254" i="1"/>
  <c r="U254" i="1" s="1"/>
  <c r="T253" i="1"/>
  <c r="U253" i="1" s="1"/>
  <c r="T252" i="1"/>
  <c r="U252" i="1" s="1"/>
  <c r="T251" i="1"/>
  <c r="U251" i="1" s="1"/>
  <c r="T250" i="1"/>
  <c r="U250" i="1" s="1"/>
  <c r="T249" i="1"/>
  <c r="U249" i="1" s="1"/>
  <c r="T248" i="1"/>
  <c r="U248" i="1" s="1"/>
  <c r="T247" i="1"/>
  <c r="U247" i="1" s="1"/>
  <c r="T246" i="1"/>
  <c r="U246" i="1" s="1"/>
  <c r="T245" i="1"/>
  <c r="U245" i="1" s="1"/>
  <c r="T244" i="1"/>
  <c r="U244" i="1" s="1"/>
  <c r="T243" i="1"/>
  <c r="U243" i="1" s="1"/>
  <c r="T242" i="1"/>
  <c r="U242" i="1" s="1"/>
  <c r="T241" i="1"/>
  <c r="U241" i="1" s="1"/>
  <c r="T240" i="1"/>
  <c r="U240" i="1" s="1"/>
  <c r="T239" i="1"/>
  <c r="U239" i="1" s="1"/>
  <c r="T238" i="1"/>
  <c r="U238" i="1" s="1"/>
  <c r="T237" i="1"/>
  <c r="U237" i="1" s="1"/>
  <c r="T236" i="1"/>
  <c r="U236" i="1" s="1"/>
  <c r="T235" i="1"/>
  <c r="U235" i="1" s="1"/>
  <c r="T234" i="1"/>
  <c r="U234" i="1" s="1"/>
  <c r="T233" i="1"/>
  <c r="U233" i="1" s="1"/>
  <c r="T232" i="1"/>
  <c r="U232" i="1" s="1"/>
  <c r="T231" i="1"/>
  <c r="U231" i="1" s="1"/>
  <c r="T230" i="1"/>
  <c r="U230" i="1" s="1"/>
  <c r="T229" i="1"/>
  <c r="U229" i="1" s="1"/>
  <c r="T228" i="1"/>
  <c r="U228" i="1" s="1"/>
  <c r="T227" i="1"/>
  <c r="U227" i="1" s="1"/>
  <c r="T226" i="1"/>
  <c r="U226" i="1" s="1"/>
  <c r="T225" i="1"/>
  <c r="U225" i="1" s="1"/>
  <c r="T224" i="1"/>
  <c r="U224" i="1" s="1"/>
  <c r="T223" i="1"/>
  <c r="U223" i="1" s="1"/>
  <c r="T222" i="1"/>
  <c r="U222" i="1" s="1"/>
  <c r="T221" i="1"/>
  <c r="U221" i="1" s="1"/>
  <c r="T220" i="1"/>
  <c r="U220" i="1" s="1"/>
  <c r="T219" i="1"/>
  <c r="U219" i="1" s="1"/>
  <c r="T218" i="1"/>
  <c r="U218" i="1" s="1"/>
  <c r="T217" i="1"/>
  <c r="U217" i="1" s="1"/>
  <c r="T216" i="1"/>
  <c r="U216" i="1" s="1"/>
  <c r="T215" i="1"/>
  <c r="U215" i="1" s="1"/>
  <c r="T214" i="1"/>
  <c r="U214" i="1" s="1"/>
  <c r="T213" i="1"/>
  <c r="U213" i="1" s="1"/>
  <c r="T212" i="1"/>
  <c r="U212" i="1" s="1"/>
  <c r="T211" i="1"/>
  <c r="U211" i="1" s="1"/>
  <c r="T210" i="1"/>
  <c r="U210" i="1" s="1"/>
  <c r="T209" i="1"/>
  <c r="U209" i="1" s="1"/>
  <c r="T208" i="1"/>
  <c r="U208" i="1" s="1"/>
  <c r="T207" i="1"/>
  <c r="U207" i="1" s="1"/>
  <c r="T206" i="1"/>
  <c r="U206" i="1" s="1"/>
  <c r="T205" i="1"/>
  <c r="U205" i="1" s="1"/>
  <c r="T204" i="1"/>
  <c r="U204" i="1" s="1"/>
  <c r="T203" i="1"/>
  <c r="U203" i="1" s="1"/>
  <c r="T202" i="1"/>
  <c r="U202" i="1" s="1"/>
  <c r="T201" i="1"/>
  <c r="U201" i="1" s="1"/>
  <c r="T200" i="1"/>
  <c r="U200" i="1" s="1"/>
  <c r="T199" i="1"/>
  <c r="U199" i="1" s="1"/>
  <c r="T198" i="1"/>
  <c r="U198" i="1" s="1"/>
  <c r="T197" i="1"/>
  <c r="U197" i="1" s="1"/>
  <c r="T196" i="1"/>
  <c r="U196" i="1" s="1"/>
  <c r="T195" i="1"/>
  <c r="U195" i="1" s="1"/>
  <c r="T194" i="1"/>
  <c r="U194" i="1" s="1"/>
  <c r="T193" i="1"/>
  <c r="U193" i="1" s="1"/>
  <c r="T192" i="1"/>
  <c r="U192" i="1" s="1"/>
  <c r="T191" i="1"/>
  <c r="U191" i="1" s="1"/>
  <c r="T190" i="1"/>
  <c r="U190" i="1" s="1"/>
  <c r="T189" i="1"/>
  <c r="U189" i="1" s="1"/>
  <c r="T188" i="1"/>
  <c r="U188" i="1" s="1"/>
  <c r="T187" i="1"/>
  <c r="U187" i="1" s="1"/>
  <c r="T186" i="1"/>
  <c r="U186" i="1" s="1"/>
  <c r="T185" i="1"/>
  <c r="U185" i="1" s="1"/>
  <c r="T184" i="1"/>
  <c r="U184" i="1" s="1"/>
  <c r="T183" i="1"/>
  <c r="U183" i="1" s="1"/>
  <c r="T182" i="1"/>
  <c r="U182" i="1" s="1"/>
  <c r="T181" i="1"/>
  <c r="U181" i="1" s="1"/>
  <c r="T180" i="1"/>
  <c r="U180" i="1" s="1"/>
  <c r="T179" i="1"/>
  <c r="U179" i="1" s="1"/>
  <c r="T178" i="1"/>
  <c r="U178" i="1" s="1"/>
  <c r="T177" i="1"/>
  <c r="U177" i="1" s="1"/>
  <c r="T176" i="1"/>
  <c r="U176" i="1" s="1"/>
  <c r="T175" i="1"/>
  <c r="U175" i="1" s="1"/>
  <c r="T174" i="1"/>
  <c r="U174" i="1" s="1"/>
  <c r="T173" i="1"/>
  <c r="U173" i="1" s="1"/>
  <c r="T172" i="1"/>
  <c r="U172" i="1" s="1"/>
  <c r="T171" i="1"/>
  <c r="U171" i="1" s="1"/>
  <c r="T170" i="1"/>
  <c r="U170" i="1" s="1"/>
  <c r="T169" i="1"/>
  <c r="U169" i="1" s="1"/>
  <c r="T168" i="1"/>
  <c r="U168" i="1" s="1"/>
  <c r="T167" i="1"/>
  <c r="U167" i="1" s="1"/>
  <c r="T166" i="1"/>
  <c r="U166" i="1" s="1"/>
  <c r="T165" i="1"/>
  <c r="U165" i="1" s="1"/>
  <c r="T164" i="1"/>
  <c r="U164" i="1" s="1"/>
  <c r="T163" i="1"/>
  <c r="U163" i="1" s="1"/>
  <c r="T162" i="1"/>
  <c r="U162" i="1" s="1"/>
  <c r="T161" i="1"/>
  <c r="U161" i="1" s="1"/>
  <c r="T160" i="1"/>
  <c r="U160" i="1" s="1"/>
  <c r="T159" i="1"/>
  <c r="U159" i="1" s="1"/>
  <c r="T158" i="1"/>
  <c r="U158" i="1" s="1"/>
  <c r="T157" i="1"/>
  <c r="U157" i="1" s="1"/>
  <c r="T156" i="1"/>
  <c r="U156" i="1" s="1"/>
  <c r="T155" i="1"/>
  <c r="U155" i="1" s="1"/>
  <c r="T154" i="1"/>
  <c r="U154" i="1" s="1"/>
  <c r="T153" i="1"/>
  <c r="U153" i="1" s="1"/>
  <c r="T152" i="1"/>
  <c r="U152" i="1" s="1"/>
  <c r="T151" i="1"/>
  <c r="U151" i="1" s="1"/>
  <c r="T150" i="1"/>
  <c r="U150" i="1" s="1"/>
  <c r="T149" i="1"/>
  <c r="U149" i="1" s="1"/>
  <c r="T148" i="1"/>
  <c r="U148" i="1" s="1"/>
  <c r="T147" i="1"/>
  <c r="U147" i="1" s="1"/>
  <c r="T146" i="1"/>
  <c r="U146" i="1" s="1"/>
  <c r="T145" i="1"/>
  <c r="U145" i="1" s="1"/>
  <c r="T144" i="1"/>
  <c r="U144" i="1" s="1"/>
  <c r="T143" i="1"/>
  <c r="U143" i="1" s="1"/>
  <c r="T142" i="1"/>
  <c r="U142" i="1" s="1"/>
  <c r="T141" i="1"/>
  <c r="U141" i="1" s="1"/>
  <c r="T140" i="1"/>
  <c r="U140" i="1" s="1"/>
  <c r="T139" i="1"/>
  <c r="U139" i="1" s="1"/>
  <c r="T138" i="1"/>
  <c r="U138" i="1" s="1"/>
  <c r="T137" i="1"/>
  <c r="U137" i="1" s="1"/>
  <c r="T136" i="1"/>
  <c r="U136" i="1" s="1"/>
  <c r="T135" i="1"/>
  <c r="U135" i="1" s="1"/>
  <c r="T134" i="1"/>
  <c r="U134" i="1" s="1"/>
  <c r="T133" i="1"/>
  <c r="U133" i="1" s="1"/>
  <c r="T132" i="1"/>
  <c r="U132" i="1" s="1"/>
  <c r="T131" i="1"/>
  <c r="U131" i="1" s="1"/>
  <c r="T130" i="1"/>
  <c r="U130" i="1" s="1"/>
  <c r="T129" i="1"/>
  <c r="U129" i="1" s="1"/>
  <c r="T128" i="1"/>
  <c r="U128" i="1" s="1"/>
  <c r="T127" i="1"/>
  <c r="U127" i="1" s="1"/>
  <c r="T126" i="1"/>
  <c r="U126" i="1" s="1"/>
  <c r="T125" i="1"/>
  <c r="U125" i="1" s="1"/>
  <c r="T124" i="1"/>
  <c r="U124" i="1" s="1"/>
  <c r="T123" i="1"/>
  <c r="U123" i="1" s="1"/>
  <c r="T122" i="1"/>
  <c r="U122" i="1" s="1"/>
  <c r="T121" i="1"/>
  <c r="U121" i="1" s="1"/>
  <c r="T120" i="1"/>
  <c r="U120" i="1" s="1"/>
  <c r="T119" i="1"/>
  <c r="U119" i="1" s="1"/>
  <c r="T118" i="1"/>
  <c r="U118" i="1" s="1"/>
  <c r="T117" i="1"/>
  <c r="U117" i="1" s="1"/>
  <c r="T116" i="1"/>
  <c r="U116" i="1" s="1"/>
  <c r="T115" i="1"/>
  <c r="U115" i="1" s="1"/>
  <c r="T114" i="1"/>
  <c r="U114" i="1" s="1"/>
  <c r="T113" i="1"/>
  <c r="U113" i="1" s="1"/>
  <c r="T112" i="1"/>
  <c r="U112" i="1" s="1"/>
  <c r="T111" i="1"/>
  <c r="U111" i="1" s="1"/>
  <c r="T110" i="1"/>
  <c r="U110" i="1" s="1"/>
  <c r="T109" i="1"/>
  <c r="U109" i="1" s="1"/>
  <c r="T108" i="1"/>
  <c r="U108" i="1" s="1"/>
  <c r="T107" i="1"/>
  <c r="U107" i="1" s="1"/>
  <c r="T106" i="1"/>
  <c r="U106" i="1" s="1"/>
  <c r="T105" i="1"/>
  <c r="U105" i="1" s="1"/>
  <c r="T104" i="1"/>
  <c r="U104" i="1" s="1"/>
  <c r="T103" i="1"/>
  <c r="U103" i="1" s="1"/>
  <c r="T102" i="1"/>
  <c r="U102" i="1" s="1"/>
  <c r="T101" i="1"/>
  <c r="U101" i="1" s="1"/>
  <c r="T100" i="1"/>
  <c r="U100" i="1" s="1"/>
  <c r="T99" i="1"/>
  <c r="U99" i="1" s="1"/>
  <c r="T98" i="1"/>
  <c r="U98" i="1" s="1"/>
  <c r="T97" i="1"/>
  <c r="U97" i="1" s="1"/>
  <c r="T96" i="1"/>
  <c r="U96" i="1" s="1"/>
  <c r="T95" i="1"/>
  <c r="U95" i="1" s="1"/>
  <c r="T94" i="1"/>
  <c r="U94" i="1" s="1"/>
  <c r="T93" i="1"/>
  <c r="U93" i="1" s="1"/>
  <c r="T92" i="1"/>
  <c r="U92" i="1" s="1"/>
  <c r="T91" i="1"/>
  <c r="U91" i="1" s="1"/>
  <c r="T90" i="1"/>
  <c r="U90" i="1" s="1"/>
  <c r="T89" i="1"/>
  <c r="U89" i="1" s="1"/>
  <c r="T88" i="1"/>
  <c r="U88" i="1" s="1"/>
  <c r="T87" i="1"/>
  <c r="U87" i="1" s="1"/>
  <c r="T86" i="1"/>
  <c r="U86" i="1" s="1"/>
  <c r="T85" i="1"/>
  <c r="U85" i="1" s="1"/>
  <c r="T84" i="1"/>
  <c r="U84" i="1" s="1"/>
  <c r="T83" i="1"/>
  <c r="U83" i="1" s="1"/>
  <c r="T82" i="1"/>
  <c r="U82" i="1" s="1"/>
  <c r="T81" i="1"/>
  <c r="U81" i="1" s="1"/>
  <c r="T80" i="1"/>
  <c r="U80" i="1" s="1"/>
  <c r="T79" i="1"/>
  <c r="U79" i="1" s="1"/>
  <c r="T78" i="1"/>
  <c r="U78" i="1" s="1"/>
  <c r="T77" i="1"/>
  <c r="U77" i="1" s="1"/>
  <c r="T76" i="1"/>
  <c r="U76" i="1" s="1"/>
  <c r="T75" i="1"/>
  <c r="U75" i="1" s="1"/>
  <c r="T74" i="1"/>
  <c r="U74" i="1" s="1"/>
  <c r="T73" i="1"/>
  <c r="U73" i="1" s="1"/>
  <c r="T72" i="1"/>
  <c r="U72" i="1" s="1"/>
  <c r="T71" i="1"/>
  <c r="U71" i="1" s="1"/>
  <c r="T70" i="1"/>
  <c r="U70" i="1" s="1"/>
  <c r="T69" i="1"/>
  <c r="U69" i="1" s="1"/>
  <c r="T68" i="1"/>
  <c r="U68" i="1" s="1"/>
  <c r="T67" i="1"/>
  <c r="U67" i="1" s="1"/>
  <c r="T66" i="1"/>
  <c r="U66" i="1" s="1"/>
  <c r="T65" i="1"/>
  <c r="U65" i="1" s="1"/>
  <c r="T64" i="1"/>
  <c r="U64" i="1" s="1"/>
  <c r="T63" i="1"/>
  <c r="U63" i="1" s="1"/>
  <c r="T62" i="1"/>
  <c r="U62" i="1" s="1"/>
  <c r="T61" i="1"/>
  <c r="U61" i="1" s="1"/>
  <c r="T60" i="1"/>
  <c r="U60" i="1" s="1"/>
  <c r="T59" i="1"/>
  <c r="U59" i="1" s="1"/>
  <c r="T58" i="1"/>
  <c r="U58" i="1" s="1"/>
  <c r="T57" i="1"/>
  <c r="U57" i="1" s="1"/>
  <c r="T56" i="1"/>
  <c r="U56" i="1" s="1"/>
  <c r="T55" i="1"/>
  <c r="U55" i="1" s="1"/>
  <c r="T54" i="1"/>
  <c r="U54" i="1" s="1"/>
  <c r="T53" i="1"/>
  <c r="U53" i="1" s="1"/>
  <c r="T52" i="1"/>
  <c r="U52" i="1" s="1"/>
  <c r="T51" i="1"/>
  <c r="U51" i="1" s="1"/>
  <c r="T50" i="1"/>
  <c r="U50" i="1" s="1"/>
  <c r="T49" i="1"/>
  <c r="U49" i="1" s="1"/>
  <c r="T48" i="1"/>
  <c r="U48" i="1" s="1"/>
  <c r="T47" i="1"/>
  <c r="U47" i="1" s="1"/>
  <c r="T46" i="1"/>
  <c r="U46" i="1" s="1"/>
  <c r="T45" i="1"/>
  <c r="U45" i="1" s="1"/>
  <c r="T44" i="1"/>
  <c r="U44" i="1" s="1"/>
  <c r="T43" i="1"/>
  <c r="U43" i="1" s="1"/>
  <c r="T42" i="1"/>
  <c r="U42" i="1" s="1"/>
  <c r="T41" i="1"/>
  <c r="U41" i="1" s="1"/>
  <c r="T40" i="1"/>
  <c r="U40" i="1" s="1"/>
  <c r="T39" i="1"/>
  <c r="U39" i="1" s="1"/>
  <c r="T38" i="1"/>
  <c r="U38" i="1" s="1"/>
  <c r="T37" i="1"/>
  <c r="U37" i="1" s="1"/>
  <c r="T36" i="1"/>
  <c r="U36" i="1" s="1"/>
  <c r="T35" i="1"/>
  <c r="U35" i="1" s="1"/>
  <c r="T34" i="1"/>
  <c r="U34" i="1" s="1"/>
  <c r="T33" i="1"/>
  <c r="U33" i="1" s="1"/>
  <c r="T32" i="1"/>
  <c r="U32" i="1" s="1"/>
  <c r="T31" i="1"/>
  <c r="U31" i="1" s="1"/>
  <c r="T30" i="1"/>
  <c r="U30" i="1" s="1"/>
  <c r="T29" i="1"/>
  <c r="U29" i="1" s="1"/>
  <c r="T28" i="1"/>
  <c r="U28" i="1" s="1"/>
  <c r="T27" i="1"/>
  <c r="U27" i="1" s="1"/>
  <c r="T26" i="1"/>
  <c r="U26" i="1" s="1"/>
  <c r="T25" i="1"/>
  <c r="U25" i="1" s="1"/>
  <c r="T24" i="1"/>
  <c r="U24" i="1" s="1"/>
  <c r="T23" i="1"/>
  <c r="U23" i="1" s="1"/>
  <c r="T22" i="1"/>
  <c r="U22" i="1" s="1"/>
  <c r="T21" i="1"/>
  <c r="U21" i="1" s="1"/>
  <c r="T20" i="1"/>
  <c r="U20" i="1" s="1"/>
  <c r="T19" i="1"/>
  <c r="U19" i="1" s="1"/>
  <c r="T18" i="1"/>
  <c r="U18" i="1" s="1"/>
  <c r="T17" i="1"/>
  <c r="U17" i="1" s="1"/>
  <c r="T16" i="1"/>
  <c r="U16" i="1" s="1"/>
  <c r="T15" i="1"/>
  <c r="U15" i="1" s="1"/>
  <c r="T14" i="1"/>
  <c r="U14" i="1" s="1"/>
  <c r="T13" i="1"/>
  <c r="U13" i="1" s="1"/>
  <c r="T12" i="1"/>
  <c r="U12" i="1" s="1"/>
  <c r="T11" i="1"/>
  <c r="U11" i="1" s="1"/>
  <c r="T10" i="1"/>
  <c r="U10" i="1" s="1"/>
  <c r="T9" i="1"/>
  <c r="U9" i="1" s="1"/>
  <c r="T8" i="1"/>
  <c r="U8" i="1" s="1"/>
  <c r="T7" i="1"/>
  <c r="U7" i="1" s="1"/>
  <c r="T6" i="1"/>
  <c r="U6" i="1" s="1"/>
  <c r="T5" i="1"/>
  <c r="U5" i="1" s="1"/>
  <c r="T4" i="1"/>
  <c r="U4" i="1" s="1"/>
  <c r="T3" i="1"/>
  <c r="U3" i="1" s="1"/>
  <c r="T2" i="1"/>
  <c r="U2" i="1" s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Q4115" i="1" l="1"/>
  <c r="R4115" i="1" s="1"/>
  <c r="Q4114" i="1"/>
  <c r="R4114" i="1" s="1"/>
  <c r="Q4113" i="1"/>
  <c r="R4113" i="1" s="1"/>
  <c r="Q4112" i="1"/>
  <c r="R4112" i="1" s="1"/>
  <c r="Q4111" i="1"/>
  <c r="R4111" i="1" s="1"/>
  <c r="Q4110" i="1"/>
  <c r="R4110" i="1" s="1"/>
  <c r="Q4109" i="1"/>
  <c r="R4109" i="1" s="1"/>
  <c r="Q4108" i="1"/>
  <c r="R4108" i="1" s="1"/>
  <c r="Q4107" i="1"/>
  <c r="R4107" i="1" s="1"/>
  <c r="Q4106" i="1"/>
  <c r="R4106" i="1" s="1"/>
  <c r="Q4105" i="1"/>
  <c r="R4105" i="1" s="1"/>
  <c r="Q4104" i="1"/>
  <c r="R4104" i="1" s="1"/>
  <c r="Q4103" i="1"/>
  <c r="R4103" i="1" s="1"/>
  <c r="Q4102" i="1"/>
  <c r="R4102" i="1" s="1"/>
  <c r="Q4101" i="1"/>
  <c r="R4101" i="1" s="1"/>
  <c r="Q4100" i="1"/>
  <c r="R4100" i="1" s="1"/>
  <c r="Q4099" i="1"/>
  <c r="R4099" i="1" s="1"/>
  <c r="Q4098" i="1"/>
  <c r="R4098" i="1" s="1"/>
  <c r="Q4097" i="1"/>
  <c r="R4097" i="1" s="1"/>
  <c r="Q4096" i="1"/>
  <c r="R4096" i="1" s="1"/>
  <c r="Q4095" i="1"/>
  <c r="R4095" i="1" s="1"/>
  <c r="Q4094" i="1"/>
  <c r="R4094" i="1" s="1"/>
  <c r="Q4093" i="1"/>
  <c r="R4093" i="1" s="1"/>
  <c r="Q4092" i="1"/>
  <c r="R4092" i="1" s="1"/>
  <c r="Q4091" i="1"/>
  <c r="R4091" i="1" s="1"/>
  <c r="Q4090" i="1"/>
  <c r="R4090" i="1" s="1"/>
  <c r="Q4089" i="1"/>
  <c r="R4089" i="1" s="1"/>
  <c r="Q4088" i="1"/>
  <c r="R4088" i="1" s="1"/>
  <c r="Q4087" i="1"/>
  <c r="R4087" i="1" s="1"/>
  <c r="Q4086" i="1"/>
  <c r="R4086" i="1" s="1"/>
  <c r="Q4085" i="1"/>
  <c r="R4085" i="1" s="1"/>
  <c r="Q4084" i="1"/>
  <c r="R4084" i="1" s="1"/>
  <c r="Q4083" i="1"/>
  <c r="R4083" i="1" s="1"/>
  <c r="Q4082" i="1"/>
  <c r="R4082" i="1" s="1"/>
  <c r="Q4081" i="1"/>
  <c r="R4081" i="1" s="1"/>
  <c r="Q4080" i="1"/>
  <c r="R4080" i="1" s="1"/>
  <c r="Q4079" i="1"/>
  <c r="R4079" i="1" s="1"/>
  <c r="Q4078" i="1"/>
  <c r="R4078" i="1" s="1"/>
  <c r="Q4077" i="1"/>
  <c r="R4077" i="1" s="1"/>
  <c r="Q4076" i="1"/>
  <c r="R4076" i="1" s="1"/>
  <c r="Q4075" i="1"/>
  <c r="R4075" i="1" s="1"/>
  <c r="Q4074" i="1"/>
  <c r="R4074" i="1" s="1"/>
  <c r="Q4073" i="1"/>
  <c r="R4073" i="1" s="1"/>
  <c r="Q4072" i="1"/>
  <c r="R4072" i="1" s="1"/>
  <c r="Q4071" i="1"/>
  <c r="R4071" i="1" s="1"/>
  <c r="Q4070" i="1"/>
  <c r="R4070" i="1" s="1"/>
  <c r="Q4069" i="1"/>
  <c r="R4069" i="1" s="1"/>
  <c r="Q4068" i="1"/>
  <c r="R4068" i="1" s="1"/>
  <c r="Q4067" i="1"/>
  <c r="R4067" i="1" s="1"/>
  <c r="Q4066" i="1"/>
  <c r="R4066" i="1" s="1"/>
  <c r="Q4065" i="1"/>
  <c r="R4065" i="1" s="1"/>
  <c r="Q4064" i="1"/>
  <c r="R4064" i="1" s="1"/>
  <c r="Q4063" i="1"/>
  <c r="R4063" i="1" s="1"/>
  <c r="Q4062" i="1"/>
  <c r="R4062" i="1" s="1"/>
  <c r="Q4061" i="1"/>
  <c r="R4061" i="1" s="1"/>
  <c r="Q4060" i="1"/>
  <c r="R4060" i="1" s="1"/>
  <c r="Q4059" i="1"/>
  <c r="R4059" i="1" s="1"/>
  <c r="Q4058" i="1"/>
  <c r="R4058" i="1" s="1"/>
  <c r="Q4057" i="1"/>
  <c r="R4057" i="1" s="1"/>
  <c r="Q4056" i="1"/>
  <c r="R4056" i="1" s="1"/>
  <c r="Q4055" i="1"/>
  <c r="R4055" i="1" s="1"/>
  <c r="Q4054" i="1"/>
  <c r="R4054" i="1" s="1"/>
  <c r="Q4053" i="1"/>
  <c r="R4053" i="1" s="1"/>
  <c r="Q4052" i="1"/>
  <c r="R4052" i="1" s="1"/>
  <c r="Q4051" i="1"/>
  <c r="R4051" i="1" s="1"/>
  <c r="Q4050" i="1"/>
  <c r="R4050" i="1" s="1"/>
  <c r="Q4049" i="1"/>
  <c r="R4049" i="1" s="1"/>
  <c r="Q4048" i="1"/>
  <c r="R4048" i="1" s="1"/>
  <c r="Q4047" i="1"/>
  <c r="R4047" i="1" s="1"/>
  <c r="Q4046" i="1"/>
  <c r="R4046" i="1" s="1"/>
  <c r="Q4045" i="1"/>
  <c r="R4045" i="1" s="1"/>
  <c r="Q4044" i="1"/>
  <c r="R4044" i="1" s="1"/>
  <c r="Q4043" i="1"/>
  <c r="R4043" i="1" s="1"/>
  <c r="Q4042" i="1"/>
  <c r="R4042" i="1" s="1"/>
  <c r="Q4041" i="1"/>
  <c r="R4041" i="1" s="1"/>
  <c r="Q4040" i="1"/>
  <c r="R4040" i="1" s="1"/>
  <c r="Q4039" i="1"/>
  <c r="R4039" i="1" s="1"/>
  <c r="Q4038" i="1"/>
  <c r="R4038" i="1" s="1"/>
  <c r="Q4037" i="1"/>
  <c r="R4037" i="1" s="1"/>
  <c r="Q4036" i="1"/>
  <c r="R4036" i="1" s="1"/>
  <c r="Q4035" i="1"/>
  <c r="R4035" i="1" s="1"/>
  <c r="Q4034" i="1"/>
  <c r="R4034" i="1" s="1"/>
  <c r="Q4033" i="1"/>
  <c r="R4033" i="1" s="1"/>
  <c r="Q4032" i="1"/>
  <c r="R4032" i="1" s="1"/>
  <c r="Q4031" i="1"/>
  <c r="R4031" i="1" s="1"/>
  <c r="Q4030" i="1"/>
  <c r="R4030" i="1" s="1"/>
  <c r="Q4029" i="1"/>
  <c r="R4029" i="1" s="1"/>
  <c r="Q4028" i="1"/>
  <c r="R4028" i="1" s="1"/>
  <c r="Q4027" i="1"/>
  <c r="R4027" i="1" s="1"/>
  <c r="Q4026" i="1"/>
  <c r="R4026" i="1" s="1"/>
  <c r="Q4025" i="1"/>
  <c r="R4025" i="1" s="1"/>
  <c r="Q4024" i="1"/>
  <c r="R4024" i="1" s="1"/>
  <c r="Q4023" i="1"/>
  <c r="R4023" i="1" s="1"/>
  <c r="Q4022" i="1"/>
  <c r="R4022" i="1" s="1"/>
  <c r="Q4021" i="1"/>
  <c r="R4021" i="1" s="1"/>
  <c r="Q4020" i="1"/>
  <c r="R4020" i="1" s="1"/>
  <c r="Q4019" i="1"/>
  <c r="R4019" i="1" s="1"/>
  <c r="Q4018" i="1"/>
  <c r="R4018" i="1" s="1"/>
  <c r="Q4017" i="1"/>
  <c r="R4017" i="1" s="1"/>
  <c r="Q4016" i="1"/>
  <c r="R4016" i="1" s="1"/>
  <c r="Q4015" i="1"/>
  <c r="R4015" i="1" s="1"/>
  <c r="Q4014" i="1"/>
  <c r="R4014" i="1" s="1"/>
  <c r="Q4013" i="1"/>
  <c r="R4013" i="1" s="1"/>
  <c r="Q4012" i="1"/>
  <c r="R4012" i="1" s="1"/>
  <c r="Q4011" i="1"/>
  <c r="R4011" i="1" s="1"/>
  <c r="Q4010" i="1"/>
  <c r="R4010" i="1" s="1"/>
  <c r="Q4009" i="1"/>
  <c r="R4009" i="1" s="1"/>
  <c r="Q4008" i="1"/>
  <c r="R4008" i="1" s="1"/>
  <c r="Q4007" i="1"/>
  <c r="R4007" i="1" s="1"/>
  <c r="Q4006" i="1"/>
  <c r="R4006" i="1" s="1"/>
  <c r="Q4005" i="1"/>
  <c r="R4005" i="1" s="1"/>
  <c r="Q4004" i="1"/>
  <c r="R4004" i="1" s="1"/>
  <c r="Q4003" i="1"/>
  <c r="R4003" i="1" s="1"/>
  <c r="Q4002" i="1"/>
  <c r="R4002" i="1" s="1"/>
  <c r="Q4001" i="1"/>
  <c r="R4001" i="1" s="1"/>
  <c r="Q4000" i="1"/>
  <c r="R4000" i="1" s="1"/>
  <c r="Q3999" i="1"/>
  <c r="R3999" i="1" s="1"/>
  <c r="Q3998" i="1"/>
  <c r="R3998" i="1" s="1"/>
  <c r="Q3997" i="1"/>
  <c r="R3997" i="1" s="1"/>
  <c r="Q3996" i="1"/>
  <c r="R3996" i="1" s="1"/>
  <c r="Q3995" i="1"/>
  <c r="R3995" i="1" s="1"/>
  <c r="Q3994" i="1"/>
  <c r="R3994" i="1" s="1"/>
  <c r="Q3993" i="1"/>
  <c r="R3993" i="1" s="1"/>
  <c r="Q3992" i="1"/>
  <c r="R3992" i="1" s="1"/>
  <c r="Q3991" i="1"/>
  <c r="R3991" i="1" s="1"/>
  <c r="Q3990" i="1"/>
  <c r="R3990" i="1" s="1"/>
  <c r="Q3989" i="1"/>
  <c r="R3989" i="1" s="1"/>
  <c r="Q3988" i="1"/>
  <c r="R3988" i="1" s="1"/>
  <c r="Q3987" i="1"/>
  <c r="R3987" i="1" s="1"/>
  <c r="Q3986" i="1"/>
  <c r="R3986" i="1" s="1"/>
  <c r="Q3985" i="1"/>
  <c r="R3985" i="1" s="1"/>
  <c r="Q3984" i="1"/>
  <c r="R3984" i="1" s="1"/>
  <c r="Q3983" i="1"/>
  <c r="R3983" i="1" s="1"/>
  <c r="Q3982" i="1"/>
  <c r="R3982" i="1" s="1"/>
  <c r="Q3981" i="1"/>
  <c r="R3981" i="1" s="1"/>
  <c r="Q3980" i="1"/>
  <c r="R3980" i="1" s="1"/>
  <c r="Q3979" i="1"/>
  <c r="R3979" i="1" s="1"/>
  <c r="Q3978" i="1"/>
  <c r="R3978" i="1" s="1"/>
  <c r="Q3977" i="1"/>
  <c r="R3977" i="1" s="1"/>
  <c r="Q3976" i="1"/>
  <c r="R3976" i="1" s="1"/>
  <c r="Q3975" i="1"/>
  <c r="R3975" i="1" s="1"/>
  <c r="Q3974" i="1"/>
  <c r="R3974" i="1" s="1"/>
  <c r="Q3973" i="1"/>
  <c r="R3973" i="1" s="1"/>
  <c r="Q3972" i="1"/>
  <c r="R3972" i="1" s="1"/>
  <c r="Q3971" i="1"/>
  <c r="R3971" i="1" s="1"/>
  <c r="Q3970" i="1"/>
  <c r="R3970" i="1" s="1"/>
  <c r="Q3969" i="1"/>
  <c r="R3969" i="1" s="1"/>
  <c r="Q3968" i="1"/>
  <c r="R3968" i="1" s="1"/>
  <c r="Q3967" i="1"/>
  <c r="R3967" i="1" s="1"/>
  <c r="Q3966" i="1"/>
  <c r="R3966" i="1" s="1"/>
  <c r="Q3965" i="1"/>
  <c r="R3965" i="1" s="1"/>
  <c r="Q3964" i="1"/>
  <c r="R3964" i="1" s="1"/>
  <c r="Q3963" i="1"/>
  <c r="R3963" i="1" s="1"/>
  <c r="Q3962" i="1"/>
  <c r="R3962" i="1" s="1"/>
  <c r="Q3961" i="1"/>
  <c r="R3961" i="1" s="1"/>
  <c r="Q3960" i="1"/>
  <c r="R3960" i="1" s="1"/>
  <c r="Q3959" i="1"/>
  <c r="R3959" i="1" s="1"/>
  <c r="Q3958" i="1"/>
  <c r="R3958" i="1" s="1"/>
  <c r="Q3957" i="1"/>
  <c r="R3957" i="1" s="1"/>
  <c r="Q3956" i="1"/>
  <c r="R3956" i="1" s="1"/>
  <c r="Q3955" i="1"/>
  <c r="R3955" i="1" s="1"/>
  <c r="Q3954" i="1"/>
  <c r="R3954" i="1" s="1"/>
  <c r="Q3953" i="1"/>
  <c r="R3953" i="1" s="1"/>
  <c r="Q3952" i="1"/>
  <c r="R3952" i="1" s="1"/>
  <c r="Q3951" i="1"/>
  <c r="R3951" i="1" s="1"/>
  <c r="Q3950" i="1"/>
  <c r="R3950" i="1" s="1"/>
  <c r="Q3949" i="1"/>
  <c r="R3949" i="1" s="1"/>
  <c r="Q3948" i="1"/>
  <c r="R3948" i="1" s="1"/>
  <c r="Q3947" i="1"/>
  <c r="R3947" i="1" s="1"/>
  <c r="Q3946" i="1"/>
  <c r="R3946" i="1" s="1"/>
  <c r="Q3945" i="1"/>
  <c r="R3945" i="1" s="1"/>
  <c r="Q3944" i="1"/>
  <c r="R3944" i="1" s="1"/>
  <c r="Q3943" i="1"/>
  <c r="R3943" i="1" s="1"/>
  <c r="Q3942" i="1"/>
  <c r="R3942" i="1" s="1"/>
  <c r="Q3941" i="1"/>
  <c r="R3941" i="1" s="1"/>
  <c r="Q3940" i="1"/>
  <c r="R3940" i="1" s="1"/>
  <c r="Q3939" i="1"/>
  <c r="R3939" i="1" s="1"/>
  <c r="Q3938" i="1"/>
  <c r="R3938" i="1" s="1"/>
  <c r="Q3937" i="1"/>
  <c r="R3937" i="1" s="1"/>
  <c r="Q3936" i="1"/>
  <c r="R3936" i="1" s="1"/>
  <c r="Q3935" i="1"/>
  <c r="R3935" i="1" s="1"/>
  <c r="Q3934" i="1"/>
  <c r="R3934" i="1" s="1"/>
  <c r="Q3933" i="1"/>
  <c r="R3933" i="1" s="1"/>
  <c r="Q3932" i="1"/>
  <c r="R3932" i="1" s="1"/>
  <c r="Q3931" i="1"/>
  <c r="R3931" i="1" s="1"/>
  <c r="Q3930" i="1"/>
  <c r="R3930" i="1" s="1"/>
  <c r="Q3929" i="1"/>
  <c r="R3929" i="1" s="1"/>
  <c r="Q3928" i="1"/>
  <c r="R3928" i="1" s="1"/>
  <c r="Q3927" i="1"/>
  <c r="R3927" i="1" s="1"/>
  <c r="Q3926" i="1"/>
  <c r="R3926" i="1" s="1"/>
  <c r="Q3925" i="1"/>
  <c r="R3925" i="1" s="1"/>
  <c r="Q3924" i="1"/>
  <c r="R3924" i="1" s="1"/>
  <c r="Q3923" i="1"/>
  <c r="R3923" i="1" s="1"/>
  <c r="Q3922" i="1"/>
  <c r="R3922" i="1" s="1"/>
  <c r="Q3921" i="1"/>
  <c r="R3921" i="1" s="1"/>
  <c r="Q3920" i="1"/>
  <c r="R3920" i="1" s="1"/>
  <c r="Q3919" i="1"/>
  <c r="R3919" i="1" s="1"/>
  <c r="Q3918" i="1"/>
  <c r="R3918" i="1" s="1"/>
  <c r="Q3917" i="1"/>
  <c r="R3917" i="1" s="1"/>
  <c r="Q3916" i="1"/>
  <c r="R3916" i="1" s="1"/>
  <c r="Q3915" i="1"/>
  <c r="R3915" i="1" s="1"/>
  <c r="Q3914" i="1"/>
  <c r="R3914" i="1" s="1"/>
  <c r="Q3913" i="1"/>
  <c r="R3913" i="1" s="1"/>
  <c r="Q3912" i="1"/>
  <c r="R3912" i="1" s="1"/>
  <c r="Q3911" i="1"/>
  <c r="R3911" i="1" s="1"/>
  <c r="Q3910" i="1"/>
  <c r="R3910" i="1" s="1"/>
  <c r="Q3909" i="1"/>
  <c r="R3909" i="1" s="1"/>
  <c r="Q3908" i="1"/>
  <c r="R3908" i="1" s="1"/>
  <c r="Q3907" i="1"/>
  <c r="R3907" i="1" s="1"/>
  <c r="Q3906" i="1"/>
  <c r="R3906" i="1" s="1"/>
  <c r="Q3905" i="1"/>
  <c r="R3905" i="1" s="1"/>
  <c r="Q3904" i="1"/>
  <c r="R3904" i="1" s="1"/>
  <c r="Q3903" i="1"/>
  <c r="R3903" i="1" s="1"/>
  <c r="Q3902" i="1"/>
  <c r="R3902" i="1" s="1"/>
  <c r="Q3901" i="1"/>
  <c r="R3901" i="1" s="1"/>
  <c r="Q3900" i="1"/>
  <c r="R3900" i="1" s="1"/>
  <c r="Q3899" i="1"/>
  <c r="R3899" i="1" s="1"/>
  <c r="Q3898" i="1"/>
  <c r="R3898" i="1" s="1"/>
  <c r="Q3897" i="1"/>
  <c r="R3897" i="1" s="1"/>
  <c r="Q3896" i="1"/>
  <c r="R3896" i="1" s="1"/>
  <c r="Q3895" i="1"/>
  <c r="R3895" i="1" s="1"/>
  <c r="Q3894" i="1"/>
  <c r="R3894" i="1" s="1"/>
  <c r="Q3893" i="1"/>
  <c r="R3893" i="1" s="1"/>
  <c r="Q3892" i="1"/>
  <c r="R3892" i="1" s="1"/>
  <c r="Q3891" i="1"/>
  <c r="R3891" i="1" s="1"/>
  <c r="Q3890" i="1"/>
  <c r="R3890" i="1" s="1"/>
  <c r="Q3889" i="1"/>
  <c r="R3889" i="1" s="1"/>
  <c r="Q3888" i="1"/>
  <c r="R3888" i="1" s="1"/>
  <c r="Q3887" i="1"/>
  <c r="R3887" i="1" s="1"/>
  <c r="Q3886" i="1"/>
  <c r="R3886" i="1" s="1"/>
  <c r="Q3885" i="1"/>
  <c r="R3885" i="1" s="1"/>
  <c r="Q3884" i="1"/>
  <c r="R3884" i="1" s="1"/>
  <c r="Q3883" i="1"/>
  <c r="R3883" i="1" s="1"/>
  <c r="Q3882" i="1"/>
  <c r="R3882" i="1" s="1"/>
  <c r="Q3881" i="1"/>
  <c r="R3881" i="1" s="1"/>
  <c r="Q3880" i="1"/>
  <c r="R3880" i="1" s="1"/>
  <c r="Q3879" i="1"/>
  <c r="R3879" i="1" s="1"/>
  <c r="Q3878" i="1"/>
  <c r="R3878" i="1" s="1"/>
  <c r="Q3877" i="1"/>
  <c r="R3877" i="1" s="1"/>
  <c r="Q3876" i="1"/>
  <c r="R3876" i="1" s="1"/>
  <c r="Q3875" i="1"/>
  <c r="R3875" i="1" s="1"/>
  <c r="Q3874" i="1"/>
  <c r="R3874" i="1" s="1"/>
  <c r="Q3873" i="1"/>
  <c r="R3873" i="1" s="1"/>
  <c r="Q3872" i="1"/>
  <c r="R3872" i="1" s="1"/>
  <c r="Q3871" i="1"/>
  <c r="R3871" i="1" s="1"/>
  <c r="Q3870" i="1"/>
  <c r="R3870" i="1" s="1"/>
  <c r="Q3869" i="1"/>
  <c r="R3869" i="1" s="1"/>
  <c r="Q3868" i="1"/>
  <c r="R3868" i="1" s="1"/>
  <c r="Q3867" i="1"/>
  <c r="R3867" i="1" s="1"/>
  <c r="Q3866" i="1"/>
  <c r="R3866" i="1" s="1"/>
  <c r="Q3865" i="1"/>
  <c r="R3865" i="1" s="1"/>
  <c r="Q3864" i="1"/>
  <c r="R3864" i="1" s="1"/>
  <c r="Q3863" i="1"/>
  <c r="R3863" i="1" s="1"/>
  <c r="Q3862" i="1"/>
  <c r="R3862" i="1" s="1"/>
  <c r="Q3861" i="1"/>
  <c r="R3861" i="1" s="1"/>
  <c r="Q3860" i="1"/>
  <c r="R3860" i="1" s="1"/>
  <c r="Q3859" i="1"/>
  <c r="R3859" i="1" s="1"/>
  <c r="Q3858" i="1"/>
  <c r="R3858" i="1" s="1"/>
  <c r="Q3857" i="1"/>
  <c r="R3857" i="1" s="1"/>
  <c r="Q3856" i="1"/>
  <c r="R3856" i="1" s="1"/>
  <c r="Q3855" i="1"/>
  <c r="R3855" i="1" s="1"/>
  <c r="Q3854" i="1"/>
  <c r="R3854" i="1" s="1"/>
  <c r="Q3853" i="1"/>
  <c r="R3853" i="1" s="1"/>
  <c r="Q3852" i="1"/>
  <c r="R3852" i="1" s="1"/>
  <c r="Q3851" i="1"/>
  <c r="R3851" i="1" s="1"/>
  <c r="Q3850" i="1"/>
  <c r="R3850" i="1" s="1"/>
  <c r="Q3849" i="1"/>
  <c r="R3849" i="1" s="1"/>
  <c r="Q3848" i="1"/>
  <c r="R3848" i="1" s="1"/>
  <c r="Q3847" i="1"/>
  <c r="R3847" i="1" s="1"/>
  <c r="Q3846" i="1"/>
  <c r="R3846" i="1" s="1"/>
  <c r="Q3845" i="1"/>
  <c r="R3845" i="1" s="1"/>
  <c r="Q3844" i="1"/>
  <c r="R3844" i="1" s="1"/>
  <c r="Q3843" i="1"/>
  <c r="R3843" i="1" s="1"/>
  <c r="Q3842" i="1"/>
  <c r="R3842" i="1" s="1"/>
  <c r="Q3841" i="1"/>
  <c r="R3841" i="1" s="1"/>
  <c r="Q3840" i="1"/>
  <c r="R3840" i="1" s="1"/>
  <c r="Q3839" i="1"/>
  <c r="R3839" i="1" s="1"/>
  <c r="Q3838" i="1"/>
  <c r="R3838" i="1" s="1"/>
  <c r="Q3837" i="1"/>
  <c r="R3837" i="1" s="1"/>
  <c r="Q3836" i="1"/>
  <c r="R3836" i="1" s="1"/>
  <c r="Q3835" i="1"/>
  <c r="R3835" i="1" s="1"/>
  <c r="Q3834" i="1"/>
  <c r="R3834" i="1" s="1"/>
  <c r="Q3833" i="1"/>
  <c r="R3833" i="1" s="1"/>
  <c r="Q3832" i="1"/>
  <c r="R3832" i="1" s="1"/>
  <c r="Q3831" i="1"/>
  <c r="R3831" i="1" s="1"/>
  <c r="Q3830" i="1"/>
  <c r="R3830" i="1" s="1"/>
  <c r="Q3829" i="1"/>
  <c r="R3829" i="1" s="1"/>
  <c r="Q3828" i="1"/>
  <c r="R3828" i="1" s="1"/>
  <c r="Q3827" i="1"/>
  <c r="R3827" i="1" s="1"/>
  <c r="Q3826" i="1"/>
  <c r="R3826" i="1" s="1"/>
  <c r="Q3825" i="1"/>
  <c r="R3825" i="1" s="1"/>
  <c r="Q3824" i="1"/>
  <c r="R3824" i="1" s="1"/>
  <c r="Q3823" i="1"/>
  <c r="R3823" i="1" s="1"/>
  <c r="Q3822" i="1"/>
  <c r="R3822" i="1" s="1"/>
  <c r="Q3821" i="1"/>
  <c r="R3821" i="1" s="1"/>
  <c r="Q3820" i="1"/>
  <c r="R3820" i="1" s="1"/>
  <c r="Q3819" i="1"/>
  <c r="R3819" i="1" s="1"/>
  <c r="Q3818" i="1"/>
  <c r="R3818" i="1" s="1"/>
  <c r="Q3817" i="1"/>
  <c r="R3817" i="1" s="1"/>
  <c r="Q3816" i="1"/>
  <c r="R3816" i="1" s="1"/>
  <c r="Q3815" i="1"/>
  <c r="R3815" i="1" s="1"/>
  <c r="Q3814" i="1"/>
  <c r="R3814" i="1" s="1"/>
  <c r="Q3813" i="1"/>
  <c r="R3813" i="1" s="1"/>
  <c r="Q3812" i="1"/>
  <c r="R3812" i="1" s="1"/>
  <c r="Q3811" i="1"/>
  <c r="R3811" i="1" s="1"/>
  <c r="Q3810" i="1"/>
  <c r="R3810" i="1" s="1"/>
  <c r="Q3809" i="1"/>
  <c r="R3809" i="1" s="1"/>
  <c r="Q3808" i="1"/>
  <c r="R3808" i="1" s="1"/>
  <c r="Q3807" i="1"/>
  <c r="R3807" i="1" s="1"/>
  <c r="Q3806" i="1"/>
  <c r="R3806" i="1" s="1"/>
  <c r="Q3805" i="1"/>
  <c r="R3805" i="1" s="1"/>
  <c r="Q3804" i="1"/>
  <c r="R3804" i="1" s="1"/>
  <c r="Q3803" i="1"/>
  <c r="R3803" i="1" s="1"/>
  <c r="Q3802" i="1"/>
  <c r="R3802" i="1" s="1"/>
  <c r="Q3801" i="1"/>
  <c r="R3801" i="1" s="1"/>
  <c r="Q3800" i="1"/>
  <c r="R3800" i="1" s="1"/>
  <c r="Q3799" i="1"/>
  <c r="R3799" i="1" s="1"/>
  <c r="Q3798" i="1"/>
  <c r="R3798" i="1" s="1"/>
  <c r="Q3797" i="1"/>
  <c r="R3797" i="1" s="1"/>
  <c r="Q3796" i="1"/>
  <c r="R3796" i="1" s="1"/>
  <c r="Q3795" i="1"/>
  <c r="R3795" i="1" s="1"/>
  <c r="Q3794" i="1"/>
  <c r="R3794" i="1" s="1"/>
  <c r="Q3793" i="1"/>
  <c r="R3793" i="1" s="1"/>
  <c r="Q3792" i="1"/>
  <c r="R3792" i="1" s="1"/>
  <c r="Q3791" i="1"/>
  <c r="R3791" i="1" s="1"/>
  <c r="Q3790" i="1"/>
  <c r="R3790" i="1" s="1"/>
  <c r="Q3789" i="1"/>
  <c r="R3789" i="1" s="1"/>
  <c r="Q3788" i="1"/>
  <c r="R3788" i="1" s="1"/>
  <c r="Q3787" i="1"/>
  <c r="R3787" i="1" s="1"/>
  <c r="Q3786" i="1"/>
  <c r="R3786" i="1" s="1"/>
  <c r="Q3785" i="1"/>
  <c r="R3785" i="1" s="1"/>
  <c r="Q3784" i="1"/>
  <c r="R3784" i="1" s="1"/>
  <c r="Q3783" i="1"/>
  <c r="R3783" i="1" s="1"/>
  <c r="Q3782" i="1"/>
  <c r="R3782" i="1" s="1"/>
  <c r="Q3781" i="1"/>
  <c r="R3781" i="1" s="1"/>
  <c r="Q3780" i="1"/>
  <c r="R3780" i="1" s="1"/>
  <c r="Q3779" i="1"/>
  <c r="R3779" i="1" s="1"/>
  <c r="Q3778" i="1"/>
  <c r="R3778" i="1" s="1"/>
  <c r="Q3777" i="1"/>
  <c r="R3777" i="1" s="1"/>
  <c r="Q3776" i="1"/>
  <c r="R3776" i="1" s="1"/>
  <c r="Q3775" i="1"/>
  <c r="R3775" i="1" s="1"/>
  <c r="Q3774" i="1"/>
  <c r="R3774" i="1" s="1"/>
  <c r="Q3773" i="1"/>
  <c r="R3773" i="1" s="1"/>
  <c r="Q3772" i="1"/>
  <c r="R3772" i="1" s="1"/>
  <c r="Q3771" i="1"/>
  <c r="R3771" i="1" s="1"/>
  <c r="Q3770" i="1"/>
  <c r="R3770" i="1" s="1"/>
  <c r="Q3769" i="1"/>
  <c r="R3769" i="1" s="1"/>
  <c r="Q3768" i="1"/>
  <c r="R3768" i="1" s="1"/>
  <c r="Q3767" i="1"/>
  <c r="R3767" i="1" s="1"/>
  <c r="Q3766" i="1"/>
  <c r="R3766" i="1" s="1"/>
  <c r="Q3765" i="1"/>
  <c r="R3765" i="1" s="1"/>
  <c r="Q3764" i="1"/>
  <c r="R3764" i="1" s="1"/>
  <c r="Q3763" i="1"/>
  <c r="R3763" i="1" s="1"/>
  <c r="Q3762" i="1"/>
  <c r="R3762" i="1" s="1"/>
  <c r="Q3761" i="1"/>
  <c r="R3761" i="1" s="1"/>
  <c r="Q3760" i="1"/>
  <c r="R3760" i="1" s="1"/>
  <c r="Q3759" i="1"/>
  <c r="R3759" i="1" s="1"/>
  <c r="Q3758" i="1"/>
  <c r="R3758" i="1" s="1"/>
  <c r="Q3757" i="1"/>
  <c r="R3757" i="1" s="1"/>
  <c r="Q3756" i="1"/>
  <c r="R3756" i="1" s="1"/>
  <c r="Q3755" i="1"/>
  <c r="R3755" i="1" s="1"/>
  <c r="Q3754" i="1"/>
  <c r="R3754" i="1" s="1"/>
  <c r="Q3753" i="1"/>
  <c r="R3753" i="1" s="1"/>
  <c r="Q3752" i="1"/>
  <c r="R3752" i="1" s="1"/>
  <c r="Q3751" i="1"/>
  <c r="R3751" i="1" s="1"/>
  <c r="Q3750" i="1"/>
  <c r="R3750" i="1" s="1"/>
  <c r="Q3749" i="1"/>
  <c r="R3749" i="1" s="1"/>
  <c r="Q3748" i="1"/>
  <c r="R3748" i="1" s="1"/>
  <c r="Q3747" i="1"/>
  <c r="R3747" i="1" s="1"/>
  <c r="Q3746" i="1"/>
  <c r="R3746" i="1" s="1"/>
  <c r="Q3745" i="1"/>
  <c r="R3745" i="1" s="1"/>
  <c r="Q3744" i="1"/>
  <c r="R3744" i="1" s="1"/>
  <c r="Q3743" i="1"/>
  <c r="R3743" i="1" s="1"/>
  <c r="Q3742" i="1"/>
  <c r="R3742" i="1" s="1"/>
  <c r="Q3741" i="1"/>
  <c r="R3741" i="1" s="1"/>
  <c r="Q3740" i="1"/>
  <c r="R3740" i="1" s="1"/>
  <c r="Q3739" i="1"/>
  <c r="R3739" i="1" s="1"/>
  <c r="Q3738" i="1"/>
  <c r="R3738" i="1" s="1"/>
  <c r="Q3737" i="1"/>
  <c r="R3737" i="1" s="1"/>
  <c r="Q3736" i="1"/>
  <c r="R3736" i="1" s="1"/>
  <c r="Q3735" i="1"/>
  <c r="R3735" i="1" s="1"/>
  <c r="Q3734" i="1"/>
  <c r="R3734" i="1" s="1"/>
  <c r="Q3733" i="1"/>
  <c r="R3733" i="1" s="1"/>
  <c r="Q3732" i="1"/>
  <c r="R3732" i="1" s="1"/>
  <c r="Q3731" i="1"/>
  <c r="R3731" i="1" s="1"/>
  <c r="Q3730" i="1"/>
  <c r="R3730" i="1" s="1"/>
  <c r="Q3729" i="1"/>
  <c r="R3729" i="1" s="1"/>
  <c r="Q3728" i="1"/>
  <c r="R3728" i="1" s="1"/>
  <c r="Q3727" i="1"/>
  <c r="R3727" i="1" s="1"/>
  <c r="Q3726" i="1"/>
  <c r="R3726" i="1" s="1"/>
  <c r="Q3725" i="1"/>
  <c r="R3725" i="1" s="1"/>
  <c r="Q3724" i="1"/>
  <c r="R3724" i="1" s="1"/>
  <c r="Q3723" i="1"/>
  <c r="R3723" i="1" s="1"/>
  <c r="Q3722" i="1"/>
  <c r="R3722" i="1" s="1"/>
  <c r="Q3721" i="1"/>
  <c r="R3721" i="1" s="1"/>
  <c r="Q3720" i="1"/>
  <c r="R3720" i="1" s="1"/>
  <c r="Q3719" i="1"/>
  <c r="R3719" i="1" s="1"/>
  <c r="Q3718" i="1"/>
  <c r="R3718" i="1" s="1"/>
  <c r="Q3717" i="1"/>
  <c r="R3717" i="1" s="1"/>
  <c r="Q3716" i="1"/>
  <c r="R3716" i="1" s="1"/>
  <c r="Q3715" i="1"/>
  <c r="R3715" i="1" s="1"/>
  <c r="Q3714" i="1"/>
  <c r="R3714" i="1" s="1"/>
  <c r="Q3713" i="1"/>
  <c r="R3713" i="1" s="1"/>
  <c r="Q3712" i="1"/>
  <c r="R3712" i="1" s="1"/>
  <c r="Q3711" i="1"/>
  <c r="R3711" i="1" s="1"/>
  <c r="Q3710" i="1"/>
  <c r="R3710" i="1" s="1"/>
  <c r="Q3709" i="1"/>
  <c r="R3709" i="1" s="1"/>
  <c r="Q3708" i="1"/>
  <c r="R3708" i="1" s="1"/>
  <c r="Q3707" i="1"/>
  <c r="R3707" i="1" s="1"/>
  <c r="Q3706" i="1"/>
  <c r="R3706" i="1" s="1"/>
  <c r="Q3705" i="1"/>
  <c r="R3705" i="1" s="1"/>
  <c r="Q3704" i="1"/>
  <c r="R3704" i="1" s="1"/>
  <c r="Q3703" i="1"/>
  <c r="R3703" i="1" s="1"/>
  <c r="Q3702" i="1"/>
  <c r="R3702" i="1" s="1"/>
  <c r="Q3701" i="1"/>
  <c r="R3701" i="1" s="1"/>
  <c r="Q3700" i="1"/>
  <c r="R3700" i="1" s="1"/>
  <c r="Q3699" i="1"/>
  <c r="R3699" i="1" s="1"/>
  <c r="Q3698" i="1"/>
  <c r="R3698" i="1" s="1"/>
  <c r="Q3697" i="1"/>
  <c r="R3697" i="1" s="1"/>
  <c r="Q3696" i="1"/>
  <c r="R3696" i="1" s="1"/>
  <c r="Q3695" i="1"/>
  <c r="R3695" i="1" s="1"/>
  <c r="Q3694" i="1"/>
  <c r="R3694" i="1" s="1"/>
  <c r="Q3693" i="1"/>
  <c r="R3693" i="1" s="1"/>
  <c r="Q3692" i="1"/>
  <c r="R3692" i="1" s="1"/>
  <c r="Q3691" i="1"/>
  <c r="R3691" i="1" s="1"/>
  <c r="Q3690" i="1"/>
  <c r="R3690" i="1" s="1"/>
  <c r="Q3689" i="1"/>
  <c r="R3689" i="1" s="1"/>
  <c r="Q3688" i="1"/>
  <c r="R3688" i="1" s="1"/>
  <c r="Q3687" i="1"/>
  <c r="R3687" i="1" s="1"/>
  <c r="Q3686" i="1"/>
  <c r="R3686" i="1" s="1"/>
  <c r="Q3685" i="1"/>
  <c r="R3685" i="1" s="1"/>
  <c r="Q3684" i="1"/>
  <c r="R3684" i="1" s="1"/>
  <c r="Q3683" i="1"/>
  <c r="R3683" i="1" s="1"/>
  <c r="Q3682" i="1"/>
  <c r="R3682" i="1" s="1"/>
  <c r="Q3681" i="1"/>
  <c r="R3681" i="1" s="1"/>
  <c r="Q3680" i="1"/>
  <c r="R3680" i="1" s="1"/>
  <c r="Q3679" i="1"/>
  <c r="R3679" i="1" s="1"/>
  <c r="Q3678" i="1"/>
  <c r="R3678" i="1" s="1"/>
  <c r="Q3677" i="1"/>
  <c r="R3677" i="1" s="1"/>
  <c r="Q3676" i="1"/>
  <c r="R3676" i="1" s="1"/>
  <c r="Q3675" i="1"/>
  <c r="R3675" i="1" s="1"/>
  <c r="Q3674" i="1"/>
  <c r="R3674" i="1" s="1"/>
  <c r="Q3673" i="1"/>
  <c r="R3673" i="1" s="1"/>
  <c r="Q3672" i="1"/>
  <c r="R3672" i="1" s="1"/>
  <c r="Q3671" i="1"/>
  <c r="R3671" i="1" s="1"/>
  <c r="Q3670" i="1"/>
  <c r="R3670" i="1" s="1"/>
  <c r="Q3669" i="1"/>
  <c r="R3669" i="1" s="1"/>
  <c r="Q3668" i="1"/>
  <c r="R3668" i="1" s="1"/>
  <c r="Q3667" i="1"/>
  <c r="R3667" i="1" s="1"/>
  <c r="Q3666" i="1"/>
  <c r="R3666" i="1" s="1"/>
  <c r="Q3665" i="1"/>
  <c r="R3665" i="1" s="1"/>
  <c r="Q3664" i="1"/>
  <c r="R3664" i="1" s="1"/>
  <c r="Q3663" i="1"/>
  <c r="R3663" i="1" s="1"/>
  <c r="Q3662" i="1"/>
  <c r="R3662" i="1" s="1"/>
  <c r="Q3661" i="1"/>
  <c r="R3661" i="1" s="1"/>
  <c r="Q3660" i="1"/>
  <c r="R3660" i="1" s="1"/>
  <c r="Q3659" i="1"/>
  <c r="R3659" i="1" s="1"/>
  <c r="Q3658" i="1"/>
  <c r="R3658" i="1" s="1"/>
  <c r="Q3657" i="1"/>
  <c r="R3657" i="1" s="1"/>
  <c r="Q3656" i="1"/>
  <c r="R3656" i="1" s="1"/>
  <c r="Q3655" i="1"/>
  <c r="R3655" i="1" s="1"/>
  <c r="Q3654" i="1"/>
  <c r="R3654" i="1" s="1"/>
  <c r="Q3653" i="1"/>
  <c r="R3653" i="1" s="1"/>
  <c r="Q3652" i="1"/>
  <c r="R3652" i="1" s="1"/>
  <c r="Q3651" i="1"/>
  <c r="R3651" i="1" s="1"/>
  <c r="Q3650" i="1"/>
  <c r="R3650" i="1" s="1"/>
  <c r="Q3649" i="1"/>
  <c r="R3649" i="1" s="1"/>
  <c r="Q3648" i="1"/>
  <c r="R3648" i="1" s="1"/>
  <c r="Q3647" i="1"/>
  <c r="R3647" i="1" s="1"/>
  <c r="Q3646" i="1"/>
  <c r="R3646" i="1" s="1"/>
  <c r="Q3645" i="1"/>
  <c r="R3645" i="1" s="1"/>
  <c r="Q3644" i="1"/>
  <c r="R3644" i="1" s="1"/>
  <c r="Q3643" i="1"/>
  <c r="R3643" i="1" s="1"/>
  <c r="Q3642" i="1"/>
  <c r="R3642" i="1" s="1"/>
  <c r="Q3641" i="1"/>
  <c r="R3641" i="1" s="1"/>
  <c r="Q3640" i="1"/>
  <c r="R3640" i="1" s="1"/>
  <c r="Q3639" i="1"/>
  <c r="R3639" i="1" s="1"/>
  <c r="Q3638" i="1"/>
  <c r="R3638" i="1" s="1"/>
  <c r="Q3637" i="1"/>
  <c r="R3637" i="1" s="1"/>
  <c r="Q3636" i="1"/>
  <c r="R3636" i="1" s="1"/>
  <c r="Q3635" i="1"/>
  <c r="R3635" i="1" s="1"/>
  <c r="Q3634" i="1"/>
  <c r="R3634" i="1" s="1"/>
  <c r="Q3633" i="1"/>
  <c r="R3633" i="1" s="1"/>
  <c r="Q3632" i="1"/>
  <c r="R3632" i="1" s="1"/>
  <c r="Q3631" i="1"/>
  <c r="R3631" i="1" s="1"/>
  <c r="Q3630" i="1"/>
  <c r="R3630" i="1" s="1"/>
  <c r="Q3629" i="1"/>
  <c r="R3629" i="1" s="1"/>
  <c r="Q3628" i="1"/>
  <c r="R3628" i="1" s="1"/>
  <c r="Q3627" i="1"/>
  <c r="R3627" i="1" s="1"/>
  <c r="Q3626" i="1"/>
  <c r="R3626" i="1" s="1"/>
  <c r="Q3625" i="1"/>
  <c r="R3625" i="1" s="1"/>
  <c r="Q3624" i="1"/>
  <c r="R3624" i="1" s="1"/>
  <c r="Q3623" i="1"/>
  <c r="R3623" i="1" s="1"/>
  <c r="Q3622" i="1"/>
  <c r="R3622" i="1" s="1"/>
  <c r="Q3621" i="1"/>
  <c r="R3621" i="1" s="1"/>
  <c r="Q3620" i="1"/>
  <c r="R3620" i="1" s="1"/>
  <c r="Q3619" i="1"/>
  <c r="R3619" i="1" s="1"/>
  <c r="Q3618" i="1"/>
  <c r="R3618" i="1" s="1"/>
  <c r="Q3617" i="1"/>
  <c r="R3617" i="1" s="1"/>
  <c r="Q3616" i="1"/>
  <c r="R3616" i="1" s="1"/>
  <c r="Q3615" i="1"/>
  <c r="R3615" i="1" s="1"/>
  <c r="Q3614" i="1"/>
  <c r="R3614" i="1" s="1"/>
  <c r="Q3613" i="1"/>
  <c r="R3613" i="1" s="1"/>
  <c r="Q3612" i="1"/>
  <c r="R3612" i="1" s="1"/>
  <c r="Q3611" i="1"/>
  <c r="R3611" i="1" s="1"/>
  <c r="Q3610" i="1"/>
  <c r="R3610" i="1" s="1"/>
  <c r="Q3609" i="1"/>
  <c r="R3609" i="1" s="1"/>
  <c r="Q3608" i="1"/>
  <c r="R3608" i="1" s="1"/>
  <c r="Q3607" i="1"/>
  <c r="R3607" i="1" s="1"/>
  <c r="Q3606" i="1"/>
  <c r="R3606" i="1" s="1"/>
  <c r="Q3605" i="1"/>
  <c r="R3605" i="1" s="1"/>
  <c r="Q3604" i="1"/>
  <c r="R3604" i="1" s="1"/>
  <c r="Q3603" i="1"/>
  <c r="R3603" i="1" s="1"/>
  <c r="Q3602" i="1"/>
  <c r="R3602" i="1" s="1"/>
  <c r="Q3601" i="1"/>
  <c r="R3601" i="1" s="1"/>
  <c r="Q3600" i="1"/>
  <c r="R3600" i="1" s="1"/>
  <c r="Q3599" i="1"/>
  <c r="R3599" i="1" s="1"/>
  <c r="Q3598" i="1"/>
  <c r="R3598" i="1" s="1"/>
  <c r="Q3597" i="1"/>
  <c r="R3597" i="1" s="1"/>
  <c r="Q3596" i="1"/>
  <c r="R3596" i="1" s="1"/>
  <c r="Q3595" i="1"/>
  <c r="R3595" i="1" s="1"/>
  <c r="Q3594" i="1"/>
  <c r="R3594" i="1" s="1"/>
  <c r="Q3593" i="1"/>
  <c r="R3593" i="1" s="1"/>
  <c r="Q3592" i="1"/>
  <c r="R3592" i="1" s="1"/>
  <c r="Q3591" i="1"/>
  <c r="R3591" i="1" s="1"/>
  <c r="Q3590" i="1"/>
  <c r="R3590" i="1" s="1"/>
  <c r="Q3589" i="1"/>
  <c r="R3589" i="1" s="1"/>
  <c r="Q3588" i="1"/>
  <c r="R3588" i="1" s="1"/>
  <c r="Q3587" i="1"/>
  <c r="R3587" i="1" s="1"/>
  <c r="Q3586" i="1"/>
  <c r="R3586" i="1" s="1"/>
  <c r="Q3585" i="1"/>
  <c r="R3585" i="1" s="1"/>
  <c r="Q3584" i="1"/>
  <c r="R3584" i="1" s="1"/>
  <c r="Q3583" i="1"/>
  <c r="R3583" i="1" s="1"/>
  <c r="Q3582" i="1"/>
  <c r="R3582" i="1" s="1"/>
  <c r="Q3581" i="1"/>
  <c r="R3581" i="1" s="1"/>
  <c r="Q3580" i="1"/>
  <c r="R3580" i="1" s="1"/>
  <c r="Q3579" i="1"/>
  <c r="R3579" i="1" s="1"/>
  <c r="Q3578" i="1"/>
  <c r="R3578" i="1" s="1"/>
  <c r="Q3577" i="1"/>
  <c r="R3577" i="1" s="1"/>
  <c r="Q3576" i="1"/>
  <c r="R3576" i="1" s="1"/>
  <c r="Q3575" i="1"/>
  <c r="R3575" i="1" s="1"/>
  <c r="Q3574" i="1"/>
  <c r="R3574" i="1" s="1"/>
  <c r="Q3573" i="1"/>
  <c r="R3573" i="1" s="1"/>
  <c r="Q3572" i="1"/>
  <c r="R3572" i="1" s="1"/>
  <c r="Q3571" i="1"/>
  <c r="R3571" i="1" s="1"/>
  <c r="Q3570" i="1"/>
  <c r="R3570" i="1" s="1"/>
  <c r="Q3569" i="1"/>
  <c r="R3569" i="1" s="1"/>
  <c r="Q3568" i="1"/>
  <c r="R3568" i="1" s="1"/>
  <c r="Q3567" i="1"/>
  <c r="R3567" i="1" s="1"/>
  <c r="Q3566" i="1"/>
  <c r="R3566" i="1" s="1"/>
  <c r="Q3565" i="1"/>
  <c r="R3565" i="1" s="1"/>
  <c r="Q3564" i="1"/>
  <c r="R3564" i="1" s="1"/>
  <c r="Q3563" i="1"/>
  <c r="R3563" i="1" s="1"/>
  <c r="Q3562" i="1"/>
  <c r="R3562" i="1" s="1"/>
  <c r="Q3561" i="1"/>
  <c r="R3561" i="1" s="1"/>
  <c r="Q3560" i="1"/>
  <c r="R3560" i="1" s="1"/>
  <c r="Q3559" i="1"/>
  <c r="R3559" i="1" s="1"/>
  <c r="Q3558" i="1"/>
  <c r="R3558" i="1" s="1"/>
  <c r="Q3557" i="1"/>
  <c r="R3557" i="1" s="1"/>
  <c r="Q3556" i="1"/>
  <c r="R3556" i="1" s="1"/>
  <c r="Q3555" i="1"/>
  <c r="R3555" i="1" s="1"/>
  <c r="Q3554" i="1"/>
  <c r="R3554" i="1" s="1"/>
  <c r="Q3553" i="1"/>
  <c r="R3553" i="1" s="1"/>
  <c r="Q3552" i="1"/>
  <c r="R3552" i="1" s="1"/>
  <c r="Q3551" i="1"/>
  <c r="R3551" i="1" s="1"/>
  <c r="Q3550" i="1"/>
  <c r="R3550" i="1" s="1"/>
  <c r="Q3549" i="1"/>
  <c r="R3549" i="1" s="1"/>
  <c r="Q3548" i="1"/>
  <c r="R3548" i="1" s="1"/>
  <c r="Q3547" i="1"/>
  <c r="R3547" i="1" s="1"/>
  <c r="Q3546" i="1"/>
  <c r="R3546" i="1" s="1"/>
  <c r="Q3545" i="1"/>
  <c r="R3545" i="1" s="1"/>
  <c r="Q3544" i="1"/>
  <c r="R3544" i="1" s="1"/>
  <c r="Q3543" i="1"/>
  <c r="R3543" i="1" s="1"/>
  <c r="Q3542" i="1"/>
  <c r="R3542" i="1" s="1"/>
  <c r="Q3541" i="1"/>
  <c r="R3541" i="1" s="1"/>
  <c r="Q3540" i="1"/>
  <c r="R3540" i="1" s="1"/>
  <c r="Q3539" i="1"/>
  <c r="R3539" i="1" s="1"/>
  <c r="Q3538" i="1"/>
  <c r="R3538" i="1" s="1"/>
  <c r="Q3537" i="1"/>
  <c r="R3537" i="1" s="1"/>
  <c r="Q3536" i="1"/>
  <c r="R3536" i="1" s="1"/>
  <c r="Q3535" i="1"/>
  <c r="R3535" i="1" s="1"/>
  <c r="Q3534" i="1"/>
  <c r="R3534" i="1" s="1"/>
  <c r="Q3533" i="1"/>
  <c r="R3533" i="1" s="1"/>
  <c r="Q3532" i="1"/>
  <c r="R3532" i="1" s="1"/>
  <c r="Q3531" i="1"/>
  <c r="R3531" i="1" s="1"/>
  <c r="Q3530" i="1"/>
  <c r="R3530" i="1" s="1"/>
  <c r="Q3529" i="1"/>
  <c r="R3529" i="1" s="1"/>
  <c r="Q3528" i="1"/>
  <c r="R3528" i="1" s="1"/>
  <c r="Q3527" i="1"/>
  <c r="R3527" i="1" s="1"/>
  <c r="Q3526" i="1"/>
  <c r="R3526" i="1" s="1"/>
  <c r="Q3525" i="1"/>
  <c r="R3525" i="1" s="1"/>
  <c r="Q3524" i="1"/>
  <c r="R3524" i="1" s="1"/>
  <c r="Q3523" i="1"/>
  <c r="R3523" i="1" s="1"/>
  <c r="Q3522" i="1"/>
  <c r="R3522" i="1" s="1"/>
  <c r="Q3521" i="1"/>
  <c r="R3521" i="1" s="1"/>
  <c r="Q3520" i="1"/>
  <c r="R3520" i="1" s="1"/>
  <c r="Q3519" i="1"/>
  <c r="R3519" i="1" s="1"/>
  <c r="Q3518" i="1"/>
  <c r="R3518" i="1" s="1"/>
  <c r="Q3517" i="1"/>
  <c r="R3517" i="1" s="1"/>
  <c r="Q3516" i="1"/>
  <c r="R3516" i="1" s="1"/>
  <c r="Q3515" i="1"/>
  <c r="R3515" i="1" s="1"/>
  <c r="Q3514" i="1"/>
  <c r="R3514" i="1" s="1"/>
  <c r="Q3513" i="1"/>
  <c r="R3513" i="1" s="1"/>
  <c r="Q3512" i="1"/>
  <c r="R3512" i="1" s="1"/>
  <c r="Q3511" i="1"/>
  <c r="R3511" i="1" s="1"/>
  <c r="Q3510" i="1"/>
  <c r="R3510" i="1" s="1"/>
  <c r="Q3509" i="1"/>
  <c r="R3509" i="1" s="1"/>
  <c r="Q3508" i="1"/>
  <c r="R3508" i="1" s="1"/>
  <c r="Q3507" i="1"/>
  <c r="R3507" i="1" s="1"/>
  <c r="Q3506" i="1"/>
  <c r="R3506" i="1" s="1"/>
  <c r="Q3505" i="1"/>
  <c r="R3505" i="1" s="1"/>
  <c r="Q3504" i="1"/>
  <c r="R3504" i="1" s="1"/>
  <c r="Q3503" i="1"/>
  <c r="R3503" i="1" s="1"/>
  <c r="Q3502" i="1"/>
  <c r="R3502" i="1" s="1"/>
  <c r="Q3501" i="1"/>
  <c r="R3501" i="1" s="1"/>
  <c r="Q3500" i="1"/>
  <c r="R3500" i="1" s="1"/>
  <c r="Q3499" i="1"/>
  <c r="R3499" i="1" s="1"/>
  <c r="Q3498" i="1"/>
  <c r="R3498" i="1" s="1"/>
  <c r="Q3497" i="1"/>
  <c r="R3497" i="1" s="1"/>
  <c r="Q3496" i="1"/>
  <c r="R3496" i="1" s="1"/>
  <c r="Q3495" i="1"/>
  <c r="R3495" i="1" s="1"/>
  <c r="Q3494" i="1"/>
  <c r="R3494" i="1" s="1"/>
  <c r="Q3493" i="1"/>
  <c r="R3493" i="1" s="1"/>
  <c r="Q3492" i="1"/>
  <c r="R3492" i="1" s="1"/>
  <c r="Q3491" i="1"/>
  <c r="R3491" i="1" s="1"/>
  <c r="Q3490" i="1"/>
  <c r="R3490" i="1" s="1"/>
  <c r="Q3489" i="1"/>
  <c r="R3489" i="1" s="1"/>
  <c r="Q3488" i="1"/>
  <c r="R3488" i="1" s="1"/>
  <c r="Q3487" i="1"/>
  <c r="R3487" i="1" s="1"/>
  <c r="Q3486" i="1"/>
  <c r="R3486" i="1" s="1"/>
  <c r="Q3485" i="1"/>
  <c r="R3485" i="1" s="1"/>
  <c r="Q3484" i="1"/>
  <c r="R3484" i="1" s="1"/>
  <c r="Q3483" i="1"/>
  <c r="R3483" i="1" s="1"/>
  <c r="Q3482" i="1"/>
  <c r="R3482" i="1" s="1"/>
  <c r="Q3481" i="1"/>
  <c r="R3481" i="1" s="1"/>
  <c r="Q3480" i="1"/>
  <c r="R3480" i="1" s="1"/>
  <c r="Q3479" i="1"/>
  <c r="R3479" i="1" s="1"/>
  <c r="Q3478" i="1"/>
  <c r="R3478" i="1" s="1"/>
  <c r="Q3477" i="1"/>
  <c r="R3477" i="1" s="1"/>
  <c r="Q3476" i="1"/>
  <c r="R3476" i="1" s="1"/>
  <c r="Q3475" i="1"/>
  <c r="R3475" i="1" s="1"/>
  <c r="Q3474" i="1"/>
  <c r="R3474" i="1" s="1"/>
  <c r="Q3473" i="1"/>
  <c r="R3473" i="1" s="1"/>
  <c r="Q3472" i="1"/>
  <c r="R3472" i="1" s="1"/>
  <c r="Q3471" i="1"/>
  <c r="R3471" i="1" s="1"/>
  <c r="Q3470" i="1"/>
  <c r="R3470" i="1" s="1"/>
  <c r="Q3469" i="1"/>
  <c r="R3469" i="1" s="1"/>
  <c r="Q3468" i="1"/>
  <c r="R3468" i="1" s="1"/>
  <c r="Q3467" i="1"/>
  <c r="R3467" i="1" s="1"/>
  <c r="Q3466" i="1"/>
  <c r="R3466" i="1" s="1"/>
  <c r="Q3465" i="1"/>
  <c r="R3465" i="1" s="1"/>
  <c r="Q3464" i="1"/>
  <c r="R3464" i="1" s="1"/>
  <c r="Q3463" i="1"/>
  <c r="R3463" i="1" s="1"/>
  <c r="Q3462" i="1"/>
  <c r="R3462" i="1" s="1"/>
  <c r="Q3461" i="1"/>
  <c r="R3461" i="1" s="1"/>
  <c r="Q3460" i="1"/>
  <c r="R3460" i="1" s="1"/>
  <c r="Q3459" i="1"/>
  <c r="R3459" i="1" s="1"/>
  <c r="Q3458" i="1"/>
  <c r="R3458" i="1" s="1"/>
  <c r="Q3457" i="1"/>
  <c r="R3457" i="1" s="1"/>
  <c r="Q3456" i="1"/>
  <c r="R3456" i="1" s="1"/>
  <c r="Q3455" i="1"/>
  <c r="R3455" i="1" s="1"/>
  <c r="Q3454" i="1"/>
  <c r="R3454" i="1" s="1"/>
  <c r="Q3453" i="1"/>
  <c r="R3453" i="1" s="1"/>
  <c r="Q3452" i="1"/>
  <c r="R3452" i="1" s="1"/>
  <c r="Q3451" i="1"/>
  <c r="R3451" i="1" s="1"/>
  <c r="Q3450" i="1"/>
  <c r="R3450" i="1" s="1"/>
  <c r="Q3449" i="1"/>
  <c r="R3449" i="1" s="1"/>
  <c r="Q3448" i="1"/>
  <c r="R3448" i="1" s="1"/>
  <c r="Q3447" i="1"/>
  <c r="R3447" i="1" s="1"/>
  <c r="Q3446" i="1"/>
  <c r="R3446" i="1" s="1"/>
  <c r="Q3445" i="1"/>
  <c r="R3445" i="1" s="1"/>
  <c r="Q3444" i="1"/>
  <c r="R3444" i="1" s="1"/>
  <c r="Q3443" i="1"/>
  <c r="R3443" i="1" s="1"/>
  <c r="Q3442" i="1"/>
  <c r="R3442" i="1" s="1"/>
  <c r="Q3441" i="1"/>
  <c r="R3441" i="1" s="1"/>
  <c r="Q3440" i="1"/>
  <c r="R3440" i="1" s="1"/>
  <c r="Q3439" i="1"/>
  <c r="R3439" i="1" s="1"/>
  <c r="Q3438" i="1"/>
  <c r="R3438" i="1" s="1"/>
  <c r="Q3437" i="1"/>
  <c r="R3437" i="1" s="1"/>
  <c r="Q3436" i="1"/>
  <c r="R3436" i="1" s="1"/>
  <c r="Q3435" i="1"/>
  <c r="R3435" i="1" s="1"/>
  <c r="Q3434" i="1"/>
  <c r="R3434" i="1" s="1"/>
  <c r="Q3433" i="1"/>
  <c r="R3433" i="1" s="1"/>
  <c r="Q3432" i="1"/>
  <c r="R3432" i="1" s="1"/>
  <c r="Q3431" i="1"/>
  <c r="R3431" i="1" s="1"/>
  <c r="Q3430" i="1"/>
  <c r="R3430" i="1" s="1"/>
  <c r="Q3429" i="1"/>
  <c r="R3429" i="1" s="1"/>
  <c r="Q3428" i="1"/>
  <c r="R3428" i="1" s="1"/>
  <c r="Q3427" i="1"/>
  <c r="R3427" i="1" s="1"/>
  <c r="Q3426" i="1"/>
  <c r="R3426" i="1" s="1"/>
  <c r="Q3425" i="1"/>
  <c r="R3425" i="1" s="1"/>
  <c r="Q3424" i="1"/>
  <c r="R3424" i="1" s="1"/>
  <c r="Q3423" i="1"/>
  <c r="R3423" i="1" s="1"/>
  <c r="Q3422" i="1"/>
  <c r="R3422" i="1" s="1"/>
  <c r="Q3421" i="1"/>
  <c r="R3421" i="1" s="1"/>
  <c r="Q3420" i="1"/>
  <c r="R3420" i="1" s="1"/>
  <c r="Q3419" i="1"/>
  <c r="R3419" i="1" s="1"/>
  <c r="Q3418" i="1"/>
  <c r="R3418" i="1" s="1"/>
  <c r="Q3417" i="1"/>
  <c r="R3417" i="1" s="1"/>
  <c r="Q3416" i="1"/>
  <c r="R3416" i="1" s="1"/>
  <c r="Q3415" i="1"/>
  <c r="R3415" i="1" s="1"/>
  <c r="Q3414" i="1"/>
  <c r="R3414" i="1" s="1"/>
  <c r="Q3413" i="1"/>
  <c r="R3413" i="1" s="1"/>
  <c r="Q3412" i="1"/>
  <c r="R3412" i="1" s="1"/>
  <c r="Q3411" i="1"/>
  <c r="R3411" i="1" s="1"/>
  <c r="Q3410" i="1"/>
  <c r="R3410" i="1" s="1"/>
  <c r="Q3409" i="1"/>
  <c r="R3409" i="1" s="1"/>
  <c r="Q3408" i="1"/>
  <c r="R3408" i="1" s="1"/>
  <c r="Q3407" i="1"/>
  <c r="R3407" i="1" s="1"/>
  <c r="Q3406" i="1"/>
  <c r="R3406" i="1" s="1"/>
  <c r="Q3405" i="1"/>
  <c r="R3405" i="1" s="1"/>
  <c r="Q3404" i="1"/>
  <c r="R3404" i="1" s="1"/>
  <c r="Q3403" i="1"/>
  <c r="R3403" i="1" s="1"/>
  <c r="Q3402" i="1"/>
  <c r="R3402" i="1" s="1"/>
  <c r="Q3401" i="1"/>
  <c r="R3401" i="1" s="1"/>
  <c r="Q3400" i="1"/>
  <c r="R3400" i="1" s="1"/>
  <c r="Q3399" i="1"/>
  <c r="R3399" i="1" s="1"/>
  <c r="Q3398" i="1"/>
  <c r="R3398" i="1" s="1"/>
  <c r="Q3397" i="1"/>
  <c r="R3397" i="1" s="1"/>
  <c r="Q3396" i="1"/>
  <c r="R3396" i="1" s="1"/>
  <c r="Q3395" i="1"/>
  <c r="R3395" i="1" s="1"/>
  <c r="Q3394" i="1"/>
  <c r="R3394" i="1" s="1"/>
  <c r="Q3393" i="1"/>
  <c r="R3393" i="1" s="1"/>
  <c r="Q3392" i="1"/>
  <c r="R3392" i="1" s="1"/>
  <c r="Q3391" i="1"/>
  <c r="R3391" i="1" s="1"/>
  <c r="Q3390" i="1"/>
  <c r="R3390" i="1" s="1"/>
  <c r="Q3389" i="1"/>
  <c r="R3389" i="1" s="1"/>
  <c r="Q3388" i="1"/>
  <c r="R3388" i="1" s="1"/>
  <c r="Q3387" i="1"/>
  <c r="R3387" i="1" s="1"/>
  <c r="Q3386" i="1"/>
  <c r="R3386" i="1" s="1"/>
  <c r="Q3385" i="1"/>
  <c r="R3385" i="1" s="1"/>
  <c r="Q3384" i="1"/>
  <c r="R3384" i="1" s="1"/>
  <c r="Q3383" i="1"/>
  <c r="R3383" i="1" s="1"/>
  <c r="Q3382" i="1"/>
  <c r="R3382" i="1" s="1"/>
  <c r="Q3381" i="1"/>
  <c r="R3381" i="1" s="1"/>
  <c r="Q3380" i="1"/>
  <c r="R3380" i="1" s="1"/>
  <c r="Q3379" i="1"/>
  <c r="R3379" i="1" s="1"/>
  <c r="Q3378" i="1"/>
  <c r="R3378" i="1" s="1"/>
  <c r="Q3377" i="1"/>
  <c r="R3377" i="1" s="1"/>
  <c r="Q3376" i="1"/>
  <c r="R3376" i="1" s="1"/>
  <c r="Q3375" i="1"/>
  <c r="R3375" i="1" s="1"/>
  <c r="Q3374" i="1"/>
  <c r="R3374" i="1" s="1"/>
  <c r="Q3373" i="1"/>
  <c r="R3373" i="1" s="1"/>
  <c r="Q3372" i="1"/>
  <c r="R3372" i="1" s="1"/>
  <c r="Q3371" i="1"/>
  <c r="R3371" i="1" s="1"/>
  <c r="Q3370" i="1"/>
  <c r="R3370" i="1" s="1"/>
  <c r="Q3369" i="1"/>
  <c r="R3369" i="1" s="1"/>
  <c r="Q3368" i="1"/>
  <c r="R3368" i="1" s="1"/>
  <c r="Q3367" i="1"/>
  <c r="R3367" i="1" s="1"/>
  <c r="Q3366" i="1"/>
  <c r="R3366" i="1" s="1"/>
  <c r="Q3365" i="1"/>
  <c r="R3365" i="1" s="1"/>
  <c r="Q3364" i="1"/>
  <c r="R3364" i="1" s="1"/>
  <c r="Q3363" i="1"/>
  <c r="R3363" i="1" s="1"/>
  <c r="Q3362" i="1"/>
  <c r="R3362" i="1" s="1"/>
  <c r="Q3361" i="1"/>
  <c r="R3361" i="1" s="1"/>
  <c r="Q3360" i="1"/>
  <c r="R3360" i="1" s="1"/>
  <c r="Q3359" i="1"/>
  <c r="R3359" i="1" s="1"/>
  <c r="Q3358" i="1"/>
  <c r="R3358" i="1" s="1"/>
  <c r="Q3357" i="1"/>
  <c r="R3357" i="1" s="1"/>
  <c r="Q3356" i="1"/>
  <c r="R3356" i="1" s="1"/>
  <c r="Q3355" i="1"/>
  <c r="R3355" i="1" s="1"/>
  <c r="Q3354" i="1"/>
  <c r="R3354" i="1" s="1"/>
  <c r="Q3353" i="1"/>
  <c r="R3353" i="1" s="1"/>
  <c r="Q3352" i="1"/>
  <c r="R3352" i="1" s="1"/>
  <c r="Q3351" i="1"/>
  <c r="R3351" i="1" s="1"/>
  <c r="Q3350" i="1"/>
  <c r="R3350" i="1" s="1"/>
  <c r="Q3349" i="1"/>
  <c r="R3349" i="1" s="1"/>
  <c r="Q3348" i="1"/>
  <c r="R3348" i="1" s="1"/>
  <c r="Q3347" i="1"/>
  <c r="R3347" i="1" s="1"/>
  <c r="Q3346" i="1"/>
  <c r="R3346" i="1" s="1"/>
  <c r="Q3345" i="1"/>
  <c r="R3345" i="1" s="1"/>
  <c r="Q3344" i="1"/>
  <c r="R3344" i="1" s="1"/>
  <c r="Q3343" i="1"/>
  <c r="R3343" i="1" s="1"/>
  <c r="Q3342" i="1"/>
  <c r="R3342" i="1" s="1"/>
  <c r="Q3341" i="1"/>
  <c r="R3341" i="1" s="1"/>
  <c r="Q3340" i="1"/>
  <c r="R3340" i="1" s="1"/>
  <c r="Q3339" i="1"/>
  <c r="R3339" i="1" s="1"/>
  <c r="Q3338" i="1"/>
  <c r="R3338" i="1" s="1"/>
  <c r="Q3337" i="1"/>
  <c r="R3337" i="1" s="1"/>
  <c r="Q3336" i="1"/>
  <c r="R3336" i="1" s="1"/>
  <c r="Q3335" i="1"/>
  <c r="R3335" i="1" s="1"/>
  <c r="Q3334" i="1"/>
  <c r="R3334" i="1" s="1"/>
  <c r="Q3333" i="1"/>
  <c r="R3333" i="1" s="1"/>
  <c r="Q3332" i="1"/>
  <c r="R3332" i="1" s="1"/>
  <c r="Q3331" i="1"/>
  <c r="R3331" i="1" s="1"/>
  <c r="Q3330" i="1"/>
  <c r="R3330" i="1" s="1"/>
  <c r="Q3329" i="1"/>
  <c r="R3329" i="1" s="1"/>
  <c r="Q3328" i="1"/>
  <c r="R3328" i="1" s="1"/>
  <c r="Q3327" i="1"/>
  <c r="R3327" i="1" s="1"/>
  <c r="Q3326" i="1"/>
  <c r="R3326" i="1" s="1"/>
  <c r="Q3325" i="1"/>
  <c r="R3325" i="1" s="1"/>
  <c r="Q3324" i="1"/>
  <c r="R3324" i="1" s="1"/>
  <c r="Q3323" i="1"/>
  <c r="R3323" i="1" s="1"/>
  <c r="Q3322" i="1"/>
  <c r="R3322" i="1" s="1"/>
  <c r="Q3321" i="1"/>
  <c r="R3321" i="1" s="1"/>
  <c r="Q3320" i="1"/>
  <c r="R3320" i="1" s="1"/>
  <c r="Q3319" i="1"/>
  <c r="R3319" i="1" s="1"/>
  <c r="Q3318" i="1"/>
  <c r="R3318" i="1" s="1"/>
  <c r="Q3317" i="1"/>
  <c r="R3317" i="1" s="1"/>
  <c r="Q3316" i="1"/>
  <c r="R3316" i="1" s="1"/>
  <c r="Q3315" i="1"/>
  <c r="R3315" i="1" s="1"/>
  <c r="Q3314" i="1"/>
  <c r="R3314" i="1" s="1"/>
  <c r="Q3313" i="1"/>
  <c r="R3313" i="1" s="1"/>
  <c r="Q3312" i="1"/>
  <c r="R3312" i="1" s="1"/>
  <c r="Q3311" i="1"/>
  <c r="R3311" i="1" s="1"/>
  <c r="Q3310" i="1"/>
  <c r="R3310" i="1" s="1"/>
  <c r="Q3309" i="1"/>
  <c r="R3309" i="1" s="1"/>
  <c r="Q3308" i="1"/>
  <c r="R3308" i="1" s="1"/>
  <c r="Q3307" i="1"/>
  <c r="R3307" i="1" s="1"/>
  <c r="Q3306" i="1"/>
  <c r="R3306" i="1" s="1"/>
  <c r="Q3305" i="1"/>
  <c r="R3305" i="1" s="1"/>
  <c r="Q3304" i="1"/>
  <c r="R3304" i="1" s="1"/>
  <c r="Q3303" i="1"/>
  <c r="R3303" i="1" s="1"/>
  <c r="Q3302" i="1"/>
  <c r="R3302" i="1" s="1"/>
  <c r="Q3301" i="1"/>
  <c r="R3301" i="1" s="1"/>
  <c r="Q3300" i="1"/>
  <c r="R3300" i="1" s="1"/>
  <c r="Q3299" i="1"/>
  <c r="R3299" i="1" s="1"/>
  <c r="Q3298" i="1"/>
  <c r="R3298" i="1" s="1"/>
  <c r="Q3297" i="1"/>
  <c r="R3297" i="1" s="1"/>
  <c r="Q3296" i="1"/>
  <c r="R3296" i="1" s="1"/>
  <c r="Q3295" i="1"/>
  <c r="R3295" i="1" s="1"/>
  <c r="Q3294" i="1"/>
  <c r="R3294" i="1" s="1"/>
  <c r="Q3293" i="1"/>
  <c r="R3293" i="1" s="1"/>
  <c r="Q3292" i="1"/>
  <c r="R3292" i="1" s="1"/>
  <c r="Q3291" i="1"/>
  <c r="R3291" i="1" s="1"/>
  <c r="Q3290" i="1"/>
  <c r="R3290" i="1" s="1"/>
  <c r="Q3289" i="1"/>
  <c r="R3289" i="1" s="1"/>
  <c r="Q3288" i="1"/>
  <c r="R3288" i="1" s="1"/>
  <c r="Q3287" i="1"/>
  <c r="R3287" i="1" s="1"/>
  <c r="Q3286" i="1"/>
  <c r="R3286" i="1" s="1"/>
  <c r="Q3285" i="1"/>
  <c r="R3285" i="1" s="1"/>
  <c r="Q3284" i="1"/>
  <c r="R3284" i="1" s="1"/>
  <c r="Q3283" i="1"/>
  <c r="R3283" i="1" s="1"/>
  <c r="Q3282" i="1"/>
  <c r="R3282" i="1" s="1"/>
  <c r="Q3281" i="1"/>
  <c r="R3281" i="1" s="1"/>
  <c r="Q3280" i="1"/>
  <c r="R3280" i="1" s="1"/>
  <c r="Q3279" i="1"/>
  <c r="R3279" i="1" s="1"/>
  <c r="Q3278" i="1"/>
  <c r="R3278" i="1" s="1"/>
  <c r="Q3277" i="1"/>
  <c r="R3277" i="1" s="1"/>
  <c r="Q3276" i="1"/>
  <c r="R3276" i="1" s="1"/>
  <c r="Q3275" i="1"/>
  <c r="R3275" i="1" s="1"/>
  <c r="Q3274" i="1"/>
  <c r="R3274" i="1" s="1"/>
  <c r="Q3273" i="1"/>
  <c r="R3273" i="1" s="1"/>
  <c r="Q3272" i="1"/>
  <c r="R3272" i="1" s="1"/>
  <c r="Q3271" i="1"/>
  <c r="R3271" i="1" s="1"/>
  <c r="Q3270" i="1"/>
  <c r="R3270" i="1" s="1"/>
  <c r="Q3269" i="1"/>
  <c r="R3269" i="1" s="1"/>
  <c r="Q3268" i="1"/>
  <c r="R3268" i="1" s="1"/>
  <c r="Q3267" i="1"/>
  <c r="R3267" i="1" s="1"/>
  <c r="Q3266" i="1"/>
  <c r="R3266" i="1" s="1"/>
  <c r="Q3265" i="1"/>
  <c r="R3265" i="1" s="1"/>
  <c r="Q3264" i="1"/>
  <c r="R3264" i="1" s="1"/>
  <c r="Q3263" i="1"/>
  <c r="R3263" i="1" s="1"/>
  <c r="Q3262" i="1"/>
  <c r="R3262" i="1" s="1"/>
  <c r="Q3261" i="1"/>
  <c r="R3261" i="1" s="1"/>
  <c r="Q3260" i="1"/>
  <c r="R3260" i="1" s="1"/>
  <c r="Q3259" i="1"/>
  <c r="R3259" i="1" s="1"/>
  <c r="Q3258" i="1"/>
  <c r="R3258" i="1" s="1"/>
  <c r="Q3257" i="1"/>
  <c r="R3257" i="1" s="1"/>
  <c r="Q3256" i="1"/>
  <c r="R3256" i="1" s="1"/>
  <c r="Q3255" i="1"/>
  <c r="R3255" i="1" s="1"/>
  <c r="Q3254" i="1"/>
  <c r="R3254" i="1" s="1"/>
  <c r="Q3253" i="1"/>
  <c r="R3253" i="1" s="1"/>
  <c r="Q3252" i="1"/>
  <c r="R3252" i="1" s="1"/>
  <c r="Q3251" i="1"/>
  <c r="R3251" i="1" s="1"/>
  <c r="Q3250" i="1"/>
  <c r="R3250" i="1" s="1"/>
  <c r="Q3249" i="1"/>
  <c r="R3249" i="1" s="1"/>
  <c r="Q3248" i="1"/>
  <c r="R3248" i="1" s="1"/>
  <c r="Q3247" i="1"/>
  <c r="R3247" i="1" s="1"/>
  <c r="Q3246" i="1"/>
  <c r="R3246" i="1" s="1"/>
  <c r="Q3245" i="1"/>
  <c r="R3245" i="1" s="1"/>
  <c r="Q3244" i="1"/>
  <c r="R3244" i="1" s="1"/>
  <c r="Q3243" i="1"/>
  <c r="R3243" i="1" s="1"/>
  <c r="Q3242" i="1"/>
  <c r="R3242" i="1" s="1"/>
  <c r="Q3241" i="1"/>
  <c r="R3241" i="1" s="1"/>
  <c r="Q3240" i="1"/>
  <c r="R3240" i="1" s="1"/>
  <c r="Q3239" i="1"/>
  <c r="R3239" i="1" s="1"/>
  <c r="Q3238" i="1"/>
  <c r="R3238" i="1" s="1"/>
  <c r="Q3237" i="1"/>
  <c r="R3237" i="1" s="1"/>
  <c r="Q3236" i="1"/>
  <c r="R3236" i="1" s="1"/>
  <c r="Q3235" i="1"/>
  <c r="R3235" i="1" s="1"/>
  <c r="Q3234" i="1"/>
  <c r="R3234" i="1" s="1"/>
  <c r="Q3233" i="1"/>
  <c r="R3233" i="1" s="1"/>
  <c r="Q3232" i="1"/>
  <c r="R3232" i="1" s="1"/>
  <c r="Q3231" i="1"/>
  <c r="R3231" i="1" s="1"/>
  <c r="Q3230" i="1"/>
  <c r="R3230" i="1" s="1"/>
  <c r="Q3229" i="1"/>
  <c r="R3229" i="1" s="1"/>
  <c r="Q3228" i="1"/>
  <c r="R3228" i="1" s="1"/>
  <c r="Q3227" i="1"/>
  <c r="R3227" i="1" s="1"/>
  <c r="Q3226" i="1"/>
  <c r="R3226" i="1" s="1"/>
  <c r="Q3225" i="1"/>
  <c r="R3225" i="1" s="1"/>
  <c r="Q3224" i="1"/>
  <c r="R3224" i="1" s="1"/>
  <c r="Q3223" i="1"/>
  <c r="R3223" i="1" s="1"/>
  <c r="Q3222" i="1"/>
  <c r="R3222" i="1" s="1"/>
  <c r="Q3221" i="1"/>
  <c r="R3221" i="1" s="1"/>
  <c r="Q3220" i="1"/>
  <c r="R3220" i="1" s="1"/>
  <c r="Q3219" i="1"/>
  <c r="R3219" i="1" s="1"/>
  <c r="Q3218" i="1"/>
  <c r="R3218" i="1" s="1"/>
  <c r="Q3217" i="1"/>
  <c r="R3217" i="1" s="1"/>
  <c r="Q3216" i="1"/>
  <c r="R3216" i="1" s="1"/>
  <c r="Q3215" i="1"/>
  <c r="R3215" i="1" s="1"/>
  <c r="Q3214" i="1"/>
  <c r="R3214" i="1" s="1"/>
  <c r="Q3213" i="1"/>
  <c r="R3213" i="1" s="1"/>
  <c r="Q3212" i="1"/>
  <c r="R3212" i="1" s="1"/>
  <c r="Q3211" i="1"/>
  <c r="R3211" i="1" s="1"/>
  <c r="Q3210" i="1"/>
  <c r="R3210" i="1" s="1"/>
  <c r="Q3209" i="1"/>
  <c r="R3209" i="1" s="1"/>
  <c r="Q3208" i="1"/>
  <c r="R3208" i="1" s="1"/>
  <c r="Q3207" i="1"/>
  <c r="R3207" i="1" s="1"/>
  <c r="Q3206" i="1"/>
  <c r="R3206" i="1" s="1"/>
  <c r="Q3205" i="1"/>
  <c r="R3205" i="1" s="1"/>
  <c r="Q3204" i="1"/>
  <c r="R3204" i="1" s="1"/>
  <c r="Q3203" i="1"/>
  <c r="R3203" i="1" s="1"/>
  <c r="Q3202" i="1"/>
  <c r="R3202" i="1" s="1"/>
  <c r="Q3201" i="1"/>
  <c r="R3201" i="1" s="1"/>
  <c r="Q3200" i="1"/>
  <c r="R3200" i="1" s="1"/>
  <c r="Q3199" i="1"/>
  <c r="R3199" i="1" s="1"/>
  <c r="Q3198" i="1"/>
  <c r="R3198" i="1" s="1"/>
  <c r="Q3197" i="1"/>
  <c r="R3197" i="1" s="1"/>
  <c r="Q3196" i="1"/>
  <c r="R3196" i="1" s="1"/>
  <c r="Q3195" i="1"/>
  <c r="R3195" i="1" s="1"/>
  <c r="Q3194" i="1"/>
  <c r="R3194" i="1" s="1"/>
  <c r="Q3193" i="1"/>
  <c r="R3193" i="1" s="1"/>
  <c r="Q3192" i="1"/>
  <c r="R3192" i="1" s="1"/>
  <c r="Q3191" i="1"/>
  <c r="R3191" i="1" s="1"/>
  <c r="Q3190" i="1"/>
  <c r="R3190" i="1" s="1"/>
  <c r="Q3189" i="1"/>
  <c r="R3189" i="1" s="1"/>
  <c r="Q3188" i="1"/>
  <c r="R3188" i="1" s="1"/>
  <c r="Q3187" i="1"/>
  <c r="R3187" i="1" s="1"/>
  <c r="Q3186" i="1"/>
  <c r="R3186" i="1" s="1"/>
  <c r="Q3185" i="1"/>
  <c r="R3185" i="1" s="1"/>
  <c r="Q3184" i="1"/>
  <c r="R3184" i="1" s="1"/>
  <c r="Q3183" i="1"/>
  <c r="R3183" i="1" s="1"/>
  <c r="Q3182" i="1"/>
  <c r="R3182" i="1" s="1"/>
  <c r="Q3181" i="1"/>
  <c r="R3181" i="1" s="1"/>
  <c r="Q3180" i="1"/>
  <c r="R3180" i="1" s="1"/>
  <c r="Q3179" i="1"/>
  <c r="R3179" i="1" s="1"/>
  <c r="Q3178" i="1"/>
  <c r="R3178" i="1" s="1"/>
  <c r="Q3177" i="1"/>
  <c r="R3177" i="1" s="1"/>
  <c r="Q3176" i="1"/>
  <c r="R3176" i="1" s="1"/>
  <c r="Q3175" i="1"/>
  <c r="R3175" i="1" s="1"/>
  <c r="Q3174" i="1"/>
  <c r="R3174" i="1" s="1"/>
  <c r="Q3173" i="1"/>
  <c r="R3173" i="1" s="1"/>
  <c r="Q3172" i="1"/>
  <c r="R3172" i="1" s="1"/>
  <c r="Q3171" i="1"/>
  <c r="R3171" i="1" s="1"/>
  <c r="Q3170" i="1"/>
  <c r="R3170" i="1" s="1"/>
  <c r="Q3169" i="1"/>
  <c r="R3169" i="1" s="1"/>
  <c r="Q3168" i="1"/>
  <c r="R3168" i="1" s="1"/>
  <c r="Q3167" i="1"/>
  <c r="R3167" i="1" s="1"/>
  <c r="Q3166" i="1"/>
  <c r="R3166" i="1" s="1"/>
  <c r="Q3165" i="1"/>
  <c r="R3165" i="1" s="1"/>
  <c r="Q3164" i="1"/>
  <c r="R3164" i="1" s="1"/>
  <c r="Q3163" i="1"/>
  <c r="R3163" i="1" s="1"/>
  <c r="Q3162" i="1"/>
  <c r="R3162" i="1" s="1"/>
  <c r="Q3161" i="1"/>
  <c r="R3161" i="1" s="1"/>
  <c r="Q3160" i="1"/>
  <c r="R3160" i="1" s="1"/>
  <c r="Q3159" i="1"/>
  <c r="R3159" i="1" s="1"/>
  <c r="Q3158" i="1"/>
  <c r="R3158" i="1" s="1"/>
  <c r="Q3157" i="1"/>
  <c r="R3157" i="1" s="1"/>
  <c r="Q3156" i="1"/>
  <c r="R3156" i="1" s="1"/>
  <c r="Q3155" i="1"/>
  <c r="R3155" i="1" s="1"/>
  <c r="Q3154" i="1"/>
  <c r="R3154" i="1" s="1"/>
  <c r="Q3153" i="1"/>
  <c r="R3153" i="1" s="1"/>
  <c r="Q3152" i="1"/>
  <c r="R3152" i="1" s="1"/>
  <c r="Q3151" i="1"/>
  <c r="R3151" i="1" s="1"/>
  <c r="Q3150" i="1"/>
  <c r="R3150" i="1" s="1"/>
  <c r="Q3149" i="1"/>
  <c r="R3149" i="1" s="1"/>
  <c r="Q3148" i="1"/>
  <c r="R3148" i="1" s="1"/>
  <c r="Q3147" i="1"/>
  <c r="R3147" i="1" s="1"/>
  <c r="Q3146" i="1"/>
  <c r="R3146" i="1" s="1"/>
  <c r="Q3145" i="1"/>
  <c r="R3145" i="1" s="1"/>
  <c r="Q3144" i="1"/>
  <c r="R3144" i="1" s="1"/>
  <c r="Q3143" i="1"/>
  <c r="R3143" i="1" s="1"/>
  <c r="Q3142" i="1"/>
  <c r="R3142" i="1" s="1"/>
  <c r="Q3141" i="1"/>
  <c r="R3141" i="1" s="1"/>
  <c r="Q3140" i="1"/>
  <c r="R3140" i="1" s="1"/>
  <c r="Q3139" i="1"/>
  <c r="R3139" i="1" s="1"/>
  <c r="Q3138" i="1"/>
  <c r="R3138" i="1" s="1"/>
  <c r="Q3137" i="1"/>
  <c r="R3137" i="1" s="1"/>
  <c r="Q3136" i="1"/>
  <c r="R3136" i="1" s="1"/>
  <c r="Q3135" i="1"/>
  <c r="R3135" i="1" s="1"/>
  <c r="Q3134" i="1"/>
  <c r="R3134" i="1" s="1"/>
  <c r="Q3133" i="1"/>
  <c r="R3133" i="1" s="1"/>
  <c r="Q3132" i="1"/>
  <c r="R3132" i="1" s="1"/>
  <c r="Q3131" i="1"/>
  <c r="R3131" i="1" s="1"/>
  <c r="Q3130" i="1"/>
  <c r="R3130" i="1" s="1"/>
  <c r="Q3129" i="1"/>
  <c r="R3129" i="1" s="1"/>
  <c r="Q3128" i="1"/>
  <c r="R3128" i="1" s="1"/>
  <c r="Q3127" i="1"/>
  <c r="R3127" i="1" s="1"/>
  <c r="Q3126" i="1"/>
  <c r="R3126" i="1" s="1"/>
  <c r="Q3125" i="1"/>
  <c r="R3125" i="1" s="1"/>
  <c r="Q3124" i="1"/>
  <c r="R3124" i="1" s="1"/>
  <c r="Q3123" i="1"/>
  <c r="R3123" i="1" s="1"/>
  <c r="Q3122" i="1"/>
  <c r="R3122" i="1" s="1"/>
  <c r="Q3121" i="1"/>
  <c r="R3121" i="1" s="1"/>
  <c r="Q3120" i="1"/>
  <c r="R3120" i="1" s="1"/>
  <c r="Q3119" i="1"/>
  <c r="R3119" i="1" s="1"/>
  <c r="Q3118" i="1"/>
  <c r="R3118" i="1" s="1"/>
  <c r="Q3117" i="1"/>
  <c r="R3117" i="1" s="1"/>
  <c r="Q3116" i="1"/>
  <c r="R3116" i="1" s="1"/>
  <c r="Q3115" i="1"/>
  <c r="R3115" i="1" s="1"/>
  <c r="Q3114" i="1"/>
  <c r="R3114" i="1" s="1"/>
  <c r="Q3113" i="1"/>
  <c r="R3113" i="1" s="1"/>
  <c r="Q3112" i="1"/>
  <c r="R3112" i="1" s="1"/>
  <c r="Q3111" i="1"/>
  <c r="R3111" i="1" s="1"/>
  <c r="Q3110" i="1"/>
  <c r="R3110" i="1" s="1"/>
  <c r="Q3109" i="1"/>
  <c r="R3109" i="1" s="1"/>
  <c r="Q3108" i="1"/>
  <c r="R3108" i="1" s="1"/>
  <c r="Q3107" i="1"/>
  <c r="R3107" i="1" s="1"/>
  <c r="Q3106" i="1"/>
  <c r="R3106" i="1" s="1"/>
  <c r="Q3105" i="1"/>
  <c r="R3105" i="1" s="1"/>
  <c r="Q3104" i="1"/>
  <c r="R3104" i="1" s="1"/>
  <c r="Q3103" i="1"/>
  <c r="R3103" i="1" s="1"/>
  <c r="Q3102" i="1"/>
  <c r="R3102" i="1" s="1"/>
  <c r="Q3101" i="1"/>
  <c r="R3101" i="1" s="1"/>
  <c r="Q3100" i="1"/>
  <c r="R3100" i="1" s="1"/>
  <c r="Q3099" i="1"/>
  <c r="R3099" i="1" s="1"/>
  <c r="Q3098" i="1"/>
  <c r="R3098" i="1" s="1"/>
  <c r="Q3097" i="1"/>
  <c r="R3097" i="1" s="1"/>
  <c r="Q3096" i="1"/>
  <c r="R3096" i="1" s="1"/>
  <c r="Q3095" i="1"/>
  <c r="R3095" i="1" s="1"/>
  <c r="Q3094" i="1"/>
  <c r="R3094" i="1" s="1"/>
  <c r="Q3093" i="1"/>
  <c r="R3093" i="1" s="1"/>
  <c r="Q3092" i="1"/>
  <c r="R3092" i="1" s="1"/>
  <c r="Q3091" i="1"/>
  <c r="R3091" i="1" s="1"/>
  <c r="Q3090" i="1"/>
  <c r="R3090" i="1" s="1"/>
  <c r="Q3089" i="1"/>
  <c r="R3089" i="1" s="1"/>
  <c r="Q3088" i="1"/>
  <c r="R3088" i="1" s="1"/>
  <c r="Q3087" i="1"/>
  <c r="R3087" i="1" s="1"/>
  <c r="Q3086" i="1"/>
  <c r="R3086" i="1" s="1"/>
  <c r="Q3085" i="1"/>
  <c r="R3085" i="1" s="1"/>
  <c r="Q3084" i="1"/>
  <c r="R3084" i="1" s="1"/>
  <c r="Q3083" i="1"/>
  <c r="R3083" i="1" s="1"/>
  <c r="Q3082" i="1"/>
  <c r="R3082" i="1" s="1"/>
  <c r="Q3081" i="1"/>
  <c r="R3081" i="1" s="1"/>
  <c r="Q3080" i="1"/>
  <c r="R3080" i="1" s="1"/>
  <c r="Q3079" i="1"/>
  <c r="R3079" i="1" s="1"/>
  <c r="Q3078" i="1"/>
  <c r="R3078" i="1" s="1"/>
  <c r="Q3077" i="1"/>
  <c r="R3077" i="1" s="1"/>
  <c r="Q3076" i="1"/>
  <c r="R3076" i="1" s="1"/>
  <c r="Q3075" i="1"/>
  <c r="R3075" i="1" s="1"/>
  <c r="Q3074" i="1"/>
  <c r="R3074" i="1" s="1"/>
  <c r="Q3073" i="1"/>
  <c r="R3073" i="1" s="1"/>
  <c r="Q3072" i="1"/>
  <c r="R3072" i="1" s="1"/>
  <c r="Q3071" i="1"/>
  <c r="R3071" i="1" s="1"/>
  <c r="Q3070" i="1"/>
  <c r="R3070" i="1" s="1"/>
  <c r="Q3069" i="1"/>
  <c r="R3069" i="1" s="1"/>
  <c r="Q3068" i="1"/>
  <c r="R3068" i="1" s="1"/>
  <c r="Q3067" i="1"/>
  <c r="R3067" i="1" s="1"/>
  <c r="Q3066" i="1"/>
  <c r="R3066" i="1" s="1"/>
  <c r="Q3065" i="1"/>
  <c r="R3065" i="1" s="1"/>
  <c r="Q3064" i="1"/>
  <c r="R3064" i="1" s="1"/>
  <c r="Q3063" i="1"/>
  <c r="R3063" i="1" s="1"/>
  <c r="Q3062" i="1"/>
  <c r="R3062" i="1" s="1"/>
  <c r="Q3061" i="1"/>
  <c r="R3061" i="1" s="1"/>
  <c r="Q3060" i="1"/>
  <c r="R3060" i="1" s="1"/>
  <c r="Q3059" i="1"/>
  <c r="R3059" i="1" s="1"/>
  <c r="Q3058" i="1"/>
  <c r="R3058" i="1" s="1"/>
  <c r="Q3057" i="1"/>
  <c r="R3057" i="1" s="1"/>
  <c r="Q3056" i="1"/>
  <c r="R3056" i="1" s="1"/>
  <c r="Q3055" i="1"/>
  <c r="R3055" i="1" s="1"/>
  <c r="Q3054" i="1"/>
  <c r="R3054" i="1" s="1"/>
  <c r="Q3053" i="1"/>
  <c r="R3053" i="1" s="1"/>
  <c r="Q3052" i="1"/>
  <c r="R3052" i="1" s="1"/>
  <c r="Q3051" i="1"/>
  <c r="R3051" i="1" s="1"/>
  <c r="Q3050" i="1"/>
  <c r="R3050" i="1" s="1"/>
  <c r="Q3049" i="1"/>
  <c r="R3049" i="1" s="1"/>
  <c r="Q3048" i="1"/>
  <c r="R3048" i="1" s="1"/>
  <c r="Q3047" i="1"/>
  <c r="R3047" i="1" s="1"/>
  <c r="Q3046" i="1"/>
  <c r="R3046" i="1" s="1"/>
  <c r="Q3045" i="1"/>
  <c r="R3045" i="1" s="1"/>
  <c r="Q3044" i="1"/>
  <c r="R3044" i="1" s="1"/>
  <c r="Q3043" i="1"/>
  <c r="R3043" i="1" s="1"/>
  <c r="Q3042" i="1"/>
  <c r="R3042" i="1" s="1"/>
  <c r="Q3041" i="1"/>
  <c r="R3041" i="1" s="1"/>
  <c r="Q3040" i="1"/>
  <c r="R3040" i="1" s="1"/>
  <c r="Q3039" i="1"/>
  <c r="R3039" i="1" s="1"/>
  <c r="Q3038" i="1"/>
  <c r="R3038" i="1" s="1"/>
  <c r="Q3037" i="1"/>
  <c r="R3037" i="1" s="1"/>
  <c r="Q3036" i="1"/>
  <c r="R3036" i="1" s="1"/>
  <c r="Q3035" i="1"/>
  <c r="R3035" i="1" s="1"/>
  <c r="Q3034" i="1"/>
  <c r="R3034" i="1" s="1"/>
  <c r="Q3033" i="1"/>
  <c r="R3033" i="1" s="1"/>
  <c r="Q3032" i="1"/>
  <c r="R3032" i="1" s="1"/>
  <c r="Q3031" i="1"/>
  <c r="R3031" i="1" s="1"/>
  <c r="Q3030" i="1"/>
  <c r="R3030" i="1" s="1"/>
  <c r="Q3029" i="1"/>
  <c r="R3029" i="1" s="1"/>
  <c r="Q3028" i="1"/>
  <c r="R3028" i="1" s="1"/>
  <c r="Q3027" i="1"/>
  <c r="R3027" i="1" s="1"/>
  <c r="Q3026" i="1"/>
  <c r="R3026" i="1" s="1"/>
  <c r="Q3025" i="1"/>
  <c r="R3025" i="1" s="1"/>
  <c r="Q3024" i="1"/>
  <c r="R3024" i="1" s="1"/>
  <c r="Q3023" i="1"/>
  <c r="R3023" i="1" s="1"/>
  <c r="Q3022" i="1"/>
  <c r="R3022" i="1" s="1"/>
  <c r="Q3021" i="1"/>
  <c r="R3021" i="1" s="1"/>
  <c r="Q3020" i="1"/>
  <c r="R3020" i="1" s="1"/>
  <c r="Q3019" i="1"/>
  <c r="R3019" i="1" s="1"/>
  <c r="Q3018" i="1"/>
  <c r="R3018" i="1" s="1"/>
  <c r="Q3017" i="1"/>
  <c r="R3017" i="1" s="1"/>
  <c r="Q3016" i="1"/>
  <c r="R3016" i="1" s="1"/>
  <c r="Q3015" i="1"/>
  <c r="R3015" i="1" s="1"/>
  <c r="Q3014" i="1"/>
  <c r="R3014" i="1" s="1"/>
  <c r="Q3013" i="1"/>
  <c r="R3013" i="1" s="1"/>
  <c r="Q3012" i="1"/>
  <c r="R3012" i="1" s="1"/>
  <c r="Q3011" i="1"/>
  <c r="R3011" i="1" s="1"/>
  <c r="Q3010" i="1"/>
  <c r="R3010" i="1" s="1"/>
  <c r="Q3009" i="1"/>
  <c r="R3009" i="1" s="1"/>
  <c r="Q3008" i="1"/>
  <c r="R3008" i="1" s="1"/>
  <c r="Q3007" i="1"/>
  <c r="R3007" i="1" s="1"/>
  <c r="Q3006" i="1"/>
  <c r="R3006" i="1" s="1"/>
  <c r="Q3005" i="1"/>
  <c r="R3005" i="1" s="1"/>
  <c r="Q3004" i="1"/>
  <c r="R3004" i="1" s="1"/>
  <c r="Q3003" i="1"/>
  <c r="R3003" i="1" s="1"/>
  <c r="Q3002" i="1"/>
  <c r="R3002" i="1" s="1"/>
  <c r="Q3001" i="1"/>
  <c r="R3001" i="1" s="1"/>
  <c r="Q3000" i="1"/>
  <c r="R3000" i="1" s="1"/>
  <c r="Q2999" i="1"/>
  <c r="R2999" i="1" s="1"/>
  <c r="Q2998" i="1"/>
  <c r="R2998" i="1" s="1"/>
  <c r="Q2997" i="1"/>
  <c r="R2997" i="1" s="1"/>
  <c r="Q2996" i="1"/>
  <c r="R2996" i="1" s="1"/>
  <c r="Q2995" i="1"/>
  <c r="R2995" i="1" s="1"/>
  <c r="Q2994" i="1"/>
  <c r="R2994" i="1" s="1"/>
  <c r="Q2993" i="1"/>
  <c r="R2993" i="1" s="1"/>
  <c r="Q2992" i="1"/>
  <c r="R2992" i="1" s="1"/>
  <c r="Q2991" i="1"/>
  <c r="R2991" i="1" s="1"/>
  <c r="Q2990" i="1"/>
  <c r="R2990" i="1" s="1"/>
  <c r="Q2989" i="1"/>
  <c r="R2989" i="1" s="1"/>
  <c r="Q2988" i="1"/>
  <c r="R2988" i="1" s="1"/>
  <c r="Q2987" i="1"/>
  <c r="R2987" i="1" s="1"/>
  <c r="Q2986" i="1"/>
  <c r="R2986" i="1" s="1"/>
  <c r="Q2985" i="1"/>
  <c r="R2985" i="1" s="1"/>
  <c r="Q2984" i="1"/>
  <c r="R2984" i="1" s="1"/>
  <c r="Q2983" i="1"/>
  <c r="R2983" i="1" s="1"/>
  <c r="Q2982" i="1"/>
  <c r="R2982" i="1" s="1"/>
  <c r="Q2981" i="1"/>
  <c r="R2981" i="1" s="1"/>
  <c r="Q2980" i="1"/>
  <c r="R2980" i="1" s="1"/>
  <c r="Q2979" i="1"/>
  <c r="R2979" i="1" s="1"/>
  <c r="Q2978" i="1"/>
  <c r="R2978" i="1" s="1"/>
  <c r="Q2977" i="1"/>
  <c r="R2977" i="1" s="1"/>
  <c r="Q2976" i="1"/>
  <c r="R2976" i="1" s="1"/>
  <c r="Q2975" i="1"/>
  <c r="R2975" i="1" s="1"/>
  <c r="Q2974" i="1"/>
  <c r="R2974" i="1" s="1"/>
  <c r="Q2973" i="1"/>
  <c r="R2973" i="1" s="1"/>
  <c r="Q2972" i="1"/>
  <c r="R2972" i="1" s="1"/>
  <c r="Q2971" i="1"/>
  <c r="R2971" i="1" s="1"/>
  <c r="Q2970" i="1"/>
  <c r="R2970" i="1" s="1"/>
  <c r="Q2969" i="1"/>
  <c r="R2969" i="1" s="1"/>
  <c r="Q2968" i="1"/>
  <c r="R2968" i="1" s="1"/>
  <c r="Q2967" i="1"/>
  <c r="R2967" i="1" s="1"/>
  <c r="Q2966" i="1"/>
  <c r="R2966" i="1" s="1"/>
  <c r="Q2965" i="1"/>
  <c r="R2965" i="1" s="1"/>
  <c r="Q2964" i="1"/>
  <c r="R2964" i="1" s="1"/>
  <c r="Q2963" i="1"/>
  <c r="R2963" i="1" s="1"/>
  <c r="Q2962" i="1"/>
  <c r="R2962" i="1" s="1"/>
  <c r="Q2961" i="1"/>
  <c r="R2961" i="1" s="1"/>
  <c r="Q2960" i="1"/>
  <c r="R2960" i="1" s="1"/>
  <c r="Q2959" i="1"/>
  <c r="R2959" i="1" s="1"/>
  <c r="Q2958" i="1"/>
  <c r="R2958" i="1" s="1"/>
  <c r="Q2957" i="1"/>
  <c r="R2957" i="1" s="1"/>
  <c r="Q2956" i="1"/>
  <c r="R2956" i="1" s="1"/>
  <c r="Q2955" i="1"/>
  <c r="R2955" i="1" s="1"/>
  <c r="Q2954" i="1"/>
  <c r="R2954" i="1" s="1"/>
  <c r="Q2953" i="1"/>
  <c r="R2953" i="1" s="1"/>
  <c r="Q2952" i="1"/>
  <c r="R2952" i="1" s="1"/>
  <c r="Q2951" i="1"/>
  <c r="R2951" i="1" s="1"/>
  <c r="Q2950" i="1"/>
  <c r="R2950" i="1" s="1"/>
  <c r="Q2949" i="1"/>
  <c r="R2949" i="1" s="1"/>
  <c r="Q2948" i="1"/>
  <c r="R2948" i="1" s="1"/>
  <c r="Q2947" i="1"/>
  <c r="R2947" i="1" s="1"/>
  <c r="Q2946" i="1"/>
  <c r="R2946" i="1" s="1"/>
  <c r="Q2945" i="1"/>
  <c r="R2945" i="1" s="1"/>
  <c r="Q2944" i="1"/>
  <c r="R2944" i="1" s="1"/>
  <c r="Q2943" i="1"/>
  <c r="R2943" i="1" s="1"/>
  <c r="Q2942" i="1"/>
  <c r="R2942" i="1" s="1"/>
  <c r="Q2941" i="1"/>
  <c r="R2941" i="1" s="1"/>
  <c r="Q2940" i="1"/>
  <c r="R2940" i="1" s="1"/>
  <c r="Q2939" i="1"/>
  <c r="R2939" i="1" s="1"/>
  <c r="Q2938" i="1"/>
  <c r="R2938" i="1" s="1"/>
  <c r="Q2937" i="1"/>
  <c r="R2937" i="1" s="1"/>
  <c r="Q2936" i="1"/>
  <c r="R2936" i="1" s="1"/>
  <c r="Q2935" i="1"/>
  <c r="R2935" i="1" s="1"/>
  <c r="Q2934" i="1"/>
  <c r="R2934" i="1" s="1"/>
  <c r="Q2933" i="1"/>
  <c r="R2933" i="1" s="1"/>
  <c r="Q2932" i="1"/>
  <c r="R2932" i="1" s="1"/>
  <c r="Q2931" i="1"/>
  <c r="R2931" i="1" s="1"/>
  <c r="Q2930" i="1"/>
  <c r="R2930" i="1" s="1"/>
  <c r="Q2929" i="1"/>
  <c r="R2929" i="1" s="1"/>
  <c r="Q2928" i="1"/>
  <c r="R2928" i="1" s="1"/>
  <c r="Q2927" i="1"/>
  <c r="R2927" i="1" s="1"/>
  <c r="Q2926" i="1"/>
  <c r="R2926" i="1" s="1"/>
  <c r="Q2925" i="1"/>
  <c r="R2925" i="1" s="1"/>
  <c r="Q2924" i="1"/>
  <c r="R2924" i="1" s="1"/>
  <c r="Q2923" i="1"/>
  <c r="R2923" i="1" s="1"/>
  <c r="Q2922" i="1"/>
  <c r="R2922" i="1" s="1"/>
  <c r="Q2921" i="1"/>
  <c r="R2921" i="1" s="1"/>
  <c r="Q2920" i="1"/>
  <c r="R2920" i="1" s="1"/>
  <c r="Q2919" i="1"/>
  <c r="R2919" i="1" s="1"/>
  <c r="Q2918" i="1"/>
  <c r="R2918" i="1" s="1"/>
  <c r="Q2917" i="1"/>
  <c r="R2917" i="1" s="1"/>
  <c r="Q2916" i="1"/>
  <c r="R2916" i="1" s="1"/>
  <c r="Q2915" i="1"/>
  <c r="R2915" i="1" s="1"/>
  <c r="Q2914" i="1"/>
  <c r="R2914" i="1" s="1"/>
  <c r="Q2913" i="1"/>
  <c r="R2913" i="1" s="1"/>
  <c r="Q2912" i="1"/>
  <c r="R2912" i="1" s="1"/>
  <c r="Q2911" i="1"/>
  <c r="R2911" i="1" s="1"/>
  <c r="Q2910" i="1"/>
  <c r="R2910" i="1" s="1"/>
  <c r="Q2909" i="1"/>
  <c r="R2909" i="1" s="1"/>
  <c r="Q2908" i="1"/>
  <c r="R2908" i="1" s="1"/>
  <c r="Q2907" i="1"/>
  <c r="R2907" i="1" s="1"/>
  <c r="Q2906" i="1"/>
  <c r="R2906" i="1" s="1"/>
  <c r="Q2905" i="1"/>
  <c r="R2905" i="1" s="1"/>
  <c r="Q2904" i="1"/>
  <c r="R2904" i="1" s="1"/>
  <c r="Q2903" i="1"/>
  <c r="R2903" i="1" s="1"/>
  <c r="Q2902" i="1"/>
  <c r="R2902" i="1" s="1"/>
  <c r="Q2901" i="1"/>
  <c r="R2901" i="1" s="1"/>
  <c r="Q2900" i="1"/>
  <c r="R2900" i="1" s="1"/>
  <c r="Q2899" i="1"/>
  <c r="R2899" i="1" s="1"/>
  <c r="Q2898" i="1"/>
  <c r="R2898" i="1" s="1"/>
  <c r="Q2897" i="1"/>
  <c r="R2897" i="1" s="1"/>
  <c r="Q2896" i="1"/>
  <c r="R2896" i="1" s="1"/>
  <c r="Q2895" i="1"/>
  <c r="R2895" i="1" s="1"/>
  <c r="Q2894" i="1"/>
  <c r="R2894" i="1" s="1"/>
  <c r="Q2893" i="1"/>
  <c r="R2893" i="1" s="1"/>
  <c r="Q2892" i="1"/>
  <c r="R2892" i="1" s="1"/>
  <c r="Q2891" i="1"/>
  <c r="R2891" i="1" s="1"/>
  <c r="Q2890" i="1"/>
  <c r="R2890" i="1" s="1"/>
  <c r="Q2889" i="1"/>
  <c r="R2889" i="1" s="1"/>
  <c r="Q2888" i="1"/>
  <c r="R2888" i="1" s="1"/>
  <c r="Q2887" i="1"/>
  <c r="R2887" i="1" s="1"/>
  <c r="Q2886" i="1"/>
  <c r="R2886" i="1" s="1"/>
  <c r="Q2885" i="1"/>
  <c r="R2885" i="1" s="1"/>
  <c r="Q2884" i="1"/>
  <c r="R2884" i="1" s="1"/>
  <c r="Q2883" i="1"/>
  <c r="R2883" i="1" s="1"/>
  <c r="Q2882" i="1"/>
  <c r="R2882" i="1" s="1"/>
  <c r="Q2881" i="1"/>
  <c r="R2881" i="1" s="1"/>
  <c r="Q2880" i="1"/>
  <c r="R2880" i="1" s="1"/>
  <c r="Q2879" i="1"/>
  <c r="R2879" i="1" s="1"/>
  <c r="Q2878" i="1"/>
  <c r="R2878" i="1" s="1"/>
  <c r="Q2877" i="1"/>
  <c r="R2877" i="1" s="1"/>
  <c r="Q2876" i="1"/>
  <c r="R2876" i="1" s="1"/>
  <c r="Q2875" i="1"/>
  <c r="R2875" i="1" s="1"/>
  <c r="Q2874" i="1"/>
  <c r="R2874" i="1" s="1"/>
  <c r="Q2873" i="1"/>
  <c r="R2873" i="1" s="1"/>
  <c r="Q2872" i="1"/>
  <c r="R2872" i="1" s="1"/>
  <c r="Q2871" i="1"/>
  <c r="R2871" i="1" s="1"/>
  <c r="Q2870" i="1"/>
  <c r="R2870" i="1" s="1"/>
  <c r="Q2869" i="1"/>
  <c r="R2869" i="1" s="1"/>
  <c r="Q2868" i="1"/>
  <c r="R2868" i="1" s="1"/>
  <c r="Q2867" i="1"/>
  <c r="R2867" i="1" s="1"/>
  <c r="Q2866" i="1"/>
  <c r="R2866" i="1" s="1"/>
  <c r="Q2865" i="1"/>
  <c r="R2865" i="1" s="1"/>
  <c r="Q2864" i="1"/>
  <c r="R2864" i="1" s="1"/>
  <c r="Q2863" i="1"/>
  <c r="R2863" i="1" s="1"/>
  <c r="Q2862" i="1"/>
  <c r="R2862" i="1" s="1"/>
  <c r="Q2861" i="1"/>
  <c r="R2861" i="1" s="1"/>
  <c r="Q2860" i="1"/>
  <c r="R2860" i="1" s="1"/>
  <c r="Q2859" i="1"/>
  <c r="R2859" i="1" s="1"/>
  <c r="Q2858" i="1"/>
  <c r="R2858" i="1" s="1"/>
  <c r="Q2857" i="1"/>
  <c r="R2857" i="1" s="1"/>
  <c r="Q2856" i="1"/>
  <c r="R2856" i="1" s="1"/>
  <c r="Q2855" i="1"/>
  <c r="R2855" i="1" s="1"/>
  <c r="Q2854" i="1"/>
  <c r="R2854" i="1" s="1"/>
  <c r="Q2853" i="1"/>
  <c r="R2853" i="1" s="1"/>
  <c r="Q2852" i="1"/>
  <c r="R2852" i="1" s="1"/>
  <c r="Q2851" i="1"/>
  <c r="R2851" i="1" s="1"/>
  <c r="Q2850" i="1"/>
  <c r="R2850" i="1" s="1"/>
  <c r="Q2849" i="1"/>
  <c r="R2849" i="1" s="1"/>
  <c r="Q2848" i="1"/>
  <c r="R2848" i="1" s="1"/>
  <c r="Q2847" i="1"/>
  <c r="R2847" i="1" s="1"/>
  <c r="Q2846" i="1"/>
  <c r="R2846" i="1" s="1"/>
  <c r="Q2845" i="1"/>
  <c r="R2845" i="1" s="1"/>
  <c r="Q2844" i="1"/>
  <c r="R2844" i="1" s="1"/>
  <c r="Q2843" i="1"/>
  <c r="R2843" i="1" s="1"/>
  <c r="Q2842" i="1"/>
  <c r="R2842" i="1" s="1"/>
  <c r="Q2841" i="1"/>
  <c r="R2841" i="1" s="1"/>
  <c r="Q2840" i="1"/>
  <c r="R2840" i="1" s="1"/>
  <c r="Q2839" i="1"/>
  <c r="R2839" i="1" s="1"/>
  <c r="Q2838" i="1"/>
  <c r="R2838" i="1" s="1"/>
  <c r="Q2837" i="1"/>
  <c r="R2837" i="1" s="1"/>
  <c r="Q2836" i="1"/>
  <c r="R2836" i="1" s="1"/>
  <c r="Q2835" i="1"/>
  <c r="R2835" i="1" s="1"/>
  <c r="Q2834" i="1"/>
  <c r="R2834" i="1" s="1"/>
  <c r="Q2833" i="1"/>
  <c r="R2833" i="1" s="1"/>
  <c r="Q2832" i="1"/>
  <c r="R2832" i="1" s="1"/>
  <c r="Q2831" i="1"/>
  <c r="R2831" i="1" s="1"/>
  <c r="Q2830" i="1"/>
  <c r="R2830" i="1" s="1"/>
  <c r="Q2829" i="1"/>
  <c r="R2829" i="1" s="1"/>
  <c r="Q2828" i="1"/>
  <c r="R2828" i="1" s="1"/>
  <c r="Q2827" i="1"/>
  <c r="R2827" i="1" s="1"/>
  <c r="Q2826" i="1"/>
  <c r="R2826" i="1" s="1"/>
  <c r="Q2825" i="1"/>
  <c r="R2825" i="1" s="1"/>
  <c r="Q2824" i="1"/>
  <c r="R2824" i="1" s="1"/>
  <c r="Q2823" i="1"/>
  <c r="R2823" i="1" s="1"/>
  <c r="Q2822" i="1"/>
  <c r="R2822" i="1" s="1"/>
  <c r="Q2821" i="1"/>
  <c r="R2821" i="1" s="1"/>
  <c r="Q2820" i="1"/>
  <c r="R2820" i="1" s="1"/>
  <c r="Q2819" i="1"/>
  <c r="R2819" i="1" s="1"/>
  <c r="Q2818" i="1"/>
  <c r="R2818" i="1" s="1"/>
  <c r="Q2817" i="1"/>
  <c r="R2817" i="1" s="1"/>
  <c r="Q2816" i="1"/>
  <c r="R2816" i="1" s="1"/>
  <c r="Q2815" i="1"/>
  <c r="R2815" i="1" s="1"/>
  <c r="Q2814" i="1"/>
  <c r="R2814" i="1" s="1"/>
  <c r="Q2813" i="1"/>
  <c r="R2813" i="1" s="1"/>
  <c r="Q2812" i="1"/>
  <c r="R2812" i="1" s="1"/>
  <c r="Q2811" i="1"/>
  <c r="R2811" i="1" s="1"/>
  <c r="Q2810" i="1"/>
  <c r="R2810" i="1" s="1"/>
  <c r="Q2809" i="1"/>
  <c r="R2809" i="1" s="1"/>
  <c r="Q2808" i="1"/>
  <c r="R2808" i="1" s="1"/>
  <c r="Q2807" i="1"/>
  <c r="R2807" i="1" s="1"/>
  <c r="Q2806" i="1"/>
  <c r="R2806" i="1" s="1"/>
  <c r="Q2805" i="1"/>
  <c r="R2805" i="1" s="1"/>
  <c r="Q2804" i="1"/>
  <c r="R2804" i="1" s="1"/>
  <c r="Q2803" i="1"/>
  <c r="R2803" i="1" s="1"/>
  <c r="Q2802" i="1"/>
  <c r="R2802" i="1" s="1"/>
  <c r="Q2801" i="1"/>
  <c r="R2801" i="1" s="1"/>
  <c r="Q2800" i="1"/>
  <c r="R2800" i="1" s="1"/>
  <c r="Q2799" i="1"/>
  <c r="R2799" i="1" s="1"/>
  <c r="Q2798" i="1"/>
  <c r="R2798" i="1" s="1"/>
  <c r="Q2797" i="1"/>
  <c r="R2797" i="1" s="1"/>
  <c r="Q2796" i="1"/>
  <c r="R2796" i="1" s="1"/>
  <c r="Q2795" i="1"/>
  <c r="R2795" i="1" s="1"/>
  <c r="Q2794" i="1"/>
  <c r="R2794" i="1" s="1"/>
  <c r="Q2793" i="1"/>
  <c r="R2793" i="1" s="1"/>
  <c r="Q2792" i="1"/>
  <c r="R2792" i="1" s="1"/>
  <c r="Q2791" i="1"/>
  <c r="R2791" i="1" s="1"/>
  <c r="Q2790" i="1"/>
  <c r="R2790" i="1" s="1"/>
  <c r="Q2789" i="1"/>
  <c r="R2789" i="1" s="1"/>
  <c r="Q2788" i="1"/>
  <c r="R2788" i="1" s="1"/>
  <c r="Q2787" i="1"/>
  <c r="R2787" i="1" s="1"/>
  <c r="Q2786" i="1"/>
  <c r="R2786" i="1" s="1"/>
  <c r="Q2785" i="1"/>
  <c r="R2785" i="1" s="1"/>
  <c r="Q2784" i="1"/>
  <c r="R2784" i="1" s="1"/>
  <c r="Q2783" i="1"/>
  <c r="R2783" i="1" s="1"/>
  <c r="Q2782" i="1"/>
  <c r="R2782" i="1" s="1"/>
  <c r="Q2781" i="1"/>
  <c r="R2781" i="1" s="1"/>
  <c r="Q2780" i="1"/>
  <c r="R2780" i="1" s="1"/>
  <c r="Q2779" i="1"/>
  <c r="R2779" i="1" s="1"/>
  <c r="Q2778" i="1"/>
  <c r="R2778" i="1" s="1"/>
  <c r="Q2777" i="1"/>
  <c r="R2777" i="1" s="1"/>
  <c r="Q2776" i="1"/>
  <c r="R2776" i="1" s="1"/>
  <c r="Q2775" i="1"/>
  <c r="R2775" i="1" s="1"/>
  <c r="Q2774" i="1"/>
  <c r="R2774" i="1" s="1"/>
  <c r="Q2773" i="1"/>
  <c r="R2773" i="1" s="1"/>
  <c r="Q2772" i="1"/>
  <c r="R2772" i="1" s="1"/>
  <c r="Q2771" i="1"/>
  <c r="R2771" i="1" s="1"/>
  <c r="Q2770" i="1"/>
  <c r="R2770" i="1" s="1"/>
  <c r="Q2769" i="1"/>
  <c r="R2769" i="1" s="1"/>
  <c r="Q2768" i="1"/>
  <c r="R2768" i="1" s="1"/>
  <c r="Q2767" i="1"/>
  <c r="R2767" i="1" s="1"/>
  <c r="Q2766" i="1"/>
  <c r="R2766" i="1" s="1"/>
  <c r="Q2765" i="1"/>
  <c r="R2765" i="1" s="1"/>
  <c r="Q2764" i="1"/>
  <c r="R2764" i="1" s="1"/>
  <c r="Q2763" i="1"/>
  <c r="R2763" i="1" s="1"/>
  <c r="Q2762" i="1"/>
  <c r="R2762" i="1" s="1"/>
  <c r="Q2761" i="1"/>
  <c r="R2761" i="1" s="1"/>
  <c r="Q2760" i="1"/>
  <c r="R2760" i="1" s="1"/>
  <c r="Q2759" i="1"/>
  <c r="R2759" i="1" s="1"/>
  <c r="Q2758" i="1"/>
  <c r="R2758" i="1" s="1"/>
  <c r="Q2757" i="1"/>
  <c r="R2757" i="1" s="1"/>
  <c r="Q2756" i="1"/>
  <c r="R2756" i="1" s="1"/>
  <c r="Q2755" i="1"/>
  <c r="R2755" i="1" s="1"/>
  <c r="Q2754" i="1"/>
  <c r="R2754" i="1" s="1"/>
  <c r="Q2753" i="1"/>
  <c r="R2753" i="1" s="1"/>
  <c r="Q2752" i="1"/>
  <c r="R2752" i="1" s="1"/>
  <c r="Q2751" i="1"/>
  <c r="R2751" i="1" s="1"/>
  <c r="Q2750" i="1"/>
  <c r="R2750" i="1" s="1"/>
  <c r="Q2749" i="1"/>
  <c r="R2749" i="1" s="1"/>
  <c r="Q2748" i="1"/>
  <c r="R2748" i="1" s="1"/>
  <c r="Q2747" i="1"/>
  <c r="R2747" i="1" s="1"/>
  <c r="Q2746" i="1"/>
  <c r="R2746" i="1" s="1"/>
  <c r="Q2745" i="1"/>
  <c r="R2745" i="1" s="1"/>
  <c r="Q2744" i="1"/>
  <c r="R2744" i="1" s="1"/>
  <c r="Q2743" i="1"/>
  <c r="R2743" i="1" s="1"/>
  <c r="Q2742" i="1"/>
  <c r="R2742" i="1" s="1"/>
  <c r="Q2741" i="1"/>
  <c r="R2741" i="1" s="1"/>
  <c r="Q2740" i="1"/>
  <c r="R2740" i="1" s="1"/>
  <c r="Q2739" i="1"/>
  <c r="R2739" i="1" s="1"/>
  <c r="Q2738" i="1"/>
  <c r="R2738" i="1" s="1"/>
  <c r="Q2737" i="1"/>
  <c r="R2737" i="1" s="1"/>
  <c r="Q2736" i="1"/>
  <c r="R2736" i="1" s="1"/>
  <c r="Q2735" i="1"/>
  <c r="R2735" i="1" s="1"/>
  <c r="Q2734" i="1"/>
  <c r="R2734" i="1" s="1"/>
  <c r="Q2733" i="1"/>
  <c r="R2733" i="1" s="1"/>
  <c r="Q2732" i="1"/>
  <c r="R2732" i="1" s="1"/>
  <c r="Q2731" i="1"/>
  <c r="R2731" i="1" s="1"/>
  <c r="Q2730" i="1"/>
  <c r="R2730" i="1" s="1"/>
  <c r="Q2729" i="1"/>
  <c r="R2729" i="1" s="1"/>
  <c r="Q2728" i="1"/>
  <c r="R2728" i="1" s="1"/>
  <c r="Q2727" i="1"/>
  <c r="R2727" i="1" s="1"/>
  <c r="Q2726" i="1"/>
  <c r="R2726" i="1" s="1"/>
  <c r="Q2725" i="1"/>
  <c r="R2725" i="1" s="1"/>
  <c r="Q2724" i="1"/>
  <c r="R2724" i="1" s="1"/>
  <c r="Q2723" i="1"/>
  <c r="R2723" i="1" s="1"/>
  <c r="Q2722" i="1"/>
  <c r="R2722" i="1" s="1"/>
  <c r="Q2721" i="1"/>
  <c r="R2721" i="1" s="1"/>
  <c r="Q2720" i="1"/>
  <c r="R2720" i="1" s="1"/>
  <c r="Q2719" i="1"/>
  <c r="R2719" i="1" s="1"/>
  <c r="Q2718" i="1"/>
  <c r="R2718" i="1" s="1"/>
  <c r="Q2717" i="1"/>
  <c r="R2717" i="1" s="1"/>
  <c r="Q2716" i="1"/>
  <c r="R2716" i="1" s="1"/>
  <c r="Q2715" i="1"/>
  <c r="R2715" i="1" s="1"/>
  <c r="Q2714" i="1"/>
  <c r="R2714" i="1" s="1"/>
  <c r="Q2713" i="1"/>
  <c r="R2713" i="1" s="1"/>
  <c r="Q2712" i="1"/>
  <c r="R2712" i="1" s="1"/>
  <c r="Q2711" i="1"/>
  <c r="R2711" i="1" s="1"/>
  <c r="Q2710" i="1"/>
  <c r="R2710" i="1" s="1"/>
  <c r="Q2709" i="1"/>
  <c r="R2709" i="1" s="1"/>
  <c r="Q2708" i="1"/>
  <c r="R2708" i="1" s="1"/>
  <c r="Q2707" i="1"/>
  <c r="R2707" i="1" s="1"/>
  <c r="Q2706" i="1"/>
  <c r="R2706" i="1" s="1"/>
  <c r="Q2705" i="1"/>
  <c r="R2705" i="1" s="1"/>
  <c r="Q2704" i="1"/>
  <c r="R2704" i="1" s="1"/>
  <c r="Q2703" i="1"/>
  <c r="R2703" i="1" s="1"/>
  <c r="Q2702" i="1"/>
  <c r="R2702" i="1" s="1"/>
  <c r="Q2701" i="1"/>
  <c r="R2701" i="1" s="1"/>
  <c r="Q2700" i="1"/>
  <c r="R2700" i="1" s="1"/>
  <c r="Q2699" i="1"/>
  <c r="R2699" i="1" s="1"/>
  <c r="Q2698" i="1"/>
  <c r="R2698" i="1" s="1"/>
  <c r="Q2697" i="1"/>
  <c r="R2697" i="1" s="1"/>
  <c r="Q2696" i="1"/>
  <c r="R2696" i="1" s="1"/>
  <c r="Q2695" i="1"/>
  <c r="R2695" i="1" s="1"/>
  <c r="Q2694" i="1"/>
  <c r="R2694" i="1" s="1"/>
  <c r="Q2693" i="1"/>
  <c r="R2693" i="1" s="1"/>
  <c r="Q2692" i="1"/>
  <c r="R2692" i="1" s="1"/>
  <c r="Q2691" i="1"/>
  <c r="R2691" i="1" s="1"/>
  <c r="Q2690" i="1"/>
  <c r="R2690" i="1" s="1"/>
  <c r="Q2689" i="1"/>
  <c r="R2689" i="1" s="1"/>
  <c r="Q2688" i="1"/>
  <c r="R2688" i="1" s="1"/>
  <c r="Q2687" i="1"/>
  <c r="R2687" i="1" s="1"/>
  <c r="Q2686" i="1"/>
  <c r="R2686" i="1" s="1"/>
  <c r="Q2685" i="1"/>
  <c r="R2685" i="1" s="1"/>
  <c r="Q2684" i="1"/>
  <c r="R2684" i="1" s="1"/>
  <c r="Q2683" i="1"/>
  <c r="R2683" i="1" s="1"/>
  <c r="Q2682" i="1"/>
  <c r="R2682" i="1" s="1"/>
  <c r="Q2681" i="1"/>
  <c r="R2681" i="1" s="1"/>
  <c r="Q2680" i="1"/>
  <c r="R2680" i="1" s="1"/>
  <c r="Q2679" i="1"/>
  <c r="R2679" i="1" s="1"/>
  <c r="Q2678" i="1"/>
  <c r="R2678" i="1" s="1"/>
  <c r="Q2677" i="1"/>
  <c r="R2677" i="1" s="1"/>
  <c r="Q2676" i="1"/>
  <c r="R2676" i="1" s="1"/>
  <c r="Q2675" i="1"/>
  <c r="R2675" i="1" s="1"/>
  <c r="Q2674" i="1"/>
  <c r="R2674" i="1" s="1"/>
  <c r="Q2673" i="1"/>
  <c r="R2673" i="1" s="1"/>
  <c r="Q2672" i="1"/>
  <c r="R2672" i="1" s="1"/>
  <c r="Q2671" i="1"/>
  <c r="R2671" i="1" s="1"/>
  <c r="Q2670" i="1"/>
  <c r="R2670" i="1" s="1"/>
  <c r="Q2669" i="1"/>
  <c r="R2669" i="1" s="1"/>
  <c r="Q2668" i="1"/>
  <c r="R2668" i="1" s="1"/>
  <c r="Q2667" i="1"/>
  <c r="R2667" i="1" s="1"/>
  <c r="Q2666" i="1"/>
  <c r="R2666" i="1" s="1"/>
  <c r="Q2665" i="1"/>
  <c r="R2665" i="1" s="1"/>
  <c r="Q2664" i="1"/>
  <c r="R2664" i="1" s="1"/>
  <c r="Q2663" i="1"/>
  <c r="R2663" i="1" s="1"/>
  <c r="Q2662" i="1"/>
  <c r="R2662" i="1" s="1"/>
  <c r="Q2661" i="1"/>
  <c r="R2661" i="1" s="1"/>
  <c r="Q2660" i="1"/>
  <c r="R2660" i="1" s="1"/>
  <c r="Q2659" i="1"/>
  <c r="R2659" i="1" s="1"/>
  <c r="Q2658" i="1"/>
  <c r="R2658" i="1" s="1"/>
  <c r="Q2657" i="1"/>
  <c r="R2657" i="1" s="1"/>
  <c r="Q2656" i="1"/>
  <c r="R2656" i="1" s="1"/>
  <c r="Q2655" i="1"/>
  <c r="R2655" i="1" s="1"/>
  <c r="Q2654" i="1"/>
  <c r="R2654" i="1" s="1"/>
  <c r="Q2653" i="1"/>
  <c r="R2653" i="1" s="1"/>
  <c r="Q2652" i="1"/>
  <c r="R2652" i="1" s="1"/>
  <c r="Q2651" i="1"/>
  <c r="R2651" i="1" s="1"/>
  <c r="Q2650" i="1"/>
  <c r="R2650" i="1" s="1"/>
  <c r="Q2649" i="1"/>
  <c r="R2649" i="1" s="1"/>
  <c r="Q2648" i="1"/>
  <c r="R2648" i="1" s="1"/>
  <c r="Q2647" i="1"/>
  <c r="R2647" i="1" s="1"/>
  <c r="Q2646" i="1"/>
  <c r="R2646" i="1" s="1"/>
  <c r="Q2645" i="1"/>
  <c r="R2645" i="1" s="1"/>
  <c r="Q2644" i="1"/>
  <c r="R2644" i="1" s="1"/>
  <c r="Q2643" i="1"/>
  <c r="R2643" i="1" s="1"/>
  <c r="Q2642" i="1"/>
  <c r="R2642" i="1" s="1"/>
  <c r="Q2641" i="1"/>
  <c r="R2641" i="1" s="1"/>
  <c r="Q2640" i="1"/>
  <c r="R2640" i="1" s="1"/>
  <c r="Q2639" i="1"/>
  <c r="R2639" i="1" s="1"/>
  <c r="Q2638" i="1"/>
  <c r="R2638" i="1" s="1"/>
  <c r="Q2637" i="1"/>
  <c r="R2637" i="1" s="1"/>
  <c r="Q2636" i="1"/>
  <c r="R2636" i="1" s="1"/>
  <c r="Q2635" i="1"/>
  <c r="R2635" i="1" s="1"/>
  <c r="Q2634" i="1"/>
  <c r="R2634" i="1" s="1"/>
  <c r="Q2633" i="1"/>
  <c r="R2633" i="1" s="1"/>
  <c r="Q2632" i="1"/>
  <c r="R2632" i="1" s="1"/>
  <c r="Q2631" i="1"/>
  <c r="R2631" i="1" s="1"/>
  <c r="Q2630" i="1"/>
  <c r="R2630" i="1" s="1"/>
  <c r="Q2629" i="1"/>
  <c r="R2629" i="1" s="1"/>
  <c r="Q2628" i="1"/>
  <c r="R2628" i="1" s="1"/>
  <c r="Q2627" i="1"/>
  <c r="R2627" i="1" s="1"/>
  <c r="Q2626" i="1"/>
  <c r="R2626" i="1" s="1"/>
  <c r="Q2625" i="1"/>
  <c r="R2625" i="1" s="1"/>
  <c r="Q2624" i="1"/>
  <c r="R2624" i="1" s="1"/>
  <c r="Q2623" i="1"/>
  <c r="R2623" i="1" s="1"/>
  <c r="Q2622" i="1"/>
  <c r="R2622" i="1" s="1"/>
  <c r="Q2621" i="1"/>
  <c r="R2621" i="1" s="1"/>
  <c r="Q2620" i="1"/>
  <c r="R2620" i="1" s="1"/>
  <c r="Q2619" i="1"/>
  <c r="R2619" i="1" s="1"/>
  <c r="Q2618" i="1"/>
  <c r="R2618" i="1" s="1"/>
  <c r="Q2617" i="1"/>
  <c r="R2617" i="1" s="1"/>
  <c r="Q2616" i="1"/>
  <c r="R2616" i="1" s="1"/>
  <c r="Q2615" i="1"/>
  <c r="R2615" i="1" s="1"/>
  <c r="Q2614" i="1"/>
  <c r="R2614" i="1" s="1"/>
  <c r="Q2613" i="1"/>
  <c r="R2613" i="1" s="1"/>
  <c r="Q2612" i="1"/>
  <c r="R2612" i="1" s="1"/>
  <c r="Q2611" i="1"/>
  <c r="R2611" i="1" s="1"/>
  <c r="Q2610" i="1"/>
  <c r="R2610" i="1" s="1"/>
  <c r="Q2609" i="1"/>
  <c r="R2609" i="1" s="1"/>
  <c r="Q2608" i="1"/>
  <c r="R2608" i="1" s="1"/>
  <c r="Q2607" i="1"/>
  <c r="R2607" i="1" s="1"/>
  <c r="Q2606" i="1"/>
  <c r="R2606" i="1" s="1"/>
  <c r="Q2605" i="1"/>
  <c r="R2605" i="1" s="1"/>
  <c r="Q2604" i="1"/>
  <c r="R2604" i="1" s="1"/>
  <c r="Q2603" i="1"/>
  <c r="R2603" i="1" s="1"/>
  <c r="Q2602" i="1"/>
  <c r="R2602" i="1" s="1"/>
  <c r="Q2601" i="1"/>
  <c r="R2601" i="1" s="1"/>
  <c r="Q2600" i="1"/>
  <c r="R2600" i="1" s="1"/>
  <c r="Q2599" i="1"/>
  <c r="R2599" i="1" s="1"/>
  <c r="Q2598" i="1"/>
  <c r="R2598" i="1" s="1"/>
  <c r="Q2597" i="1"/>
  <c r="R2597" i="1" s="1"/>
  <c r="Q2596" i="1"/>
  <c r="R2596" i="1" s="1"/>
  <c r="Q2595" i="1"/>
  <c r="R2595" i="1" s="1"/>
  <c r="Q2594" i="1"/>
  <c r="R2594" i="1" s="1"/>
  <c r="Q2593" i="1"/>
  <c r="R2593" i="1" s="1"/>
  <c r="Q2592" i="1"/>
  <c r="R2592" i="1" s="1"/>
  <c r="Q2591" i="1"/>
  <c r="R2591" i="1" s="1"/>
  <c r="Q2590" i="1"/>
  <c r="R2590" i="1" s="1"/>
  <c r="Q2589" i="1"/>
  <c r="R2589" i="1" s="1"/>
  <c r="Q2588" i="1"/>
  <c r="R2588" i="1" s="1"/>
  <c r="Q2587" i="1"/>
  <c r="R2587" i="1" s="1"/>
  <c r="Q2586" i="1"/>
  <c r="R2586" i="1" s="1"/>
  <c r="Q2585" i="1"/>
  <c r="R2585" i="1" s="1"/>
  <c r="Q2584" i="1"/>
  <c r="R2584" i="1" s="1"/>
  <c r="Q2583" i="1"/>
  <c r="R2583" i="1" s="1"/>
  <c r="Q2582" i="1"/>
  <c r="R2582" i="1" s="1"/>
  <c r="Q2581" i="1"/>
  <c r="R2581" i="1" s="1"/>
  <c r="Q2580" i="1"/>
  <c r="R2580" i="1" s="1"/>
  <c r="Q2579" i="1"/>
  <c r="R2579" i="1" s="1"/>
  <c r="Q2578" i="1"/>
  <c r="R2578" i="1" s="1"/>
  <c r="Q2577" i="1"/>
  <c r="R2577" i="1" s="1"/>
  <c r="Q2576" i="1"/>
  <c r="R2576" i="1" s="1"/>
  <c r="Q2575" i="1"/>
  <c r="R2575" i="1" s="1"/>
  <c r="Q2574" i="1"/>
  <c r="R2574" i="1" s="1"/>
  <c r="Q2573" i="1"/>
  <c r="R2573" i="1" s="1"/>
  <c r="Q2572" i="1"/>
  <c r="R2572" i="1" s="1"/>
  <c r="Q2571" i="1"/>
  <c r="R2571" i="1" s="1"/>
  <c r="Q2570" i="1"/>
  <c r="R2570" i="1" s="1"/>
  <c r="Q2569" i="1"/>
  <c r="R2569" i="1" s="1"/>
  <c r="Q2568" i="1"/>
  <c r="R2568" i="1" s="1"/>
  <c r="Q2567" i="1"/>
  <c r="R2567" i="1" s="1"/>
  <c r="Q2566" i="1"/>
  <c r="R2566" i="1" s="1"/>
  <c r="Q2565" i="1"/>
  <c r="R2565" i="1" s="1"/>
  <c r="Q2564" i="1"/>
  <c r="R2564" i="1" s="1"/>
  <c r="Q2563" i="1"/>
  <c r="R2563" i="1" s="1"/>
  <c r="Q2562" i="1"/>
  <c r="R2562" i="1" s="1"/>
  <c r="Q2561" i="1"/>
  <c r="R2561" i="1" s="1"/>
  <c r="Q2560" i="1"/>
  <c r="R2560" i="1" s="1"/>
  <c r="Q2559" i="1"/>
  <c r="R2559" i="1" s="1"/>
  <c r="Q2558" i="1"/>
  <c r="R2558" i="1" s="1"/>
  <c r="Q2557" i="1"/>
  <c r="R2557" i="1" s="1"/>
  <c r="Q2556" i="1"/>
  <c r="R2556" i="1" s="1"/>
  <c r="Q2555" i="1"/>
  <c r="R2555" i="1" s="1"/>
  <c r="Q2554" i="1"/>
  <c r="R2554" i="1" s="1"/>
  <c r="Q2553" i="1"/>
  <c r="R2553" i="1" s="1"/>
  <c r="Q2552" i="1"/>
  <c r="R2552" i="1" s="1"/>
  <c r="Q2551" i="1"/>
  <c r="R2551" i="1" s="1"/>
  <c r="Q2550" i="1"/>
  <c r="R2550" i="1" s="1"/>
  <c r="Q2549" i="1"/>
  <c r="R2549" i="1" s="1"/>
  <c r="Q2548" i="1"/>
  <c r="R2548" i="1" s="1"/>
  <c r="Q2547" i="1"/>
  <c r="R2547" i="1" s="1"/>
  <c r="Q2546" i="1"/>
  <c r="R2546" i="1" s="1"/>
  <c r="Q2545" i="1"/>
  <c r="R2545" i="1" s="1"/>
  <c r="Q2544" i="1"/>
  <c r="R2544" i="1" s="1"/>
  <c r="Q2543" i="1"/>
  <c r="R2543" i="1" s="1"/>
  <c r="Q2542" i="1"/>
  <c r="R2542" i="1" s="1"/>
  <c r="Q2541" i="1"/>
  <c r="R2541" i="1" s="1"/>
  <c r="Q2540" i="1"/>
  <c r="R2540" i="1" s="1"/>
  <c r="Q2539" i="1"/>
  <c r="R2539" i="1" s="1"/>
  <c r="Q2538" i="1"/>
  <c r="R2538" i="1" s="1"/>
  <c r="Q2537" i="1"/>
  <c r="R2537" i="1" s="1"/>
  <c r="Q2536" i="1"/>
  <c r="R2536" i="1" s="1"/>
  <c r="Q2535" i="1"/>
  <c r="R2535" i="1" s="1"/>
  <c r="Q2534" i="1"/>
  <c r="R2534" i="1" s="1"/>
  <c r="Q2533" i="1"/>
  <c r="R2533" i="1" s="1"/>
  <c r="Q2532" i="1"/>
  <c r="R2532" i="1" s="1"/>
  <c r="Q2531" i="1"/>
  <c r="R2531" i="1" s="1"/>
  <c r="Q2530" i="1"/>
  <c r="R2530" i="1" s="1"/>
  <c r="Q2529" i="1"/>
  <c r="R2529" i="1" s="1"/>
  <c r="Q2528" i="1"/>
  <c r="R2528" i="1" s="1"/>
  <c r="Q2527" i="1"/>
  <c r="R2527" i="1" s="1"/>
  <c r="Q2526" i="1"/>
  <c r="R2526" i="1" s="1"/>
  <c r="Q2525" i="1"/>
  <c r="R2525" i="1" s="1"/>
  <c r="Q2524" i="1"/>
  <c r="R2524" i="1" s="1"/>
  <c r="Q2523" i="1"/>
  <c r="R2523" i="1" s="1"/>
  <c r="Q2522" i="1"/>
  <c r="R2522" i="1" s="1"/>
  <c r="Q2521" i="1"/>
  <c r="R2521" i="1" s="1"/>
  <c r="Q2520" i="1"/>
  <c r="R2520" i="1" s="1"/>
  <c r="Q2519" i="1"/>
  <c r="R2519" i="1" s="1"/>
  <c r="Q2518" i="1"/>
  <c r="R2518" i="1" s="1"/>
  <c r="Q2517" i="1"/>
  <c r="R2517" i="1" s="1"/>
  <c r="Q2516" i="1"/>
  <c r="R2516" i="1" s="1"/>
  <c r="Q2515" i="1"/>
  <c r="R2515" i="1" s="1"/>
  <c r="Q2514" i="1"/>
  <c r="R2514" i="1" s="1"/>
  <c r="Q2513" i="1"/>
  <c r="R2513" i="1" s="1"/>
  <c r="Q2512" i="1"/>
  <c r="R2512" i="1" s="1"/>
  <c r="Q2511" i="1"/>
  <c r="R2511" i="1" s="1"/>
  <c r="Q2510" i="1"/>
  <c r="R2510" i="1" s="1"/>
  <c r="Q2509" i="1"/>
  <c r="R2509" i="1" s="1"/>
  <c r="Q2508" i="1"/>
  <c r="R2508" i="1" s="1"/>
  <c r="Q2507" i="1"/>
  <c r="R2507" i="1" s="1"/>
  <c r="Q2506" i="1"/>
  <c r="R2506" i="1" s="1"/>
  <c r="Q2505" i="1"/>
  <c r="R2505" i="1" s="1"/>
  <c r="Q2504" i="1"/>
  <c r="R2504" i="1" s="1"/>
  <c r="Q2503" i="1"/>
  <c r="R2503" i="1" s="1"/>
  <c r="Q2502" i="1"/>
  <c r="R2502" i="1" s="1"/>
  <c r="Q2501" i="1"/>
  <c r="R2501" i="1" s="1"/>
  <c r="Q2500" i="1"/>
  <c r="R2500" i="1" s="1"/>
  <c r="Q2499" i="1"/>
  <c r="R2499" i="1" s="1"/>
  <c r="Q2498" i="1"/>
  <c r="R2498" i="1" s="1"/>
  <c r="Q2497" i="1"/>
  <c r="R2497" i="1" s="1"/>
  <c r="Q2496" i="1"/>
  <c r="R2496" i="1" s="1"/>
  <c r="Q2495" i="1"/>
  <c r="R2495" i="1" s="1"/>
  <c r="Q2494" i="1"/>
  <c r="R2494" i="1" s="1"/>
  <c r="Q2493" i="1"/>
  <c r="R2493" i="1" s="1"/>
  <c r="Q2492" i="1"/>
  <c r="R2492" i="1" s="1"/>
  <c r="Q2491" i="1"/>
  <c r="R2491" i="1" s="1"/>
  <c r="Q2490" i="1"/>
  <c r="R2490" i="1" s="1"/>
  <c r="Q2489" i="1"/>
  <c r="R2489" i="1" s="1"/>
  <c r="Q2488" i="1"/>
  <c r="R2488" i="1" s="1"/>
  <c r="Q2487" i="1"/>
  <c r="R2487" i="1" s="1"/>
  <c r="Q2486" i="1"/>
  <c r="R2486" i="1" s="1"/>
  <c r="Q2485" i="1"/>
  <c r="R2485" i="1" s="1"/>
  <c r="Q2484" i="1"/>
  <c r="R2484" i="1" s="1"/>
  <c r="Q2483" i="1"/>
  <c r="R2483" i="1" s="1"/>
  <c r="Q2482" i="1"/>
  <c r="R2482" i="1" s="1"/>
  <c r="Q2481" i="1"/>
  <c r="R2481" i="1" s="1"/>
  <c r="Q2480" i="1"/>
  <c r="R2480" i="1" s="1"/>
  <c r="Q2479" i="1"/>
  <c r="R2479" i="1" s="1"/>
  <c r="Q2478" i="1"/>
  <c r="R2478" i="1" s="1"/>
  <c r="Q2477" i="1"/>
  <c r="R2477" i="1" s="1"/>
  <c r="Q2476" i="1"/>
  <c r="R2476" i="1" s="1"/>
  <c r="Q2475" i="1"/>
  <c r="R2475" i="1" s="1"/>
  <c r="Q2474" i="1"/>
  <c r="R2474" i="1" s="1"/>
  <c r="Q2473" i="1"/>
  <c r="R2473" i="1" s="1"/>
  <c r="Q2472" i="1"/>
  <c r="R2472" i="1" s="1"/>
  <c r="Q2471" i="1"/>
  <c r="R2471" i="1" s="1"/>
  <c r="Q2470" i="1"/>
  <c r="R2470" i="1" s="1"/>
  <c r="Q2469" i="1"/>
  <c r="R2469" i="1" s="1"/>
  <c r="Q2468" i="1"/>
  <c r="R2468" i="1" s="1"/>
  <c r="Q2467" i="1"/>
  <c r="R2467" i="1" s="1"/>
  <c r="Q2466" i="1"/>
  <c r="R2466" i="1" s="1"/>
  <c r="Q2465" i="1"/>
  <c r="R2465" i="1" s="1"/>
  <c r="Q2464" i="1"/>
  <c r="R2464" i="1" s="1"/>
  <c r="Q2463" i="1"/>
  <c r="R2463" i="1" s="1"/>
  <c r="Q2462" i="1"/>
  <c r="R2462" i="1" s="1"/>
  <c r="Q2461" i="1"/>
  <c r="R2461" i="1" s="1"/>
  <c r="Q2460" i="1"/>
  <c r="R2460" i="1" s="1"/>
  <c r="Q2459" i="1"/>
  <c r="R2459" i="1" s="1"/>
  <c r="Q2458" i="1"/>
  <c r="R2458" i="1" s="1"/>
  <c r="Q2457" i="1"/>
  <c r="R2457" i="1" s="1"/>
  <c r="Q2456" i="1"/>
  <c r="R2456" i="1" s="1"/>
  <c r="Q2455" i="1"/>
  <c r="R2455" i="1" s="1"/>
  <c r="Q2454" i="1"/>
  <c r="R2454" i="1" s="1"/>
  <c r="Q2453" i="1"/>
  <c r="R2453" i="1" s="1"/>
  <c r="Q2452" i="1"/>
  <c r="R2452" i="1" s="1"/>
  <c r="Q2451" i="1"/>
  <c r="R2451" i="1" s="1"/>
  <c r="Q2450" i="1"/>
  <c r="R2450" i="1" s="1"/>
  <c r="Q2449" i="1"/>
  <c r="R2449" i="1" s="1"/>
  <c r="Q2448" i="1"/>
  <c r="R2448" i="1" s="1"/>
  <c r="Q2447" i="1"/>
  <c r="R2447" i="1" s="1"/>
  <c r="Q2446" i="1"/>
  <c r="R2446" i="1" s="1"/>
  <c r="Q2445" i="1"/>
  <c r="R2445" i="1" s="1"/>
  <c r="Q2444" i="1"/>
  <c r="R2444" i="1" s="1"/>
  <c r="Q2443" i="1"/>
  <c r="R2443" i="1" s="1"/>
  <c r="Q2442" i="1"/>
  <c r="R2442" i="1" s="1"/>
  <c r="Q2441" i="1"/>
  <c r="R2441" i="1" s="1"/>
  <c r="Q2440" i="1"/>
  <c r="R2440" i="1" s="1"/>
  <c r="Q2439" i="1"/>
  <c r="R2439" i="1" s="1"/>
  <c r="Q2438" i="1"/>
  <c r="R2438" i="1" s="1"/>
  <c r="Q2437" i="1"/>
  <c r="R2437" i="1" s="1"/>
  <c r="Q2436" i="1"/>
  <c r="R2436" i="1" s="1"/>
  <c r="Q2435" i="1"/>
  <c r="R2435" i="1" s="1"/>
  <c r="Q2434" i="1"/>
  <c r="R2434" i="1" s="1"/>
  <c r="Q2433" i="1"/>
  <c r="R2433" i="1" s="1"/>
  <c r="Q2432" i="1"/>
  <c r="R2432" i="1" s="1"/>
  <c r="Q2431" i="1"/>
  <c r="R2431" i="1" s="1"/>
  <c r="Q2430" i="1"/>
  <c r="R2430" i="1" s="1"/>
  <c r="Q2429" i="1"/>
  <c r="R2429" i="1" s="1"/>
  <c r="Q2428" i="1"/>
  <c r="R2428" i="1" s="1"/>
  <c r="Q2427" i="1"/>
  <c r="R2427" i="1" s="1"/>
  <c r="Q2426" i="1"/>
  <c r="R2426" i="1" s="1"/>
  <c r="Q2425" i="1"/>
  <c r="R2425" i="1" s="1"/>
  <c r="Q2424" i="1"/>
  <c r="R2424" i="1" s="1"/>
  <c r="Q2423" i="1"/>
  <c r="R2423" i="1" s="1"/>
  <c r="Q2422" i="1"/>
  <c r="R2422" i="1" s="1"/>
  <c r="Q2421" i="1"/>
  <c r="R2421" i="1" s="1"/>
  <c r="Q2420" i="1"/>
  <c r="R2420" i="1" s="1"/>
  <c r="Q2419" i="1"/>
  <c r="R2419" i="1" s="1"/>
  <c r="Q2418" i="1"/>
  <c r="R2418" i="1" s="1"/>
  <c r="Q2417" i="1"/>
  <c r="R2417" i="1" s="1"/>
  <c r="Q2416" i="1"/>
  <c r="R2416" i="1" s="1"/>
  <c r="Q2415" i="1"/>
  <c r="R2415" i="1" s="1"/>
  <c r="Q2414" i="1"/>
  <c r="R2414" i="1" s="1"/>
  <c r="Q2413" i="1"/>
  <c r="R2413" i="1" s="1"/>
  <c r="Q2412" i="1"/>
  <c r="R2412" i="1" s="1"/>
  <c r="Q2411" i="1"/>
  <c r="R2411" i="1" s="1"/>
  <c r="Q2410" i="1"/>
  <c r="R2410" i="1" s="1"/>
  <c r="Q2409" i="1"/>
  <c r="R2409" i="1" s="1"/>
  <c r="Q2408" i="1"/>
  <c r="R2408" i="1" s="1"/>
  <c r="Q2407" i="1"/>
  <c r="R2407" i="1" s="1"/>
  <c r="Q2406" i="1"/>
  <c r="R2406" i="1" s="1"/>
  <c r="Q2405" i="1"/>
  <c r="R2405" i="1" s="1"/>
  <c r="Q2404" i="1"/>
  <c r="R2404" i="1" s="1"/>
  <c r="Q2403" i="1"/>
  <c r="R2403" i="1" s="1"/>
  <c r="Q2402" i="1"/>
  <c r="R2402" i="1" s="1"/>
  <c r="Q2401" i="1"/>
  <c r="R2401" i="1" s="1"/>
  <c r="Q2400" i="1"/>
  <c r="R2400" i="1" s="1"/>
  <c r="Q2399" i="1"/>
  <c r="R2399" i="1" s="1"/>
  <c r="Q2398" i="1"/>
  <c r="R2398" i="1" s="1"/>
  <c r="Q2397" i="1"/>
  <c r="R2397" i="1" s="1"/>
  <c r="Q2396" i="1"/>
  <c r="R2396" i="1" s="1"/>
  <c r="Q2395" i="1"/>
  <c r="R2395" i="1" s="1"/>
  <c r="Q2394" i="1"/>
  <c r="R2394" i="1" s="1"/>
  <c r="Q2393" i="1"/>
  <c r="R2393" i="1" s="1"/>
  <c r="Q2392" i="1"/>
  <c r="R2392" i="1" s="1"/>
  <c r="Q2391" i="1"/>
  <c r="R2391" i="1" s="1"/>
  <c r="Q2390" i="1"/>
  <c r="R2390" i="1" s="1"/>
  <c r="Q2389" i="1"/>
  <c r="R2389" i="1" s="1"/>
  <c r="Q2388" i="1"/>
  <c r="R2388" i="1" s="1"/>
  <c r="Q2387" i="1"/>
  <c r="R2387" i="1" s="1"/>
  <c r="Q2386" i="1"/>
  <c r="R2386" i="1" s="1"/>
  <c r="Q2385" i="1"/>
  <c r="R2385" i="1" s="1"/>
  <c r="Q2384" i="1"/>
  <c r="R2384" i="1" s="1"/>
  <c r="Q2383" i="1"/>
  <c r="R2383" i="1" s="1"/>
  <c r="Q2382" i="1"/>
  <c r="R2382" i="1" s="1"/>
  <c r="Q2381" i="1"/>
  <c r="R2381" i="1" s="1"/>
  <c r="Q2380" i="1"/>
  <c r="R2380" i="1" s="1"/>
  <c r="Q2379" i="1"/>
  <c r="R2379" i="1" s="1"/>
  <c r="Q2378" i="1"/>
  <c r="R2378" i="1" s="1"/>
  <c r="Q2377" i="1"/>
  <c r="R2377" i="1" s="1"/>
  <c r="Q2376" i="1"/>
  <c r="R2376" i="1" s="1"/>
  <c r="Q2375" i="1"/>
  <c r="R2375" i="1" s="1"/>
  <c r="Q2374" i="1"/>
  <c r="R2374" i="1" s="1"/>
  <c r="Q2373" i="1"/>
  <c r="R2373" i="1" s="1"/>
  <c r="Q2372" i="1"/>
  <c r="R2372" i="1" s="1"/>
  <c r="Q2371" i="1"/>
  <c r="R2371" i="1" s="1"/>
  <c r="Q2370" i="1"/>
  <c r="R2370" i="1" s="1"/>
  <c r="Q2369" i="1"/>
  <c r="R2369" i="1" s="1"/>
  <c r="Q2368" i="1"/>
  <c r="R2368" i="1" s="1"/>
  <c r="Q2367" i="1"/>
  <c r="R2367" i="1" s="1"/>
  <c r="Q2366" i="1"/>
  <c r="R2366" i="1" s="1"/>
  <c r="Q2365" i="1"/>
  <c r="R2365" i="1" s="1"/>
  <c r="Q2364" i="1"/>
  <c r="R2364" i="1" s="1"/>
  <c r="Q2363" i="1"/>
  <c r="R2363" i="1" s="1"/>
  <c r="Q2362" i="1"/>
  <c r="R2362" i="1" s="1"/>
  <c r="Q2361" i="1"/>
  <c r="R2361" i="1" s="1"/>
  <c r="Q2360" i="1"/>
  <c r="R2360" i="1" s="1"/>
  <c r="Q2359" i="1"/>
  <c r="R2359" i="1" s="1"/>
  <c r="Q2358" i="1"/>
  <c r="R2358" i="1" s="1"/>
  <c r="Q2357" i="1"/>
  <c r="R2357" i="1" s="1"/>
  <c r="Q2356" i="1"/>
  <c r="R2356" i="1" s="1"/>
  <c r="Q2355" i="1"/>
  <c r="R2355" i="1" s="1"/>
  <c r="Q2354" i="1"/>
  <c r="R2354" i="1" s="1"/>
  <c r="Q2353" i="1"/>
  <c r="R2353" i="1" s="1"/>
  <c r="Q2352" i="1"/>
  <c r="R2352" i="1" s="1"/>
  <c r="Q2351" i="1"/>
  <c r="R2351" i="1" s="1"/>
  <c r="Q2350" i="1"/>
  <c r="R2350" i="1" s="1"/>
  <c r="Q2349" i="1"/>
  <c r="R2349" i="1" s="1"/>
  <c r="Q2348" i="1"/>
  <c r="R2348" i="1" s="1"/>
  <c r="Q2347" i="1"/>
  <c r="R2347" i="1" s="1"/>
  <c r="Q2346" i="1"/>
  <c r="R2346" i="1" s="1"/>
  <c r="Q2345" i="1"/>
  <c r="R2345" i="1" s="1"/>
  <c r="Q2344" i="1"/>
  <c r="R2344" i="1" s="1"/>
  <c r="Q2343" i="1"/>
  <c r="R2343" i="1" s="1"/>
  <c r="Q2342" i="1"/>
  <c r="R2342" i="1" s="1"/>
  <c r="Q2341" i="1"/>
  <c r="R2341" i="1" s="1"/>
  <c r="Q2340" i="1"/>
  <c r="R2340" i="1" s="1"/>
  <c r="Q2339" i="1"/>
  <c r="R2339" i="1" s="1"/>
  <c r="Q2338" i="1"/>
  <c r="R2338" i="1" s="1"/>
  <c r="Q2337" i="1"/>
  <c r="R2337" i="1" s="1"/>
  <c r="Q2336" i="1"/>
  <c r="R2336" i="1" s="1"/>
  <c r="Q2335" i="1"/>
  <c r="R2335" i="1" s="1"/>
  <c r="Q2334" i="1"/>
  <c r="R2334" i="1" s="1"/>
  <c r="Q2333" i="1"/>
  <c r="R2333" i="1" s="1"/>
  <c r="Q2332" i="1"/>
  <c r="R2332" i="1" s="1"/>
  <c r="Q2331" i="1"/>
  <c r="R2331" i="1" s="1"/>
  <c r="Q2330" i="1"/>
  <c r="R2330" i="1" s="1"/>
  <c r="Q2329" i="1"/>
  <c r="R2329" i="1" s="1"/>
  <c r="Q2328" i="1"/>
  <c r="R2328" i="1" s="1"/>
  <c r="Q2327" i="1"/>
  <c r="R2327" i="1" s="1"/>
  <c r="Q2326" i="1"/>
  <c r="R2326" i="1" s="1"/>
  <c r="Q2325" i="1"/>
  <c r="R2325" i="1" s="1"/>
  <c r="Q2324" i="1"/>
  <c r="R2324" i="1" s="1"/>
  <c r="Q2323" i="1"/>
  <c r="R2323" i="1" s="1"/>
  <c r="Q2322" i="1"/>
  <c r="R2322" i="1" s="1"/>
  <c r="Q2321" i="1"/>
  <c r="R2321" i="1" s="1"/>
  <c r="Q2320" i="1"/>
  <c r="R2320" i="1" s="1"/>
  <c r="Q2319" i="1"/>
  <c r="R2319" i="1" s="1"/>
  <c r="Q2318" i="1"/>
  <c r="R2318" i="1" s="1"/>
  <c r="Q2317" i="1"/>
  <c r="R2317" i="1" s="1"/>
  <c r="Q2316" i="1"/>
  <c r="R2316" i="1" s="1"/>
  <c r="Q2315" i="1"/>
  <c r="R2315" i="1" s="1"/>
  <c r="Q2314" i="1"/>
  <c r="R2314" i="1" s="1"/>
  <c r="Q2313" i="1"/>
  <c r="R2313" i="1" s="1"/>
  <c r="Q2312" i="1"/>
  <c r="R2312" i="1" s="1"/>
  <c r="Q2311" i="1"/>
  <c r="R2311" i="1" s="1"/>
  <c r="Q2310" i="1"/>
  <c r="R2310" i="1" s="1"/>
  <c r="Q2309" i="1"/>
  <c r="R2309" i="1" s="1"/>
  <c r="Q2308" i="1"/>
  <c r="R2308" i="1" s="1"/>
  <c r="Q2307" i="1"/>
  <c r="R2307" i="1" s="1"/>
  <c r="Q2306" i="1"/>
  <c r="R2306" i="1" s="1"/>
  <c r="Q2305" i="1"/>
  <c r="R2305" i="1" s="1"/>
  <c r="Q2304" i="1"/>
  <c r="R2304" i="1" s="1"/>
  <c r="Q2303" i="1"/>
  <c r="R2303" i="1" s="1"/>
  <c r="Q2302" i="1"/>
  <c r="R2302" i="1" s="1"/>
  <c r="Q2301" i="1"/>
  <c r="R2301" i="1" s="1"/>
  <c r="Q2300" i="1"/>
  <c r="R2300" i="1" s="1"/>
  <c r="Q2299" i="1"/>
  <c r="R2299" i="1" s="1"/>
  <c r="Q2298" i="1"/>
  <c r="R2298" i="1" s="1"/>
  <c r="Q2297" i="1"/>
  <c r="R2297" i="1" s="1"/>
  <c r="Q2296" i="1"/>
  <c r="R2296" i="1" s="1"/>
  <c r="Q2295" i="1"/>
  <c r="R2295" i="1" s="1"/>
  <c r="Q2294" i="1"/>
  <c r="R2294" i="1" s="1"/>
  <c r="Q2293" i="1"/>
  <c r="R2293" i="1" s="1"/>
  <c r="Q2292" i="1"/>
  <c r="R2292" i="1" s="1"/>
  <c r="Q2291" i="1"/>
  <c r="R2291" i="1" s="1"/>
  <c r="Q2290" i="1"/>
  <c r="R2290" i="1" s="1"/>
  <c r="Q2289" i="1"/>
  <c r="R2289" i="1" s="1"/>
  <c r="Q2288" i="1"/>
  <c r="R2288" i="1" s="1"/>
  <c r="Q2287" i="1"/>
  <c r="R2287" i="1" s="1"/>
  <c r="Q2286" i="1"/>
  <c r="R2286" i="1" s="1"/>
  <c r="Q2285" i="1"/>
  <c r="R2285" i="1" s="1"/>
  <c r="Q2284" i="1"/>
  <c r="R2284" i="1" s="1"/>
  <c r="Q2283" i="1"/>
  <c r="R2283" i="1" s="1"/>
  <c r="Q2282" i="1"/>
  <c r="R2282" i="1" s="1"/>
  <c r="Q2281" i="1"/>
  <c r="R2281" i="1" s="1"/>
  <c r="Q2280" i="1"/>
  <c r="R2280" i="1" s="1"/>
  <c r="Q2279" i="1"/>
  <c r="R2279" i="1" s="1"/>
  <c r="Q2278" i="1"/>
  <c r="R2278" i="1" s="1"/>
  <c r="Q2277" i="1"/>
  <c r="R2277" i="1" s="1"/>
  <c r="Q2276" i="1"/>
  <c r="R2276" i="1" s="1"/>
  <c r="Q2275" i="1"/>
  <c r="R2275" i="1" s="1"/>
  <c r="Q2274" i="1"/>
  <c r="R2274" i="1" s="1"/>
  <c r="Q2273" i="1"/>
  <c r="R2273" i="1" s="1"/>
  <c r="Q2272" i="1"/>
  <c r="R2272" i="1" s="1"/>
  <c r="Q2271" i="1"/>
  <c r="R2271" i="1" s="1"/>
  <c r="Q2270" i="1"/>
  <c r="R2270" i="1" s="1"/>
  <c r="Q2269" i="1"/>
  <c r="R2269" i="1" s="1"/>
  <c r="Q2268" i="1"/>
  <c r="R2268" i="1" s="1"/>
  <c r="Q2267" i="1"/>
  <c r="R2267" i="1" s="1"/>
  <c r="Q2266" i="1"/>
  <c r="R2266" i="1" s="1"/>
  <c r="Q2265" i="1"/>
  <c r="R2265" i="1" s="1"/>
  <c r="Q2264" i="1"/>
  <c r="R2264" i="1" s="1"/>
  <c r="Q2263" i="1"/>
  <c r="R2263" i="1" s="1"/>
  <c r="Q2262" i="1"/>
  <c r="R2262" i="1" s="1"/>
  <c r="Q2261" i="1"/>
  <c r="R2261" i="1" s="1"/>
  <c r="Q2260" i="1"/>
  <c r="R2260" i="1" s="1"/>
  <c r="Q2259" i="1"/>
  <c r="R2259" i="1" s="1"/>
  <c r="Q2258" i="1"/>
  <c r="R2258" i="1" s="1"/>
  <c r="Q2257" i="1"/>
  <c r="R2257" i="1" s="1"/>
  <c r="Q2256" i="1"/>
  <c r="R2256" i="1" s="1"/>
  <c r="Q2255" i="1"/>
  <c r="R2255" i="1" s="1"/>
  <c r="Q2254" i="1"/>
  <c r="R2254" i="1" s="1"/>
  <c r="Q2253" i="1"/>
  <c r="R2253" i="1" s="1"/>
  <c r="Q2252" i="1"/>
  <c r="R2252" i="1" s="1"/>
  <c r="Q2251" i="1"/>
  <c r="R2251" i="1" s="1"/>
  <c r="Q2250" i="1"/>
  <c r="R2250" i="1" s="1"/>
  <c r="Q2249" i="1"/>
  <c r="R2249" i="1" s="1"/>
  <c r="Q2248" i="1"/>
  <c r="R2248" i="1" s="1"/>
  <c r="Q2247" i="1"/>
  <c r="R2247" i="1" s="1"/>
  <c r="Q2246" i="1"/>
  <c r="R2246" i="1" s="1"/>
  <c r="Q2245" i="1"/>
  <c r="R2245" i="1" s="1"/>
  <c r="Q2244" i="1"/>
  <c r="R2244" i="1" s="1"/>
  <c r="Q2243" i="1"/>
  <c r="R2243" i="1" s="1"/>
  <c r="Q2242" i="1"/>
  <c r="R2242" i="1" s="1"/>
  <c r="Q2241" i="1"/>
  <c r="R2241" i="1" s="1"/>
  <c r="Q2240" i="1"/>
  <c r="R2240" i="1" s="1"/>
  <c r="Q2239" i="1"/>
  <c r="R2239" i="1" s="1"/>
  <c r="Q2238" i="1"/>
  <c r="R2238" i="1" s="1"/>
  <c r="Q2237" i="1"/>
  <c r="R2237" i="1" s="1"/>
  <c r="Q2236" i="1"/>
  <c r="R2236" i="1" s="1"/>
  <c r="Q2235" i="1"/>
  <c r="R2235" i="1" s="1"/>
  <c r="Q2234" i="1"/>
  <c r="R2234" i="1" s="1"/>
  <c r="Q2233" i="1"/>
  <c r="R2233" i="1" s="1"/>
  <c r="Q2232" i="1"/>
  <c r="R2232" i="1" s="1"/>
  <c r="Q2231" i="1"/>
  <c r="R2231" i="1" s="1"/>
  <c r="Q2230" i="1"/>
  <c r="R2230" i="1" s="1"/>
  <c r="Q2229" i="1"/>
  <c r="R2229" i="1" s="1"/>
  <c r="Q2228" i="1"/>
  <c r="R2228" i="1" s="1"/>
  <c r="Q2227" i="1"/>
  <c r="R2227" i="1" s="1"/>
  <c r="Q2226" i="1"/>
  <c r="R2226" i="1" s="1"/>
  <c r="Q2225" i="1"/>
  <c r="R2225" i="1" s="1"/>
  <c r="Q2224" i="1"/>
  <c r="R2224" i="1" s="1"/>
  <c r="Q2223" i="1"/>
  <c r="R2223" i="1" s="1"/>
  <c r="Q2222" i="1"/>
  <c r="R2222" i="1" s="1"/>
  <c r="Q2221" i="1"/>
  <c r="R2221" i="1" s="1"/>
  <c r="Q2220" i="1"/>
  <c r="R2220" i="1" s="1"/>
  <c r="Q2219" i="1"/>
  <c r="R2219" i="1" s="1"/>
  <c r="Q2218" i="1"/>
  <c r="R2218" i="1" s="1"/>
  <c r="Q2217" i="1"/>
  <c r="R2217" i="1" s="1"/>
  <c r="Q2216" i="1"/>
  <c r="R2216" i="1" s="1"/>
  <c r="Q2215" i="1"/>
  <c r="R2215" i="1" s="1"/>
  <c r="Q2214" i="1"/>
  <c r="R2214" i="1" s="1"/>
  <c r="Q2213" i="1"/>
  <c r="R2213" i="1" s="1"/>
  <c r="Q2212" i="1"/>
  <c r="R2212" i="1" s="1"/>
  <c r="Q2211" i="1"/>
  <c r="R2211" i="1" s="1"/>
  <c r="Q2210" i="1"/>
  <c r="R2210" i="1" s="1"/>
  <c r="Q2209" i="1"/>
  <c r="R2209" i="1" s="1"/>
  <c r="Q2208" i="1"/>
  <c r="R2208" i="1" s="1"/>
  <c r="Q2207" i="1"/>
  <c r="R2207" i="1" s="1"/>
  <c r="Q2206" i="1"/>
  <c r="R2206" i="1" s="1"/>
  <c r="Q2205" i="1"/>
  <c r="R2205" i="1" s="1"/>
  <c r="Q2204" i="1"/>
  <c r="R2204" i="1" s="1"/>
  <c r="Q2203" i="1"/>
  <c r="R2203" i="1" s="1"/>
  <c r="Q2202" i="1"/>
  <c r="R2202" i="1" s="1"/>
  <c r="Q2201" i="1"/>
  <c r="R2201" i="1" s="1"/>
  <c r="Q2200" i="1"/>
  <c r="R2200" i="1" s="1"/>
  <c r="Q2199" i="1"/>
  <c r="R2199" i="1" s="1"/>
  <c r="Q2198" i="1"/>
  <c r="R2198" i="1" s="1"/>
  <c r="Q2197" i="1"/>
  <c r="R2197" i="1" s="1"/>
  <c r="Q2196" i="1"/>
  <c r="R2196" i="1" s="1"/>
  <c r="Q2195" i="1"/>
  <c r="R2195" i="1" s="1"/>
  <c r="Q2194" i="1"/>
  <c r="R2194" i="1" s="1"/>
  <c r="Q2193" i="1"/>
  <c r="R2193" i="1" s="1"/>
  <c r="Q2192" i="1"/>
  <c r="R2192" i="1" s="1"/>
  <c r="Q2191" i="1"/>
  <c r="R2191" i="1" s="1"/>
  <c r="Q2190" i="1"/>
  <c r="R2190" i="1" s="1"/>
  <c r="Q2189" i="1"/>
  <c r="R2189" i="1" s="1"/>
  <c r="Q2188" i="1"/>
  <c r="R2188" i="1" s="1"/>
  <c r="Q2187" i="1"/>
  <c r="R2187" i="1" s="1"/>
  <c r="Q2186" i="1"/>
  <c r="R2186" i="1" s="1"/>
  <c r="Q2185" i="1"/>
  <c r="R2185" i="1" s="1"/>
  <c r="Q2184" i="1"/>
  <c r="R2184" i="1" s="1"/>
  <c r="Q2183" i="1"/>
  <c r="R2183" i="1" s="1"/>
  <c r="Q2182" i="1"/>
  <c r="R2182" i="1" s="1"/>
  <c r="Q2181" i="1"/>
  <c r="R2181" i="1" s="1"/>
  <c r="Q2180" i="1"/>
  <c r="R2180" i="1" s="1"/>
  <c r="Q2179" i="1"/>
  <c r="R2179" i="1" s="1"/>
  <c r="Q2178" i="1"/>
  <c r="R2178" i="1" s="1"/>
  <c r="Q2177" i="1"/>
  <c r="R2177" i="1" s="1"/>
  <c r="Q2176" i="1"/>
  <c r="R2176" i="1" s="1"/>
  <c r="Q2175" i="1"/>
  <c r="R2175" i="1" s="1"/>
  <c r="Q2174" i="1"/>
  <c r="R2174" i="1" s="1"/>
  <c r="Q2173" i="1"/>
  <c r="R2173" i="1" s="1"/>
  <c r="Q2172" i="1"/>
  <c r="R2172" i="1" s="1"/>
  <c r="Q2171" i="1"/>
  <c r="R2171" i="1" s="1"/>
  <c r="Q2170" i="1"/>
  <c r="R2170" i="1" s="1"/>
  <c r="Q2169" i="1"/>
  <c r="R2169" i="1" s="1"/>
  <c r="Q2168" i="1"/>
  <c r="R2168" i="1" s="1"/>
  <c r="Q2167" i="1"/>
  <c r="R2167" i="1" s="1"/>
  <c r="Q2166" i="1"/>
  <c r="R2166" i="1" s="1"/>
  <c r="Q2165" i="1"/>
  <c r="R2165" i="1" s="1"/>
  <c r="Q2164" i="1"/>
  <c r="R2164" i="1" s="1"/>
  <c r="Q2163" i="1"/>
  <c r="R2163" i="1" s="1"/>
  <c r="Q2162" i="1"/>
  <c r="R2162" i="1" s="1"/>
  <c r="Q2161" i="1"/>
  <c r="R2161" i="1" s="1"/>
  <c r="Q2160" i="1"/>
  <c r="R2160" i="1" s="1"/>
  <c r="Q2159" i="1"/>
  <c r="R2159" i="1" s="1"/>
  <c r="Q2158" i="1"/>
  <c r="R2158" i="1" s="1"/>
  <c r="Q2157" i="1"/>
  <c r="R2157" i="1" s="1"/>
  <c r="Q2156" i="1"/>
  <c r="R2156" i="1" s="1"/>
  <c r="Q2155" i="1"/>
  <c r="R2155" i="1" s="1"/>
  <c r="Q2154" i="1"/>
  <c r="R2154" i="1" s="1"/>
  <c r="Q2153" i="1"/>
  <c r="R2153" i="1" s="1"/>
  <c r="Q2152" i="1"/>
  <c r="R2152" i="1" s="1"/>
  <c r="Q2151" i="1"/>
  <c r="R2151" i="1" s="1"/>
  <c r="Q2150" i="1"/>
  <c r="R2150" i="1" s="1"/>
  <c r="Q2149" i="1"/>
  <c r="R2149" i="1" s="1"/>
  <c r="Q2148" i="1"/>
  <c r="R2148" i="1" s="1"/>
  <c r="Q2147" i="1"/>
  <c r="R2147" i="1" s="1"/>
  <c r="Q2146" i="1"/>
  <c r="R2146" i="1" s="1"/>
  <c r="Q2145" i="1"/>
  <c r="R2145" i="1" s="1"/>
  <c r="Q2144" i="1"/>
  <c r="R2144" i="1" s="1"/>
  <c r="Q2143" i="1"/>
  <c r="R2143" i="1" s="1"/>
  <c r="Q2142" i="1"/>
  <c r="R2142" i="1" s="1"/>
  <c r="Q2141" i="1"/>
  <c r="R2141" i="1" s="1"/>
  <c r="Q2140" i="1"/>
  <c r="R2140" i="1" s="1"/>
  <c r="Q2139" i="1"/>
  <c r="R2139" i="1" s="1"/>
  <c r="Q2138" i="1"/>
  <c r="R2138" i="1" s="1"/>
  <c r="Q2137" i="1"/>
  <c r="R2137" i="1" s="1"/>
  <c r="Q2136" i="1"/>
  <c r="R2136" i="1" s="1"/>
  <c r="Q2135" i="1"/>
  <c r="R2135" i="1" s="1"/>
  <c r="Q2134" i="1"/>
  <c r="R2134" i="1" s="1"/>
  <c r="Q2133" i="1"/>
  <c r="R2133" i="1" s="1"/>
  <c r="Q2132" i="1"/>
  <c r="R2132" i="1" s="1"/>
  <c r="Q2131" i="1"/>
  <c r="R2131" i="1" s="1"/>
  <c r="Q2130" i="1"/>
  <c r="R2130" i="1" s="1"/>
  <c r="Q2129" i="1"/>
  <c r="R2129" i="1" s="1"/>
  <c r="Q2128" i="1"/>
  <c r="R2128" i="1" s="1"/>
  <c r="Q2127" i="1"/>
  <c r="R2127" i="1" s="1"/>
  <c r="Q2126" i="1"/>
  <c r="R2126" i="1" s="1"/>
  <c r="Q2125" i="1"/>
  <c r="R2125" i="1" s="1"/>
  <c r="Q2124" i="1"/>
  <c r="R2124" i="1" s="1"/>
  <c r="Q2123" i="1"/>
  <c r="R2123" i="1" s="1"/>
  <c r="Q2122" i="1"/>
  <c r="R2122" i="1" s="1"/>
  <c r="Q2121" i="1"/>
  <c r="R2121" i="1" s="1"/>
  <c r="Q2120" i="1"/>
  <c r="R2120" i="1" s="1"/>
  <c r="Q2119" i="1"/>
  <c r="R2119" i="1" s="1"/>
  <c r="Q2118" i="1"/>
  <c r="R2118" i="1" s="1"/>
  <c r="Q2117" i="1"/>
  <c r="R2117" i="1" s="1"/>
  <c r="Q2116" i="1"/>
  <c r="R2116" i="1" s="1"/>
  <c r="Q2115" i="1"/>
  <c r="R2115" i="1" s="1"/>
  <c r="Q2114" i="1"/>
  <c r="R2114" i="1" s="1"/>
  <c r="Q2113" i="1"/>
  <c r="R2113" i="1" s="1"/>
  <c r="Q2112" i="1"/>
  <c r="R2112" i="1" s="1"/>
  <c r="Q2111" i="1"/>
  <c r="R2111" i="1" s="1"/>
  <c r="Q2110" i="1"/>
  <c r="R2110" i="1" s="1"/>
  <c r="Q2109" i="1"/>
  <c r="R2109" i="1" s="1"/>
  <c r="Q2108" i="1"/>
  <c r="R2108" i="1" s="1"/>
  <c r="Q2107" i="1"/>
  <c r="R2107" i="1" s="1"/>
  <c r="Q2106" i="1"/>
  <c r="R2106" i="1" s="1"/>
  <c r="Q2105" i="1"/>
  <c r="R2105" i="1" s="1"/>
  <c r="Q2104" i="1"/>
  <c r="R2104" i="1" s="1"/>
  <c r="Q2103" i="1"/>
  <c r="R2103" i="1" s="1"/>
  <c r="Q2102" i="1"/>
  <c r="R2102" i="1" s="1"/>
  <c r="Q2101" i="1"/>
  <c r="R2101" i="1" s="1"/>
  <c r="Q2100" i="1"/>
  <c r="R2100" i="1" s="1"/>
  <c r="Q2099" i="1"/>
  <c r="R2099" i="1" s="1"/>
  <c r="Q2098" i="1"/>
  <c r="R2098" i="1" s="1"/>
  <c r="Q2097" i="1"/>
  <c r="R2097" i="1" s="1"/>
  <c r="Q2096" i="1"/>
  <c r="R2096" i="1" s="1"/>
  <c r="Q2095" i="1"/>
  <c r="R2095" i="1" s="1"/>
  <c r="Q2094" i="1"/>
  <c r="R2094" i="1" s="1"/>
  <c r="Q2093" i="1"/>
  <c r="R2093" i="1" s="1"/>
  <c r="Q2092" i="1"/>
  <c r="R2092" i="1" s="1"/>
  <c r="Q2091" i="1"/>
  <c r="R2091" i="1" s="1"/>
  <c r="Q2090" i="1"/>
  <c r="R2090" i="1" s="1"/>
  <c r="Q2089" i="1"/>
  <c r="R2089" i="1" s="1"/>
  <c r="Q2088" i="1"/>
  <c r="R2088" i="1" s="1"/>
  <c r="Q2087" i="1"/>
  <c r="R2087" i="1" s="1"/>
  <c r="Q2086" i="1"/>
  <c r="R2086" i="1" s="1"/>
  <c r="Q2085" i="1"/>
  <c r="R2085" i="1" s="1"/>
  <c r="Q2084" i="1"/>
  <c r="R2084" i="1" s="1"/>
  <c r="Q2083" i="1"/>
  <c r="R2083" i="1" s="1"/>
  <c r="Q2082" i="1"/>
  <c r="R2082" i="1" s="1"/>
  <c r="Q2081" i="1"/>
  <c r="R2081" i="1" s="1"/>
  <c r="Q2080" i="1"/>
  <c r="R2080" i="1" s="1"/>
  <c r="Q2079" i="1"/>
  <c r="R2079" i="1" s="1"/>
  <c r="Q2078" i="1"/>
  <c r="R2078" i="1" s="1"/>
  <c r="Q2077" i="1"/>
  <c r="R2077" i="1" s="1"/>
  <c r="Q2076" i="1"/>
  <c r="R2076" i="1" s="1"/>
  <c r="Q2075" i="1"/>
  <c r="R2075" i="1" s="1"/>
  <c r="Q2074" i="1"/>
  <c r="R2074" i="1" s="1"/>
  <c r="Q2073" i="1"/>
  <c r="R2073" i="1" s="1"/>
  <c r="Q2072" i="1"/>
  <c r="R2072" i="1" s="1"/>
  <c r="Q2071" i="1"/>
  <c r="R2071" i="1" s="1"/>
  <c r="Q2070" i="1"/>
  <c r="R2070" i="1" s="1"/>
  <c r="Q2069" i="1"/>
  <c r="R2069" i="1" s="1"/>
  <c r="Q2068" i="1"/>
  <c r="R2068" i="1" s="1"/>
  <c r="Q2067" i="1"/>
  <c r="R2067" i="1" s="1"/>
  <c r="Q2066" i="1"/>
  <c r="R2066" i="1" s="1"/>
  <c r="Q2065" i="1"/>
  <c r="R2065" i="1" s="1"/>
  <c r="Q2064" i="1"/>
  <c r="R2064" i="1" s="1"/>
  <c r="Q2063" i="1"/>
  <c r="R2063" i="1" s="1"/>
  <c r="Q2062" i="1"/>
  <c r="R2062" i="1" s="1"/>
  <c r="Q2061" i="1"/>
  <c r="R2061" i="1" s="1"/>
  <c r="Q2060" i="1"/>
  <c r="R2060" i="1" s="1"/>
  <c r="Q2059" i="1"/>
  <c r="R2059" i="1" s="1"/>
  <c r="Q2058" i="1"/>
  <c r="R2058" i="1" s="1"/>
  <c r="Q2057" i="1"/>
  <c r="R2057" i="1" s="1"/>
  <c r="Q2056" i="1"/>
  <c r="R2056" i="1" s="1"/>
  <c r="Q2055" i="1"/>
  <c r="R2055" i="1" s="1"/>
  <c r="Q2054" i="1"/>
  <c r="R2054" i="1" s="1"/>
  <c r="Q2053" i="1"/>
  <c r="R2053" i="1" s="1"/>
  <c r="Q2052" i="1"/>
  <c r="R2052" i="1" s="1"/>
  <c r="Q2051" i="1"/>
  <c r="R2051" i="1" s="1"/>
  <c r="Q2050" i="1"/>
  <c r="R2050" i="1" s="1"/>
  <c r="Q2049" i="1"/>
  <c r="R2049" i="1" s="1"/>
  <c r="Q2048" i="1"/>
  <c r="R2048" i="1" s="1"/>
  <c r="Q2047" i="1"/>
  <c r="R2047" i="1" s="1"/>
  <c r="Q2046" i="1"/>
  <c r="R2046" i="1" s="1"/>
  <c r="Q2045" i="1"/>
  <c r="R2045" i="1" s="1"/>
  <c r="Q2044" i="1"/>
  <c r="R2044" i="1" s="1"/>
  <c r="Q2043" i="1"/>
  <c r="R2043" i="1" s="1"/>
  <c r="Q2042" i="1"/>
  <c r="R2042" i="1" s="1"/>
  <c r="Q2041" i="1"/>
  <c r="R2041" i="1" s="1"/>
  <c r="Q2040" i="1"/>
  <c r="R2040" i="1" s="1"/>
  <c r="Q2039" i="1"/>
  <c r="R2039" i="1" s="1"/>
  <c r="Q2038" i="1"/>
  <c r="R2038" i="1" s="1"/>
  <c r="Q2037" i="1"/>
  <c r="R2037" i="1" s="1"/>
  <c r="Q2036" i="1"/>
  <c r="R2036" i="1" s="1"/>
  <c r="Q2035" i="1"/>
  <c r="R2035" i="1" s="1"/>
  <c r="Q2034" i="1"/>
  <c r="R2034" i="1" s="1"/>
  <c r="Q2033" i="1"/>
  <c r="R2033" i="1" s="1"/>
  <c r="Q2032" i="1"/>
  <c r="R2032" i="1" s="1"/>
  <c r="Q2031" i="1"/>
  <c r="R2031" i="1" s="1"/>
  <c r="Q2030" i="1"/>
  <c r="R2030" i="1" s="1"/>
  <c r="Q2029" i="1"/>
  <c r="R2029" i="1" s="1"/>
  <c r="Q2028" i="1"/>
  <c r="R2028" i="1" s="1"/>
  <c r="Q2027" i="1"/>
  <c r="R2027" i="1" s="1"/>
  <c r="Q2026" i="1"/>
  <c r="R2026" i="1" s="1"/>
  <c r="Q2025" i="1"/>
  <c r="R2025" i="1" s="1"/>
  <c r="Q2024" i="1"/>
  <c r="R2024" i="1" s="1"/>
  <c r="Q2023" i="1"/>
  <c r="R2023" i="1" s="1"/>
  <c r="Q2022" i="1"/>
  <c r="R2022" i="1" s="1"/>
  <c r="Q2021" i="1"/>
  <c r="R2021" i="1" s="1"/>
  <c r="Q2020" i="1"/>
  <c r="R2020" i="1" s="1"/>
  <c r="Q2019" i="1"/>
  <c r="R2019" i="1" s="1"/>
  <c r="Q2018" i="1"/>
  <c r="R2018" i="1" s="1"/>
  <c r="Q2017" i="1"/>
  <c r="R2017" i="1" s="1"/>
  <c r="Q2016" i="1"/>
  <c r="R2016" i="1" s="1"/>
  <c r="Q2015" i="1"/>
  <c r="R2015" i="1" s="1"/>
  <c r="Q2014" i="1"/>
  <c r="R2014" i="1" s="1"/>
  <c r="Q2013" i="1"/>
  <c r="R2013" i="1" s="1"/>
  <c r="Q2012" i="1"/>
  <c r="R2012" i="1" s="1"/>
  <c r="Q2011" i="1"/>
  <c r="R2011" i="1" s="1"/>
  <c r="Q2010" i="1"/>
  <c r="R2010" i="1" s="1"/>
  <c r="Q2009" i="1"/>
  <c r="R2009" i="1" s="1"/>
  <c r="Q2008" i="1"/>
  <c r="R2008" i="1" s="1"/>
  <c r="Q2007" i="1"/>
  <c r="R2007" i="1" s="1"/>
  <c r="Q2006" i="1"/>
  <c r="R2006" i="1" s="1"/>
  <c r="Q2005" i="1"/>
  <c r="R2005" i="1" s="1"/>
  <c r="Q2004" i="1"/>
  <c r="R2004" i="1" s="1"/>
  <c r="Q2003" i="1"/>
  <c r="R2003" i="1" s="1"/>
  <c r="Q2002" i="1"/>
  <c r="R2002" i="1" s="1"/>
  <c r="Q2001" i="1"/>
  <c r="R2001" i="1" s="1"/>
  <c r="Q2000" i="1"/>
  <c r="R2000" i="1" s="1"/>
  <c r="Q1999" i="1"/>
  <c r="R1999" i="1" s="1"/>
  <c r="Q1998" i="1"/>
  <c r="R1998" i="1" s="1"/>
  <c r="Q1997" i="1"/>
  <c r="R1997" i="1" s="1"/>
  <c r="Q1996" i="1"/>
  <c r="R1996" i="1" s="1"/>
  <c r="Q1995" i="1"/>
  <c r="R1995" i="1" s="1"/>
  <c r="Q1994" i="1"/>
  <c r="R1994" i="1" s="1"/>
  <c r="Q1993" i="1"/>
  <c r="R1993" i="1" s="1"/>
  <c r="Q1992" i="1"/>
  <c r="R1992" i="1" s="1"/>
  <c r="Q1991" i="1"/>
  <c r="R1991" i="1" s="1"/>
  <c r="Q1990" i="1"/>
  <c r="R1990" i="1" s="1"/>
  <c r="Q1989" i="1"/>
  <c r="R1989" i="1" s="1"/>
  <c r="Q1988" i="1"/>
  <c r="R1988" i="1" s="1"/>
  <c r="Q1987" i="1"/>
  <c r="R1987" i="1" s="1"/>
  <c r="Q1986" i="1"/>
  <c r="R1986" i="1" s="1"/>
  <c r="Q1985" i="1"/>
  <c r="R1985" i="1" s="1"/>
  <c r="Q1984" i="1"/>
  <c r="R1984" i="1" s="1"/>
  <c r="Q1983" i="1"/>
  <c r="R1983" i="1" s="1"/>
  <c r="Q1982" i="1"/>
  <c r="R1982" i="1" s="1"/>
  <c r="Q1981" i="1"/>
  <c r="R1981" i="1" s="1"/>
  <c r="Q1980" i="1"/>
  <c r="R1980" i="1" s="1"/>
  <c r="Q1979" i="1"/>
  <c r="R1979" i="1" s="1"/>
  <c r="Q1978" i="1"/>
  <c r="R1978" i="1" s="1"/>
  <c r="Q1977" i="1"/>
  <c r="R1977" i="1" s="1"/>
  <c r="Q1976" i="1"/>
  <c r="R1976" i="1" s="1"/>
  <c r="Q1975" i="1"/>
  <c r="R1975" i="1" s="1"/>
  <c r="Q1974" i="1"/>
  <c r="R1974" i="1" s="1"/>
  <c r="Q1973" i="1"/>
  <c r="R1973" i="1" s="1"/>
  <c r="Q1972" i="1"/>
  <c r="R1972" i="1" s="1"/>
  <c r="Q1971" i="1"/>
  <c r="R1971" i="1" s="1"/>
  <c r="Q1970" i="1"/>
  <c r="R1970" i="1" s="1"/>
  <c r="Q1969" i="1"/>
  <c r="R1969" i="1" s="1"/>
  <c r="Q1968" i="1"/>
  <c r="R1968" i="1" s="1"/>
  <c r="Q1967" i="1"/>
  <c r="R1967" i="1" s="1"/>
  <c r="Q1966" i="1"/>
  <c r="R1966" i="1" s="1"/>
  <c r="Q1965" i="1"/>
  <c r="R1965" i="1" s="1"/>
  <c r="Q1964" i="1"/>
  <c r="R1964" i="1" s="1"/>
  <c r="Q1963" i="1"/>
  <c r="R1963" i="1" s="1"/>
  <c r="Q1962" i="1"/>
  <c r="R1962" i="1" s="1"/>
  <c r="Q1961" i="1"/>
  <c r="R1961" i="1" s="1"/>
  <c r="Q1960" i="1"/>
  <c r="R1960" i="1" s="1"/>
  <c r="Q1959" i="1"/>
  <c r="R1959" i="1" s="1"/>
  <c r="Q1958" i="1"/>
  <c r="R1958" i="1" s="1"/>
  <c r="Q1957" i="1"/>
  <c r="R1957" i="1" s="1"/>
  <c r="Q1956" i="1"/>
  <c r="R1956" i="1" s="1"/>
  <c r="Q1955" i="1"/>
  <c r="R1955" i="1" s="1"/>
  <c r="Q1954" i="1"/>
  <c r="R1954" i="1" s="1"/>
  <c r="Q1953" i="1"/>
  <c r="R1953" i="1" s="1"/>
  <c r="Q1952" i="1"/>
  <c r="R1952" i="1" s="1"/>
  <c r="Q1951" i="1"/>
  <c r="R1951" i="1" s="1"/>
  <c r="Q1950" i="1"/>
  <c r="R1950" i="1" s="1"/>
  <c r="Q1949" i="1"/>
  <c r="R1949" i="1" s="1"/>
  <c r="Q1948" i="1"/>
  <c r="R1948" i="1" s="1"/>
  <c r="Q1947" i="1"/>
  <c r="R1947" i="1" s="1"/>
  <c r="Q1946" i="1"/>
  <c r="R1946" i="1" s="1"/>
  <c r="Q1945" i="1"/>
  <c r="R1945" i="1" s="1"/>
  <c r="Q1944" i="1"/>
  <c r="R1944" i="1" s="1"/>
  <c r="Q1943" i="1"/>
  <c r="R1943" i="1" s="1"/>
  <c r="Q1942" i="1"/>
  <c r="R1942" i="1" s="1"/>
  <c r="Q1941" i="1"/>
  <c r="R1941" i="1" s="1"/>
  <c r="Q1940" i="1"/>
  <c r="R1940" i="1" s="1"/>
  <c r="Q1939" i="1"/>
  <c r="R1939" i="1" s="1"/>
  <c r="Q1938" i="1"/>
  <c r="R1938" i="1" s="1"/>
  <c r="Q1937" i="1"/>
  <c r="R1937" i="1" s="1"/>
  <c r="Q1936" i="1"/>
  <c r="R1936" i="1" s="1"/>
  <c r="Q1935" i="1"/>
  <c r="R1935" i="1" s="1"/>
  <c r="Q1934" i="1"/>
  <c r="R1934" i="1" s="1"/>
  <c r="Q1933" i="1"/>
  <c r="R1933" i="1" s="1"/>
  <c r="Q1932" i="1"/>
  <c r="R1932" i="1" s="1"/>
  <c r="Q1931" i="1"/>
  <c r="R1931" i="1" s="1"/>
  <c r="Q1930" i="1"/>
  <c r="R1930" i="1" s="1"/>
  <c r="Q1929" i="1"/>
  <c r="R1929" i="1" s="1"/>
  <c r="Q1928" i="1"/>
  <c r="R1928" i="1" s="1"/>
  <c r="Q1927" i="1"/>
  <c r="R1927" i="1" s="1"/>
  <c r="Q1926" i="1"/>
  <c r="R1926" i="1" s="1"/>
  <c r="Q1925" i="1"/>
  <c r="R1925" i="1" s="1"/>
  <c r="Q1924" i="1"/>
  <c r="R1924" i="1" s="1"/>
  <c r="Q1923" i="1"/>
  <c r="R1923" i="1" s="1"/>
  <c r="Q1922" i="1"/>
  <c r="R1922" i="1" s="1"/>
  <c r="Q1921" i="1"/>
  <c r="R1921" i="1" s="1"/>
  <c r="Q1920" i="1"/>
  <c r="R1920" i="1" s="1"/>
  <c r="Q1919" i="1"/>
  <c r="R1919" i="1" s="1"/>
  <c r="Q1918" i="1"/>
  <c r="R1918" i="1" s="1"/>
  <c r="Q1917" i="1"/>
  <c r="R1917" i="1" s="1"/>
  <c r="Q1916" i="1"/>
  <c r="R1916" i="1" s="1"/>
  <c r="Q1915" i="1"/>
  <c r="R1915" i="1" s="1"/>
  <c r="Q1914" i="1"/>
  <c r="R1914" i="1" s="1"/>
  <c r="Q1913" i="1"/>
  <c r="R1913" i="1" s="1"/>
  <c r="Q1912" i="1"/>
  <c r="R1912" i="1" s="1"/>
  <c r="Q1911" i="1"/>
  <c r="R1911" i="1" s="1"/>
  <c r="Q1910" i="1"/>
  <c r="R1910" i="1" s="1"/>
  <c r="Q1909" i="1"/>
  <c r="R1909" i="1" s="1"/>
  <c r="Q1908" i="1"/>
  <c r="R1908" i="1" s="1"/>
  <c r="Q1907" i="1"/>
  <c r="R1907" i="1" s="1"/>
  <c r="Q1906" i="1"/>
  <c r="R1906" i="1" s="1"/>
  <c r="Q1905" i="1"/>
  <c r="R1905" i="1" s="1"/>
  <c r="Q1904" i="1"/>
  <c r="R1904" i="1" s="1"/>
  <c r="Q1903" i="1"/>
  <c r="R1903" i="1" s="1"/>
  <c r="Q1902" i="1"/>
  <c r="R1902" i="1" s="1"/>
  <c r="Q1901" i="1"/>
  <c r="R1901" i="1" s="1"/>
  <c r="Q1900" i="1"/>
  <c r="R1900" i="1" s="1"/>
  <c r="Q1899" i="1"/>
  <c r="R1899" i="1" s="1"/>
  <c r="Q1898" i="1"/>
  <c r="R1898" i="1" s="1"/>
  <c r="Q1897" i="1"/>
  <c r="R1897" i="1" s="1"/>
  <c r="Q1896" i="1"/>
  <c r="R1896" i="1" s="1"/>
  <c r="Q1895" i="1"/>
  <c r="R1895" i="1" s="1"/>
  <c r="Q1894" i="1"/>
  <c r="R1894" i="1" s="1"/>
  <c r="Q1893" i="1"/>
  <c r="R1893" i="1" s="1"/>
  <c r="Q1892" i="1"/>
  <c r="R1892" i="1" s="1"/>
  <c r="Q1891" i="1"/>
  <c r="R1891" i="1" s="1"/>
  <c r="Q1890" i="1"/>
  <c r="R1890" i="1" s="1"/>
  <c r="Q1889" i="1"/>
  <c r="R1889" i="1" s="1"/>
  <c r="Q1888" i="1"/>
  <c r="R1888" i="1" s="1"/>
  <c r="Q1887" i="1"/>
  <c r="R1887" i="1" s="1"/>
  <c r="Q1886" i="1"/>
  <c r="R1886" i="1" s="1"/>
  <c r="Q1885" i="1"/>
  <c r="R1885" i="1" s="1"/>
  <c r="Q1884" i="1"/>
  <c r="R1884" i="1" s="1"/>
  <c r="Q1883" i="1"/>
  <c r="R1883" i="1" s="1"/>
  <c r="Q1882" i="1"/>
  <c r="R1882" i="1" s="1"/>
  <c r="Q1881" i="1"/>
  <c r="R1881" i="1" s="1"/>
  <c r="Q1880" i="1"/>
  <c r="R1880" i="1" s="1"/>
  <c r="Q1879" i="1"/>
  <c r="R1879" i="1" s="1"/>
  <c r="Q1878" i="1"/>
  <c r="R1878" i="1" s="1"/>
  <c r="Q1877" i="1"/>
  <c r="R1877" i="1" s="1"/>
  <c r="Q1876" i="1"/>
  <c r="R1876" i="1" s="1"/>
  <c r="Q1875" i="1"/>
  <c r="R1875" i="1" s="1"/>
  <c r="Q1874" i="1"/>
  <c r="R1874" i="1" s="1"/>
  <c r="Q1873" i="1"/>
  <c r="R1873" i="1" s="1"/>
  <c r="Q1872" i="1"/>
  <c r="R1872" i="1" s="1"/>
  <c r="Q1871" i="1"/>
  <c r="R1871" i="1" s="1"/>
  <c r="Q1870" i="1"/>
  <c r="R1870" i="1" s="1"/>
  <c r="Q1869" i="1"/>
  <c r="R1869" i="1" s="1"/>
  <c r="Q1868" i="1"/>
  <c r="R1868" i="1" s="1"/>
  <c r="Q1867" i="1"/>
  <c r="R1867" i="1" s="1"/>
  <c r="Q1866" i="1"/>
  <c r="R1866" i="1" s="1"/>
  <c r="Q1865" i="1"/>
  <c r="R1865" i="1" s="1"/>
  <c r="Q1864" i="1"/>
  <c r="R1864" i="1" s="1"/>
  <c r="Q1863" i="1"/>
  <c r="R1863" i="1" s="1"/>
  <c r="Q1862" i="1"/>
  <c r="R1862" i="1" s="1"/>
  <c r="Q1861" i="1"/>
  <c r="R1861" i="1" s="1"/>
  <c r="Q1860" i="1"/>
  <c r="R1860" i="1" s="1"/>
  <c r="Q1859" i="1"/>
  <c r="R1859" i="1" s="1"/>
  <c r="Q1858" i="1"/>
  <c r="R1858" i="1" s="1"/>
  <c r="Q1857" i="1"/>
  <c r="R1857" i="1" s="1"/>
  <c r="Q1856" i="1"/>
  <c r="R1856" i="1" s="1"/>
  <c r="Q1855" i="1"/>
  <c r="R1855" i="1" s="1"/>
  <c r="Q1854" i="1"/>
  <c r="R1854" i="1" s="1"/>
  <c r="Q1853" i="1"/>
  <c r="R1853" i="1" s="1"/>
  <c r="Q1852" i="1"/>
  <c r="R1852" i="1" s="1"/>
  <c r="Q1851" i="1"/>
  <c r="R1851" i="1" s="1"/>
  <c r="Q1850" i="1"/>
  <c r="R1850" i="1" s="1"/>
  <c r="Q1849" i="1"/>
  <c r="R1849" i="1" s="1"/>
  <c r="Q1848" i="1"/>
  <c r="R1848" i="1" s="1"/>
  <c r="Q1847" i="1"/>
  <c r="R1847" i="1" s="1"/>
  <c r="Q1846" i="1"/>
  <c r="R1846" i="1" s="1"/>
  <c r="Q1845" i="1"/>
  <c r="R1845" i="1" s="1"/>
  <c r="Q1844" i="1"/>
  <c r="R1844" i="1" s="1"/>
  <c r="Q1843" i="1"/>
  <c r="R1843" i="1" s="1"/>
  <c r="Q1842" i="1"/>
  <c r="R1842" i="1" s="1"/>
  <c r="Q1841" i="1"/>
  <c r="R1841" i="1" s="1"/>
  <c r="Q1840" i="1"/>
  <c r="R1840" i="1" s="1"/>
  <c r="Q1839" i="1"/>
  <c r="R1839" i="1" s="1"/>
  <c r="Q1838" i="1"/>
  <c r="R1838" i="1" s="1"/>
  <c r="Q1837" i="1"/>
  <c r="R1837" i="1" s="1"/>
  <c r="Q1836" i="1"/>
  <c r="R1836" i="1" s="1"/>
  <c r="Q1835" i="1"/>
  <c r="R1835" i="1" s="1"/>
  <c r="Q1834" i="1"/>
  <c r="R1834" i="1" s="1"/>
  <c r="Q1833" i="1"/>
  <c r="R1833" i="1" s="1"/>
  <c r="Q1832" i="1"/>
  <c r="R1832" i="1" s="1"/>
  <c r="Q1831" i="1"/>
  <c r="R1831" i="1" s="1"/>
  <c r="Q1830" i="1"/>
  <c r="R1830" i="1" s="1"/>
  <c r="Q1829" i="1"/>
  <c r="R1829" i="1" s="1"/>
  <c r="Q1828" i="1"/>
  <c r="R1828" i="1" s="1"/>
  <c r="Q1827" i="1"/>
  <c r="R1827" i="1" s="1"/>
  <c r="Q1826" i="1"/>
  <c r="R1826" i="1" s="1"/>
  <c r="Q1825" i="1"/>
  <c r="R1825" i="1" s="1"/>
  <c r="Q1824" i="1"/>
  <c r="R1824" i="1" s="1"/>
  <c r="Q1823" i="1"/>
  <c r="R1823" i="1" s="1"/>
  <c r="Q1822" i="1"/>
  <c r="R1822" i="1" s="1"/>
  <c r="Q1821" i="1"/>
  <c r="R1821" i="1" s="1"/>
  <c r="Q1820" i="1"/>
  <c r="R1820" i="1" s="1"/>
  <c r="Q1819" i="1"/>
  <c r="R1819" i="1" s="1"/>
  <c r="Q1818" i="1"/>
  <c r="R1818" i="1" s="1"/>
  <c r="Q1817" i="1"/>
  <c r="R1817" i="1" s="1"/>
  <c r="Q1816" i="1"/>
  <c r="R1816" i="1" s="1"/>
  <c r="Q1815" i="1"/>
  <c r="R1815" i="1" s="1"/>
  <c r="Q1814" i="1"/>
  <c r="R1814" i="1" s="1"/>
  <c r="Q1813" i="1"/>
  <c r="R1813" i="1" s="1"/>
  <c r="Q1812" i="1"/>
  <c r="R1812" i="1" s="1"/>
  <c r="Q1811" i="1"/>
  <c r="R1811" i="1" s="1"/>
  <c r="Q1810" i="1"/>
  <c r="R1810" i="1" s="1"/>
  <c r="Q1809" i="1"/>
  <c r="R1809" i="1" s="1"/>
  <c r="Q1808" i="1"/>
  <c r="R1808" i="1" s="1"/>
  <c r="Q1807" i="1"/>
  <c r="R1807" i="1" s="1"/>
  <c r="Q1806" i="1"/>
  <c r="R1806" i="1" s="1"/>
  <c r="Q1805" i="1"/>
  <c r="R1805" i="1" s="1"/>
  <c r="Q1804" i="1"/>
  <c r="R1804" i="1" s="1"/>
  <c r="Q1803" i="1"/>
  <c r="R1803" i="1" s="1"/>
  <c r="Q1802" i="1"/>
  <c r="R1802" i="1" s="1"/>
  <c r="Q1801" i="1"/>
  <c r="R1801" i="1" s="1"/>
  <c r="Q1800" i="1"/>
  <c r="R1800" i="1" s="1"/>
  <c r="Q1799" i="1"/>
  <c r="R1799" i="1" s="1"/>
  <c r="Q1798" i="1"/>
  <c r="R1798" i="1" s="1"/>
  <c r="Q1797" i="1"/>
  <c r="R1797" i="1" s="1"/>
  <c r="Q1796" i="1"/>
  <c r="R1796" i="1" s="1"/>
  <c r="Q1795" i="1"/>
  <c r="R1795" i="1" s="1"/>
  <c r="Q1794" i="1"/>
  <c r="R1794" i="1" s="1"/>
  <c r="Q1793" i="1"/>
  <c r="R1793" i="1" s="1"/>
  <c r="Q1792" i="1"/>
  <c r="R1792" i="1" s="1"/>
  <c r="Q1791" i="1"/>
  <c r="R1791" i="1" s="1"/>
  <c r="Q1790" i="1"/>
  <c r="R1790" i="1" s="1"/>
  <c r="Q1789" i="1"/>
  <c r="R1789" i="1" s="1"/>
  <c r="Q1788" i="1"/>
  <c r="R1788" i="1" s="1"/>
  <c r="Q1787" i="1"/>
  <c r="R1787" i="1" s="1"/>
  <c r="Q1786" i="1"/>
  <c r="R1786" i="1" s="1"/>
  <c r="Q1785" i="1"/>
  <c r="R1785" i="1" s="1"/>
  <c r="Q1784" i="1"/>
  <c r="R1784" i="1" s="1"/>
  <c r="Q1783" i="1"/>
  <c r="R1783" i="1" s="1"/>
  <c r="Q1782" i="1"/>
  <c r="R1782" i="1" s="1"/>
  <c r="Q1781" i="1"/>
  <c r="R1781" i="1" s="1"/>
  <c r="Q1780" i="1"/>
  <c r="R1780" i="1" s="1"/>
  <c r="Q1779" i="1"/>
  <c r="R1779" i="1" s="1"/>
  <c r="Q1778" i="1"/>
  <c r="R1778" i="1" s="1"/>
  <c r="Q1777" i="1"/>
  <c r="R1777" i="1" s="1"/>
  <c r="Q1776" i="1"/>
  <c r="R1776" i="1" s="1"/>
  <c r="Q1775" i="1"/>
  <c r="R1775" i="1" s="1"/>
  <c r="Q1774" i="1"/>
  <c r="R1774" i="1" s="1"/>
  <c r="Q1773" i="1"/>
  <c r="R1773" i="1" s="1"/>
  <c r="Q1772" i="1"/>
  <c r="R1772" i="1" s="1"/>
  <c r="Q1771" i="1"/>
  <c r="R1771" i="1" s="1"/>
  <c r="Q1770" i="1"/>
  <c r="R1770" i="1" s="1"/>
  <c r="Q1769" i="1"/>
  <c r="R1769" i="1" s="1"/>
  <c r="Q1768" i="1"/>
  <c r="R1768" i="1" s="1"/>
  <c r="Q1767" i="1"/>
  <c r="R1767" i="1" s="1"/>
  <c r="Q1766" i="1"/>
  <c r="R1766" i="1" s="1"/>
  <c r="Q1765" i="1"/>
  <c r="R1765" i="1" s="1"/>
  <c r="Q1764" i="1"/>
  <c r="R1764" i="1" s="1"/>
  <c r="Q1763" i="1"/>
  <c r="R1763" i="1" s="1"/>
  <c r="Q1762" i="1"/>
  <c r="R1762" i="1" s="1"/>
  <c r="Q1761" i="1"/>
  <c r="R1761" i="1" s="1"/>
  <c r="Q1760" i="1"/>
  <c r="R1760" i="1" s="1"/>
  <c r="Q1759" i="1"/>
  <c r="R1759" i="1" s="1"/>
  <c r="Q1758" i="1"/>
  <c r="R1758" i="1" s="1"/>
  <c r="Q1757" i="1"/>
  <c r="R1757" i="1" s="1"/>
  <c r="Q1756" i="1"/>
  <c r="R1756" i="1" s="1"/>
  <c r="Q1755" i="1"/>
  <c r="R1755" i="1" s="1"/>
  <c r="Q1754" i="1"/>
  <c r="R1754" i="1" s="1"/>
  <c r="Q1753" i="1"/>
  <c r="R1753" i="1" s="1"/>
  <c r="Q1752" i="1"/>
  <c r="R1752" i="1" s="1"/>
  <c r="Q1751" i="1"/>
  <c r="R1751" i="1" s="1"/>
  <c r="Q1750" i="1"/>
  <c r="R1750" i="1" s="1"/>
  <c r="Q1749" i="1"/>
  <c r="R1749" i="1" s="1"/>
  <c r="Q1748" i="1"/>
  <c r="R1748" i="1" s="1"/>
  <c r="Q1747" i="1"/>
  <c r="R1747" i="1" s="1"/>
  <c r="Q1746" i="1"/>
  <c r="R1746" i="1" s="1"/>
  <c r="Q1745" i="1"/>
  <c r="R1745" i="1" s="1"/>
  <c r="Q1744" i="1"/>
  <c r="R1744" i="1" s="1"/>
  <c r="Q1743" i="1"/>
  <c r="R1743" i="1" s="1"/>
  <c r="Q1742" i="1"/>
  <c r="R1742" i="1" s="1"/>
  <c r="Q1741" i="1"/>
  <c r="R1741" i="1" s="1"/>
  <c r="Q1740" i="1"/>
  <c r="R1740" i="1" s="1"/>
  <c r="Q1739" i="1"/>
  <c r="R1739" i="1" s="1"/>
  <c r="Q1738" i="1"/>
  <c r="R1738" i="1" s="1"/>
  <c r="Q1737" i="1"/>
  <c r="R1737" i="1" s="1"/>
  <c r="Q1736" i="1"/>
  <c r="R1736" i="1" s="1"/>
  <c r="Q1735" i="1"/>
  <c r="R1735" i="1" s="1"/>
  <c r="Q1734" i="1"/>
  <c r="R1734" i="1" s="1"/>
  <c r="Q1733" i="1"/>
  <c r="R1733" i="1" s="1"/>
  <c r="Q1732" i="1"/>
  <c r="R1732" i="1" s="1"/>
  <c r="Q1731" i="1"/>
  <c r="R1731" i="1" s="1"/>
  <c r="Q1730" i="1"/>
  <c r="R1730" i="1" s="1"/>
  <c r="Q1729" i="1"/>
  <c r="R1729" i="1" s="1"/>
  <c r="Q1728" i="1"/>
  <c r="R1728" i="1" s="1"/>
  <c r="Q1727" i="1"/>
  <c r="R1727" i="1" s="1"/>
  <c r="Q1726" i="1"/>
  <c r="R1726" i="1" s="1"/>
  <c r="Q1725" i="1"/>
  <c r="R1725" i="1" s="1"/>
  <c r="Q1724" i="1"/>
  <c r="R1724" i="1" s="1"/>
  <c r="Q1723" i="1"/>
  <c r="R1723" i="1" s="1"/>
  <c r="Q1722" i="1"/>
  <c r="R1722" i="1" s="1"/>
  <c r="Q1721" i="1"/>
  <c r="R1721" i="1" s="1"/>
  <c r="Q1720" i="1"/>
  <c r="R1720" i="1" s="1"/>
  <c r="Q1719" i="1"/>
  <c r="R1719" i="1" s="1"/>
  <c r="Q1718" i="1"/>
  <c r="R1718" i="1" s="1"/>
  <c r="Q1717" i="1"/>
  <c r="R1717" i="1" s="1"/>
  <c r="Q1716" i="1"/>
  <c r="R1716" i="1" s="1"/>
  <c r="Q1715" i="1"/>
  <c r="R1715" i="1" s="1"/>
  <c r="Q1714" i="1"/>
  <c r="R1714" i="1" s="1"/>
  <c r="Q1713" i="1"/>
  <c r="R1713" i="1" s="1"/>
  <c r="Q1712" i="1"/>
  <c r="R1712" i="1" s="1"/>
  <c r="Q1711" i="1"/>
  <c r="R1711" i="1" s="1"/>
  <c r="Q1710" i="1"/>
  <c r="R1710" i="1" s="1"/>
  <c r="Q1709" i="1"/>
  <c r="R1709" i="1" s="1"/>
  <c r="Q1708" i="1"/>
  <c r="R1708" i="1" s="1"/>
  <c r="Q1707" i="1"/>
  <c r="R1707" i="1" s="1"/>
  <c r="Q1706" i="1"/>
  <c r="R1706" i="1" s="1"/>
  <c r="Q1705" i="1"/>
  <c r="R1705" i="1" s="1"/>
  <c r="Q1704" i="1"/>
  <c r="R1704" i="1" s="1"/>
  <c r="Q1703" i="1"/>
  <c r="R1703" i="1" s="1"/>
  <c r="Q1702" i="1"/>
  <c r="R1702" i="1" s="1"/>
  <c r="Q1701" i="1"/>
  <c r="R1701" i="1" s="1"/>
  <c r="Q1700" i="1"/>
  <c r="R1700" i="1" s="1"/>
  <c r="Q1699" i="1"/>
  <c r="R1699" i="1" s="1"/>
  <c r="Q1698" i="1"/>
  <c r="R1698" i="1" s="1"/>
  <c r="Q1697" i="1"/>
  <c r="R1697" i="1" s="1"/>
  <c r="Q1696" i="1"/>
  <c r="R1696" i="1" s="1"/>
  <c r="Q1695" i="1"/>
  <c r="R1695" i="1" s="1"/>
  <c r="Q1694" i="1"/>
  <c r="R1694" i="1" s="1"/>
  <c r="Q1693" i="1"/>
  <c r="R1693" i="1" s="1"/>
  <c r="Q1692" i="1"/>
  <c r="R1692" i="1" s="1"/>
  <c r="Q1691" i="1"/>
  <c r="R1691" i="1" s="1"/>
  <c r="Q1690" i="1"/>
  <c r="R1690" i="1" s="1"/>
  <c r="Q1689" i="1"/>
  <c r="R1689" i="1" s="1"/>
  <c r="Q1688" i="1"/>
  <c r="R1688" i="1" s="1"/>
  <c r="Q1687" i="1"/>
  <c r="R1687" i="1" s="1"/>
  <c r="Q1686" i="1"/>
  <c r="R1686" i="1" s="1"/>
  <c r="Q1685" i="1"/>
  <c r="R1685" i="1" s="1"/>
  <c r="Q1684" i="1"/>
  <c r="R1684" i="1" s="1"/>
  <c r="Q1683" i="1"/>
  <c r="R1683" i="1" s="1"/>
  <c r="Q1682" i="1"/>
  <c r="R1682" i="1" s="1"/>
  <c r="Q1681" i="1"/>
  <c r="R1681" i="1" s="1"/>
  <c r="Q1680" i="1"/>
  <c r="R1680" i="1" s="1"/>
  <c r="Q1679" i="1"/>
  <c r="R1679" i="1" s="1"/>
  <c r="Q1678" i="1"/>
  <c r="R1678" i="1" s="1"/>
  <c r="Q1677" i="1"/>
  <c r="R1677" i="1" s="1"/>
  <c r="Q1676" i="1"/>
  <c r="R1676" i="1" s="1"/>
  <c r="Q1675" i="1"/>
  <c r="R1675" i="1" s="1"/>
  <c r="Q1674" i="1"/>
  <c r="R1674" i="1" s="1"/>
  <c r="Q1673" i="1"/>
  <c r="R1673" i="1" s="1"/>
  <c r="Q1672" i="1"/>
  <c r="R1672" i="1" s="1"/>
  <c r="Q1671" i="1"/>
  <c r="R1671" i="1" s="1"/>
  <c r="Q1670" i="1"/>
  <c r="R1670" i="1" s="1"/>
  <c r="Q1669" i="1"/>
  <c r="R1669" i="1" s="1"/>
  <c r="Q1668" i="1"/>
  <c r="R1668" i="1" s="1"/>
  <c r="Q1667" i="1"/>
  <c r="R1667" i="1" s="1"/>
  <c r="Q1666" i="1"/>
  <c r="R1666" i="1" s="1"/>
  <c r="Q1665" i="1"/>
  <c r="R1665" i="1" s="1"/>
  <c r="Q1664" i="1"/>
  <c r="R1664" i="1" s="1"/>
  <c r="Q1663" i="1"/>
  <c r="R1663" i="1" s="1"/>
  <c r="Q1662" i="1"/>
  <c r="R1662" i="1" s="1"/>
  <c r="Q1661" i="1"/>
  <c r="R1661" i="1" s="1"/>
  <c r="Q1660" i="1"/>
  <c r="R1660" i="1" s="1"/>
  <c r="Q1659" i="1"/>
  <c r="R1659" i="1" s="1"/>
  <c r="Q1658" i="1"/>
  <c r="R1658" i="1" s="1"/>
  <c r="Q1657" i="1"/>
  <c r="R1657" i="1" s="1"/>
  <c r="Q1656" i="1"/>
  <c r="R1656" i="1" s="1"/>
  <c r="Q1655" i="1"/>
  <c r="R1655" i="1" s="1"/>
  <c r="Q1654" i="1"/>
  <c r="R1654" i="1" s="1"/>
  <c r="Q1653" i="1"/>
  <c r="R1653" i="1" s="1"/>
  <c r="Q1652" i="1"/>
  <c r="R1652" i="1" s="1"/>
  <c r="Q1651" i="1"/>
  <c r="R1651" i="1" s="1"/>
  <c r="Q1650" i="1"/>
  <c r="R1650" i="1" s="1"/>
  <c r="Q1649" i="1"/>
  <c r="R1649" i="1" s="1"/>
  <c r="Q1648" i="1"/>
  <c r="R1648" i="1" s="1"/>
  <c r="Q1647" i="1"/>
  <c r="R1647" i="1" s="1"/>
  <c r="Q1646" i="1"/>
  <c r="R1646" i="1" s="1"/>
  <c r="Q1645" i="1"/>
  <c r="R1645" i="1" s="1"/>
  <c r="Q1644" i="1"/>
  <c r="R1644" i="1" s="1"/>
  <c r="Q1643" i="1"/>
  <c r="R1643" i="1" s="1"/>
  <c r="Q1642" i="1"/>
  <c r="R1642" i="1" s="1"/>
  <c r="Q1641" i="1"/>
  <c r="R1641" i="1" s="1"/>
  <c r="Q1640" i="1"/>
  <c r="R1640" i="1" s="1"/>
  <c r="Q1639" i="1"/>
  <c r="R1639" i="1" s="1"/>
  <c r="Q1638" i="1"/>
  <c r="R1638" i="1" s="1"/>
  <c r="Q1637" i="1"/>
  <c r="R1637" i="1" s="1"/>
  <c r="Q1636" i="1"/>
  <c r="R1636" i="1" s="1"/>
  <c r="Q1635" i="1"/>
  <c r="R1635" i="1" s="1"/>
  <c r="Q1634" i="1"/>
  <c r="R1634" i="1" s="1"/>
  <c r="Q1633" i="1"/>
  <c r="R1633" i="1" s="1"/>
  <c r="Q1632" i="1"/>
  <c r="R1632" i="1" s="1"/>
  <c r="Q1631" i="1"/>
  <c r="R1631" i="1" s="1"/>
  <c r="Q1630" i="1"/>
  <c r="R1630" i="1" s="1"/>
  <c r="Q1629" i="1"/>
  <c r="R1629" i="1" s="1"/>
  <c r="Q1628" i="1"/>
  <c r="R1628" i="1" s="1"/>
  <c r="Q1627" i="1"/>
  <c r="R1627" i="1" s="1"/>
  <c r="Q1626" i="1"/>
  <c r="R1626" i="1" s="1"/>
  <c r="Q1625" i="1"/>
  <c r="R1625" i="1" s="1"/>
  <c r="Q1624" i="1"/>
  <c r="R1624" i="1" s="1"/>
  <c r="Q1623" i="1"/>
  <c r="R1623" i="1" s="1"/>
  <c r="Q1622" i="1"/>
  <c r="R1622" i="1" s="1"/>
  <c r="Q1621" i="1"/>
  <c r="R1621" i="1" s="1"/>
  <c r="Q1620" i="1"/>
  <c r="R1620" i="1" s="1"/>
  <c r="Q1619" i="1"/>
  <c r="R1619" i="1" s="1"/>
  <c r="Q1618" i="1"/>
  <c r="R1618" i="1" s="1"/>
  <c r="Q1617" i="1"/>
  <c r="R1617" i="1" s="1"/>
  <c r="Q1616" i="1"/>
  <c r="R1616" i="1" s="1"/>
  <c r="Q1615" i="1"/>
  <c r="R1615" i="1" s="1"/>
  <c r="Q1614" i="1"/>
  <c r="R1614" i="1" s="1"/>
  <c r="Q1613" i="1"/>
  <c r="R1613" i="1" s="1"/>
  <c r="Q1612" i="1"/>
  <c r="R1612" i="1" s="1"/>
  <c r="Q1611" i="1"/>
  <c r="R1611" i="1" s="1"/>
  <c r="Q1610" i="1"/>
  <c r="R1610" i="1" s="1"/>
  <c r="Q1609" i="1"/>
  <c r="R1609" i="1" s="1"/>
  <c r="Q1608" i="1"/>
  <c r="R1608" i="1" s="1"/>
  <c r="Q1607" i="1"/>
  <c r="R1607" i="1" s="1"/>
  <c r="Q1606" i="1"/>
  <c r="R1606" i="1" s="1"/>
  <c r="Q1605" i="1"/>
  <c r="R1605" i="1" s="1"/>
  <c r="Q1604" i="1"/>
  <c r="R1604" i="1" s="1"/>
  <c r="Q1603" i="1"/>
  <c r="R1603" i="1" s="1"/>
  <c r="Q1602" i="1"/>
  <c r="R1602" i="1" s="1"/>
  <c r="Q1601" i="1"/>
  <c r="R1601" i="1" s="1"/>
  <c r="Q1600" i="1"/>
  <c r="R1600" i="1" s="1"/>
  <c r="Q1599" i="1"/>
  <c r="R1599" i="1" s="1"/>
  <c r="Q1598" i="1"/>
  <c r="R1598" i="1" s="1"/>
  <c r="Q1597" i="1"/>
  <c r="R1597" i="1" s="1"/>
  <c r="Q1596" i="1"/>
  <c r="R1596" i="1" s="1"/>
  <c r="Q1595" i="1"/>
  <c r="R1595" i="1" s="1"/>
  <c r="Q1594" i="1"/>
  <c r="R1594" i="1" s="1"/>
  <c r="Q1593" i="1"/>
  <c r="R1593" i="1" s="1"/>
  <c r="Q1592" i="1"/>
  <c r="R1592" i="1" s="1"/>
  <c r="Q1591" i="1"/>
  <c r="R1591" i="1" s="1"/>
  <c r="Q1590" i="1"/>
  <c r="R1590" i="1" s="1"/>
  <c r="Q1589" i="1"/>
  <c r="R1589" i="1" s="1"/>
  <c r="Q1588" i="1"/>
  <c r="R1588" i="1" s="1"/>
  <c r="Q1587" i="1"/>
  <c r="R1587" i="1" s="1"/>
  <c r="Q1586" i="1"/>
  <c r="R1586" i="1" s="1"/>
  <c r="Q1585" i="1"/>
  <c r="R1585" i="1" s="1"/>
  <c r="Q1584" i="1"/>
  <c r="R1584" i="1" s="1"/>
  <c r="Q1583" i="1"/>
  <c r="R1583" i="1" s="1"/>
  <c r="Q1582" i="1"/>
  <c r="R1582" i="1" s="1"/>
  <c r="Q1581" i="1"/>
  <c r="R1581" i="1" s="1"/>
  <c r="Q1580" i="1"/>
  <c r="R1580" i="1" s="1"/>
  <c r="Q1579" i="1"/>
  <c r="R1579" i="1" s="1"/>
  <c r="Q1578" i="1"/>
  <c r="R1578" i="1" s="1"/>
  <c r="Q1577" i="1"/>
  <c r="R1577" i="1" s="1"/>
  <c r="Q1576" i="1"/>
  <c r="R1576" i="1" s="1"/>
  <c r="Q1575" i="1"/>
  <c r="R1575" i="1" s="1"/>
  <c r="Q1574" i="1"/>
  <c r="R1574" i="1" s="1"/>
  <c r="Q1573" i="1"/>
  <c r="R1573" i="1" s="1"/>
  <c r="Q1572" i="1"/>
  <c r="R1572" i="1" s="1"/>
  <c r="Q1571" i="1"/>
  <c r="R1571" i="1" s="1"/>
  <c r="Q1570" i="1"/>
  <c r="R1570" i="1" s="1"/>
  <c r="Q1569" i="1"/>
  <c r="R1569" i="1" s="1"/>
  <c r="Q1568" i="1"/>
  <c r="R1568" i="1" s="1"/>
  <c r="Q1567" i="1"/>
  <c r="R1567" i="1" s="1"/>
  <c r="Q1566" i="1"/>
  <c r="R1566" i="1" s="1"/>
  <c r="Q1565" i="1"/>
  <c r="R1565" i="1" s="1"/>
  <c r="Q1564" i="1"/>
  <c r="R1564" i="1" s="1"/>
  <c r="Q1563" i="1"/>
  <c r="R1563" i="1" s="1"/>
  <c r="Q1562" i="1"/>
  <c r="R1562" i="1" s="1"/>
  <c r="Q1561" i="1"/>
  <c r="R1561" i="1" s="1"/>
  <c r="Q1560" i="1"/>
  <c r="R1560" i="1" s="1"/>
  <c r="Q1559" i="1"/>
  <c r="R1559" i="1" s="1"/>
  <c r="Q1558" i="1"/>
  <c r="R1558" i="1" s="1"/>
  <c r="Q1557" i="1"/>
  <c r="R1557" i="1" s="1"/>
  <c r="Q1556" i="1"/>
  <c r="R1556" i="1" s="1"/>
  <c r="Q1555" i="1"/>
  <c r="R1555" i="1" s="1"/>
  <c r="Q1554" i="1"/>
  <c r="R1554" i="1" s="1"/>
  <c r="Q1553" i="1"/>
  <c r="R1553" i="1" s="1"/>
  <c r="Q1552" i="1"/>
  <c r="R1552" i="1" s="1"/>
  <c r="Q1551" i="1"/>
  <c r="R1551" i="1" s="1"/>
  <c r="Q1550" i="1"/>
  <c r="R1550" i="1" s="1"/>
  <c r="Q1549" i="1"/>
  <c r="R1549" i="1" s="1"/>
  <c r="Q1548" i="1"/>
  <c r="R1548" i="1" s="1"/>
  <c r="Q1547" i="1"/>
  <c r="R1547" i="1" s="1"/>
  <c r="Q1546" i="1"/>
  <c r="R1546" i="1" s="1"/>
  <c r="Q1545" i="1"/>
  <c r="R1545" i="1" s="1"/>
  <c r="Q1544" i="1"/>
  <c r="R1544" i="1" s="1"/>
  <c r="Q1543" i="1"/>
  <c r="R1543" i="1" s="1"/>
  <c r="Q1542" i="1"/>
  <c r="R1542" i="1" s="1"/>
  <c r="Q1541" i="1"/>
  <c r="R1541" i="1" s="1"/>
  <c r="Q1540" i="1"/>
  <c r="R1540" i="1" s="1"/>
  <c r="Q1539" i="1"/>
  <c r="R1539" i="1" s="1"/>
  <c r="Q1538" i="1"/>
  <c r="R1538" i="1" s="1"/>
  <c r="Q1537" i="1"/>
  <c r="R1537" i="1" s="1"/>
  <c r="Q1536" i="1"/>
  <c r="R1536" i="1" s="1"/>
  <c r="Q1535" i="1"/>
  <c r="R1535" i="1" s="1"/>
  <c r="Q1534" i="1"/>
  <c r="R1534" i="1" s="1"/>
  <c r="Q1533" i="1"/>
  <c r="R1533" i="1" s="1"/>
  <c r="Q1532" i="1"/>
  <c r="R1532" i="1" s="1"/>
  <c r="Q1531" i="1"/>
  <c r="R1531" i="1" s="1"/>
  <c r="Q1530" i="1"/>
  <c r="R1530" i="1" s="1"/>
  <c r="Q1529" i="1"/>
  <c r="R1529" i="1" s="1"/>
  <c r="Q1528" i="1"/>
  <c r="R1528" i="1" s="1"/>
  <c r="Q1527" i="1"/>
  <c r="R1527" i="1" s="1"/>
  <c r="Q1526" i="1"/>
  <c r="R1526" i="1" s="1"/>
  <c r="Q1525" i="1"/>
  <c r="R1525" i="1" s="1"/>
  <c r="Q1524" i="1"/>
  <c r="R1524" i="1" s="1"/>
  <c r="Q1523" i="1"/>
  <c r="R1523" i="1" s="1"/>
  <c r="Q1522" i="1"/>
  <c r="R1522" i="1" s="1"/>
  <c r="Q1521" i="1"/>
  <c r="R1521" i="1" s="1"/>
  <c r="Q1520" i="1"/>
  <c r="R1520" i="1" s="1"/>
  <c r="Q1519" i="1"/>
  <c r="R1519" i="1" s="1"/>
  <c r="Q1518" i="1"/>
  <c r="R1518" i="1" s="1"/>
  <c r="Q1517" i="1"/>
  <c r="R1517" i="1" s="1"/>
  <c r="Q1516" i="1"/>
  <c r="R1516" i="1" s="1"/>
  <c r="Q1515" i="1"/>
  <c r="R1515" i="1" s="1"/>
  <c r="Q1514" i="1"/>
  <c r="R1514" i="1" s="1"/>
  <c r="Q1513" i="1"/>
  <c r="R1513" i="1" s="1"/>
  <c r="Q1512" i="1"/>
  <c r="R1512" i="1" s="1"/>
  <c r="Q1511" i="1"/>
  <c r="R1511" i="1" s="1"/>
  <c r="Q1510" i="1"/>
  <c r="R1510" i="1" s="1"/>
  <c r="Q1509" i="1"/>
  <c r="R1509" i="1" s="1"/>
  <c r="Q1508" i="1"/>
  <c r="R1508" i="1" s="1"/>
  <c r="Q1507" i="1"/>
  <c r="R1507" i="1" s="1"/>
  <c r="Q1506" i="1"/>
  <c r="R1506" i="1" s="1"/>
  <c r="Q1505" i="1"/>
  <c r="R1505" i="1" s="1"/>
  <c r="Q1504" i="1"/>
  <c r="R1504" i="1" s="1"/>
  <c r="Q1503" i="1"/>
  <c r="R1503" i="1" s="1"/>
  <c r="Q1502" i="1"/>
  <c r="R1502" i="1" s="1"/>
  <c r="Q1501" i="1"/>
  <c r="R1501" i="1" s="1"/>
  <c r="Q1500" i="1"/>
  <c r="R1500" i="1" s="1"/>
  <c r="Q1499" i="1"/>
  <c r="R1499" i="1" s="1"/>
  <c r="Q1498" i="1"/>
  <c r="R1498" i="1" s="1"/>
  <c r="Q1497" i="1"/>
  <c r="R1497" i="1" s="1"/>
  <c r="Q1496" i="1"/>
  <c r="R1496" i="1" s="1"/>
  <c r="Q1495" i="1"/>
  <c r="R1495" i="1" s="1"/>
  <c r="Q1494" i="1"/>
  <c r="R1494" i="1" s="1"/>
  <c r="Q1493" i="1"/>
  <c r="R1493" i="1" s="1"/>
  <c r="Q1492" i="1"/>
  <c r="R1492" i="1" s="1"/>
  <c r="Q1491" i="1"/>
  <c r="R1491" i="1" s="1"/>
  <c r="Q1490" i="1"/>
  <c r="R1490" i="1" s="1"/>
  <c r="Q1489" i="1"/>
  <c r="R1489" i="1" s="1"/>
  <c r="Q1488" i="1"/>
  <c r="R1488" i="1" s="1"/>
  <c r="Q1487" i="1"/>
  <c r="R1487" i="1" s="1"/>
  <c r="Q1486" i="1"/>
  <c r="R1486" i="1" s="1"/>
  <c r="Q1485" i="1"/>
  <c r="R1485" i="1" s="1"/>
  <c r="Q1484" i="1"/>
  <c r="R1484" i="1" s="1"/>
  <c r="Q1483" i="1"/>
  <c r="R1483" i="1" s="1"/>
  <c r="Q1482" i="1"/>
  <c r="R1482" i="1" s="1"/>
  <c r="Q1481" i="1"/>
  <c r="R1481" i="1" s="1"/>
  <c r="Q1480" i="1"/>
  <c r="R1480" i="1" s="1"/>
  <c r="Q1479" i="1"/>
  <c r="R1479" i="1" s="1"/>
  <c r="Q1478" i="1"/>
  <c r="R1478" i="1" s="1"/>
  <c r="Q1477" i="1"/>
  <c r="R1477" i="1" s="1"/>
  <c r="Q1476" i="1"/>
  <c r="R1476" i="1" s="1"/>
  <c r="Q1475" i="1"/>
  <c r="R1475" i="1" s="1"/>
  <c r="Q1474" i="1"/>
  <c r="R1474" i="1" s="1"/>
  <c r="Q1473" i="1"/>
  <c r="R1473" i="1" s="1"/>
  <c r="Q1472" i="1"/>
  <c r="R1472" i="1" s="1"/>
  <c r="Q1471" i="1"/>
  <c r="R1471" i="1" s="1"/>
  <c r="Q1470" i="1"/>
  <c r="R1470" i="1" s="1"/>
  <c r="Q1469" i="1"/>
  <c r="R1469" i="1" s="1"/>
  <c r="Q1468" i="1"/>
  <c r="R1468" i="1" s="1"/>
  <c r="Q1467" i="1"/>
  <c r="R1467" i="1" s="1"/>
  <c r="Q1466" i="1"/>
  <c r="R1466" i="1" s="1"/>
  <c r="Q1465" i="1"/>
  <c r="R1465" i="1" s="1"/>
  <c r="Q1464" i="1"/>
  <c r="R1464" i="1" s="1"/>
  <c r="Q1463" i="1"/>
  <c r="R1463" i="1" s="1"/>
  <c r="Q1462" i="1"/>
  <c r="R1462" i="1" s="1"/>
  <c r="Q1461" i="1"/>
  <c r="R1461" i="1" s="1"/>
  <c r="Q1460" i="1"/>
  <c r="R1460" i="1" s="1"/>
  <c r="Q1459" i="1"/>
  <c r="R1459" i="1" s="1"/>
  <c r="Q1458" i="1"/>
  <c r="R1458" i="1" s="1"/>
  <c r="Q1457" i="1"/>
  <c r="R1457" i="1" s="1"/>
  <c r="Q1456" i="1"/>
  <c r="R1456" i="1" s="1"/>
  <c r="Q1455" i="1"/>
  <c r="R1455" i="1" s="1"/>
  <c r="Q1454" i="1"/>
  <c r="R1454" i="1" s="1"/>
  <c r="Q1453" i="1"/>
  <c r="R1453" i="1" s="1"/>
  <c r="Q1452" i="1"/>
  <c r="R1452" i="1" s="1"/>
  <c r="Q1451" i="1"/>
  <c r="R1451" i="1" s="1"/>
  <c r="Q1450" i="1"/>
  <c r="R1450" i="1" s="1"/>
  <c r="Q1449" i="1"/>
  <c r="R1449" i="1" s="1"/>
  <c r="Q1448" i="1"/>
  <c r="R1448" i="1" s="1"/>
  <c r="Q1447" i="1"/>
  <c r="R1447" i="1" s="1"/>
  <c r="Q1446" i="1"/>
  <c r="R1446" i="1" s="1"/>
  <c r="Q1445" i="1"/>
  <c r="R1445" i="1" s="1"/>
  <c r="Q1444" i="1"/>
  <c r="R1444" i="1" s="1"/>
  <c r="Q1443" i="1"/>
  <c r="R1443" i="1" s="1"/>
  <c r="Q1442" i="1"/>
  <c r="R1442" i="1" s="1"/>
  <c r="Q1441" i="1"/>
  <c r="R1441" i="1" s="1"/>
  <c r="Q1440" i="1"/>
  <c r="R1440" i="1" s="1"/>
  <c r="Q1439" i="1"/>
  <c r="R1439" i="1" s="1"/>
  <c r="Q1438" i="1"/>
  <c r="R1438" i="1" s="1"/>
  <c r="Q1437" i="1"/>
  <c r="R1437" i="1" s="1"/>
  <c r="Q1436" i="1"/>
  <c r="R1436" i="1" s="1"/>
  <c r="Q1435" i="1"/>
  <c r="R1435" i="1" s="1"/>
  <c r="Q1434" i="1"/>
  <c r="R1434" i="1" s="1"/>
  <c r="Q1433" i="1"/>
  <c r="R1433" i="1" s="1"/>
  <c r="Q1432" i="1"/>
  <c r="R1432" i="1" s="1"/>
  <c r="Q1431" i="1"/>
  <c r="R1431" i="1" s="1"/>
  <c r="Q1430" i="1"/>
  <c r="R1430" i="1" s="1"/>
  <c r="Q1429" i="1"/>
  <c r="R1429" i="1" s="1"/>
  <c r="Q1428" i="1"/>
  <c r="R1428" i="1" s="1"/>
  <c r="Q1427" i="1"/>
  <c r="R1427" i="1" s="1"/>
  <c r="Q1426" i="1"/>
  <c r="R1426" i="1" s="1"/>
  <c r="Q1425" i="1"/>
  <c r="R1425" i="1" s="1"/>
  <c r="Q1424" i="1"/>
  <c r="R1424" i="1" s="1"/>
  <c r="Q1423" i="1"/>
  <c r="R1423" i="1" s="1"/>
  <c r="Q1422" i="1"/>
  <c r="R1422" i="1" s="1"/>
  <c r="Q1421" i="1"/>
  <c r="R1421" i="1" s="1"/>
  <c r="Q1420" i="1"/>
  <c r="R1420" i="1" s="1"/>
  <c r="Q1419" i="1"/>
  <c r="R1419" i="1" s="1"/>
  <c r="Q1418" i="1"/>
  <c r="R1418" i="1" s="1"/>
  <c r="Q1417" i="1"/>
  <c r="R1417" i="1" s="1"/>
  <c r="Q1416" i="1"/>
  <c r="R1416" i="1" s="1"/>
  <c r="Q1415" i="1"/>
  <c r="R1415" i="1" s="1"/>
  <c r="Q1414" i="1"/>
  <c r="R1414" i="1" s="1"/>
  <c r="Q1413" i="1"/>
  <c r="R1413" i="1" s="1"/>
  <c r="Q1412" i="1"/>
  <c r="R1412" i="1" s="1"/>
  <c r="Q1411" i="1"/>
  <c r="R1411" i="1" s="1"/>
  <c r="Q1410" i="1"/>
  <c r="R1410" i="1" s="1"/>
  <c r="Q1409" i="1"/>
  <c r="R1409" i="1" s="1"/>
  <c r="Q1408" i="1"/>
  <c r="R1408" i="1" s="1"/>
  <c r="Q1407" i="1"/>
  <c r="R1407" i="1" s="1"/>
  <c r="Q1406" i="1"/>
  <c r="R1406" i="1" s="1"/>
  <c r="Q1405" i="1"/>
  <c r="R1405" i="1" s="1"/>
  <c r="Q1404" i="1"/>
  <c r="R1404" i="1" s="1"/>
  <c r="Q1403" i="1"/>
  <c r="R1403" i="1" s="1"/>
  <c r="Q1402" i="1"/>
  <c r="R1402" i="1" s="1"/>
  <c r="Q1401" i="1"/>
  <c r="R1401" i="1" s="1"/>
  <c r="Q1400" i="1"/>
  <c r="R1400" i="1" s="1"/>
  <c r="Q1399" i="1"/>
  <c r="R1399" i="1" s="1"/>
  <c r="Q1398" i="1"/>
  <c r="R1398" i="1" s="1"/>
  <c r="Q1397" i="1"/>
  <c r="R1397" i="1" s="1"/>
  <c r="Q1396" i="1"/>
  <c r="R1396" i="1" s="1"/>
  <c r="Q1395" i="1"/>
  <c r="R1395" i="1" s="1"/>
  <c r="Q1394" i="1"/>
  <c r="R1394" i="1" s="1"/>
  <c r="Q1393" i="1"/>
  <c r="R1393" i="1" s="1"/>
  <c r="Q1392" i="1"/>
  <c r="R1392" i="1" s="1"/>
  <c r="Q1391" i="1"/>
  <c r="R1391" i="1" s="1"/>
  <c r="Q1390" i="1"/>
  <c r="R1390" i="1" s="1"/>
  <c r="Q1389" i="1"/>
  <c r="R1389" i="1" s="1"/>
  <c r="Q1388" i="1"/>
  <c r="R1388" i="1" s="1"/>
  <c r="Q1387" i="1"/>
  <c r="R1387" i="1" s="1"/>
  <c r="Q1386" i="1"/>
  <c r="R1386" i="1" s="1"/>
  <c r="Q1385" i="1"/>
  <c r="R1385" i="1" s="1"/>
  <c r="Q1384" i="1"/>
  <c r="R1384" i="1" s="1"/>
  <c r="Q1383" i="1"/>
  <c r="R1383" i="1" s="1"/>
  <c r="Q1382" i="1"/>
  <c r="R1382" i="1" s="1"/>
  <c r="Q1381" i="1"/>
  <c r="R1381" i="1" s="1"/>
  <c r="Q1380" i="1"/>
  <c r="R1380" i="1" s="1"/>
  <c r="Q1379" i="1"/>
  <c r="R1379" i="1" s="1"/>
  <c r="Q1378" i="1"/>
  <c r="R1378" i="1" s="1"/>
  <c r="Q1377" i="1"/>
  <c r="R1377" i="1" s="1"/>
  <c r="Q1376" i="1"/>
  <c r="R1376" i="1" s="1"/>
  <c r="Q1375" i="1"/>
  <c r="R1375" i="1" s="1"/>
  <c r="Q1374" i="1"/>
  <c r="R1374" i="1" s="1"/>
  <c r="Q1373" i="1"/>
  <c r="R1373" i="1" s="1"/>
  <c r="Q1372" i="1"/>
  <c r="R1372" i="1" s="1"/>
  <c r="Q1371" i="1"/>
  <c r="R1371" i="1" s="1"/>
  <c r="Q1370" i="1"/>
  <c r="R1370" i="1" s="1"/>
  <c r="Q1369" i="1"/>
  <c r="R1369" i="1" s="1"/>
  <c r="Q1368" i="1"/>
  <c r="R1368" i="1" s="1"/>
  <c r="Q1367" i="1"/>
  <c r="R1367" i="1" s="1"/>
  <c r="Q1366" i="1"/>
  <c r="R1366" i="1" s="1"/>
  <c r="Q1365" i="1"/>
  <c r="R1365" i="1" s="1"/>
  <c r="Q1364" i="1"/>
  <c r="R1364" i="1" s="1"/>
  <c r="Q1363" i="1"/>
  <c r="R1363" i="1" s="1"/>
  <c r="Q1362" i="1"/>
  <c r="R1362" i="1" s="1"/>
  <c r="Q1361" i="1"/>
  <c r="R1361" i="1" s="1"/>
  <c r="Q1360" i="1"/>
  <c r="R1360" i="1" s="1"/>
  <c r="Q1359" i="1"/>
  <c r="R1359" i="1" s="1"/>
  <c r="Q1358" i="1"/>
  <c r="R1358" i="1" s="1"/>
  <c r="Q1357" i="1"/>
  <c r="R1357" i="1" s="1"/>
  <c r="Q1356" i="1"/>
  <c r="R1356" i="1" s="1"/>
  <c r="Q1355" i="1"/>
  <c r="R1355" i="1" s="1"/>
  <c r="Q1354" i="1"/>
  <c r="R1354" i="1" s="1"/>
  <c r="Q1353" i="1"/>
  <c r="R1353" i="1" s="1"/>
  <c r="Q1352" i="1"/>
  <c r="R1352" i="1" s="1"/>
  <c r="Q1351" i="1"/>
  <c r="R1351" i="1" s="1"/>
  <c r="Q1350" i="1"/>
  <c r="R1350" i="1" s="1"/>
  <c r="Q1349" i="1"/>
  <c r="R1349" i="1" s="1"/>
  <c r="Q1348" i="1"/>
  <c r="R1348" i="1" s="1"/>
  <c r="Q1347" i="1"/>
  <c r="R1347" i="1" s="1"/>
  <c r="Q1346" i="1"/>
  <c r="R1346" i="1" s="1"/>
  <c r="Q1345" i="1"/>
  <c r="R1345" i="1" s="1"/>
  <c r="Q1344" i="1"/>
  <c r="R1344" i="1" s="1"/>
  <c r="Q1343" i="1"/>
  <c r="R1343" i="1" s="1"/>
  <c r="Q1342" i="1"/>
  <c r="R1342" i="1" s="1"/>
  <c r="Q1341" i="1"/>
  <c r="R1341" i="1" s="1"/>
  <c r="Q1340" i="1"/>
  <c r="R1340" i="1" s="1"/>
  <c r="Q1339" i="1"/>
  <c r="R1339" i="1" s="1"/>
  <c r="Q1338" i="1"/>
  <c r="R1338" i="1" s="1"/>
  <c r="Q1337" i="1"/>
  <c r="R1337" i="1" s="1"/>
  <c r="Q1336" i="1"/>
  <c r="R1336" i="1" s="1"/>
  <c r="Q1335" i="1"/>
  <c r="R1335" i="1" s="1"/>
  <c r="Q1334" i="1"/>
  <c r="R1334" i="1" s="1"/>
  <c r="Q1333" i="1"/>
  <c r="R1333" i="1" s="1"/>
  <c r="Q1332" i="1"/>
  <c r="R1332" i="1" s="1"/>
  <c r="Q1331" i="1"/>
  <c r="R1331" i="1" s="1"/>
  <c r="Q1330" i="1"/>
  <c r="R1330" i="1" s="1"/>
  <c r="Q1329" i="1"/>
  <c r="R1329" i="1" s="1"/>
  <c r="Q1328" i="1"/>
  <c r="R1328" i="1" s="1"/>
  <c r="Q1327" i="1"/>
  <c r="R1327" i="1" s="1"/>
  <c r="Q1326" i="1"/>
  <c r="R1326" i="1" s="1"/>
  <c r="Q1325" i="1"/>
  <c r="R1325" i="1" s="1"/>
  <c r="Q1324" i="1"/>
  <c r="R1324" i="1" s="1"/>
  <c r="Q1323" i="1"/>
  <c r="R1323" i="1" s="1"/>
  <c r="Q1322" i="1"/>
  <c r="R1322" i="1" s="1"/>
  <c r="Q1321" i="1"/>
  <c r="R1321" i="1" s="1"/>
  <c r="Q1320" i="1"/>
  <c r="R1320" i="1" s="1"/>
  <c r="Q1319" i="1"/>
  <c r="R1319" i="1" s="1"/>
  <c r="Q1318" i="1"/>
  <c r="R1318" i="1" s="1"/>
  <c r="Q1317" i="1"/>
  <c r="R1317" i="1" s="1"/>
  <c r="Q1316" i="1"/>
  <c r="R1316" i="1" s="1"/>
  <c r="Q1315" i="1"/>
  <c r="R1315" i="1" s="1"/>
  <c r="Q1314" i="1"/>
  <c r="R1314" i="1" s="1"/>
  <c r="Q1313" i="1"/>
  <c r="R1313" i="1" s="1"/>
  <c r="Q1312" i="1"/>
  <c r="R1312" i="1" s="1"/>
  <c r="Q1311" i="1"/>
  <c r="R1311" i="1" s="1"/>
  <c r="Q1310" i="1"/>
  <c r="R1310" i="1" s="1"/>
  <c r="Q1309" i="1"/>
  <c r="R1309" i="1" s="1"/>
  <c r="Q1308" i="1"/>
  <c r="R1308" i="1" s="1"/>
  <c r="Q1307" i="1"/>
  <c r="R1307" i="1" s="1"/>
  <c r="Q1306" i="1"/>
  <c r="R1306" i="1" s="1"/>
  <c r="Q1305" i="1"/>
  <c r="R1305" i="1" s="1"/>
  <c r="Q1304" i="1"/>
  <c r="R1304" i="1" s="1"/>
  <c r="Q1303" i="1"/>
  <c r="R1303" i="1" s="1"/>
  <c r="Q1302" i="1"/>
  <c r="R1302" i="1" s="1"/>
  <c r="Q1301" i="1"/>
  <c r="R1301" i="1" s="1"/>
  <c r="Q1300" i="1"/>
  <c r="R1300" i="1" s="1"/>
  <c r="Q1299" i="1"/>
  <c r="R1299" i="1" s="1"/>
  <c r="Q1298" i="1"/>
  <c r="R1298" i="1" s="1"/>
  <c r="Q1297" i="1"/>
  <c r="R1297" i="1" s="1"/>
  <c r="Q1296" i="1"/>
  <c r="R1296" i="1" s="1"/>
  <c r="Q1295" i="1"/>
  <c r="R1295" i="1" s="1"/>
  <c r="Q1294" i="1"/>
  <c r="R1294" i="1" s="1"/>
  <c r="Q1293" i="1"/>
  <c r="R1293" i="1" s="1"/>
  <c r="Q1292" i="1"/>
  <c r="R1292" i="1" s="1"/>
  <c r="Q1291" i="1"/>
  <c r="R1291" i="1" s="1"/>
  <c r="Q1290" i="1"/>
  <c r="R1290" i="1" s="1"/>
  <c r="Q1289" i="1"/>
  <c r="R1289" i="1" s="1"/>
  <c r="Q1288" i="1"/>
  <c r="R1288" i="1" s="1"/>
  <c r="Q1287" i="1"/>
  <c r="R1287" i="1" s="1"/>
  <c r="Q1286" i="1"/>
  <c r="R1286" i="1" s="1"/>
  <c r="Q1285" i="1"/>
  <c r="R1285" i="1" s="1"/>
  <c r="Q1284" i="1"/>
  <c r="R1284" i="1" s="1"/>
  <c r="Q1283" i="1"/>
  <c r="R1283" i="1" s="1"/>
  <c r="Q1282" i="1"/>
  <c r="R1282" i="1" s="1"/>
  <c r="Q1281" i="1"/>
  <c r="R1281" i="1" s="1"/>
  <c r="Q1280" i="1"/>
  <c r="R1280" i="1" s="1"/>
  <c r="Q1279" i="1"/>
  <c r="R1279" i="1" s="1"/>
  <c r="Q1278" i="1"/>
  <c r="R1278" i="1" s="1"/>
  <c r="Q1277" i="1"/>
  <c r="R1277" i="1" s="1"/>
  <c r="Q1276" i="1"/>
  <c r="R1276" i="1" s="1"/>
  <c r="Q1275" i="1"/>
  <c r="R1275" i="1" s="1"/>
  <c r="Q1274" i="1"/>
  <c r="R1274" i="1" s="1"/>
  <c r="Q1273" i="1"/>
  <c r="R1273" i="1" s="1"/>
  <c r="Q1272" i="1"/>
  <c r="R1272" i="1" s="1"/>
  <c r="Q1271" i="1"/>
  <c r="R1271" i="1" s="1"/>
  <c r="Q1270" i="1"/>
  <c r="R1270" i="1" s="1"/>
  <c r="Q1269" i="1"/>
  <c r="R1269" i="1" s="1"/>
  <c r="Q1268" i="1"/>
  <c r="R1268" i="1" s="1"/>
  <c r="Q1267" i="1"/>
  <c r="R1267" i="1" s="1"/>
  <c r="Q1266" i="1"/>
  <c r="R1266" i="1" s="1"/>
  <c r="Q1265" i="1"/>
  <c r="R1265" i="1" s="1"/>
  <c r="Q1264" i="1"/>
  <c r="R1264" i="1" s="1"/>
  <c r="Q1263" i="1"/>
  <c r="R1263" i="1" s="1"/>
  <c r="Q1262" i="1"/>
  <c r="R1262" i="1" s="1"/>
  <c r="Q1261" i="1"/>
  <c r="R1261" i="1" s="1"/>
  <c r="Q1260" i="1"/>
  <c r="R1260" i="1" s="1"/>
  <c r="Q1259" i="1"/>
  <c r="R1259" i="1" s="1"/>
  <c r="Q1258" i="1"/>
  <c r="R1258" i="1" s="1"/>
  <c r="Q1257" i="1"/>
  <c r="R1257" i="1" s="1"/>
  <c r="Q1256" i="1"/>
  <c r="R1256" i="1" s="1"/>
  <c r="Q1255" i="1"/>
  <c r="R1255" i="1" s="1"/>
  <c r="Q1254" i="1"/>
  <c r="R1254" i="1" s="1"/>
  <c r="Q1253" i="1"/>
  <c r="R1253" i="1" s="1"/>
  <c r="Q1252" i="1"/>
  <c r="R1252" i="1" s="1"/>
  <c r="Q1251" i="1"/>
  <c r="R1251" i="1" s="1"/>
  <c r="Q1250" i="1"/>
  <c r="R1250" i="1" s="1"/>
  <c r="Q1249" i="1"/>
  <c r="R1249" i="1" s="1"/>
  <c r="Q1248" i="1"/>
  <c r="R1248" i="1" s="1"/>
  <c r="Q1247" i="1"/>
  <c r="R1247" i="1" s="1"/>
  <c r="Q1246" i="1"/>
  <c r="R1246" i="1" s="1"/>
  <c r="Q1245" i="1"/>
  <c r="R1245" i="1" s="1"/>
  <c r="Q1244" i="1"/>
  <c r="R1244" i="1" s="1"/>
  <c r="Q1243" i="1"/>
  <c r="R1243" i="1" s="1"/>
  <c r="Q1242" i="1"/>
  <c r="R1242" i="1" s="1"/>
  <c r="Q1241" i="1"/>
  <c r="R1241" i="1" s="1"/>
  <c r="Q1240" i="1"/>
  <c r="R1240" i="1" s="1"/>
  <c r="Q1239" i="1"/>
  <c r="R1239" i="1" s="1"/>
  <c r="Q1238" i="1"/>
  <c r="R1238" i="1" s="1"/>
  <c r="Q1237" i="1"/>
  <c r="R1237" i="1" s="1"/>
  <c r="Q1236" i="1"/>
  <c r="R1236" i="1" s="1"/>
  <c r="Q1235" i="1"/>
  <c r="R1235" i="1" s="1"/>
  <c r="Q1234" i="1"/>
  <c r="R1234" i="1" s="1"/>
  <c r="Q1233" i="1"/>
  <c r="R1233" i="1" s="1"/>
  <c r="Q1232" i="1"/>
  <c r="R1232" i="1" s="1"/>
  <c r="Q1231" i="1"/>
  <c r="R1231" i="1" s="1"/>
  <c r="Q1230" i="1"/>
  <c r="R1230" i="1" s="1"/>
  <c r="Q1229" i="1"/>
  <c r="R1229" i="1" s="1"/>
  <c r="Q1228" i="1"/>
  <c r="R1228" i="1" s="1"/>
  <c r="Q1227" i="1"/>
  <c r="R1227" i="1" s="1"/>
  <c r="Q1226" i="1"/>
  <c r="R1226" i="1" s="1"/>
  <c r="Q1225" i="1"/>
  <c r="R1225" i="1" s="1"/>
  <c r="Q1224" i="1"/>
  <c r="R1224" i="1" s="1"/>
  <c r="Q1223" i="1"/>
  <c r="R1223" i="1" s="1"/>
  <c r="Q1222" i="1"/>
  <c r="R1222" i="1" s="1"/>
  <c r="Q1221" i="1"/>
  <c r="R1221" i="1" s="1"/>
  <c r="Q1220" i="1"/>
  <c r="R1220" i="1" s="1"/>
  <c r="Q1219" i="1"/>
  <c r="R1219" i="1" s="1"/>
  <c r="Q1218" i="1"/>
  <c r="R1218" i="1" s="1"/>
  <c r="Q1217" i="1"/>
  <c r="R1217" i="1" s="1"/>
  <c r="Q1216" i="1"/>
  <c r="R1216" i="1" s="1"/>
  <c r="Q1215" i="1"/>
  <c r="R1215" i="1" s="1"/>
  <c r="Q1214" i="1"/>
  <c r="R1214" i="1" s="1"/>
  <c r="Q1213" i="1"/>
  <c r="R1213" i="1" s="1"/>
  <c r="Q1212" i="1"/>
  <c r="R1212" i="1" s="1"/>
  <c r="Q1211" i="1"/>
  <c r="R1211" i="1" s="1"/>
  <c r="Q1210" i="1"/>
  <c r="R1210" i="1" s="1"/>
  <c r="Q1209" i="1"/>
  <c r="R1209" i="1" s="1"/>
  <c r="Q1208" i="1"/>
  <c r="R1208" i="1" s="1"/>
  <c r="Q1207" i="1"/>
  <c r="R1207" i="1" s="1"/>
  <c r="Q1206" i="1"/>
  <c r="R1206" i="1" s="1"/>
  <c r="Q1205" i="1"/>
  <c r="R1205" i="1" s="1"/>
  <c r="Q1204" i="1"/>
  <c r="R1204" i="1" s="1"/>
  <c r="Q1203" i="1"/>
  <c r="R1203" i="1" s="1"/>
  <c r="Q1202" i="1"/>
  <c r="R1202" i="1" s="1"/>
  <c r="Q1201" i="1"/>
  <c r="R1201" i="1" s="1"/>
  <c r="Q1200" i="1"/>
  <c r="R1200" i="1" s="1"/>
  <c r="Q1199" i="1"/>
  <c r="R1199" i="1" s="1"/>
  <c r="Q1198" i="1"/>
  <c r="R1198" i="1" s="1"/>
  <c r="Q1197" i="1"/>
  <c r="R1197" i="1" s="1"/>
  <c r="Q1196" i="1"/>
  <c r="R1196" i="1" s="1"/>
  <c r="Q1195" i="1"/>
  <c r="R1195" i="1" s="1"/>
  <c r="Q1194" i="1"/>
  <c r="R1194" i="1" s="1"/>
  <c r="Q1193" i="1"/>
  <c r="R1193" i="1" s="1"/>
  <c r="Q1192" i="1"/>
  <c r="R1192" i="1" s="1"/>
  <c r="Q1191" i="1"/>
  <c r="R1191" i="1" s="1"/>
  <c r="Q1190" i="1"/>
  <c r="R1190" i="1" s="1"/>
  <c r="Q1189" i="1"/>
  <c r="R1189" i="1" s="1"/>
  <c r="Q1188" i="1"/>
  <c r="R1188" i="1" s="1"/>
  <c r="Q1187" i="1"/>
  <c r="R1187" i="1" s="1"/>
  <c r="Q1186" i="1"/>
  <c r="R1186" i="1" s="1"/>
  <c r="Q1185" i="1"/>
  <c r="R1185" i="1" s="1"/>
  <c r="Q1184" i="1"/>
  <c r="R1184" i="1" s="1"/>
  <c r="Q1183" i="1"/>
  <c r="R1183" i="1" s="1"/>
  <c r="Q1182" i="1"/>
  <c r="R1182" i="1" s="1"/>
  <c r="Q1181" i="1"/>
  <c r="R1181" i="1" s="1"/>
  <c r="Q1180" i="1"/>
  <c r="R1180" i="1" s="1"/>
  <c r="Q1179" i="1"/>
  <c r="R1179" i="1" s="1"/>
  <c r="Q1178" i="1"/>
  <c r="R1178" i="1" s="1"/>
  <c r="Q1177" i="1"/>
  <c r="R1177" i="1" s="1"/>
  <c r="Q1176" i="1"/>
  <c r="R1176" i="1" s="1"/>
  <c r="Q1175" i="1"/>
  <c r="R1175" i="1" s="1"/>
  <c r="Q1174" i="1"/>
  <c r="R1174" i="1" s="1"/>
  <c r="Q1173" i="1"/>
  <c r="R1173" i="1" s="1"/>
  <c r="Q1172" i="1"/>
  <c r="R1172" i="1" s="1"/>
  <c r="Q1171" i="1"/>
  <c r="R1171" i="1" s="1"/>
  <c r="Q1170" i="1"/>
  <c r="R1170" i="1" s="1"/>
  <c r="Q1169" i="1"/>
  <c r="R1169" i="1" s="1"/>
  <c r="Q1168" i="1"/>
  <c r="R1168" i="1" s="1"/>
  <c r="Q1167" i="1"/>
  <c r="R1167" i="1" s="1"/>
  <c r="Q1166" i="1"/>
  <c r="R1166" i="1" s="1"/>
  <c r="Q1165" i="1"/>
  <c r="R1165" i="1" s="1"/>
  <c r="Q1164" i="1"/>
  <c r="R1164" i="1" s="1"/>
  <c r="Q1163" i="1"/>
  <c r="R1163" i="1" s="1"/>
  <c r="Q1162" i="1"/>
  <c r="R1162" i="1" s="1"/>
  <c r="Q1161" i="1"/>
  <c r="R1161" i="1" s="1"/>
  <c r="Q1160" i="1"/>
  <c r="R1160" i="1" s="1"/>
  <c r="Q1159" i="1"/>
  <c r="R1159" i="1" s="1"/>
  <c r="Q1158" i="1"/>
  <c r="R1158" i="1" s="1"/>
  <c r="Q1157" i="1"/>
  <c r="R1157" i="1" s="1"/>
  <c r="Q1156" i="1"/>
  <c r="R1156" i="1" s="1"/>
  <c r="Q1155" i="1"/>
  <c r="R1155" i="1" s="1"/>
  <c r="Q1154" i="1"/>
  <c r="R1154" i="1" s="1"/>
  <c r="Q1153" i="1"/>
  <c r="R1153" i="1" s="1"/>
  <c r="Q1152" i="1"/>
  <c r="R1152" i="1" s="1"/>
  <c r="Q1151" i="1"/>
  <c r="R1151" i="1" s="1"/>
  <c r="Q1150" i="1"/>
  <c r="R1150" i="1" s="1"/>
  <c r="Q1149" i="1"/>
  <c r="R1149" i="1" s="1"/>
  <c r="Q1148" i="1"/>
  <c r="R1148" i="1" s="1"/>
  <c r="Q1147" i="1"/>
  <c r="R1147" i="1" s="1"/>
  <c r="Q1146" i="1"/>
  <c r="R1146" i="1" s="1"/>
  <c r="Q1145" i="1"/>
  <c r="R1145" i="1" s="1"/>
  <c r="Q1144" i="1"/>
  <c r="R1144" i="1" s="1"/>
  <c r="Q1143" i="1"/>
  <c r="R1143" i="1" s="1"/>
  <c r="Q1142" i="1"/>
  <c r="R1142" i="1" s="1"/>
  <c r="Q1141" i="1"/>
  <c r="R1141" i="1" s="1"/>
  <c r="Q1140" i="1"/>
  <c r="R1140" i="1" s="1"/>
  <c r="Q1139" i="1"/>
  <c r="R1139" i="1" s="1"/>
  <c r="Q1138" i="1"/>
  <c r="R1138" i="1" s="1"/>
  <c r="Q1137" i="1"/>
  <c r="R1137" i="1" s="1"/>
  <c r="Q1136" i="1"/>
  <c r="R1136" i="1" s="1"/>
  <c r="Q1135" i="1"/>
  <c r="R1135" i="1" s="1"/>
  <c r="Q1134" i="1"/>
  <c r="R1134" i="1" s="1"/>
  <c r="Q1133" i="1"/>
  <c r="R1133" i="1" s="1"/>
  <c r="Q1132" i="1"/>
  <c r="R1132" i="1" s="1"/>
  <c r="Q1131" i="1"/>
  <c r="R1131" i="1" s="1"/>
  <c r="Q1130" i="1"/>
  <c r="R1130" i="1" s="1"/>
  <c r="Q1129" i="1"/>
  <c r="R1129" i="1" s="1"/>
  <c r="Q1128" i="1"/>
  <c r="R1128" i="1" s="1"/>
  <c r="Q1127" i="1"/>
  <c r="R1127" i="1" s="1"/>
  <c r="Q1126" i="1"/>
  <c r="R1126" i="1" s="1"/>
  <c r="Q1125" i="1"/>
  <c r="R1125" i="1" s="1"/>
  <c r="Q1124" i="1"/>
  <c r="R1124" i="1" s="1"/>
  <c r="Q1123" i="1"/>
  <c r="R1123" i="1" s="1"/>
  <c r="Q1122" i="1"/>
  <c r="R1122" i="1" s="1"/>
  <c r="Q1121" i="1"/>
  <c r="R1121" i="1" s="1"/>
  <c r="Q1120" i="1"/>
  <c r="R1120" i="1" s="1"/>
  <c r="Q1119" i="1"/>
  <c r="R1119" i="1" s="1"/>
  <c r="Q1118" i="1"/>
  <c r="R1118" i="1" s="1"/>
  <c r="Q1117" i="1"/>
  <c r="R1117" i="1" s="1"/>
  <c r="Q1116" i="1"/>
  <c r="R1116" i="1" s="1"/>
  <c r="Q1115" i="1"/>
  <c r="R1115" i="1" s="1"/>
  <c r="Q1114" i="1"/>
  <c r="R1114" i="1" s="1"/>
  <c r="Q1113" i="1"/>
  <c r="R1113" i="1" s="1"/>
  <c r="Q1112" i="1"/>
  <c r="R1112" i="1" s="1"/>
  <c r="Q1111" i="1"/>
  <c r="R1111" i="1" s="1"/>
  <c r="Q1110" i="1"/>
  <c r="R1110" i="1" s="1"/>
  <c r="Q1109" i="1"/>
  <c r="R1109" i="1" s="1"/>
  <c r="Q1108" i="1"/>
  <c r="R1108" i="1" s="1"/>
  <c r="Q1107" i="1"/>
  <c r="R1107" i="1" s="1"/>
  <c r="Q1106" i="1"/>
  <c r="R1106" i="1" s="1"/>
  <c r="Q1105" i="1"/>
  <c r="R1105" i="1" s="1"/>
  <c r="Q1104" i="1"/>
  <c r="R1104" i="1" s="1"/>
  <c r="Q1103" i="1"/>
  <c r="R1103" i="1" s="1"/>
  <c r="Q1102" i="1"/>
  <c r="R1102" i="1" s="1"/>
  <c r="Q1101" i="1"/>
  <c r="R1101" i="1" s="1"/>
  <c r="Q1100" i="1"/>
  <c r="R1100" i="1" s="1"/>
  <c r="Q1099" i="1"/>
  <c r="R1099" i="1" s="1"/>
  <c r="Q1098" i="1"/>
  <c r="R1098" i="1" s="1"/>
  <c r="Q1097" i="1"/>
  <c r="R1097" i="1" s="1"/>
  <c r="Q1096" i="1"/>
  <c r="R1096" i="1" s="1"/>
  <c r="Q1095" i="1"/>
  <c r="R1095" i="1" s="1"/>
  <c r="Q1094" i="1"/>
  <c r="R1094" i="1" s="1"/>
  <c r="Q1093" i="1"/>
  <c r="R1093" i="1" s="1"/>
  <c r="Q1092" i="1"/>
  <c r="R1092" i="1" s="1"/>
  <c r="Q1091" i="1"/>
  <c r="R1091" i="1" s="1"/>
  <c r="Q1090" i="1"/>
  <c r="R1090" i="1" s="1"/>
  <c r="Q1089" i="1"/>
  <c r="R1089" i="1" s="1"/>
  <c r="Q1088" i="1"/>
  <c r="R1088" i="1" s="1"/>
  <c r="Q1087" i="1"/>
  <c r="R1087" i="1" s="1"/>
  <c r="Q1086" i="1"/>
  <c r="R1086" i="1" s="1"/>
  <c r="Q1085" i="1"/>
  <c r="R1085" i="1" s="1"/>
  <c r="Q1084" i="1"/>
  <c r="R1084" i="1" s="1"/>
  <c r="Q1083" i="1"/>
  <c r="R1083" i="1" s="1"/>
  <c r="Q1082" i="1"/>
  <c r="R1082" i="1" s="1"/>
  <c r="Q1081" i="1"/>
  <c r="R1081" i="1" s="1"/>
  <c r="Q1080" i="1"/>
  <c r="R1080" i="1" s="1"/>
  <c r="Q1079" i="1"/>
  <c r="R1079" i="1" s="1"/>
  <c r="Q1078" i="1"/>
  <c r="R1078" i="1" s="1"/>
  <c r="Q1077" i="1"/>
  <c r="R1077" i="1" s="1"/>
  <c r="Q1076" i="1"/>
  <c r="R1076" i="1" s="1"/>
  <c r="Q1075" i="1"/>
  <c r="R1075" i="1" s="1"/>
  <c r="Q1074" i="1"/>
  <c r="R1074" i="1" s="1"/>
  <c r="Q1073" i="1"/>
  <c r="R1073" i="1" s="1"/>
  <c r="Q1072" i="1"/>
  <c r="R1072" i="1" s="1"/>
  <c r="Q1071" i="1"/>
  <c r="R1071" i="1" s="1"/>
  <c r="Q1070" i="1"/>
  <c r="R1070" i="1" s="1"/>
  <c r="Q1069" i="1"/>
  <c r="R1069" i="1" s="1"/>
  <c r="Q1068" i="1"/>
  <c r="R1068" i="1" s="1"/>
  <c r="Q1067" i="1"/>
  <c r="R1067" i="1" s="1"/>
  <c r="Q1066" i="1"/>
  <c r="R1066" i="1" s="1"/>
  <c r="Q1065" i="1"/>
  <c r="R1065" i="1" s="1"/>
  <c r="Q1064" i="1"/>
  <c r="R1064" i="1" s="1"/>
  <c r="Q1063" i="1"/>
  <c r="R1063" i="1" s="1"/>
  <c r="Q1062" i="1"/>
  <c r="R1062" i="1" s="1"/>
  <c r="Q1061" i="1"/>
  <c r="R1061" i="1" s="1"/>
  <c r="Q1060" i="1"/>
  <c r="R1060" i="1" s="1"/>
  <c r="Q1059" i="1"/>
  <c r="R1059" i="1" s="1"/>
  <c r="Q1058" i="1"/>
  <c r="R1058" i="1" s="1"/>
  <c r="Q1057" i="1"/>
  <c r="R1057" i="1" s="1"/>
  <c r="Q1056" i="1"/>
  <c r="R1056" i="1" s="1"/>
  <c r="Q1055" i="1"/>
  <c r="R1055" i="1" s="1"/>
  <c r="Q1054" i="1"/>
  <c r="R1054" i="1" s="1"/>
  <c r="Q1053" i="1"/>
  <c r="R1053" i="1" s="1"/>
  <c r="Q1052" i="1"/>
  <c r="R1052" i="1" s="1"/>
  <c r="Q1051" i="1"/>
  <c r="R1051" i="1" s="1"/>
  <c r="Q1050" i="1"/>
  <c r="R1050" i="1" s="1"/>
  <c r="Q1049" i="1"/>
  <c r="R1049" i="1" s="1"/>
  <c r="Q1048" i="1"/>
  <c r="R1048" i="1" s="1"/>
  <c r="Q1047" i="1"/>
  <c r="R1047" i="1" s="1"/>
  <c r="Q1046" i="1"/>
  <c r="R1046" i="1" s="1"/>
  <c r="Q1045" i="1"/>
  <c r="R1045" i="1" s="1"/>
  <c r="Q1044" i="1"/>
  <c r="R1044" i="1" s="1"/>
  <c r="Q1043" i="1"/>
  <c r="R1043" i="1" s="1"/>
  <c r="Q1042" i="1"/>
  <c r="R1042" i="1" s="1"/>
  <c r="Q1041" i="1"/>
  <c r="R1041" i="1" s="1"/>
  <c r="Q1040" i="1"/>
  <c r="R1040" i="1" s="1"/>
  <c r="Q1039" i="1"/>
  <c r="R1039" i="1" s="1"/>
  <c r="Q1038" i="1"/>
  <c r="R1038" i="1" s="1"/>
  <c r="Q1037" i="1"/>
  <c r="R1037" i="1" s="1"/>
  <c r="Q1036" i="1"/>
  <c r="R1036" i="1" s="1"/>
  <c r="Q1035" i="1"/>
  <c r="R1035" i="1" s="1"/>
  <c r="Q1034" i="1"/>
  <c r="R1034" i="1" s="1"/>
  <c r="Q1033" i="1"/>
  <c r="R1033" i="1" s="1"/>
  <c r="Q1032" i="1"/>
  <c r="R1032" i="1" s="1"/>
  <c r="Q1031" i="1"/>
  <c r="R1031" i="1" s="1"/>
  <c r="Q1030" i="1"/>
  <c r="R1030" i="1" s="1"/>
  <c r="Q1029" i="1"/>
  <c r="R1029" i="1" s="1"/>
  <c r="Q1028" i="1"/>
  <c r="R1028" i="1" s="1"/>
  <c r="Q1027" i="1"/>
  <c r="R1027" i="1" s="1"/>
  <c r="Q1026" i="1"/>
  <c r="R1026" i="1" s="1"/>
  <c r="Q1025" i="1"/>
  <c r="R1025" i="1" s="1"/>
  <c r="Q1024" i="1"/>
  <c r="R1024" i="1" s="1"/>
  <c r="Q1023" i="1"/>
  <c r="R1023" i="1" s="1"/>
  <c r="Q1022" i="1"/>
  <c r="R1022" i="1" s="1"/>
  <c r="Q1021" i="1"/>
  <c r="R1021" i="1" s="1"/>
  <c r="Q1020" i="1"/>
  <c r="R1020" i="1" s="1"/>
  <c r="Q1019" i="1"/>
  <c r="R1019" i="1" s="1"/>
  <c r="Q1018" i="1"/>
  <c r="R1018" i="1" s="1"/>
  <c r="Q1017" i="1"/>
  <c r="R1017" i="1" s="1"/>
  <c r="Q1016" i="1"/>
  <c r="R1016" i="1" s="1"/>
  <c r="Q1015" i="1"/>
  <c r="R1015" i="1" s="1"/>
  <c r="Q1014" i="1"/>
  <c r="R1014" i="1" s="1"/>
  <c r="Q1013" i="1"/>
  <c r="R1013" i="1" s="1"/>
  <c r="Q1012" i="1"/>
  <c r="R1012" i="1" s="1"/>
  <c r="Q1011" i="1"/>
  <c r="R1011" i="1" s="1"/>
  <c r="Q1010" i="1"/>
  <c r="R1010" i="1" s="1"/>
  <c r="Q1009" i="1"/>
  <c r="R1009" i="1" s="1"/>
  <c r="Q1008" i="1"/>
  <c r="R1008" i="1" s="1"/>
  <c r="Q1007" i="1"/>
  <c r="R1007" i="1" s="1"/>
  <c r="Q1006" i="1"/>
  <c r="R1006" i="1" s="1"/>
  <c r="Q1005" i="1"/>
  <c r="R1005" i="1" s="1"/>
  <c r="Q1004" i="1"/>
  <c r="R1004" i="1" s="1"/>
  <c r="Q1003" i="1"/>
  <c r="R1003" i="1" s="1"/>
  <c r="Q1002" i="1"/>
  <c r="R1002" i="1" s="1"/>
  <c r="Q1001" i="1"/>
  <c r="R1001" i="1" s="1"/>
  <c r="Q1000" i="1"/>
  <c r="R1000" i="1" s="1"/>
  <c r="Q999" i="1"/>
  <c r="R999" i="1" s="1"/>
  <c r="Q998" i="1"/>
  <c r="R998" i="1" s="1"/>
  <c r="Q997" i="1"/>
  <c r="R997" i="1" s="1"/>
  <c r="Q996" i="1"/>
  <c r="R996" i="1" s="1"/>
  <c r="Q995" i="1"/>
  <c r="R995" i="1" s="1"/>
  <c r="Q994" i="1"/>
  <c r="R994" i="1" s="1"/>
  <c r="Q993" i="1"/>
  <c r="R993" i="1" s="1"/>
  <c r="Q992" i="1"/>
  <c r="R992" i="1" s="1"/>
  <c r="Q991" i="1"/>
  <c r="R991" i="1" s="1"/>
  <c r="Q990" i="1"/>
  <c r="R990" i="1" s="1"/>
  <c r="Q989" i="1"/>
  <c r="R989" i="1" s="1"/>
  <c r="Q988" i="1"/>
  <c r="R988" i="1" s="1"/>
  <c r="Q987" i="1"/>
  <c r="R987" i="1" s="1"/>
  <c r="Q986" i="1"/>
  <c r="R986" i="1" s="1"/>
  <c r="Q985" i="1"/>
  <c r="R985" i="1" s="1"/>
  <c r="Q984" i="1"/>
  <c r="R984" i="1" s="1"/>
  <c r="Q983" i="1"/>
  <c r="R983" i="1" s="1"/>
  <c r="Q982" i="1"/>
  <c r="R982" i="1" s="1"/>
  <c r="Q981" i="1"/>
  <c r="R981" i="1" s="1"/>
  <c r="Q980" i="1"/>
  <c r="R980" i="1" s="1"/>
  <c r="Q979" i="1"/>
  <c r="R979" i="1" s="1"/>
  <c r="Q978" i="1"/>
  <c r="R978" i="1" s="1"/>
  <c r="Q977" i="1"/>
  <c r="R977" i="1" s="1"/>
  <c r="Q976" i="1"/>
  <c r="R976" i="1" s="1"/>
  <c r="Q975" i="1"/>
  <c r="R975" i="1" s="1"/>
  <c r="Q974" i="1"/>
  <c r="R974" i="1" s="1"/>
  <c r="Q973" i="1"/>
  <c r="R973" i="1" s="1"/>
  <c r="Q972" i="1"/>
  <c r="R972" i="1" s="1"/>
  <c r="Q971" i="1"/>
  <c r="R971" i="1" s="1"/>
  <c r="Q970" i="1"/>
  <c r="R970" i="1" s="1"/>
  <c r="Q969" i="1"/>
  <c r="R969" i="1" s="1"/>
  <c r="Q968" i="1"/>
  <c r="R968" i="1" s="1"/>
  <c r="Q967" i="1"/>
  <c r="R967" i="1" s="1"/>
  <c r="Q966" i="1"/>
  <c r="R966" i="1" s="1"/>
  <c r="Q965" i="1"/>
  <c r="R965" i="1" s="1"/>
  <c r="Q964" i="1"/>
  <c r="R964" i="1" s="1"/>
  <c r="Q963" i="1"/>
  <c r="R963" i="1" s="1"/>
  <c r="Q962" i="1"/>
  <c r="R962" i="1" s="1"/>
  <c r="Q961" i="1"/>
  <c r="R961" i="1" s="1"/>
  <c r="Q960" i="1"/>
  <c r="R960" i="1" s="1"/>
  <c r="Q959" i="1"/>
  <c r="R959" i="1" s="1"/>
  <c r="Q958" i="1"/>
  <c r="R958" i="1" s="1"/>
  <c r="Q957" i="1"/>
  <c r="R957" i="1" s="1"/>
  <c r="Q956" i="1"/>
  <c r="R956" i="1" s="1"/>
  <c r="Q955" i="1"/>
  <c r="R955" i="1" s="1"/>
  <c r="Q954" i="1"/>
  <c r="R954" i="1" s="1"/>
  <c r="Q953" i="1"/>
  <c r="R953" i="1" s="1"/>
  <c r="Q952" i="1"/>
  <c r="R952" i="1" s="1"/>
  <c r="Q951" i="1"/>
  <c r="R951" i="1" s="1"/>
  <c r="Q950" i="1"/>
  <c r="R950" i="1" s="1"/>
  <c r="Q949" i="1"/>
  <c r="R949" i="1" s="1"/>
  <c r="Q948" i="1"/>
  <c r="R948" i="1" s="1"/>
  <c r="Q947" i="1"/>
  <c r="R947" i="1" s="1"/>
  <c r="Q946" i="1"/>
  <c r="R946" i="1" s="1"/>
  <c r="Q945" i="1"/>
  <c r="R945" i="1" s="1"/>
  <c r="Q944" i="1"/>
  <c r="R944" i="1" s="1"/>
  <c r="Q943" i="1"/>
  <c r="R943" i="1" s="1"/>
  <c r="Q942" i="1"/>
  <c r="R942" i="1" s="1"/>
  <c r="Q941" i="1"/>
  <c r="R941" i="1" s="1"/>
  <c r="Q940" i="1"/>
  <c r="R940" i="1" s="1"/>
  <c r="Q939" i="1"/>
  <c r="R939" i="1" s="1"/>
  <c r="Q938" i="1"/>
  <c r="R938" i="1" s="1"/>
  <c r="Q937" i="1"/>
  <c r="R937" i="1" s="1"/>
  <c r="Q936" i="1"/>
  <c r="R936" i="1" s="1"/>
  <c r="Q935" i="1"/>
  <c r="R935" i="1" s="1"/>
  <c r="Q934" i="1"/>
  <c r="R934" i="1" s="1"/>
  <c r="Q933" i="1"/>
  <c r="R933" i="1" s="1"/>
  <c r="Q932" i="1"/>
  <c r="R932" i="1" s="1"/>
  <c r="Q931" i="1"/>
  <c r="R931" i="1" s="1"/>
  <c r="Q930" i="1"/>
  <c r="R930" i="1" s="1"/>
  <c r="Q929" i="1"/>
  <c r="R929" i="1" s="1"/>
  <c r="Q928" i="1"/>
  <c r="R928" i="1" s="1"/>
  <c r="Q927" i="1"/>
  <c r="R927" i="1" s="1"/>
  <c r="Q926" i="1"/>
  <c r="R926" i="1" s="1"/>
  <c r="Q925" i="1"/>
  <c r="R925" i="1" s="1"/>
  <c r="Q924" i="1"/>
  <c r="R924" i="1" s="1"/>
  <c r="Q923" i="1"/>
  <c r="R923" i="1" s="1"/>
  <c r="Q922" i="1"/>
  <c r="R922" i="1" s="1"/>
  <c r="Q921" i="1"/>
  <c r="R921" i="1" s="1"/>
  <c r="Q920" i="1"/>
  <c r="R920" i="1" s="1"/>
  <c r="Q919" i="1"/>
  <c r="R919" i="1" s="1"/>
  <c r="Q918" i="1"/>
  <c r="R918" i="1" s="1"/>
  <c r="Q917" i="1"/>
  <c r="R917" i="1" s="1"/>
  <c r="Q916" i="1"/>
  <c r="R916" i="1" s="1"/>
  <c r="Q915" i="1"/>
  <c r="R915" i="1" s="1"/>
  <c r="Q914" i="1"/>
  <c r="R914" i="1" s="1"/>
  <c r="Q913" i="1"/>
  <c r="R913" i="1" s="1"/>
  <c r="Q912" i="1"/>
  <c r="R912" i="1" s="1"/>
  <c r="Q911" i="1"/>
  <c r="R911" i="1" s="1"/>
  <c r="Q910" i="1"/>
  <c r="R910" i="1" s="1"/>
  <c r="Q909" i="1"/>
  <c r="R909" i="1" s="1"/>
  <c r="Q908" i="1"/>
  <c r="R908" i="1" s="1"/>
  <c r="Q907" i="1"/>
  <c r="R907" i="1" s="1"/>
  <c r="Q906" i="1"/>
  <c r="R906" i="1" s="1"/>
  <c r="Q905" i="1"/>
  <c r="R905" i="1" s="1"/>
  <c r="Q904" i="1"/>
  <c r="R904" i="1" s="1"/>
  <c r="Q903" i="1"/>
  <c r="R903" i="1" s="1"/>
  <c r="Q902" i="1"/>
  <c r="R902" i="1" s="1"/>
  <c r="Q901" i="1"/>
  <c r="R901" i="1" s="1"/>
  <c r="Q900" i="1"/>
  <c r="R900" i="1" s="1"/>
  <c r="Q899" i="1"/>
  <c r="R899" i="1" s="1"/>
  <c r="Q898" i="1"/>
  <c r="R898" i="1" s="1"/>
  <c r="Q897" i="1"/>
  <c r="R897" i="1" s="1"/>
  <c r="Q896" i="1"/>
  <c r="R896" i="1" s="1"/>
  <c r="Q895" i="1"/>
  <c r="R895" i="1" s="1"/>
  <c r="Q894" i="1"/>
  <c r="R894" i="1" s="1"/>
  <c r="Q893" i="1"/>
  <c r="R893" i="1" s="1"/>
  <c r="Q892" i="1"/>
  <c r="R892" i="1" s="1"/>
  <c r="Q891" i="1"/>
  <c r="R891" i="1" s="1"/>
  <c r="Q890" i="1"/>
  <c r="R890" i="1" s="1"/>
  <c r="Q889" i="1"/>
  <c r="R889" i="1" s="1"/>
  <c r="Q888" i="1"/>
  <c r="R888" i="1" s="1"/>
  <c r="Q887" i="1"/>
  <c r="R887" i="1" s="1"/>
  <c r="Q886" i="1"/>
  <c r="R886" i="1" s="1"/>
  <c r="Q885" i="1"/>
  <c r="R885" i="1" s="1"/>
  <c r="Q884" i="1"/>
  <c r="R884" i="1" s="1"/>
  <c r="Q883" i="1"/>
  <c r="R883" i="1" s="1"/>
  <c r="Q882" i="1"/>
  <c r="R882" i="1" s="1"/>
  <c r="Q881" i="1"/>
  <c r="R881" i="1" s="1"/>
  <c r="Q880" i="1"/>
  <c r="R880" i="1" s="1"/>
  <c r="Q879" i="1"/>
  <c r="R879" i="1" s="1"/>
  <c r="Q878" i="1"/>
  <c r="R878" i="1" s="1"/>
  <c r="Q877" i="1"/>
  <c r="R877" i="1" s="1"/>
  <c r="Q876" i="1"/>
  <c r="R876" i="1" s="1"/>
  <c r="Q875" i="1"/>
  <c r="R875" i="1" s="1"/>
  <c r="Q874" i="1"/>
  <c r="R874" i="1" s="1"/>
  <c r="Q873" i="1"/>
  <c r="R873" i="1" s="1"/>
  <c r="Q872" i="1"/>
  <c r="R872" i="1" s="1"/>
  <c r="Q871" i="1"/>
  <c r="R871" i="1" s="1"/>
  <c r="Q870" i="1"/>
  <c r="R870" i="1" s="1"/>
  <c r="Q869" i="1"/>
  <c r="R869" i="1" s="1"/>
  <c r="Q868" i="1"/>
  <c r="R868" i="1" s="1"/>
  <c r="Q867" i="1"/>
  <c r="R867" i="1" s="1"/>
  <c r="Q866" i="1"/>
  <c r="R866" i="1" s="1"/>
  <c r="Q865" i="1"/>
  <c r="R865" i="1" s="1"/>
  <c r="Q864" i="1"/>
  <c r="R864" i="1" s="1"/>
  <c r="Q863" i="1"/>
  <c r="R863" i="1" s="1"/>
  <c r="Q862" i="1"/>
  <c r="R862" i="1" s="1"/>
  <c r="Q861" i="1"/>
  <c r="R861" i="1" s="1"/>
  <c r="Q860" i="1"/>
  <c r="R860" i="1" s="1"/>
  <c r="Q859" i="1"/>
  <c r="R859" i="1" s="1"/>
  <c r="Q858" i="1"/>
  <c r="R858" i="1" s="1"/>
  <c r="Q857" i="1"/>
  <c r="R857" i="1" s="1"/>
  <c r="Q856" i="1"/>
  <c r="R856" i="1" s="1"/>
  <c r="Q855" i="1"/>
  <c r="R855" i="1" s="1"/>
  <c r="Q854" i="1"/>
  <c r="R854" i="1" s="1"/>
  <c r="Q853" i="1"/>
  <c r="R853" i="1" s="1"/>
  <c r="Q852" i="1"/>
  <c r="R852" i="1" s="1"/>
  <c r="Q851" i="1"/>
  <c r="R851" i="1" s="1"/>
  <c r="Q850" i="1"/>
  <c r="R850" i="1" s="1"/>
  <c r="Q849" i="1"/>
  <c r="R849" i="1" s="1"/>
  <c r="Q848" i="1"/>
  <c r="R848" i="1" s="1"/>
  <c r="Q847" i="1"/>
  <c r="R847" i="1" s="1"/>
  <c r="Q846" i="1"/>
  <c r="R846" i="1" s="1"/>
  <c r="Q845" i="1"/>
  <c r="R845" i="1" s="1"/>
  <c r="Q844" i="1"/>
  <c r="R844" i="1" s="1"/>
  <c r="Q843" i="1"/>
  <c r="R843" i="1" s="1"/>
  <c r="Q842" i="1"/>
  <c r="R842" i="1" s="1"/>
  <c r="Q841" i="1"/>
  <c r="R841" i="1" s="1"/>
  <c r="Q840" i="1"/>
  <c r="R840" i="1" s="1"/>
  <c r="Q839" i="1"/>
  <c r="R839" i="1" s="1"/>
  <c r="Q838" i="1"/>
  <c r="R838" i="1" s="1"/>
  <c r="Q837" i="1"/>
  <c r="R837" i="1" s="1"/>
  <c r="Q836" i="1"/>
  <c r="R836" i="1" s="1"/>
  <c r="Q835" i="1"/>
  <c r="R835" i="1" s="1"/>
  <c r="Q834" i="1"/>
  <c r="R834" i="1" s="1"/>
  <c r="Q833" i="1"/>
  <c r="R833" i="1" s="1"/>
  <c r="Q832" i="1"/>
  <c r="R832" i="1" s="1"/>
  <c r="Q831" i="1"/>
  <c r="R831" i="1" s="1"/>
  <c r="Q830" i="1"/>
  <c r="R830" i="1" s="1"/>
  <c r="Q829" i="1"/>
  <c r="R829" i="1" s="1"/>
  <c r="Q828" i="1"/>
  <c r="R828" i="1" s="1"/>
  <c r="Q827" i="1"/>
  <c r="R827" i="1" s="1"/>
  <c r="Q826" i="1"/>
  <c r="R826" i="1" s="1"/>
  <c r="Q825" i="1"/>
  <c r="R825" i="1" s="1"/>
  <c r="Q824" i="1"/>
  <c r="R824" i="1" s="1"/>
  <c r="Q823" i="1"/>
  <c r="R823" i="1" s="1"/>
  <c r="Q822" i="1"/>
  <c r="R822" i="1" s="1"/>
  <c r="Q821" i="1"/>
  <c r="R821" i="1" s="1"/>
  <c r="Q820" i="1"/>
  <c r="R820" i="1" s="1"/>
  <c r="Q819" i="1"/>
  <c r="R819" i="1" s="1"/>
  <c r="Q818" i="1"/>
  <c r="R818" i="1" s="1"/>
  <c r="Q817" i="1"/>
  <c r="R817" i="1" s="1"/>
  <c r="Q816" i="1"/>
  <c r="R816" i="1" s="1"/>
  <c r="Q815" i="1"/>
  <c r="R815" i="1" s="1"/>
  <c r="Q814" i="1"/>
  <c r="R814" i="1" s="1"/>
  <c r="Q813" i="1"/>
  <c r="R813" i="1" s="1"/>
  <c r="Q812" i="1"/>
  <c r="R812" i="1" s="1"/>
  <c r="Q811" i="1"/>
  <c r="R811" i="1" s="1"/>
  <c r="Q810" i="1"/>
  <c r="R810" i="1" s="1"/>
  <c r="Q809" i="1"/>
  <c r="R809" i="1" s="1"/>
  <c r="Q808" i="1"/>
  <c r="R808" i="1" s="1"/>
  <c r="Q807" i="1"/>
  <c r="R807" i="1" s="1"/>
  <c r="Q806" i="1"/>
  <c r="R806" i="1" s="1"/>
  <c r="Q805" i="1"/>
  <c r="R805" i="1" s="1"/>
  <c r="Q804" i="1"/>
  <c r="R804" i="1" s="1"/>
  <c r="Q803" i="1"/>
  <c r="R803" i="1" s="1"/>
  <c r="Q802" i="1"/>
  <c r="R802" i="1" s="1"/>
  <c r="Q801" i="1"/>
  <c r="R801" i="1" s="1"/>
  <c r="Q800" i="1"/>
  <c r="R800" i="1" s="1"/>
  <c r="Q799" i="1"/>
  <c r="R799" i="1" s="1"/>
  <c r="Q798" i="1"/>
  <c r="R798" i="1" s="1"/>
  <c r="Q797" i="1"/>
  <c r="R797" i="1" s="1"/>
  <c r="Q796" i="1"/>
  <c r="R796" i="1" s="1"/>
  <c r="Q795" i="1"/>
  <c r="R795" i="1" s="1"/>
  <c r="Q794" i="1"/>
  <c r="R794" i="1" s="1"/>
  <c r="Q793" i="1"/>
  <c r="R793" i="1" s="1"/>
  <c r="Q792" i="1"/>
  <c r="R792" i="1" s="1"/>
  <c r="Q791" i="1"/>
  <c r="R791" i="1" s="1"/>
  <c r="Q790" i="1"/>
  <c r="R790" i="1" s="1"/>
  <c r="Q789" i="1"/>
  <c r="R789" i="1" s="1"/>
  <c r="Q788" i="1"/>
  <c r="R788" i="1" s="1"/>
  <c r="Q787" i="1"/>
  <c r="R787" i="1" s="1"/>
  <c r="Q786" i="1"/>
  <c r="R786" i="1" s="1"/>
  <c r="Q785" i="1"/>
  <c r="R785" i="1" s="1"/>
  <c r="Q784" i="1"/>
  <c r="R784" i="1" s="1"/>
  <c r="Q783" i="1"/>
  <c r="R783" i="1" s="1"/>
  <c r="Q782" i="1"/>
  <c r="R782" i="1" s="1"/>
  <c r="Q781" i="1"/>
  <c r="R781" i="1" s="1"/>
  <c r="Q780" i="1"/>
  <c r="R780" i="1" s="1"/>
  <c r="Q779" i="1"/>
  <c r="R779" i="1" s="1"/>
  <c r="Q778" i="1"/>
  <c r="R778" i="1" s="1"/>
  <c r="Q777" i="1"/>
  <c r="R777" i="1" s="1"/>
  <c r="Q776" i="1"/>
  <c r="R776" i="1" s="1"/>
  <c r="Q775" i="1"/>
  <c r="R775" i="1" s="1"/>
  <c r="Q774" i="1"/>
  <c r="R774" i="1" s="1"/>
  <c r="Q773" i="1"/>
  <c r="R773" i="1" s="1"/>
  <c r="Q772" i="1"/>
  <c r="R772" i="1" s="1"/>
  <c r="Q771" i="1"/>
  <c r="R771" i="1" s="1"/>
  <c r="Q770" i="1"/>
  <c r="R770" i="1" s="1"/>
  <c r="Q769" i="1"/>
  <c r="R769" i="1" s="1"/>
  <c r="Q768" i="1"/>
  <c r="R768" i="1" s="1"/>
  <c r="Q767" i="1"/>
  <c r="R767" i="1" s="1"/>
  <c r="Q766" i="1"/>
  <c r="R766" i="1" s="1"/>
  <c r="Q765" i="1"/>
  <c r="R765" i="1" s="1"/>
  <c r="Q764" i="1"/>
  <c r="R764" i="1" s="1"/>
  <c r="Q763" i="1"/>
  <c r="R763" i="1" s="1"/>
  <c r="Q762" i="1"/>
  <c r="R762" i="1" s="1"/>
  <c r="Q761" i="1"/>
  <c r="R761" i="1" s="1"/>
  <c r="Q760" i="1"/>
  <c r="R760" i="1" s="1"/>
  <c r="Q759" i="1"/>
  <c r="R759" i="1" s="1"/>
  <c r="Q758" i="1"/>
  <c r="R758" i="1" s="1"/>
  <c r="Q757" i="1"/>
  <c r="R757" i="1" s="1"/>
  <c r="Q756" i="1"/>
  <c r="R756" i="1" s="1"/>
  <c r="Q755" i="1"/>
  <c r="R755" i="1" s="1"/>
  <c r="Q754" i="1"/>
  <c r="R754" i="1" s="1"/>
  <c r="Q753" i="1"/>
  <c r="R753" i="1" s="1"/>
  <c r="Q752" i="1"/>
  <c r="R752" i="1" s="1"/>
  <c r="Q751" i="1"/>
  <c r="R751" i="1" s="1"/>
  <c r="Q750" i="1"/>
  <c r="R750" i="1" s="1"/>
  <c r="Q749" i="1"/>
  <c r="R749" i="1" s="1"/>
  <c r="Q748" i="1"/>
  <c r="R748" i="1" s="1"/>
  <c r="Q747" i="1"/>
  <c r="R747" i="1" s="1"/>
  <c r="Q746" i="1"/>
  <c r="R746" i="1" s="1"/>
  <c r="Q745" i="1"/>
  <c r="R745" i="1" s="1"/>
  <c r="Q744" i="1"/>
  <c r="R744" i="1" s="1"/>
  <c r="Q743" i="1"/>
  <c r="R743" i="1" s="1"/>
  <c r="Q742" i="1"/>
  <c r="R742" i="1" s="1"/>
  <c r="Q741" i="1"/>
  <c r="R741" i="1" s="1"/>
  <c r="Q740" i="1"/>
  <c r="R740" i="1" s="1"/>
  <c r="Q739" i="1"/>
  <c r="R739" i="1" s="1"/>
  <c r="Q738" i="1"/>
  <c r="R738" i="1" s="1"/>
  <c r="Q737" i="1"/>
  <c r="R737" i="1" s="1"/>
  <c r="Q736" i="1"/>
  <c r="R736" i="1" s="1"/>
  <c r="Q735" i="1"/>
  <c r="R735" i="1" s="1"/>
  <c r="Q734" i="1"/>
  <c r="R734" i="1" s="1"/>
  <c r="Q733" i="1"/>
  <c r="R733" i="1" s="1"/>
  <c r="Q732" i="1"/>
  <c r="R732" i="1" s="1"/>
  <c r="Q731" i="1"/>
  <c r="R731" i="1" s="1"/>
  <c r="Q730" i="1"/>
  <c r="R730" i="1" s="1"/>
  <c r="Q729" i="1"/>
  <c r="R729" i="1" s="1"/>
  <c r="Q728" i="1"/>
  <c r="R728" i="1" s="1"/>
  <c r="Q727" i="1"/>
  <c r="R727" i="1" s="1"/>
  <c r="Q726" i="1"/>
  <c r="R726" i="1" s="1"/>
  <c r="Q725" i="1"/>
  <c r="R725" i="1" s="1"/>
  <c r="Q724" i="1"/>
  <c r="R724" i="1" s="1"/>
  <c r="Q723" i="1"/>
  <c r="R723" i="1" s="1"/>
  <c r="Q722" i="1"/>
  <c r="R722" i="1" s="1"/>
  <c r="Q721" i="1"/>
  <c r="R721" i="1" s="1"/>
  <c r="Q720" i="1"/>
  <c r="R720" i="1" s="1"/>
  <c r="Q719" i="1"/>
  <c r="R719" i="1" s="1"/>
  <c r="Q718" i="1"/>
  <c r="R718" i="1" s="1"/>
  <c r="Q717" i="1"/>
  <c r="R717" i="1" s="1"/>
  <c r="Q716" i="1"/>
  <c r="R716" i="1" s="1"/>
  <c r="Q715" i="1"/>
  <c r="R715" i="1" s="1"/>
  <c r="Q714" i="1"/>
  <c r="R714" i="1" s="1"/>
  <c r="Q713" i="1"/>
  <c r="R713" i="1" s="1"/>
  <c r="Q712" i="1"/>
  <c r="R712" i="1" s="1"/>
  <c r="Q711" i="1"/>
  <c r="R711" i="1" s="1"/>
  <c r="Q710" i="1"/>
  <c r="R710" i="1" s="1"/>
  <c r="Q709" i="1"/>
  <c r="R709" i="1" s="1"/>
  <c r="Q708" i="1"/>
  <c r="R708" i="1" s="1"/>
  <c r="Q707" i="1"/>
  <c r="R707" i="1" s="1"/>
  <c r="Q706" i="1"/>
  <c r="R706" i="1" s="1"/>
  <c r="Q705" i="1"/>
  <c r="R705" i="1" s="1"/>
  <c r="Q704" i="1"/>
  <c r="R704" i="1" s="1"/>
  <c r="Q703" i="1"/>
  <c r="R703" i="1" s="1"/>
  <c r="Q702" i="1"/>
  <c r="R702" i="1" s="1"/>
  <c r="Q701" i="1"/>
  <c r="R701" i="1" s="1"/>
  <c r="Q700" i="1"/>
  <c r="R700" i="1" s="1"/>
  <c r="Q699" i="1"/>
  <c r="R699" i="1" s="1"/>
  <c r="Q698" i="1"/>
  <c r="R698" i="1" s="1"/>
  <c r="Q697" i="1"/>
  <c r="R697" i="1" s="1"/>
  <c r="Q696" i="1"/>
  <c r="R696" i="1" s="1"/>
  <c r="Q695" i="1"/>
  <c r="R695" i="1" s="1"/>
  <c r="Q694" i="1"/>
  <c r="R694" i="1" s="1"/>
  <c r="Q693" i="1"/>
  <c r="R693" i="1" s="1"/>
  <c r="Q692" i="1"/>
  <c r="R692" i="1" s="1"/>
  <c r="Q691" i="1"/>
  <c r="R691" i="1" s="1"/>
  <c r="Q690" i="1"/>
  <c r="R690" i="1" s="1"/>
  <c r="Q689" i="1"/>
  <c r="R689" i="1" s="1"/>
  <c r="Q688" i="1"/>
  <c r="R688" i="1" s="1"/>
  <c r="Q687" i="1"/>
  <c r="R687" i="1" s="1"/>
  <c r="Q686" i="1"/>
  <c r="R686" i="1" s="1"/>
  <c r="Q685" i="1"/>
  <c r="R685" i="1" s="1"/>
  <c r="Q684" i="1"/>
  <c r="R684" i="1" s="1"/>
  <c r="Q683" i="1"/>
  <c r="R683" i="1" s="1"/>
  <c r="Q682" i="1"/>
  <c r="R682" i="1" s="1"/>
  <c r="Q681" i="1"/>
  <c r="R681" i="1" s="1"/>
  <c r="Q680" i="1"/>
  <c r="R680" i="1" s="1"/>
  <c r="Q679" i="1"/>
  <c r="R679" i="1" s="1"/>
  <c r="Q678" i="1"/>
  <c r="R678" i="1" s="1"/>
  <c r="Q677" i="1"/>
  <c r="R677" i="1" s="1"/>
  <c r="Q676" i="1"/>
  <c r="R676" i="1" s="1"/>
  <c r="Q675" i="1"/>
  <c r="R675" i="1" s="1"/>
  <c r="Q674" i="1"/>
  <c r="R674" i="1" s="1"/>
  <c r="Q673" i="1"/>
  <c r="R673" i="1" s="1"/>
  <c r="Q672" i="1"/>
  <c r="R672" i="1" s="1"/>
  <c r="Q671" i="1"/>
  <c r="R671" i="1" s="1"/>
  <c r="Q670" i="1"/>
  <c r="R670" i="1" s="1"/>
  <c r="Q669" i="1"/>
  <c r="R669" i="1" s="1"/>
  <c r="Q668" i="1"/>
  <c r="R668" i="1" s="1"/>
  <c r="Q667" i="1"/>
  <c r="R667" i="1" s="1"/>
  <c r="Q666" i="1"/>
  <c r="R666" i="1" s="1"/>
  <c r="Q665" i="1"/>
  <c r="R665" i="1" s="1"/>
  <c r="Q664" i="1"/>
  <c r="R664" i="1" s="1"/>
  <c r="Q663" i="1"/>
  <c r="R663" i="1" s="1"/>
  <c r="Q662" i="1"/>
  <c r="R662" i="1" s="1"/>
  <c r="Q661" i="1"/>
  <c r="R661" i="1" s="1"/>
  <c r="Q660" i="1"/>
  <c r="R660" i="1" s="1"/>
  <c r="Q659" i="1"/>
  <c r="R659" i="1" s="1"/>
  <c r="Q658" i="1"/>
  <c r="R658" i="1" s="1"/>
  <c r="Q657" i="1"/>
  <c r="R657" i="1" s="1"/>
  <c r="Q656" i="1"/>
  <c r="R656" i="1" s="1"/>
  <c r="Q655" i="1"/>
  <c r="R655" i="1" s="1"/>
  <c r="Q654" i="1"/>
  <c r="R654" i="1" s="1"/>
  <c r="Q653" i="1"/>
  <c r="R653" i="1" s="1"/>
  <c r="Q652" i="1"/>
  <c r="R652" i="1" s="1"/>
  <c r="Q651" i="1"/>
  <c r="R651" i="1" s="1"/>
  <c r="Q650" i="1"/>
  <c r="R650" i="1" s="1"/>
  <c r="Q649" i="1"/>
  <c r="R649" i="1" s="1"/>
  <c r="Q648" i="1"/>
  <c r="R648" i="1" s="1"/>
  <c r="Q647" i="1"/>
  <c r="R647" i="1" s="1"/>
  <c r="Q646" i="1"/>
  <c r="R646" i="1" s="1"/>
  <c r="Q645" i="1"/>
  <c r="R645" i="1" s="1"/>
  <c r="Q644" i="1"/>
  <c r="R644" i="1" s="1"/>
  <c r="Q643" i="1"/>
  <c r="R643" i="1" s="1"/>
  <c r="Q642" i="1"/>
  <c r="R642" i="1" s="1"/>
  <c r="Q641" i="1"/>
  <c r="R641" i="1" s="1"/>
  <c r="Q640" i="1"/>
  <c r="R640" i="1" s="1"/>
  <c r="Q639" i="1"/>
  <c r="R639" i="1" s="1"/>
  <c r="Q638" i="1"/>
  <c r="R638" i="1" s="1"/>
  <c r="Q637" i="1"/>
  <c r="R637" i="1" s="1"/>
  <c r="Q636" i="1"/>
  <c r="R636" i="1" s="1"/>
  <c r="Q635" i="1"/>
  <c r="R635" i="1" s="1"/>
  <c r="Q634" i="1"/>
  <c r="R634" i="1" s="1"/>
  <c r="Q633" i="1"/>
  <c r="R633" i="1" s="1"/>
  <c r="Q632" i="1"/>
  <c r="R632" i="1" s="1"/>
  <c r="Q631" i="1"/>
  <c r="R631" i="1" s="1"/>
  <c r="Q630" i="1"/>
  <c r="R630" i="1" s="1"/>
  <c r="Q629" i="1"/>
  <c r="R629" i="1" s="1"/>
  <c r="Q628" i="1"/>
  <c r="R628" i="1" s="1"/>
  <c r="Q627" i="1"/>
  <c r="R627" i="1" s="1"/>
  <c r="Q626" i="1"/>
  <c r="R626" i="1" s="1"/>
  <c r="Q625" i="1"/>
  <c r="R625" i="1" s="1"/>
  <c r="Q624" i="1"/>
  <c r="R624" i="1" s="1"/>
  <c r="Q623" i="1"/>
  <c r="R623" i="1" s="1"/>
  <c r="Q622" i="1"/>
  <c r="R622" i="1" s="1"/>
  <c r="Q621" i="1"/>
  <c r="R621" i="1" s="1"/>
  <c r="Q620" i="1"/>
  <c r="R620" i="1" s="1"/>
  <c r="Q619" i="1"/>
  <c r="R619" i="1" s="1"/>
  <c r="Q618" i="1"/>
  <c r="R618" i="1" s="1"/>
  <c r="Q617" i="1"/>
  <c r="R617" i="1" s="1"/>
  <c r="Q616" i="1"/>
  <c r="R616" i="1" s="1"/>
  <c r="Q615" i="1"/>
  <c r="R615" i="1" s="1"/>
  <c r="Q614" i="1"/>
  <c r="R614" i="1" s="1"/>
  <c r="Q613" i="1"/>
  <c r="R613" i="1" s="1"/>
  <c r="Q612" i="1"/>
  <c r="R612" i="1" s="1"/>
  <c r="Q611" i="1"/>
  <c r="R611" i="1" s="1"/>
  <c r="Q610" i="1"/>
  <c r="R610" i="1" s="1"/>
  <c r="Q609" i="1"/>
  <c r="R609" i="1" s="1"/>
  <c r="Q608" i="1"/>
  <c r="R608" i="1" s="1"/>
  <c r="Q607" i="1"/>
  <c r="R607" i="1" s="1"/>
  <c r="Q606" i="1"/>
  <c r="R606" i="1" s="1"/>
  <c r="Q605" i="1"/>
  <c r="R605" i="1" s="1"/>
  <c r="Q604" i="1"/>
  <c r="R604" i="1" s="1"/>
  <c r="Q603" i="1"/>
  <c r="R603" i="1" s="1"/>
  <c r="Q602" i="1"/>
  <c r="R602" i="1" s="1"/>
  <c r="Q601" i="1"/>
  <c r="R601" i="1" s="1"/>
  <c r="Q600" i="1"/>
  <c r="R600" i="1" s="1"/>
  <c r="Q599" i="1"/>
  <c r="R599" i="1" s="1"/>
  <c r="Q598" i="1"/>
  <c r="R598" i="1" s="1"/>
  <c r="Q597" i="1"/>
  <c r="R597" i="1" s="1"/>
  <c r="Q596" i="1"/>
  <c r="R596" i="1" s="1"/>
  <c r="Q595" i="1"/>
  <c r="R595" i="1" s="1"/>
  <c r="Q594" i="1"/>
  <c r="R594" i="1" s="1"/>
  <c r="Q593" i="1"/>
  <c r="R593" i="1" s="1"/>
  <c r="Q592" i="1"/>
  <c r="R592" i="1" s="1"/>
  <c r="Q591" i="1"/>
  <c r="R591" i="1" s="1"/>
  <c r="Q590" i="1"/>
  <c r="R590" i="1" s="1"/>
  <c r="Q589" i="1"/>
  <c r="R589" i="1" s="1"/>
  <c r="Q588" i="1"/>
  <c r="R588" i="1" s="1"/>
  <c r="Q587" i="1"/>
  <c r="R587" i="1" s="1"/>
  <c r="Q586" i="1"/>
  <c r="R586" i="1" s="1"/>
  <c r="Q585" i="1"/>
  <c r="R585" i="1" s="1"/>
  <c r="Q584" i="1"/>
  <c r="R584" i="1" s="1"/>
  <c r="Q583" i="1"/>
  <c r="R583" i="1" s="1"/>
  <c r="Q582" i="1"/>
  <c r="R582" i="1" s="1"/>
  <c r="Q581" i="1"/>
  <c r="R581" i="1" s="1"/>
  <c r="Q580" i="1"/>
  <c r="R580" i="1" s="1"/>
  <c r="Q579" i="1"/>
  <c r="R579" i="1" s="1"/>
  <c r="Q578" i="1"/>
  <c r="R578" i="1" s="1"/>
  <c r="Q577" i="1"/>
  <c r="R577" i="1" s="1"/>
  <c r="Q576" i="1"/>
  <c r="R576" i="1" s="1"/>
  <c r="Q575" i="1"/>
  <c r="R575" i="1" s="1"/>
  <c r="Q574" i="1"/>
  <c r="R574" i="1" s="1"/>
  <c r="Q573" i="1"/>
  <c r="R573" i="1" s="1"/>
  <c r="Q572" i="1"/>
  <c r="R572" i="1" s="1"/>
  <c r="Q571" i="1"/>
  <c r="R571" i="1" s="1"/>
  <c r="Q570" i="1"/>
  <c r="R570" i="1" s="1"/>
  <c r="Q569" i="1"/>
  <c r="R569" i="1" s="1"/>
  <c r="Q568" i="1"/>
  <c r="R568" i="1" s="1"/>
  <c r="Q567" i="1"/>
  <c r="R567" i="1" s="1"/>
  <c r="Q566" i="1"/>
  <c r="R566" i="1" s="1"/>
  <c r="Q565" i="1"/>
  <c r="R565" i="1" s="1"/>
  <c r="Q564" i="1"/>
  <c r="R564" i="1" s="1"/>
  <c r="Q563" i="1"/>
  <c r="R563" i="1" s="1"/>
  <c r="Q562" i="1"/>
  <c r="R562" i="1" s="1"/>
  <c r="Q561" i="1"/>
  <c r="R561" i="1" s="1"/>
  <c r="Q560" i="1"/>
  <c r="R560" i="1" s="1"/>
  <c r="Q559" i="1"/>
  <c r="R559" i="1" s="1"/>
  <c r="Q558" i="1"/>
  <c r="R558" i="1" s="1"/>
  <c r="Q557" i="1"/>
  <c r="R557" i="1" s="1"/>
  <c r="Q556" i="1"/>
  <c r="R556" i="1" s="1"/>
  <c r="Q555" i="1"/>
  <c r="R555" i="1" s="1"/>
  <c r="Q554" i="1"/>
  <c r="R554" i="1" s="1"/>
  <c r="Q553" i="1"/>
  <c r="R553" i="1" s="1"/>
  <c r="Q552" i="1"/>
  <c r="R552" i="1" s="1"/>
  <c r="Q551" i="1"/>
  <c r="R551" i="1" s="1"/>
  <c r="Q550" i="1"/>
  <c r="R550" i="1" s="1"/>
  <c r="Q549" i="1"/>
  <c r="R549" i="1" s="1"/>
  <c r="Q548" i="1"/>
  <c r="R548" i="1" s="1"/>
  <c r="Q547" i="1"/>
  <c r="R547" i="1" s="1"/>
  <c r="Q546" i="1"/>
  <c r="R546" i="1" s="1"/>
  <c r="Q545" i="1"/>
  <c r="R545" i="1" s="1"/>
  <c r="Q544" i="1"/>
  <c r="R544" i="1" s="1"/>
  <c r="Q543" i="1"/>
  <c r="R543" i="1" s="1"/>
  <c r="Q542" i="1"/>
  <c r="R542" i="1" s="1"/>
  <c r="Q541" i="1"/>
  <c r="R541" i="1" s="1"/>
  <c r="Q540" i="1"/>
  <c r="R540" i="1" s="1"/>
  <c r="Q539" i="1"/>
  <c r="R539" i="1" s="1"/>
  <c r="Q538" i="1"/>
  <c r="R538" i="1" s="1"/>
  <c r="Q537" i="1"/>
  <c r="R537" i="1" s="1"/>
  <c r="Q536" i="1"/>
  <c r="R536" i="1" s="1"/>
  <c r="Q535" i="1"/>
  <c r="R535" i="1" s="1"/>
  <c r="Q534" i="1"/>
  <c r="R534" i="1" s="1"/>
  <c r="Q533" i="1"/>
  <c r="R533" i="1" s="1"/>
  <c r="Q532" i="1"/>
  <c r="R532" i="1" s="1"/>
  <c r="Q531" i="1"/>
  <c r="R531" i="1" s="1"/>
  <c r="Q530" i="1"/>
  <c r="R530" i="1" s="1"/>
  <c r="Q529" i="1"/>
  <c r="R529" i="1" s="1"/>
  <c r="Q528" i="1"/>
  <c r="R528" i="1" s="1"/>
  <c r="Q527" i="1"/>
  <c r="R527" i="1" s="1"/>
  <c r="Q526" i="1"/>
  <c r="R526" i="1" s="1"/>
  <c r="Q525" i="1"/>
  <c r="R525" i="1" s="1"/>
  <c r="Q524" i="1"/>
  <c r="R524" i="1" s="1"/>
  <c r="Q523" i="1"/>
  <c r="R523" i="1" s="1"/>
  <c r="Q522" i="1"/>
  <c r="R522" i="1" s="1"/>
  <c r="Q521" i="1"/>
  <c r="R521" i="1" s="1"/>
  <c r="Q520" i="1"/>
  <c r="R520" i="1" s="1"/>
  <c r="Q519" i="1"/>
  <c r="R519" i="1" s="1"/>
  <c r="Q518" i="1"/>
  <c r="R518" i="1" s="1"/>
  <c r="Q517" i="1"/>
  <c r="R517" i="1" s="1"/>
  <c r="Q516" i="1"/>
  <c r="R516" i="1" s="1"/>
  <c r="Q515" i="1"/>
  <c r="R515" i="1" s="1"/>
  <c r="Q514" i="1"/>
  <c r="R514" i="1" s="1"/>
  <c r="Q513" i="1"/>
  <c r="R513" i="1" s="1"/>
  <c r="Q512" i="1"/>
  <c r="R512" i="1" s="1"/>
  <c r="Q511" i="1"/>
  <c r="R511" i="1" s="1"/>
  <c r="Q510" i="1"/>
  <c r="R510" i="1" s="1"/>
  <c r="Q509" i="1"/>
  <c r="R509" i="1" s="1"/>
  <c r="Q508" i="1"/>
  <c r="R508" i="1" s="1"/>
  <c r="Q507" i="1"/>
  <c r="R507" i="1" s="1"/>
  <c r="Q506" i="1"/>
  <c r="R506" i="1" s="1"/>
  <c r="Q505" i="1"/>
  <c r="R505" i="1" s="1"/>
  <c r="Q504" i="1"/>
  <c r="R504" i="1" s="1"/>
  <c r="Q503" i="1"/>
  <c r="R503" i="1" s="1"/>
  <c r="Q502" i="1"/>
  <c r="R502" i="1" s="1"/>
  <c r="Q501" i="1"/>
  <c r="R501" i="1" s="1"/>
  <c r="Q500" i="1"/>
  <c r="R500" i="1" s="1"/>
  <c r="Q499" i="1"/>
  <c r="R499" i="1" s="1"/>
  <c r="Q498" i="1"/>
  <c r="R498" i="1" s="1"/>
  <c r="Q497" i="1"/>
  <c r="R497" i="1" s="1"/>
  <c r="Q496" i="1"/>
  <c r="R496" i="1" s="1"/>
  <c r="Q495" i="1"/>
  <c r="R495" i="1" s="1"/>
  <c r="Q494" i="1"/>
  <c r="R494" i="1" s="1"/>
  <c r="Q493" i="1"/>
  <c r="R493" i="1" s="1"/>
  <c r="Q492" i="1"/>
  <c r="R492" i="1" s="1"/>
  <c r="Q491" i="1"/>
  <c r="R491" i="1" s="1"/>
  <c r="Q490" i="1"/>
  <c r="R490" i="1" s="1"/>
  <c r="Q489" i="1"/>
  <c r="R489" i="1" s="1"/>
  <c r="Q488" i="1"/>
  <c r="R488" i="1" s="1"/>
  <c r="Q487" i="1"/>
  <c r="R487" i="1" s="1"/>
  <c r="Q486" i="1"/>
  <c r="R486" i="1" s="1"/>
  <c r="Q485" i="1"/>
  <c r="R485" i="1" s="1"/>
  <c r="Q484" i="1"/>
  <c r="R484" i="1" s="1"/>
  <c r="Q483" i="1"/>
  <c r="R483" i="1" s="1"/>
  <c r="Q482" i="1"/>
  <c r="R482" i="1" s="1"/>
  <c r="Q481" i="1"/>
  <c r="R481" i="1" s="1"/>
  <c r="Q480" i="1"/>
  <c r="R480" i="1" s="1"/>
  <c r="Q479" i="1"/>
  <c r="R479" i="1" s="1"/>
  <c r="Q478" i="1"/>
  <c r="R478" i="1" s="1"/>
  <c r="Q477" i="1"/>
  <c r="R477" i="1" s="1"/>
  <c r="Q476" i="1"/>
  <c r="R476" i="1" s="1"/>
  <c r="Q475" i="1"/>
  <c r="R475" i="1" s="1"/>
  <c r="Q474" i="1"/>
  <c r="R474" i="1" s="1"/>
  <c r="Q473" i="1"/>
  <c r="R473" i="1" s="1"/>
  <c r="Q472" i="1"/>
  <c r="R472" i="1" s="1"/>
  <c r="Q471" i="1"/>
  <c r="R471" i="1" s="1"/>
  <c r="Q470" i="1"/>
  <c r="R470" i="1" s="1"/>
  <c r="Q469" i="1"/>
  <c r="R469" i="1" s="1"/>
  <c r="Q468" i="1"/>
  <c r="R468" i="1" s="1"/>
  <c r="Q467" i="1"/>
  <c r="R467" i="1" s="1"/>
  <c r="Q466" i="1"/>
  <c r="R466" i="1" s="1"/>
  <c r="Q465" i="1"/>
  <c r="R465" i="1" s="1"/>
  <c r="Q464" i="1"/>
  <c r="R464" i="1" s="1"/>
  <c r="Q463" i="1"/>
  <c r="R463" i="1" s="1"/>
  <c r="Q462" i="1"/>
  <c r="R462" i="1" s="1"/>
  <c r="Q461" i="1"/>
  <c r="R461" i="1" s="1"/>
  <c r="Q460" i="1"/>
  <c r="R460" i="1" s="1"/>
  <c r="Q459" i="1"/>
  <c r="R459" i="1" s="1"/>
  <c r="Q458" i="1"/>
  <c r="R458" i="1" s="1"/>
  <c r="Q457" i="1"/>
  <c r="R457" i="1" s="1"/>
  <c r="Q456" i="1"/>
  <c r="R456" i="1" s="1"/>
  <c r="Q455" i="1"/>
  <c r="R455" i="1" s="1"/>
  <c r="Q454" i="1"/>
  <c r="R454" i="1" s="1"/>
  <c r="Q453" i="1"/>
  <c r="R453" i="1" s="1"/>
  <c r="Q452" i="1"/>
  <c r="R452" i="1" s="1"/>
  <c r="Q451" i="1"/>
  <c r="R451" i="1" s="1"/>
  <c r="Q450" i="1"/>
  <c r="R450" i="1" s="1"/>
  <c r="Q449" i="1"/>
  <c r="R449" i="1" s="1"/>
  <c r="Q448" i="1"/>
  <c r="R448" i="1" s="1"/>
  <c r="Q447" i="1"/>
  <c r="R447" i="1" s="1"/>
  <c r="Q446" i="1"/>
  <c r="R446" i="1" s="1"/>
  <c r="Q445" i="1"/>
  <c r="R445" i="1" s="1"/>
  <c r="Q444" i="1"/>
  <c r="R444" i="1" s="1"/>
  <c r="Q443" i="1"/>
  <c r="R443" i="1" s="1"/>
  <c r="Q442" i="1"/>
  <c r="R442" i="1" s="1"/>
  <c r="Q441" i="1"/>
  <c r="R441" i="1" s="1"/>
  <c r="Q440" i="1"/>
  <c r="R440" i="1" s="1"/>
  <c r="Q439" i="1"/>
  <c r="R439" i="1" s="1"/>
  <c r="Q438" i="1"/>
  <c r="R438" i="1" s="1"/>
  <c r="Q437" i="1"/>
  <c r="R437" i="1" s="1"/>
  <c r="Q436" i="1"/>
  <c r="R436" i="1" s="1"/>
  <c r="Q435" i="1"/>
  <c r="R435" i="1" s="1"/>
  <c r="Q434" i="1"/>
  <c r="R434" i="1" s="1"/>
  <c r="Q433" i="1"/>
  <c r="R433" i="1" s="1"/>
  <c r="Q432" i="1"/>
  <c r="R432" i="1" s="1"/>
  <c r="Q431" i="1"/>
  <c r="R431" i="1" s="1"/>
  <c r="Q430" i="1"/>
  <c r="R430" i="1" s="1"/>
  <c r="Q429" i="1"/>
  <c r="R429" i="1" s="1"/>
  <c r="Q428" i="1"/>
  <c r="R428" i="1" s="1"/>
  <c r="Q427" i="1"/>
  <c r="R427" i="1" s="1"/>
  <c r="Q426" i="1"/>
  <c r="R426" i="1" s="1"/>
  <c r="Q425" i="1"/>
  <c r="R425" i="1" s="1"/>
  <c r="Q424" i="1"/>
  <c r="R424" i="1" s="1"/>
  <c r="Q423" i="1"/>
  <c r="R423" i="1" s="1"/>
  <c r="Q422" i="1"/>
  <c r="R422" i="1" s="1"/>
  <c r="Q421" i="1"/>
  <c r="R421" i="1" s="1"/>
  <c r="Q420" i="1"/>
  <c r="R420" i="1" s="1"/>
  <c r="Q419" i="1"/>
  <c r="R419" i="1" s="1"/>
  <c r="Q418" i="1"/>
  <c r="R418" i="1" s="1"/>
  <c r="Q417" i="1"/>
  <c r="R417" i="1" s="1"/>
  <c r="Q416" i="1"/>
  <c r="R416" i="1" s="1"/>
  <c r="Q415" i="1"/>
  <c r="R415" i="1" s="1"/>
  <c r="Q414" i="1"/>
  <c r="R414" i="1" s="1"/>
  <c r="Q413" i="1"/>
  <c r="R413" i="1" s="1"/>
  <c r="Q412" i="1"/>
  <c r="R412" i="1" s="1"/>
  <c r="Q411" i="1"/>
  <c r="R411" i="1" s="1"/>
  <c r="Q410" i="1"/>
  <c r="R410" i="1" s="1"/>
  <c r="Q409" i="1"/>
  <c r="R409" i="1" s="1"/>
  <c r="Q408" i="1"/>
  <c r="R408" i="1" s="1"/>
  <c r="Q407" i="1"/>
  <c r="R407" i="1" s="1"/>
  <c r="Q406" i="1"/>
  <c r="R406" i="1" s="1"/>
  <c r="Q405" i="1"/>
  <c r="R405" i="1" s="1"/>
  <c r="Q404" i="1"/>
  <c r="R404" i="1" s="1"/>
  <c r="Q403" i="1"/>
  <c r="R403" i="1" s="1"/>
  <c r="Q402" i="1"/>
  <c r="R402" i="1" s="1"/>
  <c r="Q401" i="1"/>
  <c r="R401" i="1" s="1"/>
  <c r="Q400" i="1"/>
  <c r="R400" i="1" s="1"/>
  <c r="Q399" i="1"/>
  <c r="R399" i="1" s="1"/>
  <c r="Q398" i="1"/>
  <c r="R398" i="1" s="1"/>
  <c r="Q397" i="1"/>
  <c r="R397" i="1" s="1"/>
  <c r="Q396" i="1"/>
  <c r="R396" i="1" s="1"/>
  <c r="Q395" i="1"/>
  <c r="R395" i="1" s="1"/>
  <c r="Q394" i="1"/>
  <c r="R394" i="1" s="1"/>
  <c r="Q393" i="1"/>
  <c r="R393" i="1" s="1"/>
  <c r="Q392" i="1"/>
  <c r="R392" i="1" s="1"/>
  <c r="Q391" i="1"/>
  <c r="R391" i="1" s="1"/>
  <c r="Q390" i="1"/>
  <c r="R390" i="1" s="1"/>
  <c r="Q389" i="1"/>
  <c r="R389" i="1" s="1"/>
  <c r="Q388" i="1"/>
  <c r="R388" i="1" s="1"/>
  <c r="Q387" i="1"/>
  <c r="R387" i="1" s="1"/>
  <c r="Q386" i="1"/>
  <c r="R386" i="1" s="1"/>
  <c r="Q385" i="1"/>
  <c r="R385" i="1" s="1"/>
  <c r="Q384" i="1"/>
  <c r="R384" i="1" s="1"/>
  <c r="Q383" i="1"/>
  <c r="R383" i="1" s="1"/>
  <c r="Q382" i="1"/>
  <c r="R382" i="1" s="1"/>
  <c r="Q381" i="1"/>
  <c r="R381" i="1" s="1"/>
  <c r="Q380" i="1"/>
  <c r="R380" i="1" s="1"/>
  <c r="Q379" i="1"/>
  <c r="R379" i="1" s="1"/>
  <c r="Q378" i="1"/>
  <c r="R378" i="1" s="1"/>
  <c r="Q377" i="1"/>
  <c r="R377" i="1" s="1"/>
  <c r="Q376" i="1"/>
  <c r="R376" i="1" s="1"/>
  <c r="Q375" i="1"/>
  <c r="R375" i="1" s="1"/>
  <c r="Q374" i="1"/>
  <c r="R374" i="1" s="1"/>
  <c r="Q373" i="1"/>
  <c r="R373" i="1" s="1"/>
  <c r="Q372" i="1"/>
  <c r="R372" i="1" s="1"/>
  <c r="Q371" i="1"/>
  <c r="R371" i="1" s="1"/>
  <c r="Q370" i="1"/>
  <c r="R370" i="1" s="1"/>
  <c r="Q369" i="1"/>
  <c r="R369" i="1" s="1"/>
  <c r="Q368" i="1"/>
  <c r="R368" i="1" s="1"/>
  <c r="Q367" i="1"/>
  <c r="R367" i="1" s="1"/>
  <c r="Q366" i="1"/>
  <c r="R366" i="1" s="1"/>
  <c r="Q365" i="1"/>
  <c r="R365" i="1" s="1"/>
  <c r="Q364" i="1"/>
  <c r="R364" i="1" s="1"/>
  <c r="Q363" i="1"/>
  <c r="R363" i="1" s="1"/>
  <c r="Q362" i="1"/>
  <c r="R362" i="1" s="1"/>
  <c r="Q361" i="1"/>
  <c r="R361" i="1" s="1"/>
  <c r="Q360" i="1"/>
  <c r="R360" i="1" s="1"/>
  <c r="Q359" i="1"/>
  <c r="R359" i="1" s="1"/>
  <c r="Q358" i="1"/>
  <c r="R358" i="1" s="1"/>
  <c r="Q357" i="1"/>
  <c r="R357" i="1" s="1"/>
  <c r="Q356" i="1"/>
  <c r="R356" i="1" s="1"/>
  <c r="Q355" i="1"/>
  <c r="R355" i="1" s="1"/>
  <c r="Q354" i="1"/>
  <c r="R354" i="1" s="1"/>
  <c r="Q353" i="1"/>
  <c r="R353" i="1" s="1"/>
  <c r="Q352" i="1"/>
  <c r="R352" i="1" s="1"/>
  <c r="Q351" i="1"/>
  <c r="R351" i="1" s="1"/>
  <c r="Q350" i="1"/>
  <c r="R350" i="1" s="1"/>
  <c r="Q349" i="1"/>
  <c r="R349" i="1" s="1"/>
  <c r="Q348" i="1"/>
  <c r="R348" i="1" s="1"/>
  <c r="Q347" i="1"/>
  <c r="R347" i="1" s="1"/>
  <c r="Q346" i="1"/>
  <c r="R346" i="1" s="1"/>
  <c r="Q345" i="1"/>
  <c r="R345" i="1" s="1"/>
  <c r="Q344" i="1"/>
  <c r="R344" i="1" s="1"/>
  <c r="Q343" i="1"/>
  <c r="R343" i="1" s="1"/>
  <c r="Q342" i="1"/>
  <c r="R342" i="1" s="1"/>
  <c r="Q341" i="1"/>
  <c r="R341" i="1" s="1"/>
  <c r="Q340" i="1"/>
  <c r="R340" i="1" s="1"/>
  <c r="Q339" i="1"/>
  <c r="R339" i="1" s="1"/>
  <c r="Q338" i="1"/>
  <c r="R338" i="1" s="1"/>
  <c r="Q337" i="1"/>
  <c r="R337" i="1" s="1"/>
  <c r="Q336" i="1"/>
  <c r="R336" i="1" s="1"/>
  <c r="Q335" i="1"/>
  <c r="R335" i="1" s="1"/>
  <c r="Q334" i="1"/>
  <c r="R334" i="1" s="1"/>
  <c r="Q333" i="1"/>
  <c r="R333" i="1" s="1"/>
  <c r="Q332" i="1"/>
  <c r="R332" i="1" s="1"/>
  <c r="Q331" i="1"/>
  <c r="R331" i="1" s="1"/>
  <c r="Q330" i="1"/>
  <c r="R330" i="1" s="1"/>
  <c r="Q329" i="1"/>
  <c r="R329" i="1" s="1"/>
  <c r="Q328" i="1"/>
  <c r="R328" i="1" s="1"/>
  <c r="Q327" i="1"/>
  <c r="R327" i="1" s="1"/>
  <c r="Q326" i="1"/>
  <c r="R326" i="1" s="1"/>
  <c r="Q325" i="1"/>
  <c r="R325" i="1" s="1"/>
  <c r="Q324" i="1"/>
  <c r="R324" i="1" s="1"/>
  <c r="Q323" i="1"/>
  <c r="R323" i="1" s="1"/>
  <c r="Q322" i="1"/>
  <c r="R322" i="1" s="1"/>
  <c r="Q321" i="1"/>
  <c r="R321" i="1" s="1"/>
  <c r="Q320" i="1"/>
  <c r="R320" i="1" s="1"/>
  <c r="Q319" i="1"/>
  <c r="R319" i="1" s="1"/>
  <c r="Q318" i="1"/>
  <c r="R318" i="1" s="1"/>
  <c r="Q317" i="1"/>
  <c r="R317" i="1" s="1"/>
  <c r="Q316" i="1"/>
  <c r="R316" i="1" s="1"/>
  <c r="Q315" i="1"/>
  <c r="R315" i="1" s="1"/>
  <c r="Q314" i="1"/>
  <c r="R314" i="1" s="1"/>
  <c r="Q313" i="1"/>
  <c r="R313" i="1" s="1"/>
  <c r="Q312" i="1"/>
  <c r="R312" i="1" s="1"/>
  <c r="Q311" i="1"/>
  <c r="R311" i="1" s="1"/>
  <c r="Q310" i="1"/>
  <c r="R310" i="1" s="1"/>
  <c r="Q309" i="1"/>
  <c r="R309" i="1" s="1"/>
  <c r="Q308" i="1"/>
  <c r="R308" i="1" s="1"/>
  <c r="Q307" i="1"/>
  <c r="R307" i="1" s="1"/>
  <c r="Q306" i="1"/>
  <c r="R306" i="1" s="1"/>
  <c r="Q305" i="1"/>
  <c r="R305" i="1" s="1"/>
  <c r="Q304" i="1"/>
  <c r="R304" i="1" s="1"/>
  <c r="Q303" i="1"/>
  <c r="R303" i="1" s="1"/>
  <c r="Q302" i="1"/>
  <c r="R302" i="1" s="1"/>
  <c r="Q301" i="1"/>
  <c r="R301" i="1" s="1"/>
  <c r="Q300" i="1"/>
  <c r="R300" i="1" s="1"/>
  <c r="Q299" i="1"/>
  <c r="R299" i="1" s="1"/>
  <c r="Q298" i="1"/>
  <c r="R298" i="1" s="1"/>
  <c r="Q297" i="1"/>
  <c r="R297" i="1" s="1"/>
  <c r="Q296" i="1"/>
  <c r="R296" i="1" s="1"/>
  <c r="Q295" i="1"/>
  <c r="R295" i="1" s="1"/>
  <c r="Q294" i="1"/>
  <c r="R294" i="1" s="1"/>
  <c r="Q293" i="1"/>
  <c r="R293" i="1" s="1"/>
  <c r="Q292" i="1"/>
  <c r="R292" i="1" s="1"/>
  <c r="Q291" i="1"/>
  <c r="R291" i="1" s="1"/>
  <c r="Q290" i="1"/>
  <c r="R290" i="1" s="1"/>
  <c r="Q289" i="1"/>
  <c r="R289" i="1" s="1"/>
  <c r="Q288" i="1"/>
  <c r="R288" i="1" s="1"/>
  <c r="Q287" i="1"/>
  <c r="R287" i="1" s="1"/>
  <c r="Q286" i="1"/>
  <c r="R286" i="1" s="1"/>
  <c r="Q285" i="1"/>
  <c r="R285" i="1" s="1"/>
  <c r="Q284" i="1"/>
  <c r="R284" i="1" s="1"/>
  <c r="Q283" i="1"/>
  <c r="R283" i="1" s="1"/>
  <c r="Q282" i="1"/>
  <c r="R282" i="1" s="1"/>
  <c r="Q281" i="1"/>
  <c r="R281" i="1" s="1"/>
  <c r="Q280" i="1"/>
  <c r="R280" i="1" s="1"/>
  <c r="Q279" i="1"/>
  <c r="R279" i="1" s="1"/>
  <c r="Q278" i="1"/>
  <c r="R278" i="1" s="1"/>
  <c r="Q277" i="1"/>
  <c r="R277" i="1" s="1"/>
  <c r="Q276" i="1"/>
  <c r="R276" i="1" s="1"/>
  <c r="Q275" i="1"/>
  <c r="R275" i="1" s="1"/>
  <c r="Q274" i="1"/>
  <c r="R274" i="1" s="1"/>
  <c r="Q273" i="1"/>
  <c r="R273" i="1" s="1"/>
  <c r="Q272" i="1"/>
  <c r="R272" i="1" s="1"/>
  <c r="Q271" i="1"/>
  <c r="R271" i="1" s="1"/>
  <c r="Q270" i="1"/>
  <c r="R270" i="1" s="1"/>
  <c r="Q269" i="1"/>
  <c r="R269" i="1" s="1"/>
  <c r="Q268" i="1"/>
  <c r="R268" i="1" s="1"/>
  <c r="Q267" i="1"/>
  <c r="R267" i="1" s="1"/>
  <c r="Q266" i="1"/>
  <c r="R266" i="1" s="1"/>
  <c r="Q265" i="1"/>
  <c r="R265" i="1" s="1"/>
  <c r="Q264" i="1"/>
  <c r="R264" i="1" s="1"/>
  <c r="Q263" i="1"/>
  <c r="R263" i="1" s="1"/>
  <c r="Q262" i="1"/>
  <c r="R262" i="1" s="1"/>
  <c r="Q261" i="1"/>
  <c r="R261" i="1" s="1"/>
  <c r="Q260" i="1"/>
  <c r="R260" i="1" s="1"/>
  <c r="Q259" i="1"/>
  <c r="R259" i="1" s="1"/>
  <c r="Q258" i="1"/>
  <c r="R258" i="1" s="1"/>
  <c r="Q257" i="1"/>
  <c r="R257" i="1" s="1"/>
  <c r="Q256" i="1"/>
  <c r="R256" i="1" s="1"/>
  <c r="Q255" i="1"/>
  <c r="R255" i="1" s="1"/>
  <c r="Q254" i="1"/>
  <c r="R254" i="1" s="1"/>
  <c r="Q253" i="1"/>
  <c r="R253" i="1" s="1"/>
  <c r="Q252" i="1"/>
  <c r="R252" i="1" s="1"/>
  <c r="Q251" i="1"/>
  <c r="R251" i="1" s="1"/>
  <c r="Q250" i="1"/>
  <c r="R250" i="1" s="1"/>
  <c r="Q249" i="1"/>
  <c r="R249" i="1" s="1"/>
  <c r="Q248" i="1"/>
  <c r="R248" i="1" s="1"/>
  <c r="Q247" i="1"/>
  <c r="R247" i="1" s="1"/>
  <c r="Q246" i="1"/>
  <c r="R246" i="1" s="1"/>
  <c r="Q245" i="1"/>
  <c r="R245" i="1" s="1"/>
  <c r="Q244" i="1"/>
  <c r="R244" i="1" s="1"/>
  <c r="Q243" i="1"/>
  <c r="R243" i="1" s="1"/>
  <c r="Q242" i="1"/>
  <c r="R242" i="1" s="1"/>
  <c r="Q241" i="1"/>
  <c r="R241" i="1" s="1"/>
  <c r="Q240" i="1"/>
  <c r="R240" i="1" s="1"/>
  <c r="Q239" i="1"/>
  <c r="R239" i="1" s="1"/>
  <c r="Q238" i="1"/>
  <c r="R238" i="1" s="1"/>
  <c r="Q237" i="1"/>
  <c r="R237" i="1" s="1"/>
  <c r="Q236" i="1"/>
  <c r="R236" i="1" s="1"/>
  <c r="Q235" i="1"/>
  <c r="R235" i="1" s="1"/>
  <c r="Q234" i="1"/>
  <c r="R234" i="1" s="1"/>
  <c r="Q233" i="1"/>
  <c r="R233" i="1" s="1"/>
  <c r="Q232" i="1"/>
  <c r="R232" i="1" s="1"/>
  <c r="Q231" i="1"/>
  <c r="R231" i="1" s="1"/>
  <c r="Q230" i="1"/>
  <c r="R230" i="1" s="1"/>
  <c r="Q229" i="1"/>
  <c r="R229" i="1" s="1"/>
  <c r="Q228" i="1"/>
  <c r="R228" i="1" s="1"/>
  <c r="Q227" i="1"/>
  <c r="R227" i="1" s="1"/>
  <c r="Q226" i="1"/>
  <c r="R226" i="1" s="1"/>
  <c r="Q225" i="1"/>
  <c r="R225" i="1" s="1"/>
  <c r="Q224" i="1"/>
  <c r="R224" i="1" s="1"/>
  <c r="Q223" i="1"/>
  <c r="R223" i="1" s="1"/>
  <c r="Q222" i="1"/>
  <c r="R222" i="1" s="1"/>
  <c r="Q221" i="1"/>
  <c r="R221" i="1" s="1"/>
  <c r="Q220" i="1"/>
  <c r="R220" i="1" s="1"/>
  <c r="Q219" i="1"/>
  <c r="R219" i="1" s="1"/>
  <c r="Q218" i="1"/>
  <c r="R218" i="1" s="1"/>
  <c r="Q217" i="1"/>
  <c r="R217" i="1" s="1"/>
  <c r="Q216" i="1"/>
  <c r="R216" i="1" s="1"/>
  <c r="Q215" i="1"/>
  <c r="R215" i="1" s="1"/>
  <c r="Q214" i="1"/>
  <c r="R214" i="1" s="1"/>
  <c r="Q213" i="1"/>
  <c r="R213" i="1" s="1"/>
  <c r="Q212" i="1"/>
  <c r="R212" i="1" s="1"/>
  <c r="Q211" i="1"/>
  <c r="R211" i="1" s="1"/>
  <c r="Q210" i="1"/>
  <c r="R210" i="1" s="1"/>
  <c r="Q209" i="1"/>
  <c r="R209" i="1" s="1"/>
  <c r="Q208" i="1"/>
  <c r="R208" i="1" s="1"/>
  <c r="Q207" i="1"/>
  <c r="R207" i="1" s="1"/>
  <c r="Q206" i="1"/>
  <c r="R206" i="1" s="1"/>
  <c r="Q205" i="1"/>
  <c r="R205" i="1" s="1"/>
  <c r="Q204" i="1"/>
  <c r="R204" i="1" s="1"/>
  <c r="Q203" i="1"/>
  <c r="R203" i="1" s="1"/>
  <c r="Q202" i="1"/>
  <c r="R202" i="1" s="1"/>
  <c r="Q201" i="1"/>
  <c r="R201" i="1" s="1"/>
  <c r="Q200" i="1"/>
  <c r="R200" i="1" s="1"/>
  <c r="Q199" i="1"/>
  <c r="R199" i="1" s="1"/>
  <c r="Q198" i="1"/>
  <c r="R198" i="1" s="1"/>
  <c r="Q197" i="1"/>
  <c r="R197" i="1" s="1"/>
  <c r="Q196" i="1"/>
  <c r="R196" i="1" s="1"/>
  <c r="Q195" i="1"/>
  <c r="R195" i="1" s="1"/>
  <c r="Q194" i="1"/>
  <c r="R194" i="1" s="1"/>
  <c r="Q193" i="1"/>
  <c r="R193" i="1" s="1"/>
  <c r="Q192" i="1"/>
  <c r="R192" i="1" s="1"/>
  <c r="Q191" i="1"/>
  <c r="R191" i="1" s="1"/>
  <c r="Q190" i="1"/>
  <c r="R190" i="1" s="1"/>
  <c r="Q189" i="1"/>
  <c r="R189" i="1" s="1"/>
  <c r="Q188" i="1"/>
  <c r="R188" i="1" s="1"/>
  <c r="Q187" i="1"/>
  <c r="R187" i="1" s="1"/>
  <c r="Q186" i="1"/>
  <c r="R186" i="1" s="1"/>
  <c r="Q185" i="1"/>
  <c r="R185" i="1" s="1"/>
  <c r="Q184" i="1"/>
  <c r="R184" i="1" s="1"/>
  <c r="Q183" i="1"/>
  <c r="R183" i="1" s="1"/>
  <c r="Q182" i="1"/>
  <c r="R182" i="1" s="1"/>
  <c r="Q181" i="1"/>
  <c r="R181" i="1" s="1"/>
  <c r="Q180" i="1"/>
  <c r="R180" i="1" s="1"/>
  <c r="Q179" i="1"/>
  <c r="R179" i="1" s="1"/>
  <c r="Q178" i="1"/>
  <c r="R178" i="1" s="1"/>
  <c r="Q177" i="1"/>
  <c r="R177" i="1" s="1"/>
  <c r="Q176" i="1"/>
  <c r="R176" i="1" s="1"/>
  <c r="Q175" i="1"/>
  <c r="R175" i="1" s="1"/>
  <c r="Q174" i="1"/>
  <c r="R174" i="1" s="1"/>
  <c r="Q173" i="1"/>
  <c r="R173" i="1" s="1"/>
  <c r="Q172" i="1"/>
  <c r="R172" i="1" s="1"/>
  <c r="Q171" i="1"/>
  <c r="R171" i="1" s="1"/>
  <c r="Q170" i="1"/>
  <c r="R170" i="1" s="1"/>
  <c r="Q169" i="1"/>
  <c r="R169" i="1" s="1"/>
  <c r="Q168" i="1"/>
  <c r="R168" i="1" s="1"/>
  <c r="Q167" i="1"/>
  <c r="R167" i="1" s="1"/>
  <c r="Q166" i="1"/>
  <c r="R166" i="1" s="1"/>
  <c r="Q165" i="1"/>
  <c r="R165" i="1" s="1"/>
  <c r="Q164" i="1"/>
  <c r="R164" i="1" s="1"/>
  <c r="Q163" i="1"/>
  <c r="R163" i="1" s="1"/>
  <c r="Q162" i="1"/>
  <c r="R162" i="1" s="1"/>
  <c r="Q161" i="1"/>
  <c r="R161" i="1" s="1"/>
  <c r="Q160" i="1"/>
  <c r="R160" i="1" s="1"/>
  <c r="Q159" i="1"/>
  <c r="R159" i="1" s="1"/>
  <c r="Q158" i="1"/>
  <c r="R158" i="1" s="1"/>
  <c r="Q157" i="1"/>
  <c r="R157" i="1" s="1"/>
  <c r="Q156" i="1"/>
  <c r="R156" i="1" s="1"/>
  <c r="Q155" i="1"/>
  <c r="R155" i="1" s="1"/>
  <c r="Q154" i="1"/>
  <c r="R154" i="1" s="1"/>
  <c r="Q153" i="1"/>
  <c r="R153" i="1" s="1"/>
  <c r="Q152" i="1"/>
  <c r="R152" i="1" s="1"/>
  <c r="Q151" i="1"/>
  <c r="R151" i="1" s="1"/>
  <c r="Q150" i="1"/>
  <c r="R150" i="1" s="1"/>
  <c r="Q149" i="1"/>
  <c r="R149" i="1" s="1"/>
  <c r="Q148" i="1"/>
  <c r="R148" i="1" s="1"/>
  <c r="Q147" i="1"/>
  <c r="R147" i="1" s="1"/>
  <c r="Q146" i="1"/>
  <c r="R146" i="1" s="1"/>
  <c r="Q145" i="1"/>
  <c r="R145" i="1" s="1"/>
  <c r="Q144" i="1"/>
  <c r="R144" i="1" s="1"/>
  <c r="Q143" i="1"/>
  <c r="R143" i="1" s="1"/>
  <c r="Q142" i="1"/>
  <c r="R142" i="1" s="1"/>
  <c r="Q141" i="1"/>
  <c r="R141" i="1" s="1"/>
  <c r="Q140" i="1"/>
  <c r="R140" i="1" s="1"/>
  <c r="Q139" i="1"/>
  <c r="R139" i="1" s="1"/>
  <c r="Q138" i="1"/>
  <c r="R138" i="1" s="1"/>
  <c r="Q137" i="1"/>
  <c r="R137" i="1" s="1"/>
  <c r="Q136" i="1"/>
  <c r="R136" i="1" s="1"/>
  <c r="Q135" i="1"/>
  <c r="R135" i="1" s="1"/>
  <c r="Q134" i="1"/>
  <c r="R134" i="1" s="1"/>
  <c r="Q133" i="1"/>
  <c r="R133" i="1" s="1"/>
  <c r="Q132" i="1"/>
  <c r="R132" i="1" s="1"/>
  <c r="Q131" i="1"/>
  <c r="R131" i="1" s="1"/>
  <c r="Q130" i="1"/>
  <c r="R130" i="1" s="1"/>
  <c r="Q129" i="1"/>
  <c r="R129" i="1" s="1"/>
  <c r="Q128" i="1"/>
  <c r="R128" i="1" s="1"/>
  <c r="Q127" i="1"/>
  <c r="R127" i="1" s="1"/>
  <c r="Q126" i="1"/>
  <c r="R126" i="1" s="1"/>
  <c r="Q125" i="1"/>
  <c r="R125" i="1" s="1"/>
  <c r="Q124" i="1"/>
  <c r="R124" i="1" s="1"/>
  <c r="Q123" i="1"/>
  <c r="R123" i="1" s="1"/>
  <c r="Q122" i="1"/>
  <c r="R122" i="1" s="1"/>
  <c r="Q121" i="1"/>
  <c r="R121" i="1" s="1"/>
  <c r="Q120" i="1"/>
  <c r="R120" i="1" s="1"/>
  <c r="Q119" i="1"/>
  <c r="R119" i="1" s="1"/>
  <c r="Q118" i="1"/>
  <c r="R118" i="1" s="1"/>
  <c r="Q117" i="1"/>
  <c r="R117" i="1" s="1"/>
  <c r="Q116" i="1"/>
  <c r="R116" i="1" s="1"/>
  <c r="Q115" i="1"/>
  <c r="R115" i="1" s="1"/>
  <c r="Q114" i="1"/>
  <c r="R114" i="1" s="1"/>
  <c r="Q113" i="1"/>
  <c r="R113" i="1" s="1"/>
  <c r="Q112" i="1"/>
  <c r="R112" i="1" s="1"/>
  <c r="Q111" i="1"/>
  <c r="R111" i="1" s="1"/>
  <c r="Q110" i="1"/>
  <c r="R110" i="1" s="1"/>
  <c r="Q109" i="1"/>
  <c r="R109" i="1" s="1"/>
  <c r="Q108" i="1"/>
  <c r="R108" i="1" s="1"/>
  <c r="Q107" i="1"/>
  <c r="R107" i="1" s="1"/>
  <c r="Q106" i="1"/>
  <c r="R106" i="1" s="1"/>
  <c r="Q105" i="1"/>
  <c r="R105" i="1" s="1"/>
  <c r="Q104" i="1"/>
  <c r="R104" i="1" s="1"/>
  <c r="Q103" i="1"/>
  <c r="R103" i="1" s="1"/>
  <c r="Q102" i="1"/>
  <c r="R102" i="1" s="1"/>
  <c r="Q101" i="1"/>
  <c r="R101" i="1" s="1"/>
  <c r="Q100" i="1"/>
  <c r="R100" i="1" s="1"/>
  <c r="Q99" i="1"/>
  <c r="R99" i="1" s="1"/>
  <c r="Q98" i="1"/>
  <c r="R98" i="1" s="1"/>
  <c r="Q97" i="1"/>
  <c r="R97" i="1" s="1"/>
  <c r="Q96" i="1"/>
  <c r="R96" i="1" s="1"/>
  <c r="Q95" i="1"/>
  <c r="R95" i="1" s="1"/>
  <c r="Q94" i="1"/>
  <c r="R94" i="1" s="1"/>
  <c r="Q93" i="1"/>
  <c r="R93" i="1" s="1"/>
  <c r="Q92" i="1"/>
  <c r="R92" i="1" s="1"/>
  <c r="Q91" i="1"/>
  <c r="R91" i="1" s="1"/>
  <c r="Q90" i="1"/>
  <c r="R90" i="1" s="1"/>
  <c r="Q89" i="1"/>
  <c r="R89" i="1" s="1"/>
  <c r="Q88" i="1"/>
  <c r="R88" i="1" s="1"/>
  <c r="Q87" i="1"/>
  <c r="R87" i="1" s="1"/>
  <c r="Q86" i="1"/>
  <c r="R86" i="1" s="1"/>
  <c r="Q85" i="1"/>
  <c r="R85" i="1" s="1"/>
  <c r="Q84" i="1"/>
  <c r="R84" i="1" s="1"/>
  <c r="Q83" i="1"/>
  <c r="R83" i="1" s="1"/>
  <c r="Q82" i="1"/>
  <c r="R82" i="1" s="1"/>
  <c r="Q81" i="1"/>
  <c r="R81" i="1" s="1"/>
  <c r="Q80" i="1"/>
  <c r="R80" i="1" s="1"/>
  <c r="Q79" i="1"/>
  <c r="R79" i="1" s="1"/>
  <c r="Q78" i="1"/>
  <c r="R78" i="1" s="1"/>
  <c r="Q77" i="1"/>
  <c r="R77" i="1" s="1"/>
  <c r="Q76" i="1"/>
  <c r="R76" i="1" s="1"/>
  <c r="Q75" i="1"/>
  <c r="R75" i="1" s="1"/>
  <c r="Q74" i="1"/>
  <c r="R74" i="1" s="1"/>
  <c r="Q73" i="1"/>
  <c r="R73" i="1" s="1"/>
  <c r="Q72" i="1"/>
  <c r="R72" i="1" s="1"/>
  <c r="Q71" i="1"/>
  <c r="R71" i="1" s="1"/>
  <c r="Q70" i="1"/>
  <c r="R70" i="1" s="1"/>
  <c r="Q69" i="1"/>
  <c r="R69" i="1" s="1"/>
  <c r="Q68" i="1"/>
  <c r="R68" i="1" s="1"/>
  <c r="Q67" i="1"/>
  <c r="R67" i="1" s="1"/>
  <c r="Q66" i="1"/>
  <c r="R66" i="1" s="1"/>
  <c r="Q65" i="1"/>
  <c r="R65" i="1" s="1"/>
  <c r="Q64" i="1"/>
  <c r="R64" i="1" s="1"/>
  <c r="Q63" i="1"/>
  <c r="R63" i="1" s="1"/>
  <c r="Q62" i="1"/>
  <c r="R62" i="1" s="1"/>
  <c r="Q61" i="1"/>
  <c r="R61" i="1" s="1"/>
  <c r="Q60" i="1"/>
  <c r="R60" i="1" s="1"/>
  <c r="Q59" i="1"/>
  <c r="R59" i="1" s="1"/>
  <c r="Q58" i="1"/>
  <c r="R58" i="1" s="1"/>
  <c r="Q57" i="1"/>
  <c r="R57" i="1" s="1"/>
  <c r="Q56" i="1"/>
  <c r="R56" i="1" s="1"/>
  <c r="Q55" i="1"/>
  <c r="R55" i="1" s="1"/>
  <c r="Q54" i="1"/>
  <c r="R54" i="1" s="1"/>
  <c r="Q53" i="1"/>
  <c r="R53" i="1" s="1"/>
  <c r="Q52" i="1"/>
  <c r="R52" i="1" s="1"/>
  <c r="Q51" i="1"/>
  <c r="R51" i="1" s="1"/>
  <c r="Q50" i="1"/>
  <c r="R50" i="1" s="1"/>
  <c r="Q49" i="1"/>
  <c r="R49" i="1" s="1"/>
  <c r="Q48" i="1"/>
  <c r="R48" i="1" s="1"/>
  <c r="Q47" i="1"/>
  <c r="R47" i="1" s="1"/>
  <c r="Q46" i="1"/>
  <c r="R46" i="1" s="1"/>
  <c r="Q45" i="1"/>
  <c r="R45" i="1" s="1"/>
  <c r="Q44" i="1"/>
  <c r="R44" i="1" s="1"/>
  <c r="Q43" i="1"/>
  <c r="R43" i="1" s="1"/>
  <c r="Q42" i="1"/>
  <c r="R42" i="1" s="1"/>
  <c r="Q41" i="1"/>
  <c r="R41" i="1" s="1"/>
  <c r="Q40" i="1"/>
  <c r="R40" i="1" s="1"/>
  <c r="Q39" i="1"/>
  <c r="R39" i="1" s="1"/>
  <c r="Q38" i="1"/>
  <c r="R38" i="1" s="1"/>
  <c r="Q37" i="1"/>
  <c r="R37" i="1" s="1"/>
  <c r="Q36" i="1"/>
  <c r="R36" i="1" s="1"/>
  <c r="Q35" i="1"/>
  <c r="R35" i="1" s="1"/>
  <c r="Q34" i="1"/>
  <c r="R34" i="1" s="1"/>
  <c r="Q33" i="1"/>
  <c r="R33" i="1" s="1"/>
  <c r="Q32" i="1"/>
  <c r="R32" i="1" s="1"/>
  <c r="Q31" i="1"/>
  <c r="R31" i="1" s="1"/>
  <c r="Q30" i="1"/>
  <c r="R30" i="1" s="1"/>
  <c r="Q29" i="1"/>
  <c r="R29" i="1" s="1"/>
  <c r="Q28" i="1"/>
  <c r="R28" i="1" s="1"/>
  <c r="Q27" i="1"/>
  <c r="R27" i="1" s="1"/>
  <c r="Q26" i="1"/>
  <c r="R26" i="1" s="1"/>
  <c r="Q25" i="1"/>
  <c r="R25" i="1" s="1"/>
  <c r="Q24" i="1"/>
  <c r="R24" i="1" s="1"/>
  <c r="Q23" i="1"/>
  <c r="R23" i="1" s="1"/>
  <c r="Q22" i="1"/>
  <c r="R22" i="1" s="1"/>
  <c r="Q21" i="1"/>
  <c r="R21" i="1" s="1"/>
  <c r="Q20" i="1"/>
  <c r="R20" i="1" s="1"/>
  <c r="Q19" i="1"/>
  <c r="R19" i="1" s="1"/>
  <c r="Q18" i="1"/>
  <c r="R18" i="1" s="1"/>
  <c r="Q17" i="1"/>
  <c r="R17" i="1" s="1"/>
  <c r="Q16" i="1"/>
  <c r="R16" i="1" s="1"/>
  <c r="Q15" i="1"/>
  <c r="R15" i="1" s="1"/>
  <c r="Q14" i="1"/>
  <c r="R14" i="1" s="1"/>
  <c r="Q13" i="1"/>
  <c r="R13" i="1" s="1"/>
  <c r="Q12" i="1"/>
  <c r="R12" i="1" s="1"/>
  <c r="Q11" i="1"/>
  <c r="R11" i="1" s="1"/>
  <c r="Q10" i="1"/>
  <c r="R10" i="1" s="1"/>
  <c r="Q9" i="1"/>
  <c r="R9" i="1" s="1"/>
  <c r="Q8" i="1"/>
  <c r="R8" i="1" s="1"/>
  <c r="Q7" i="1"/>
  <c r="R7" i="1" s="1"/>
  <c r="Q6" i="1"/>
  <c r="R6" i="1" s="1"/>
  <c r="Q5" i="1"/>
  <c r="R5" i="1" s="1"/>
  <c r="Q4" i="1"/>
  <c r="R4" i="1" s="1"/>
  <c r="Q3" i="1"/>
  <c r="R3" i="1" s="1"/>
  <c r="Q2" i="1"/>
  <c r="R2" i="1" s="1"/>
  <c r="P4115" i="1"/>
  <c r="P4114" i="1"/>
  <c r="P4113" i="1"/>
  <c r="P4112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P4111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</calcChain>
</file>

<file path=xl/sharedStrings.xml><?xml version="1.0" encoding="utf-8"?>
<sst xmlns="http://schemas.openxmlformats.org/spreadsheetml/2006/main" count="24844" uniqueCount="8381">
  <si>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</si>
  <si>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</si>
  <si>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</si>
  <si>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</si>
  <si>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</si>
  <si>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</si>
  <si>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</si>
  <si>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</si>
  <si>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</si>
  <si>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</si>
  <si>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</si>
  <si>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</si>
  <si>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</si>
  <si>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</si>
  <si>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</si>
  <si>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</si>
  <si>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</si>
  <si>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</si>
  <si>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</si>
  <si>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</si>
  <si>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</si>
  <si>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</si>
  <si>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</si>
  <si>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</si>
  <si>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</si>
  <si>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</si>
  <si>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</si>
  <si>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</si>
  <si>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</si>
  <si>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</si>
  <si>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</si>
  <si>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</si>
  <si>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</si>
  <si>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</si>
  <si>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</si>
  <si>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</si>
  <si>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</si>
  <si>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</si>
  <si>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</si>
  <si>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</si>
  <si>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</si>
  <si>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</si>
  <si>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</si>
  <si>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</si>
  <si>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</si>
  <si>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</si>
  <si>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</si>
  <si>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</si>
  <si>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</si>
  <si>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</si>
  <si>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</si>
  <si>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</si>
  <si>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</si>
  <si>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</si>
  <si>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</si>
  <si>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</si>
  <si>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</si>
  <si>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</si>
  <si>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</si>
  <si>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</si>
  <si>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</si>
  <si>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</si>
  <si>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</si>
  <si>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</si>
  <si>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</si>
  <si>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</si>
  <si>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</si>
  <si>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</si>
  <si>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</si>
  <si>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</si>
  <si>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</si>
  <si>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</si>
  <si>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</si>
  <si>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</si>
  <si>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</si>
  <si>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</si>
  <si>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</si>
  <si>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</si>
  <si>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</si>
  <si>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</si>
  <si>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</si>
  <si>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</si>
  <si>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</si>
  <si>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</si>
  <si>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</si>
  <si>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</si>
  <si>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</si>
  <si>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</si>
  <si>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</si>
  <si>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</si>
  <si>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</si>
  <si>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</si>
  <si>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</si>
  <si>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</si>
  <si>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</si>
  <si>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</si>
  <si>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</si>
  <si>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</si>
  <si>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</si>
  <si>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</si>
  <si>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</si>
  <si>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</si>
  <si>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</si>
  <si>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</si>
  <si>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</si>
  <si>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</si>
  <si>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</si>
  <si>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</si>
  <si>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</si>
  <si>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</si>
  <si>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</si>
  <si>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</si>
  <si>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</si>
  <si>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</si>
  <si>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</si>
  <si>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</si>
  <si>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</si>
  <si>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</si>
  <si>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</si>
  <si>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</si>
  <si>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</si>
  <si>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</si>
  <si>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</si>
  <si>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</si>
  <si>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</si>
  <si>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</si>
  <si>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</si>
  <si>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</si>
  <si>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</si>
  <si>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</si>
  <si>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</si>
  <si>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</si>
  <si>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</si>
  <si>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</si>
  <si>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</si>
  <si>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</si>
  <si>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</si>
  <si>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</si>
  <si>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</si>
  <si>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</si>
  <si>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</si>
  <si>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</si>
  <si>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</si>
  <si>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</si>
  <si>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</si>
  <si>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</si>
  <si>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</si>
  <si>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</si>
  <si>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</si>
  <si>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</si>
  <si>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</si>
  <si>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</si>
  <si>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</si>
  <si>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</si>
  <si>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</si>
  <si>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</si>
  <si>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</si>
  <si>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</si>
  <si>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</si>
  <si>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</si>
  <si>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</si>
  <si>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</si>
  <si>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</si>
  <si>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</si>
  <si>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</si>
  <si>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</si>
  <si>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</si>
  <si>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</si>
  <si>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</si>
  <si>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</si>
  <si>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</si>
  <si>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</si>
  <si>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</si>
  <si>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</si>
  <si>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</si>
  <si>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</si>
  <si>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</si>
  <si>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</si>
  <si>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</si>
  <si>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</si>
  <si>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</si>
  <si>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</si>
  <si>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</si>
  <si>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</si>
  <si>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</si>
  <si>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</si>
  <si>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</si>
  <si>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</si>
  <si>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</si>
  <si>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</si>
  <si>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</si>
  <si>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</si>
  <si>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</si>
  <si>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</si>
  <si>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</si>
  <si>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</si>
  <si>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</si>
  <si>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</si>
  <si>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</si>
  <si>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</si>
  <si>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</si>
  <si>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</si>
  <si>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</si>
  <si>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</si>
  <si>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</si>
  <si>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</si>
  <si>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</si>
  <si>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</si>
  <si>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</si>
  <si>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</si>
  <si>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</si>
  <si>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</si>
  <si>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</si>
  <si>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</si>
  <si>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</si>
  <si>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</si>
  <si>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</si>
  <si>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</si>
  <si>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</si>
  <si>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</si>
  <si>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</si>
  <si>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</si>
  <si>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</si>
  <si>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</si>
  <si>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</si>
  <si>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</si>
  <si>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</si>
  <si>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</si>
  <si>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</si>
  <si>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</si>
  <si>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</si>
  <si>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</si>
  <si>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</si>
  <si>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</si>
  <si>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</si>
  <si>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</si>
  <si>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</si>
  <si>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</si>
  <si>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</si>
  <si>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</si>
  <si>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</si>
  <si>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</si>
  <si>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</si>
  <si>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</si>
  <si>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</si>
  <si>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</si>
  <si>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</si>
  <si>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</si>
  <si>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</si>
  <si>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</si>
  <si>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</si>
  <si>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</si>
  <si>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</si>
  <si>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</si>
  <si>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</si>
  <si>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</si>
  <si>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</si>
  <si>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</si>
  <si>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</si>
  <si>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</si>
  <si>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</si>
  <si>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</si>
  <si>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</si>
  <si>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</si>
  <si>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</si>
  <si>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</si>
  <si>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</si>
  <si>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</si>
  <si>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</si>
  <si>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</si>
  <si>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</si>
  <si>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</si>
  <si>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</si>
  <si>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</si>
  <si>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</si>
  <si>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</si>
  <si>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</si>
  <si>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</si>
  <si>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</si>
  <si>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</si>
  <si>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</si>
  <si>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</si>
  <si>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</si>
  <si>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</si>
  <si>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</si>
  <si>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</si>
  <si>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</si>
  <si>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</si>
  <si>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</si>
  <si>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</si>
  <si>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</si>
  <si>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</si>
  <si>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</si>
  <si>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</si>
  <si>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</si>
  <si>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</si>
  <si>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</si>
  <si>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</si>
  <si>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</si>
  <si>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</si>
  <si>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</si>
  <si>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</si>
  <si>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</si>
  <si>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</si>
  <si>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</si>
  <si>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</si>
  <si>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</si>
  <si>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</si>
  <si>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</si>
  <si>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</si>
  <si>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</si>
  <si>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</si>
  <si>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</si>
  <si>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</si>
  <si>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</si>
  <si>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</si>
  <si>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</si>
  <si>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</si>
  <si>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</si>
  <si>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</si>
  <si>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</si>
  <si>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</si>
  <si>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</si>
  <si>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</si>
  <si>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</si>
  <si>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</si>
  <si>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</si>
  <si>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</si>
  <si>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</si>
  <si>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</si>
  <si>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</si>
  <si>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</si>
  <si>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</si>
  <si>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</si>
  <si>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</si>
  <si>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</si>
  <si>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</si>
  <si>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</si>
  <si>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</si>
  <si>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</si>
  <si>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</si>
  <si>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</si>
  <si>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</si>
  <si>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</si>
  <si>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</si>
  <si>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</si>
  <si>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</si>
  <si>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</si>
  <si>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</si>
  <si>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</si>
  <si>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</si>
  <si>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</si>
  <si>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</si>
  <si>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</si>
  <si>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</si>
  <si>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</si>
  <si>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</si>
  <si>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</si>
  <si>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</si>
  <si>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</si>
  <si>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</si>
  <si>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</si>
  <si>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</si>
  <si>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</si>
  <si>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</si>
  <si>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</si>
  <si>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</si>
  <si>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</si>
  <si>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</si>
  <si>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</si>
  <si>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</si>
  <si>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</si>
  <si>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</si>
  <si>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</si>
  <si>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</si>
  <si>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</si>
  <si>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</si>
  <si>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</si>
  <si>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</si>
  <si>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</si>
  <si>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</si>
  <si>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</si>
  <si>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</si>
  <si>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</si>
  <si>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</si>
  <si>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</si>
  <si>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</si>
  <si>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</si>
  <si>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</si>
  <si>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</si>
  <si>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</si>
  <si>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</si>
  <si>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</si>
  <si>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</si>
  <si>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</si>
  <si>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</si>
  <si>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</si>
  <si>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</si>
  <si>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</si>
  <si>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</si>
  <si>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</si>
  <si>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</si>
  <si>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</si>
  <si>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</si>
  <si>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</si>
  <si>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</si>
  <si>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</si>
  <si>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</si>
  <si>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</si>
  <si>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</si>
  <si>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</si>
  <si>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</si>
  <si>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</si>
  <si>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</si>
  <si>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</si>
  <si>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</si>
  <si>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</si>
  <si>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</si>
  <si>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</si>
  <si>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</si>
  <si>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</si>
  <si>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</si>
  <si>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</si>
  <si>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</si>
  <si>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</si>
  <si>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</si>
  <si>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</si>
  <si>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</si>
  <si>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</si>
  <si>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</si>
  <si>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</si>
  <si>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</si>
  <si>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</si>
  <si>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</si>
  <si>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</si>
  <si>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</si>
  <si>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</si>
  <si>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</si>
  <si>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</si>
  <si>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</si>
  <si>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</si>
  <si>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</si>
  <si>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</si>
  <si>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</si>
  <si>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</si>
  <si>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</si>
  <si>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</si>
  <si>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</si>
  <si>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</si>
  <si>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</si>
  <si>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</si>
  <si>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</si>
  <si>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</si>
  <si>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</si>
  <si>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</si>
  <si>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</si>
  <si>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</si>
  <si>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</si>
  <si>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</si>
  <si>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</si>
  <si>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</si>
  <si>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</si>
  <si>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</si>
  <si>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</si>
  <si>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</si>
  <si>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</si>
  <si>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</si>
  <si>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</si>
  <si>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</si>
  <si>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</si>
  <si>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</si>
  <si>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</si>
  <si>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</si>
  <si>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</si>
  <si>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</si>
  <si>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</si>
  <si>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</si>
  <si>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</si>
  <si>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</si>
  <si>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</si>
  <si>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</si>
  <si>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</si>
  <si>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</si>
  <si>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</si>
  <si>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</si>
  <si>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</si>
  <si>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</si>
  <si>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</si>
  <si>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</si>
  <si>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</si>
  <si>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</si>
  <si>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</si>
  <si>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</si>
  <si>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</si>
  <si>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</si>
  <si>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</si>
  <si>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</si>
  <si>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</si>
  <si>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</si>
  <si>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</si>
  <si>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</si>
  <si>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</si>
  <si>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</si>
  <si>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</si>
  <si>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</si>
  <si>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</si>
  <si>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</si>
  <si>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</si>
  <si>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</si>
  <si>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</si>
  <si>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</si>
  <si>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</si>
  <si>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</si>
  <si>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</si>
  <si>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</si>
  <si>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</si>
  <si>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</si>
  <si>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</si>
  <si>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</si>
  <si>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</si>
  <si>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</si>
  <si>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</si>
  <si>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</si>
  <si>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</si>
  <si>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</si>
  <si>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</si>
  <si>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</si>
  <si>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</si>
  <si>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</si>
  <si>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</si>
  <si>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</si>
  <si>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</si>
  <si>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</si>
  <si>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</si>
  <si>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</si>
  <si>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</si>
  <si>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</si>
  <si>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</si>
  <si>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</si>
  <si>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</si>
  <si>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</si>
  <si>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</si>
  <si>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</si>
  <si>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</si>
  <si>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</si>
  <si>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</si>
  <si>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</si>
  <si>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</si>
  <si>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</si>
  <si>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</si>
  <si>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</si>
  <si>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</si>
  <si>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</si>
  <si>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</si>
  <si>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</si>
  <si>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</si>
  <si>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</si>
  <si>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</si>
  <si>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</si>
  <si>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</si>
  <si>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</si>
  <si>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</si>
  <si>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</si>
  <si>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</si>
  <si>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</si>
  <si>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</si>
  <si>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</si>
  <si>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</si>
  <si>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</si>
  <si>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</si>
  <si>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</si>
  <si>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</si>
  <si>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</si>
  <si>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</si>
  <si>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</si>
  <si>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</si>
  <si>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</si>
  <si>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</si>
  <si>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</si>
  <si>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</si>
  <si>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</si>
  <si>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</si>
  <si>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</si>
  <si>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</si>
  <si>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</si>
  <si>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</si>
  <si>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</si>
  <si>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</si>
  <si>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</si>
  <si>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</si>
  <si>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</si>
  <si>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</si>
  <si>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</si>
  <si>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</si>
  <si>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</si>
  <si>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</si>
  <si>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</si>
  <si>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</si>
  <si>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</si>
  <si>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</si>
  <si>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</si>
  <si>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</si>
  <si>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</si>
  <si>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</si>
  <si>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</si>
  <si>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</si>
  <si>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</si>
  <si>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</si>
  <si>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</si>
  <si>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</si>
  <si>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</si>
  <si>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</si>
  <si>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</si>
  <si>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</si>
  <si>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</si>
  <si>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</si>
  <si>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</si>
  <si>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</si>
  <si>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</si>
  <si>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</si>
  <si>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</si>
  <si>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</si>
  <si>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</si>
  <si>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</si>
  <si>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</si>
  <si>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</si>
  <si>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</si>
  <si>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</si>
  <si>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</si>
  <si>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</si>
  <si>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</si>
  <si>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</si>
  <si>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</si>
  <si>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</si>
  <si>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</si>
  <si>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</si>
  <si>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</si>
  <si>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</si>
  <si>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</si>
  <si>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</si>
  <si>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</si>
  <si>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</si>
  <si>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</si>
  <si>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</si>
  <si>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</si>
  <si>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</si>
  <si>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</si>
  <si>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</si>
  <si>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</si>
  <si>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</si>
  <si>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</si>
  <si>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</si>
  <si>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</si>
  <si>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</si>
  <si>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</si>
  <si>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</si>
  <si>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</si>
  <si>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</si>
  <si>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</si>
  <si>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</si>
  <si>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</si>
  <si>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</si>
  <si>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</si>
  <si>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</si>
  <si>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</si>
  <si>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</si>
  <si>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</si>
  <si>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</si>
  <si>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</si>
  <si>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</si>
  <si>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</si>
  <si>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</si>
  <si>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</si>
  <si>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</si>
  <si>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</si>
  <si>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</si>
  <si>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</si>
  <si>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</si>
  <si>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</si>
  <si>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</si>
  <si>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</si>
  <si>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</si>
  <si>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</si>
  <si>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</si>
  <si>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</si>
  <si>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</si>
  <si>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</si>
  <si>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</si>
  <si>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</si>
  <si>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</si>
  <si>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</si>
  <si>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</si>
  <si>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</si>
  <si>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</si>
  <si>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</si>
  <si>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</si>
  <si>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</si>
  <si>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</si>
  <si>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</si>
  <si>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</si>
  <si>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</si>
  <si>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</si>
  <si>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</si>
  <si>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</si>
  <si>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</si>
  <si>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</si>
  <si>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</si>
  <si>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</si>
  <si>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</si>
  <si>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</si>
  <si>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</si>
  <si>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</si>
  <si>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</si>
  <si>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</si>
  <si>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</si>
  <si>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</si>
  <si>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</si>
  <si>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</si>
  <si>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</si>
  <si>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</si>
  <si>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</si>
  <si>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</si>
  <si>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</si>
  <si>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</si>
  <si>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</si>
  <si>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</si>
  <si>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</si>
  <si>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</si>
  <si>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</si>
  <si>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</si>
  <si>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</si>
  <si>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</si>
  <si>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</si>
  <si>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</si>
  <si>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</si>
  <si>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</si>
  <si>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</si>
  <si>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</si>
  <si>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</si>
  <si>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</si>
  <si>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</si>
  <si>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</si>
  <si>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</si>
  <si>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</si>
  <si>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</si>
  <si>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</si>
  <si>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</si>
  <si>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</si>
  <si>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</si>
  <si>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</si>
  <si>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</si>
  <si>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</si>
  <si>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</si>
  <si>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</si>
  <si>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</si>
  <si>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</si>
  <si>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</si>
  <si>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</si>
  <si>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</si>
  <si>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</si>
  <si>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</si>
  <si>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</si>
  <si>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</si>
  <si>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</si>
  <si>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</si>
  <si>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</si>
  <si>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</si>
  <si>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</si>
  <si>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</si>
  <si>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</si>
  <si>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</si>
  <si>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</si>
  <si>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</si>
  <si>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</si>
  <si>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</si>
  <si>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</si>
  <si>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</si>
  <si>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</si>
  <si>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</si>
  <si>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</si>
  <si>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</si>
  <si>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</si>
  <si>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</si>
  <si>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</si>
  <si>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</si>
  <si>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</si>
  <si>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</si>
  <si>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</si>
  <si>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</si>
  <si>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</si>
  <si>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</si>
  <si>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</si>
  <si>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</si>
  <si>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</si>
  <si>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</si>
  <si>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</si>
  <si>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</si>
  <si>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</si>
  <si>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</si>
  <si>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</si>
  <si>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</si>
  <si>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</si>
  <si>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</si>
  <si>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</si>
  <si>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</si>
  <si>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</si>
  <si>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</si>
  <si>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</si>
  <si>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</si>
  <si>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</si>
  <si>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</si>
  <si>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</si>
  <si>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</si>
  <si>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</si>
  <si>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</si>
  <si>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</si>
  <si>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</si>
  <si>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</si>
  <si>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</si>
  <si>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</si>
  <si>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</si>
  <si>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</si>
  <si>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</si>
  <si>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</si>
  <si>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</si>
  <si>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</si>
  <si>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</si>
  <si>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</si>
  <si>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</si>
  <si>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</si>
  <si>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</si>
  <si>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</si>
  <si>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</si>
  <si>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</si>
  <si>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</si>
  <si>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</si>
  <si>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</si>
  <si>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</si>
  <si>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</si>
  <si>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</si>
  <si>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</si>
  <si>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</si>
  <si>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</si>
  <si>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</si>
  <si>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</si>
  <si>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</si>
  <si>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</si>
  <si>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</si>
  <si>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</si>
  <si>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</si>
  <si>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</si>
  <si>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</si>
  <si>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</si>
  <si>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</si>
  <si>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</si>
  <si>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</si>
  <si>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</si>
  <si>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</si>
  <si>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</si>
  <si>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</si>
  <si>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</si>
  <si>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</si>
  <si>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</si>
  <si>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</si>
  <si>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</si>
  <si>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</si>
  <si>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</si>
  <si>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</si>
  <si>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</si>
  <si>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</si>
  <si>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</si>
  <si>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</si>
  <si>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</si>
  <si>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</si>
  <si>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</si>
  <si>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</si>
  <si>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</si>
  <si>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</si>
  <si>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</si>
  <si>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</si>
  <si>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</si>
  <si>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</si>
  <si>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</si>
  <si>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</si>
  <si>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</si>
  <si>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</si>
  <si>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</si>
  <si>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</si>
  <si>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</si>
  <si>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</si>
  <si>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</si>
  <si>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</si>
  <si>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</si>
  <si>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</si>
  <si>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</si>
  <si>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</si>
  <si>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</si>
  <si>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</si>
  <si>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</si>
  <si>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</si>
  <si>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</si>
  <si>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</si>
  <si>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</si>
  <si>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</si>
  <si>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</si>
  <si>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</si>
  <si>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</si>
  <si>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</si>
  <si>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</si>
  <si>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</si>
  <si>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</si>
  <si>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</si>
  <si>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</si>
  <si>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</si>
  <si>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</si>
  <si>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</si>
  <si>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</si>
  <si>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</si>
  <si>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</si>
  <si>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</si>
  <si>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</si>
  <si>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</si>
  <si>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</si>
  <si>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</si>
  <si>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</si>
  <si>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</si>
  <si>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</si>
  <si>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</si>
  <si>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</si>
  <si>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</si>
  <si>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</si>
  <si>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</si>
  <si>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</si>
  <si>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</si>
  <si>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</si>
  <si>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</si>
  <si>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</si>
  <si>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</si>
  <si>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</si>
  <si>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</si>
  <si>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</si>
  <si>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</si>
  <si>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</si>
  <si>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</si>
  <si>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</si>
  <si>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</si>
  <si>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</si>
  <si>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</si>
  <si>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</si>
  <si>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</si>
  <si>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</si>
  <si>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</si>
  <si>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</si>
  <si>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</si>
  <si>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</si>
  <si>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</si>
  <si>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</si>
  <si>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</si>
  <si>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</si>
  <si>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</si>
  <si>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</si>
  <si>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</si>
  <si>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</si>
  <si>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</si>
  <si>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</si>
  <si>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</si>
  <si>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</si>
  <si>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</si>
  <si>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</si>
  <si>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</si>
  <si>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</si>
  <si>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</si>
  <si>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</si>
  <si>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</si>
  <si>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</si>
  <si>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</si>
  <si>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</si>
  <si>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</si>
  <si>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</si>
  <si>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</si>
  <si>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</si>
  <si>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</si>
  <si>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</si>
  <si>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</si>
  <si>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</si>
  <si>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</si>
  <si>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</si>
  <si>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</si>
  <si>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</si>
  <si>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</si>
  <si>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</si>
  <si>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</si>
  <si>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</si>
  <si>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</si>
  <si>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</si>
  <si>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</si>
  <si>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</si>
  <si>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</si>
  <si>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</si>
  <si>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</si>
  <si>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</si>
  <si>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</si>
  <si>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</si>
  <si>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</si>
  <si>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</si>
  <si>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</si>
  <si>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</si>
  <si>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</si>
  <si>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</si>
  <si>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</si>
  <si>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</si>
  <si>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</si>
  <si>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</si>
  <si>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</si>
  <si>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</si>
  <si>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</si>
  <si>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</si>
  <si>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</si>
  <si>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</si>
  <si>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</si>
  <si>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</si>
  <si>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</si>
  <si>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</si>
  <si>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</si>
  <si>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</si>
  <si>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</si>
  <si>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</si>
  <si>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</si>
  <si>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</si>
  <si>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</si>
  <si>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</si>
  <si>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</si>
  <si>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</si>
  <si>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</si>
  <si>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</si>
  <si>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</si>
  <si>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</si>
  <si>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</si>
  <si>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</si>
  <si>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</si>
  <si>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</si>
  <si>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</si>
  <si>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</si>
  <si>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</si>
  <si>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</si>
  <si>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</si>
  <si>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</si>
  <si>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</si>
  <si>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</si>
  <si>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</si>
  <si>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</si>
  <si>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</si>
  <si>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</si>
  <si>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</si>
  <si>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</si>
  <si>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</si>
  <si>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</si>
  <si>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</si>
  <si>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</si>
  <si>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</si>
  <si>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</si>
  <si>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</si>
  <si>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</si>
  <si>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</si>
  <si>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</si>
  <si>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</si>
  <si>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</si>
  <si>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</si>
  <si>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</si>
  <si>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</si>
  <si>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</si>
  <si>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</si>
  <si>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</si>
  <si>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</si>
  <si>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</si>
  <si>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</si>
  <si>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</si>
  <si>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</si>
  <si>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</si>
  <si>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</si>
  <si>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</si>
  <si>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</si>
  <si>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</si>
  <si>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</si>
  <si>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</si>
  <si>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</si>
  <si>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</si>
  <si>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</si>
  <si>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</si>
  <si>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</si>
  <si>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</si>
  <si>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</si>
  <si>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</si>
  <si>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</si>
  <si>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</si>
  <si>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</si>
  <si>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</si>
  <si>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</si>
  <si>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</si>
  <si>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</si>
  <si>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</si>
  <si>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</si>
  <si>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</si>
  <si>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</si>
  <si>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</si>
  <si>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</si>
  <si>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</si>
  <si>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</si>
  <si>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</si>
  <si>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</si>
  <si>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</si>
  <si>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</si>
  <si>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</si>
  <si>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</si>
  <si>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</si>
  <si>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</si>
  <si>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</si>
  <si>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</si>
  <si>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</si>
  <si>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</si>
  <si>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</si>
  <si>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</si>
  <si>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</si>
  <si>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</si>
  <si>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</si>
  <si>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</si>
  <si>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</si>
  <si>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</si>
  <si>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</si>
  <si>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</si>
  <si>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</si>
  <si>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</si>
  <si>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</si>
  <si>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</si>
  <si>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</si>
  <si>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</si>
  <si>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</si>
  <si>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</si>
  <si>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</si>
  <si>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</si>
  <si>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</si>
  <si>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</si>
  <si>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</si>
  <si>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</si>
  <si>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</si>
  <si>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</si>
  <si>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</si>
  <si>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</si>
  <si>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</si>
  <si>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</si>
  <si>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</si>
  <si>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</si>
  <si>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</si>
  <si>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</si>
  <si>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</si>
  <si>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</si>
  <si>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</si>
  <si>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</si>
  <si>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</si>
  <si>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</si>
  <si>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</si>
  <si>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</si>
  <si>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</si>
  <si>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</si>
  <si>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</si>
  <si>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</si>
  <si>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</si>
  <si>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</si>
  <si>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</si>
  <si>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</si>
  <si>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</si>
  <si>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</si>
  <si>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</si>
  <si>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</si>
  <si>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</si>
  <si>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</si>
  <si>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</si>
  <si>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</si>
  <si>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</si>
  <si>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</si>
  <si>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</si>
  <si>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</si>
  <si>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</si>
  <si>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</si>
  <si>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</si>
  <si>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</si>
  <si>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</si>
  <si>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</si>
  <si>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</si>
  <si>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</si>
  <si>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</si>
  <si>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</si>
  <si>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</si>
  <si>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</si>
  <si>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</si>
  <si>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</si>
  <si>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</si>
  <si>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</si>
  <si>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</si>
  <si>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</si>
  <si>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</si>
  <si>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</si>
  <si>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</si>
  <si>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</si>
  <si>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</si>
  <si>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</si>
  <si>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</si>
  <si>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</si>
  <si>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</si>
  <si>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</si>
  <si>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</si>
  <si>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</si>
  <si>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</si>
  <si>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</si>
  <si>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</si>
  <si>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</si>
  <si>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</si>
  <si>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</si>
  <si>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</si>
  <si>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</si>
  <si>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</si>
  <si>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</si>
  <si>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</si>
  <si>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</si>
  <si>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</si>
  <si>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</si>
  <si>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</si>
  <si>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</si>
  <si>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</si>
  <si>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</si>
  <si>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</si>
  <si>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</si>
  <si>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</si>
  <si>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</si>
  <si>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</si>
  <si>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</si>
  <si>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</si>
  <si>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</si>
  <si>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</si>
  <si>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</si>
  <si>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</si>
  <si>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</si>
  <si>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</si>
  <si>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</si>
  <si>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</si>
  <si>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</si>
  <si>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</si>
  <si>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</si>
  <si>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</si>
  <si>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</si>
  <si>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</si>
  <si>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</si>
  <si>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</si>
  <si>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</si>
  <si>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</si>
  <si>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</si>
  <si>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</si>
  <si>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</si>
  <si>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</si>
  <si>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</si>
  <si>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</si>
  <si>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</si>
  <si>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</si>
  <si>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</si>
  <si>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</si>
  <si>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</si>
  <si>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</si>
  <si>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</si>
  <si>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</si>
  <si>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</si>
  <si>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</si>
  <si>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</si>
  <si>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</si>
  <si>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</si>
  <si>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</si>
  <si>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</si>
  <si>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</si>
  <si>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</si>
  <si>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</si>
  <si>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</si>
  <si>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</si>
  <si>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</si>
  <si>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</si>
  <si>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</si>
  <si>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</si>
  <si>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</si>
  <si>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</si>
  <si>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</si>
  <si>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</si>
  <si>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</si>
  <si>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</si>
  <si>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</si>
  <si>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</si>
  <si>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</si>
  <si>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</si>
  <si>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</si>
  <si>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</si>
  <si>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</si>
  <si>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</si>
  <si>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</si>
  <si>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</si>
  <si>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</si>
  <si>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</si>
  <si>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</si>
  <si>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</si>
  <si>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</si>
  <si>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</si>
  <si>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</si>
  <si>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</si>
  <si>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</si>
  <si>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</si>
  <si>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</si>
  <si>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</si>
  <si>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</si>
  <si>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</si>
  <si>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</si>
  <si>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</si>
  <si>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</si>
  <si>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</si>
  <si>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</si>
  <si>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</si>
  <si>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</si>
  <si>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</si>
  <si>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</si>
  <si>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</si>
  <si>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</si>
  <si>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</si>
  <si>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</si>
  <si>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</si>
  <si>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</si>
  <si>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</si>
  <si>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</si>
  <si>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</si>
  <si>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</si>
  <si>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</si>
  <si>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</si>
  <si>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</si>
  <si>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</si>
  <si>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</si>
  <si>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</si>
  <si>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</si>
  <si>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</si>
  <si>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</si>
  <si>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</si>
  <si>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</si>
  <si>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</si>
  <si>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</si>
  <si>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</si>
  <si>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</si>
  <si>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</si>
  <si>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</si>
  <si>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</si>
  <si>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</si>
  <si>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</si>
  <si>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</si>
  <si>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</si>
  <si>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</si>
  <si>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</si>
  <si>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</si>
  <si>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</si>
  <si>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</si>
  <si>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</si>
  <si>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</si>
  <si>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</si>
  <si>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</si>
  <si>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</si>
  <si>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</si>
  <si>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</si>
  <si>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</si>
  <si>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</si>
  <si>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</si>
  <si>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</si>
  <si>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</si>
  <si>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</si>
  <si>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</si>
  <si>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</si>
  <si>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</si>
  <si>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</si>
  <si>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</si>
  <si>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</si>
  <si>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</si>
  <si>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</si>
  <si>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</si>
  <si>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</si>
  <si>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</si>
  <si>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</si>
  <si>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</si>
  <si>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</si>
  <si>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</si>
  <si>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</si>
  <si>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</si>
  <si>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</si>
  <si>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</si>
  <si>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</si>
  <si>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</si>
  <si>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</si>
  <si>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</si>
  <si>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</si>
  <si>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</si>
  <si>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</si>
  <si>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</si>
  <si>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</si>
  <si>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</si>
  <si>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</si>
  <si>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</si>
  <si>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</si>
  <si>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</si>
  <si>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</si>
  <si>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</si>
  <si>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</si>
  <si>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</si>
  <si>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</si>
  <si>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</si>
  <si>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</si>
  <si>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</si>
  <si>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</si>
  <si>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</si>
  <si>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</si>
  <si>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</si>
  <si>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</si>
  <si>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</si>
  <si>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</si>
  <si>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</si>
  <si>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</si>
  <si>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</si>
  <si>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</si>
  <si>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</si>
  <si>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</si>
  <si>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</si>
  <si>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</si>
  <si>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</si>
  <si>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</si>
  <si>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</si>
  <si>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</si>
  <si>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</si>
  <si>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</si>
  <si>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</si>
  <si>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</si>
  <si>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</si>
  <si>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</si>
  <si>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</si>
  <si>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</si>
  <si>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</si>
  <si>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</si>
  <si>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</si>
  <si>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</si>
  <si>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</si>
  <si>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</si>
  <si>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</si>
  <si>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</si>
  <si>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</si>
  <si>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</si>
  <si>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</si>
  <si>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</si>
  <si>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</si>
  <si>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</si>
  <si>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</si>
  <si>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</si>
  <si>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</si>
  <si>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</si>
  <si>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</si>
  <si>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</si>
  <si>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</si>
  <si>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</si>
  <si>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</si>
  <si>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</si>
  <si>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</si>
  <si>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</si>
  <si>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</si>
  <si>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</si>
  <si>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</si>
  <si>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</si>
  <si>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</si>
  <si>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</si>
  <si>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</si>
  <si>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</si>
  <si>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</si>
  <si>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</si>
  <si>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</si>
  <si>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</si>
  <si>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</si>
  <si>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</si>
  <si>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</si>
  <si>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</si>
  <si>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</si>
  <si>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</si>
  <si>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</si>
  <si>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</si>
  <si>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</si>
  <si>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</si>
  <si>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</si>
  <si>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</si>
  <si>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</si>
  <si>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</si>
  <si>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</si>
  <si>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</si>
  <si>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</si>
  <si>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</si>
  <si>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</si>
  <si>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</si>
  <si>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</si>
  <si>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</si>
  <si>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</si>
  <si>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</si>
  <si>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</si>
  <si>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</si>
  <si>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</si>
  <si>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</si>
  <si>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</si>
  <si>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</si>
  <si>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</si>
  <si>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</si>
  <si>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</si>
  <si>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</si>
  <si>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</si>
  <si>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</si>
  <si>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</si>
  <si>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</si>
  <si>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</si>
  <si>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</si>
  <si>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</si>
  <si>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</si>
  <si>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</si>
  <si>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</si>
  <si>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</si>
  <si>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</si>
  <si>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</si>
  <si>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</si>
  <si>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</si>
  <si>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</si>
  <si>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</si>
  <si>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</si>
  <si>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</si>
  <si>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</si>
  <si>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</si>
  <si>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</si>
  <si>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</si>
  <si>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</si>
  <si>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</si>
  <si>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</si>
  <si>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</si>
  <si>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</si>
  <si>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</si>
  <si>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</si>
  <si>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</si>
  <si>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</si>
  <si>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</si>
  <si>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</si>
  <si>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</si>
  <si>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</si>
  <si>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</si>
  <si>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</si>
  <si>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</si>
  <si>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</si>
  <si>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</si>
  <si>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</si>
  <si>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</si>
  <si>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</si>
  <si>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</si>
  <si>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</si>
  <si>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</si>
  <si>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</si>
  <si>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</si>
  <si>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</si>
  <si>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</si>
  <si>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</si>
  <si>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</si>
  <si>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</si>
  <si>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</si>
  <si>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</si>
  <si>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</si>
  <si>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</si>
  <si>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</si>
  <si>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</si>
  <si>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</si>
  <si>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</si>
  <si>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</si>
  <si>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</si>
  <si>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</si>
  <si>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</si>
  <si>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</si>
  <si>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</si>
  <si>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</si>
  <si>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</si>
  <si>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</si>
  <si>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</si>
  <si>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</si>
  <si>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</si>
  <si>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</si>
  <si>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</si>
  <si>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</si>
  <si>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</si>
  <si>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</si>
  <si>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</si>
  <si>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</si>
  <si>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</si>
  <si>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</si>
  <si>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</si>
  <si>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</si>
  <si>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</si>
  <si>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</si>
  <si>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</si>
  <si>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</si>
  <si>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</si>
  <si>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</si>
  <si>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</si>
  <si>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</si>
  <si>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</si>
  <si>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</si>
  <si>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</si>
  <si>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</si>
  <si>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</si>
  <si>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</si>
  <si>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</si>
  <si>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</si>
  <si>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</si>
  <si>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</si>
  <si>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</si>
  <si>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</si>
  <si>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</si>
  <si>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</si>
  <si>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</si>
  <si>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</si>
  <si>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</si>
  <si>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</si>
  <si>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</si>
  <si>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</si>
  <si>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</si>
  <si>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</si>
  <si>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</si>
  <si>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</si>
  <si>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</si>
  <si>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</si>
  <si>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</si>
  <si>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</si>
  <si>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</si>
  <si>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</si>
  <si>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</si>
  <si>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</si>
  <si>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</si>
  <si>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</si>
  <si>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</si>
  <si>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</si>
  <si>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</si>
  <si>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</si>
  <si>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</si>
  <si>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</si>
  <si>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</si>
  <si>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</si>
  <si>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</si>
  <si>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</si>
  <si>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</si>
  <si>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</si>
  <si>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</si>
  <si>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</si>
  <si>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</si>
  <si>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</si>
  <si>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</si>
  <si>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</si>
  <si>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</si>
  <si>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</si>
  <si>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</si>
  <si>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</si>
  <si>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</si>
  <si>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</si>
  <si>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</si>
  <si>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</si>
  <si>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</si>
  <si>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</si>
  <si>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</si>
  <si>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</si>
  <si>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</si>
  <si>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</si>
  <si>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</si>
  <si>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</si>
  <si>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</si>
  <si>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</si>
  <si>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</si>
  <si>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</si>
  <si>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</si>
  <si>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</si>
  <si>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</si>
  <si>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</si>
  <si>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</si>
  <si>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</si>
  <si>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</si>
  <si>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</si>
  <si>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</si>
  <si>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</si>
  <si>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</si>
  <si>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</si>
  <si>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</si>
  <si>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</si>
  <si>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</si>
  <si>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</si>
  <si>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</si>
  <si>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</si>
  <si>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</si>
  <si>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</si>
  <si>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</si>
  <si>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</si>
  <si>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</si>
  <si>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</si>
  <si>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</si>
  <si>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</si>
  <si>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</si>
  <si>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</si>
  <si>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</si>
  <si>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</si>
  <si>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</si>
  <si>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</si>
  <si>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</si>
  <si>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</si>
  <si>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</si>
  <si>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</si>
  <si>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</si>
  <si>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</si>
  <si>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</si>
  <si>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</si>
  <si>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</si>
  <si>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</si>
  <si>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</si>
  <si>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</si>
  <si>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</si>
  <si>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</si>
  <si>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</si>
  <si>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</si>
  <si>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</si>
  <si>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</si>
  <si>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</si>
  <si>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</si>
  <si>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</si>
  <si>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</si>
  <si>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</si>
  <si>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</si>
  <si>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</si>
  <si>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</si>
  <si>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</si>
  <si>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</si>
  <si>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</si>
  <si>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</si>
  <si>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</si>
  <si>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</si>
  <si>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</si>
  <si>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</si>
  <si>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</si>
  <si>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</si>
  <si>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</si>
  <si>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</si>
  <si>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</si>
  <si>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</si>
  <si>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</si>
  <si>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</si>
  <si>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</si>
  <si>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</si>
  <si>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</si>
  <si>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</si>
  <si>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</si>
  <si>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</si>
  <si>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</si>
  <si>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</si>
  <si>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</si>
  <si>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</si>
  <si>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</si>
  <si>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</si>
  <si>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</si>
  <si>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</si>
  <si>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</si>
  <si>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</si>
  <si>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</si>
  <si>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</si>
  <si>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</si>
  <si>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</si>
  <si>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</si>
  <si>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</si>
  <si>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</si>
  <si>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</si>
  <si>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</si>
  <si>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</si>
  <si>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</si>
  <si>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</si>
  <si>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</si>
  <si>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</si>
  <si>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</si>
  <si>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</si>
  <si>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</si>
  <si>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</si>
  <si>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</si>
  <si>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</si>
  <si>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</si>
  <si>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</si>
  <si>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</si>
  <si>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</si>
  <si>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</si>
  <si>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</si>
  <si>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</si>
  <si>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</si>
  <si>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</si>
  <si>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</si>
  <si>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</si>
  <si>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</si>
  <si>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</si>
  <si>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</si>
  <si>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</si>
  <si>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</si>
  <si>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</si>
  <si>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</si>
  <si>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</si>
  <si>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</si>
  <si>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</si>
  <si>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</si>
  <si>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</si>
  <si>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</si>
  <si>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</si>
  <si>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</si>
  <si>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</si>
  <si>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</si>
  <si>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</si>
  <si>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</si>
  <si>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</si>
  <si>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</si>
  <si>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</si>
  <si>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</si>
  <si>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</si>
  <si>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</si>
  <si>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</si>
  <si>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</si>
  <si>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</si>
  <si>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</si>
  <si>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</si>
  <si>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</si>
  <si>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</si>
  <si>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</si>
  <si>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</si>
  <si>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</si>
  <si>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</si>
  <si>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</si>
  <si>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</si>
  <si>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</si>
  <si>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</si>
  <si>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</si>
  <si>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</si>
  <si>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</si>
  <si>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</si>
  <si>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</si>
  <si>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</si>
  <si>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</si>
  <si>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</si>
  <si>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</si>
  <si>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</si>
  <si>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</si>
  <si>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</si>
  <si>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</si>
  <si>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</si>
  <si>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</si>
  <si>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</si>
  <si>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</si>
  <si>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</si>
  <si>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</si>
  <si>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</si>
  <si>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</si>
  <si>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</si>
  <si>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</si>
  <si>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</si>
  <si>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</si>
  <si>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</si>
  <si>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</si>
  <si>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</si>
  <si>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</si>
  <si>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</si>
  <si>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</si>
  <si>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</si>
  <si>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</si>
  <si>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</si>
  <si>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</si>
  <si>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</si>
  <si>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</si>
  <si>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</si>
  <si>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</si>
  <si>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</si>
  <si>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</si>
  <si>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</si>
  <si>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</si>
  <si>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</si>
  <si>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</si>
  <si>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</si>
  <si>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</si>
  <si>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</si>
  <si>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</si>
  <si>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</si>
  <si>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</si>
  <si>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</si>
  <si>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</si>
  <si>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</si>
  <si>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</si>
  <si>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</si>
  <si>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</si>
  <si>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</si>
  <si>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</si>
  <si>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</si>
  <si>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</si>
  <si>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</si>
  <si>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</si>
  <si>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</si>
  <si>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</si>
  <si>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</si>
  <si>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</si>
  <si>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</si>
  <si>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</si>
  <si>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</si>
  <si>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</si>
  <si>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</si>
  <si>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</si>
  <si>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</si>
  <si>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</si>
  <si>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</si>
  <si>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</si>
  <si>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</si>
  <si>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</si>
  <si>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</si>
  <si>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</si>
  <si>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</si>
  <si>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</si>
  <si>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</si>
  <si>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</si>
  <si>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</si>
  <si>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</si>
  <si>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</si>
  <si>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</si>
  <si>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</si>
  <si>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</si>
  <si>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</si>
  <si>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</si>
  <si>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</si>
  <si>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</si>
  <si>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</si>
  <si>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</si>
  <si>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</si>
  <si>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</si>
  <si>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</si>
  <si>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</si>
  <si>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</si>
  <si>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</si>
  <si>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</si>
  <si>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</si>
  <si>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</si>
  <si>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</si>
  <si>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</si>
  <si>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</si>
  <si>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</si>
  <si>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</si>
  <si>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</si>
  <si>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</si>
  <si>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</si>
  <si>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</si>
  <si>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</si>
  <si>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</si>
  <si>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</si>
  <si>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</si>
  <si>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</si>
  <si>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</si>
  <si>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</si>
  <si>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</si>
  <si>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</si>
  <si>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</si>
  <si>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</si>
  <si>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</si>
  <si>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</si>
  <si>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</si>
  <si>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</si>
  <si>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</si>
  <si>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</si>
  <si>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</si>
  <si>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</si>
  <si>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</si>
  <si>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</si>
  <si>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</si>
  <si>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</si>
  <si>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</si>
  <si>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</si>
  <si>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</si>
  <si>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</si>
  <si>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</si>
  <si>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</si>
  <si>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</si>
  <si>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</si>
  <si>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</si>
  <si>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</si>
  <si>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</si>
  <si>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</si>
  <si>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</si>
  <si>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</si>
  <si>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</si>
  <si>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</si>
  <si>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</si>
  <si>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</si>
  <si>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</si>
  <si>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</si>
  <si>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</si>
  <si>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</si>
  <si>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</si>
  <si>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</si>
  <si>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</si>
  <si>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</si>
  <si>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</si>
  <si>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</si>
  <si>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</si>
  <si>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</si>
  <si>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</si>
  <si>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</si>
  <si>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</si>
  <si>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</si>
  <si>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</si>
  <si>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</si>
  <si>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</si>
  <si>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</si>
  <si>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</si>
  <si>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</si>
  <si>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</si>
  <si>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</si>
  <si>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</si>
  <si>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</si>
  <si>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</si>
  <si>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</si>
  <si>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</si>
  <si>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</si>
  <si>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</si>
  <si>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</si>
  <si>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</si>
  <si>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</si>
  <si>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</si>
  <si>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</si>
  <si>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</si>
  <si>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</si>
  <si>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</si>
  <si>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</si>
  <si>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</si>
  <si>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</si>
  <si>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</si>
  <si>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</si>
  <si>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</si>
  <si>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</si>
  <si>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</si>
  <si>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</si>
  <si>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</si>
  <si>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</si>
  <si>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</si>
  <si>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</si>
  <si>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</si>
  <si>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</si>
  <si>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</si>
  <si>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</si>
  <si>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</si>
  <si>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</si>
  <si>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</si>
  <si>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</si>
  <si>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</si>
  <si>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</si>
  <si>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</si>
  <si>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</si>
  <si>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</si>
  <si>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</si>
  <si>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</si>
  <si>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</si>
  <si>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</si>
  <si>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</si>
  <si>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</si>
  <si>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</si>
  <si>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</si>
  <si>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</si>
  <si>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</si>
  <si>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</si>
  <si>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</si>
  <si>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</si>
  <si>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</si>
  <si>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</si>
  <si>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</si>
  <si>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</si>
  <si>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</si>
  <si>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</si>
  <si>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</si>
  <si>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</si>
  <si>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</si>
  <si>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</si>
  <si>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</si>
  <si>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</si>
  <si>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</si>
  <si>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</si>
  <si>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</si>
  <si>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</si>
  <si>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</si>
  <si>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</si>
  <si>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</si>
  <si>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</si>
  <si>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</si>
  <si>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</si>
  <si>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</si>
  <si>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</si>
  <si>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</si>
  <si>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</si>
  <si>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</si>
  <si>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</si>
  <si>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</si>
  <si>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</si>
  <si>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</si>
  <si>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</si>
  <si>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</si>
  <si>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</si>
  <si>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</si>
  <si>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</si>
  <si>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</si>
  <si>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</si>
  <si>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</si>
  <si>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</si>
  <si>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</si>
  <si>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</si>
  <si>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</si>
  <si>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</si>
  <si>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</si>
  <si>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</si>
  <si>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</si>
  <si>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</si>
  <si>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</si>
  <si>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</si>
  <si>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</si>
  <si>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</si>
  <si>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</si>
  <si>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</si>
  <si>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</si>
  <si>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</si>
  <si>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</si>
  <si>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</si>
  <si>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</si>
  <si>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</si>
  <si>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</si>
  <si>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</si>
  <si>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</si>
  <si>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</si>
  <si>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</si>
  <si>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</si>
  <si>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</si>
  <si>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</si>
  <si>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</si>
  <si>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</si>
  <si>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</si>
  <si>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</si>
  <si>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</si>
  <si>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</si>
  <si>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</si>
  <si>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</si>
  <si>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</si>
  <si>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</si>
  <si>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</si>
  <si>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</si>
  <si>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</si>
  <si>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</si>
  <si>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</si>
  <si>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</si>
  <si>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</si>
  <si>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</si>
  <si>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</si>
  <si>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</si>
  <si>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</si>
  <si>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</si>
  <si>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</si>
  <si>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</si>
  <si>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</si>
  <si>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</si>
  <si>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</si>
  <si>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</si>
  <si>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</si>
  <si>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</si>
  <si>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</si>
  <si>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</si>
  <si>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</si>
  <si>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</si>
  <si>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</si>
  <si>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</si>
  <si>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</si>
  <si>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</si>
  <si>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</si>
  <si>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</si>
  <si>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</si>
  <si>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</si>
  <si>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</si>
  <si>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</si>
  <si>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</si>
  <si>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</si>
  <si>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</si>
  <si>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</si>
  <si>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</si>
  <si>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</si>
  <si>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</si>
  <si>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</si>
  <si>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</si>
  <si>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</si>
  <si>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</si>
  <si>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</si>
  <si>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</si>
  <si>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</si>
  <si>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</si>
  <si>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</si>
  <si>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</si>
  <si>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</si>
  <si>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</si>
  <si>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</si>
  <si>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</si>
  <si>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</si>
  <si>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</si>
  <si>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</si>
  <si>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</si>
  <si>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</si>
  <si>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</si>
  <si>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</si>
  <si>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</si>
  <si>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</si>
  <si>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</si>
  <si>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</si>
  <si>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</si>
  <si>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</si>
  <si>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</si>
  <si>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</si>
  <si>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</si>
  <si>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</si>
  <si>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</si>
  <si>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</si>
  <si>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</si>
  <si>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</si>
  <si>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</si>
  <si>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</si>
  <si>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</si>
  <si>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</si>
  <si>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</si>
  <si>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</si>
  <si>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</si>
  <si>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</si>
  <si>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</si>
  <si>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</si>
  <si>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</si>
  <si>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</si>
  <si>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</si>
  <si>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</si>
  <si>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</si>
  <si>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</si>
  <si>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</si>
  <si>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</si>
  <si>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</si>
  <si>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</si>
  <si>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</si>
  <si>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</si>
  <si>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</si>
  <si>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</si>
  <si>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</si>
  <si>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</si>
  <si>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</si>
  <si>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</si>
  <si>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</si>
  <si>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</si>
  <si>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</si>
  <si>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</si>
  <si>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</si>
  <si>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</si>
  <si>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</si>
  <si>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</si>
  <si>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</si>
  <si>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</si>
  <si>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</si>
  <si>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</si>
  <si>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</si>
  <si>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</si>
  <si>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</si>
  <si>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</si>
  <si>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</si>
  <si>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</si>
  <si>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</si>
  <si>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</si>
  <si>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</si>
  <si>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</si>
  <si>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</si>
  <si>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</si>
  <si>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</si>
  <si>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</si>
  <si>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</si>
  <si>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</si>
  <si>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</si>
  <si>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</si>
  <si>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</si>
  <si>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</si>
  <si>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</si>
  <si>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</si>
  <si>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</si>
  <si>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</si>
  <si>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</si>
  <si>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</si>
  <si>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</si>
  <si>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</si>
  <si>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</si>
  <si>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</si>
  <si>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</si>
  <si>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</si>
  <si>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</si>
  <si>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</si>
  <si>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</si>
  <si>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</si>
  <si>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</si>
  <si>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</si>
  <si>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</si>
  <si>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</si>
  <si>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</si>
  <si>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</si>
  <si>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</si>
  <si>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</si>
  <si>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</si>
  <si>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</si>
  <si>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</si>
  <si>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</si>
  <si>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</si>
  <si>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</si>
  <si>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</si>
  <si>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</si>
  <si>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</si>
  <si>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</si>
  <si>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</si>
  <si>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</si>
  <si>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</si>
  <si>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</si>
  <si>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</si>
  <si>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</si>
  <si>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</si>
  <si>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</si>
  <si>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</si>
  <si>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</si>
  <si>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</si>
  <si>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</si>
  <si>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</si>
  <si>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</si>
  <si>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</si>
  <si>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</si>
  <si>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</si>
  <si>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</si>
  <si>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</si>
  <si>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</si>
  <si>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</si>
  <si>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</si>
  <si>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</si>
  <si>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</si>
  <si>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</si>
  <si>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</si>
  <si>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</si>
  <si>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</si>
  <si>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</si>
  <si>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</si>
  <si>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</si>
  <si>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</si>
  <si>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</si>
  <si>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</si>
  <si>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</si>
  <si>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</si>
  <si>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</si>
  <si>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</si>
  <si>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</si>
  <si>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</si>
  <si>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</si>
  <si>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</si>
  <si>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</si>
  <si>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</si>
  <si>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</si>
  <si>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</si>
  <si>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</si>
  <si>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</si>
  <si>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</si>
  <si>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</si>
  <si>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</si>
  <si>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</si>
  <si>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</si>
  <si>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</si>
  <si>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</si>
  <si>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</si>
  <si>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</si>
  <si>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</si>
  <si>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</si>
  <si>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</si>
  <si>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</si>
  <si>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</si>
  <si>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</si>
  <si>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</si>
  <si>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</si>
  <si>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</si>
  <si>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</si>
  <si>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</si>
  <si>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</si>
  <si>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</si>
  <si>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</si>
  <si>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</si>
  <si>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</si>
  <si>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</si>
  <si>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</si>
  <si>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</si>
  <si>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</si>
  <si>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</si>
  <si>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</si>
  <si>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</si>
  <si>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</si>
  <si>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</si>
  <si>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</si>
  <si>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</si>
  <si>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</si>
  <si>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</si>
  <si>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</si>
  <si>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</si>
  <si>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</si>
  <si>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</si>
  <si>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</si>
  <si>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</si>
  <si>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</si>
  <si>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</si>
  <si>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</si>
  <si>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</si>
  <si>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</si>
  <si>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</si>
  <si>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</si>
  <si>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</si>
  <si>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</si>
  <si>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</si>
  <si>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</si>
  <si>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</si>
  <si>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</si>
  <si>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</si>
  <si>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</si>
  <si>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</si>
  <si>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</si>
  <si>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</si>
  <si>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</si>
  <si>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</si>
  <si>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</si>
  <si>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</si>
  <si>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</si>
  <si>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</si>
  <si>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</si>
  <si>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</si>
  <si>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</si>
  <si>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</si>
  <si>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</si>
  <si>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</si>
  <si>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</si>
  <si>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</si>
  <si>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</si>
  <si>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</si>
  <si>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</si>
  <si>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</si>
  <si>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</si>
  <si>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</si>
  <si>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</si>
  <si>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</si>
  <si>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</si>
  <si>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</si>
  <si>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</si>
  <si>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</si>
  <si>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</si>
  <si>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</si>
  <si>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</si>
  <si>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</si>
  <si>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</si>
  <si>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</si>
  <si>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</si>
  <si>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</si>
  <si>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</si>
  <si>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</si>
  <si>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</si>
  <si>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</si>
  <si>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</si>
  <si>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</si>
  <si>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</si>
  <si>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</si>
  <si>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</si>
  <si>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</si>
  <si>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</si>
  <si>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</si>
  <si>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</si>
  <si>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</si>
  <si>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</si>
  <si>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</si>
  <si>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</si>
  <si>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</si>
  <si>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</si>
  <si>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</si>
  <si>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</si>
  <si>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</si>
  <si>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</si>
  <si>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</si>
  <si>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</si>
  <si>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</si>
  <si>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</si>
  <si>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</si>
  <si>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</si>
  <si>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</si>
  <si>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</si>
  <si>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</si>
  <si>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</si>
  <si>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</si>
  <si>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</si>
  <si>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</si>
  <si>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</si>
  <si>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</si>
  <si>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</si>
  <si>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</si>
  <si>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</si>
  <si>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</si>
  <si>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</si>
  <si>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</si>
  <si>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</si>
  <si>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</si>
  <si>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</si>
  <si>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</si>
  <si>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</si>
  <si>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</si>
  <si>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</si>
  <si>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</si>
  <si>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</si>
  <si>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</si>
  <si>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</si>
  <si>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</si>
  <si>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</si>
  <si>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</si>
  <si>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</si>
  <si>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</si>
  <si>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</si>
  <si>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</si>
  <si>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</si>
  <si>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</si>
  <si>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</si>
  <si>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</si>
  <si>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</si>
  <si>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</si>
  <si>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</si>
  <si>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</si>
  <si>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</si>
  <si>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</si>
  <si>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</si>
  <si>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</si>
  <si>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</si>
  <si>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</si>
  <si>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</si>
  <si>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</si>
  <si>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</si>
  <si>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</si>
  <si>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</si>
  <si>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</si>
  <si>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</si>
  <si>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</si>
  <si>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</si>
  <si>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</si>
  <si>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</si>
  <si>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</si>
  <si>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</si>
  <si>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</si>
  <si>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</si>
  <si>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</si>
  <si>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</si>
  <si>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</si>
  <si>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</si>
  <si>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</si>
  <si>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</si>
  <si>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</si>
  <si>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</si>
  <si>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</si>
  <si>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</si>
  <si>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</si>
  <si>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</si>
  <si>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</si>
  <si>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</si>
  <si>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</si>
  <si>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</si>
  <si>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</si>
  <si>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</si>
  <si>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</si>
  <si>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</si>
  <si>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</si>
  <si>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</si>
  <si>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</si>
  <si>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</si>
  <si>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</si>
  <si>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</si>
  <si>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</si>
  <si>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</si>
  <si>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</si>
  <si>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</si>
  <si>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</si>
  <si>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</si>
  <si>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</si>
  <si>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</si>
  <si>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</si>
  <si>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</si>
  <si>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</si>
  <si>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</si>
  <si>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</si>
  <si>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</si>
  <si>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</si>
  <si>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</si>
  <si>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</si>
  <si>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</si>
  <si>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</si>
  <si>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</si>
  <si>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</si>
  <si>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</si>
  <si>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</si>
  <si>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</si>
  <si>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</si>
  <si>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</si>
  <si>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</si>
  <si>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</si>
  <si>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</si>
  <si>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</si>
  <si>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</si>
  <si>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</si>
  <si>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</si>
  <si>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</si>
  <si>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</si>
  <si>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</si>
  <si>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</si>
  <si>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</si>
  <si>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</si>
  <si>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</si>
  <si>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</si>
  <si>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</si>
  <si>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</si>
  <si>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</si>
  <si>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</si>
  <si>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</si>
  <si>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</si>
  <si>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</si>
  <si>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</si>
  <si>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</si>
  <si>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</si>
  <si>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</si>
  <si>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</si>
  <si>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</si>
  <si>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</si>
  <si>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</si>
  <si>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</si>
  <si>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</si>
  <si>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</si>
  <si>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</si>
  <si>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</si>
  <si>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</si>
  <si>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</si>
  <si>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</si>
  <si>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</si>
  <si>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</si>
  <si>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</si>
  <si>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</si>
  <si>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</si>
  <si>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</si>
  <si>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</si>
  <si>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</si>
  <si>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</si>
  <si>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</si>
  <si>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</si>
  <si>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</si>
  <si>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</si>
  <si>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</si>
  <si>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</si>
  <si>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</si>
  <si>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</si>
  <si>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</si>
  <si>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</si>
  <si>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</si>
  <si>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</si>
  <si>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</si>
  <si>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</si>
  <si>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</si>
  <si>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</si>
  <si>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</si>
  <si>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</si>
  <si>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</si>
  <si>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</si>
  <si>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</si>
  <si>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</si>
  <si>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</si>
  <si>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</si>
  <si>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</si>
  <si>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</si>
  <si>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</si>
  <si>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</si>
  <si>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</si>
  <si>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</si>
  <si>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</si>
  <si>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</si>
  <si>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</si>
  <si>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</si>
  <si>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</si>
  <si>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</si>
  <si>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</si>
  <si>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</si>
  <si>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</si>
  <si>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</si>
  <si>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</si>
  <si>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</si>
  <si>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</si>
  <si>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</si>
  <si>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</si>
  <si>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</si>
  <si>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</si>
  <si>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</si>
  <si>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</si>
  <si>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</si>
  <si>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</si>
  <si>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</si>
  <si>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</si>
  <si>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</si>
  <si>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</si>
  <si>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</si>
  <si>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</si>
  <si>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</si>
  <si>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</si>
  <si>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</si>
  <si>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</si>
  <si>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</si>
  <si>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</si>
  <si>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</si>
  <si>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</si>
  <si>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</si>
  <si>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</si>
  <si>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</si>
  <si>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</si>
  <si>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</si>
  <si>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</si>
  <si>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</si>
  <si>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</si>
  <si>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</si>
  <si>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</si>
  <si>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</si>
  <si>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</si>
  <si>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</si>
  <si>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</si>
  <si>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</si>
  <si>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</si>
  <si>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</si>
  <si>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</si>
  <si>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</si>
  <si>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</si>
  <si>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</si>
  <si>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</si>
  <si>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</si>
  <si>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</si>
  <si>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</si>
  <si>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</si>
  <si>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</si>
  <si>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</si>
  <si>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</si>
  <si>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</si>
  <si>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</si>
  <si>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</si>
  <si>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</si>
  <si>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</si>
  <si>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</si>
  <si>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</si>
  <si>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</si>
  <si>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</si>
  <si>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</si>
  <si>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</si>
  <si>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</si>
  <si>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</si>
  <si>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</si>
  <si>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</si>
  <si>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</si>
  <si>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</si>
  <si>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</si>
  <si>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</si>
  <si>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</si>
  <si>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</si>
  <si>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</si>
  <si>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</si>
  <si>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</si>
  <si>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</si>
  <si>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</si>
  <si>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</si>
  <si>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</si>
  <si>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</si>
  <si>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</si>
  <si>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</si>
  <si>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</si>
  <si>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</si>
  <si>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</si>
  <si>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</si>
  <si>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</si>
  <si>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</si>
  <si>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</si>
  <si>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</si>
  <si>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</si>
  <si>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</si>
  <si>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</si>
  <si>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</si>
  <si>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</si>
  <si>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</si>
  <si>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</si>
  <si>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</si>
  <si>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</si>
  <si>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</si>
  <si>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</si>
  <si>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</si>
  <si>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</si>
  <si>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</si>
  <si>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</si>
  <si>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</si>
  <si>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</si>
  <si>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</si>
  <si>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</si>
  <si>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</si>
  <si>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</si>
  <si>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</si>
  <si>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</si>
  <si>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</si>
  <si>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</si>
  <si>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</si>
  <si>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</si>
  <si>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</si>
  <si>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</si>
  <si>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</si>
  <si>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</si>
  <si>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</si>
  <si>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</si>
  <si>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</si>
  <si>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</si>
  <si>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</si>
  <si>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</si>
  <si>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</si>
  <si>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</si>
  <si>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</si>
  <si>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</si>
  <si>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</si>
  <si>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</si>
  <si>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</si>
  <si>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</si>
  <si>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</si>
  <si>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</si>
  <si>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</si>
  <si>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</si>
  <si>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</si>
  <si>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</si>
  <si>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</si>
  <si>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</si>
  <si>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</si>
  <si>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</si>
  <si>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</si>
  <si>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</si>
  <si>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</si>
  <si>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</si>
  <si>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</si>
  <si>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</si>
  <si>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</si>
  <si>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</si>
  <si>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</si>
  <si>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</si>
  <si>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</si>
  <si>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</si>
  <si>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</si>
  <si>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</si>
  <si>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</si>
  <si>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</si>
  <si>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</si>
  <si>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</si>
  <si>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</si>
  <si>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</si>
  <si>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</si>
  <si>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</si>
  <si>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</si>
  <si>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</si>
  <si>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</si>
  <si>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</si>
  <si>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</si>
  <si>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</si>
  <si>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</si>
  <si>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</si>
  <si>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</si>
  <si>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</si>
  <si>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</si>
  <si>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</si>
  <si>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</si>
  <si>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</si>
  <si>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</si>
  <si>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</si>
  <si>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</si>
  <si>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</si>
  <si>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</si>
  <si>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</si>
  <si>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</si>
  <si>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</si>
  <si>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</si>
  <si>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</si>
  <si>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</si>
  <si>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</si>
  <si>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</si>
  <si>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</si>
  <si>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</si>
  <si>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</si>
  <si>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</si>
  <si>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</si>
  <si>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</si>
  <si>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</si>
  <si>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</si>
  <si>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</si>
  <si>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</si>
  <si>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</si>
  <si>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</si>
  <si>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</si>
  <si>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</si>
  <si>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</si>
  <si>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</si>
  <si>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</si>
  <si>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</si>
  <si>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</si>
  <si>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</si>
  <si>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</si>
  <si>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</si>
  <si>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</si>
  <si>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</si>
  <si>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</si>
  <si>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</si>
  <si>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</si>
  <si>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</si>
  <si>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</si>
  <si>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</si>
  <si>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</si>
  <si>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</si>
  <si>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</si>
  <si>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</si>
  <si>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</si>
  <si>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</si>
  <si>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</si>
  <si>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</si>
  <si>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</si>
  <si>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</si>
  <si>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</si>
  <si>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</si>
  <si>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</si>
  <si>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</si>
  <si>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</si>
  <si>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</si>
  <si>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</si>
  <si>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</si>
  <si>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</si>
  <si>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</si>
  <si>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</si>
  <si>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</si>
  <si>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</si>
  <si>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</si>
  <si>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</si>
  <si>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</si>
  <si>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</si>
  <si>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</si>
  <si>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</si>
  <si>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</si>
  <si>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</si>
  <si>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</si>
  <si>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</si>
  <si>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</si>
  <si>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</si>
  <si>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</si>
  <si>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</si>
  <si>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</si>
  <si>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</si>
  <si>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</si>
  <si>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</si>
  <si>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</si>
  <si>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</si>
  <si>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</si>
  <si>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</si>
  <si>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</si>
  <si>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</si>
  <si>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</si>
  <si>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</si>
  <si>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</si>
  <si>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</si>
  <si>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</si>
  <si>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</si>
  <si>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</si>
  <si>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</si>
  <si>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</si>
  <si>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</si>
  <si>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</si>
  <si>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</si>
  <si>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</si>
  <si>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</si>
  <si>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</si>
  <si>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</si>
  <si>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</si>
  <si>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</si>
  <si>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</si>
  <si>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</si>
  <si>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</si>
  <si>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</si>
  <si>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</si>
  <si>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</si>
  <si>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</si>
  <si>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</si>
  <si>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</si>
  <si>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</si>
  <si>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</si>
  <si>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</si>
  <si>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</si>
  <si>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</si>
  <si>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</si>
  <si>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</si>
  <si>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</si>
  <si>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</si>
  <si>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</si>
  <si>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</si>
  <si>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</si>
  <si>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</si>
  <si>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</si>
  <si>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</si>
  <si>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</si>
  <si>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</si>
  <si>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</si>
  <si>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</si>
  <si>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</si>
  <si>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</si>
  <si>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</si>
  <si>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</si>
  <si>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</si>
  <si>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</si>
  <si>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</si>
  <si>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</si>
  <si>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</si>
  <si>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</si>
  <si>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</si>
  <si>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</si>
  <si>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</si>
  <si>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</si>
  <si>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</si>
  <si>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</si>
  <si>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</si>
  <si>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</si>
  <si>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</si>
  <si>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</si>
  <si>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</si>
  <si>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</si>
  <si>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</si>
  <si>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</si>
  <si>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</si>
  <si>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</si>
  <si>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</si>
  <si>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</si>
  <si>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</si>
  <si>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</si>
  <si>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</si>
  <si>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</si>
  <si>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</si>
  <si>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</si>
  <si>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</si>
  <si>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</si>
  <si>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</si>
  <si>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</si>
  <si>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</si>
  <si>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</si>
  <si>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</si>
  <si>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</si>
  <si>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</si>
  <si>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</si>
  <si>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</si>
  <si>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</si>
  <si>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</si>
  <si>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</si>
  <si>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</si>
  <si>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</si>
  <si>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</si>
  <si>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</si>
  <si>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</si>
  <si>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</si>
  <si>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</si>
  <si>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</si>
  <si>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</si>
  <si>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</si>
  <si>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</si>
  <si>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</si>
  <si>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</si>
  <si>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</si>
  <si>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</si>
  <si>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</si>
  <si>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</si>
  <si>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</si>
  <si>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</si>
  <si>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</si>
  <si>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</si>
  <si>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</si>
  <si>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</si>
  <si>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</si>
  <si>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</si>
  <si>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</si>
  <si>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</si>
  <si>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</si>
  <si>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</si>
  <si>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</si>
  <si>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</si>
  <si>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</si>
  <si>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</si>
  <si>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</si>
  <si>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</si>
  <si>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</si>
  <si>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</si>
  <si>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</si>
  <si>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</si>
  <si>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</si>
  <si>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</si>
  <si>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</si>
  <si>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</si>
  <si>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</si>
  <si>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</si>
  <si>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</si>
  <si>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</si>
  <si>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</si>
  <si>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</si>
  <si>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</si>
  <si>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</si>
  <si>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</si>
  <si>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</si>
  <si>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</si>
  <si>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</si>
  <si>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</si>
  <si>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</si>
  <si>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</si>
  <si>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</si>
  <si>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</si>
  <si>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</si>
  <si>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</si>
  <si>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</si>
  <si>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</si>
  <si>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</si>
  <si>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</si>
  <si>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</si>
  <si>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</si>
  <si>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</si>
  <si>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</si>
  <si>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</si>
  <si>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</si>
  <si>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</si>
  <si>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</si>
  <si>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</si>
  <si>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</si>
  <si>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</si>
  <si>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</si>
  <si>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</si>
  <si>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</si>
  <si>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</si>
  <si>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</si>
  <si>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</si>
  <si>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</si>
  <si>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</si>
  <si>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</si>
  <si>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</si>
  <si>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</si>
  <si>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</si>
  <si>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</si>
  <si>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</si>
  <si>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</si>
  <si>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</si>
  <si>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</si>
  <si>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</si>
  <si>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</si>
  <si>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</si>
  <si>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</si>
  <si>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</si>
  <si>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</si>
  <si>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</si>
  <si>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</si>
  <si>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</si>
  <si>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</si>
  <si>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</si>
  <si>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</si>
  <si>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</si>
  <si>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</si>
  <si>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</si>
  <si>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</si>
  <si>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</si>
  <si>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</si>
  <si>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</si>
  <si>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</si>
  <si>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</si>
  <si>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</si>
  <si>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</si>
  <si>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</si>
  <si>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</si>
  <si>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</si>
  <si>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</si>
  <si>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</si>
  <si>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</si>
  <si>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</si>
  <si>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</si>
  <si>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</si>
  <si>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</si>
  <si>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</si>
  <si>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</si>
  <si>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</si>
  <si>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</si>
  <si>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</si>
  <si>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</si>
  <si>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</si>
  <si>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</si>
  <si>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</si>
  <si>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</si>
  <si>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</si>
  <si>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</si>
  <si>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</si>
  <si>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</si>
  <si>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</si>
  <si>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</si>
  <si>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</si>
  <si>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</si>
  <si>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</si>
  <si>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</si>
  <si>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</si>
  <si>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</si>
  <si>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</si>
  <si>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</si>
  <si>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</si>
  <si>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</si>
  <si>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</si>
  <si>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</si>
  <si>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</si>
  <si>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</si>
  <si>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</si>
  <si>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</si>
  <si>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</si>
  <si>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</si>
  <si>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</si>
  <si>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</si>
  <si>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</si>
  <si>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</si>
  <si>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</si>
  <si>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</si>
  <si>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</si>
  <si>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</si>
  <si>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</si>
  <si>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</si>
  <si>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</si>
  <si>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</si>
  <si>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</si>
  <si>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</si>
  <si>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</si>
  <si>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</si>
  <si>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</si>
  <si>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</si>
  <si>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</si>
  <si>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</si>
  <si>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</si>
  <si>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</si>
  <si>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</si>
  <si>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</si>
  <si>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</si>
  <si>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</si>
  <si>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</si>
  <si>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</si>
  <si>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</si>
  <si>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</si>
  <si>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</si>
  <si>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</si>
  <si>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</si>
  <si>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</si>
  <si>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</si>
  <si>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</si>
  <si>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</si>
  <si>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</si>
  <si>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</si>
  <si>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</si>
  <si>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</si>
  <si>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</si>
  <si>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</si>
  <si>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</si>
  <si>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</si>
  <si>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</si>
  <si>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</si>
  <si>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</si>
  <si>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</si>
  <si>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</si>
  <si>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</si>
  <si>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</si>
  <si>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</si>
  <si>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</si>
  <si>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</si>
  <si>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</si>
  <si>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</si>
  <si>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</si>
  <si>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</si>
  <si>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</si>
  <si>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</si>
  <si>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</si>
  <si>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</si>
  <si>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</si>
  <si>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</si>
  <si>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</si>
  <si>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</si>
  <si>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</si>
  <si>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</si>
  <si>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</si>
  <si>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</si>
  <si>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</si>
  <si>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</si>
  <si>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</si>
  <si>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</si>
  <si>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</si>
  <si>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</si>
  <si>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</si>
  <si>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</si>
  <si>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</si>
  <si>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</si>
  <si>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</si>
  <si>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</si>
  <si>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</si>
  <si>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</si>
  <si>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</si>
  <si>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</si>
  <si>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</si>
  <si>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</si>
  <si>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</si>
  <si>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</si>
  <si>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</si>
  <si>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</si>
  <si>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</si>
  <si>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</si>
  <si>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</si>
  <si>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</si>
  <si>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</si>
  <si>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</si>
  <si>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</si>
  <si>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</si>
  <si>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</si>
  <si>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</si>
  <si>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</si>
  <si>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</si>
  <si>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</si>
  <si>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</si>
  <si>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</si>
  <si>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</si>
  <si>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</si>
  <si>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</si>
  <si>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</si>
  <si>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</si>
  <si>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</si>
  <si>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</si>
  <si>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</si>
  <si>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</si>
  <si>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</si>
  <si>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</si>
  <si>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</si>
  <si>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</si>
  <si>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</si>
  <si>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</si>
  <si>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</si>
  <si>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</si>
  <si>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</si>
  <si>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</si>
  <si>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</si>
  <si>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</si>
  <si>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</si>
  <si>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</si>
  <si>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</si>
  <si>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</si>
  <si>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</si>
  <si>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</si>
  <si>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</si>
  <si>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</si>
  <si>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</si>
  <si>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</si>
  <si>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</si>
  <si>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</si>
  <si>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</si>
  <si>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</si>
  <si>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</si>
  <si>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</si>
  <si>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</si>
  <si>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</si>
  <si>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</si>
  <si>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</si>
  <si>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</si>
  <si>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</si>
  <si>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</si>
  <si>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</si>
  <si>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</si>
  <si>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</si>
  <si>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</si>
  <si>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</si>
  <si>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</si>
  <si>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</si>
  <si>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</si>
  <si>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</si>
  <si>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</si>
  <si>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</si>
  <si>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</si>
  <si>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</si>
  <si>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</si>
  <si>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</si>
  <si>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</si>
  <si>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</si>
  <si>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</si>
  <si>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</si>
  <si>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</si>
  <si>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</si>
  <si>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</si>
  <si>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</si>
  <si>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</si>
  <si>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</si>
  <si>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</si>
  <si>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</si>
  <si>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</si>
  <si>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</si>
  <si>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</si>
  <si>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</si>
  <si>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</si>
  <si>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</si>
  <si>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</si>
  <si>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</si>
  <si>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</si>
  <si>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</si>
  <si>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</si>
  <si>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</si>
  <si>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</si>
  <si>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</si>
  <si>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</si>
  <si>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</si>
  <si>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</si>
  <si>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</si>
  <si>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</si>
  <si>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</si>
  <si>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</si>
  <si>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</si>
  <si>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</si>
  <si>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</si>
  <si>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</si>
  <si>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</si>
  <si>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</si>
  <si>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</si>
  <si>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</si>
  <si>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</si>
  <si>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</si>
  <si>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</si>
  <si>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</si>
  <si>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</si>
  <si>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</si>
  <si>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</si>
  <si>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</si>
  <si>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</si>
  <si>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</si>
  <si>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</si>
  <si>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</si>
  <si>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</si>
  <si>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</si>
  <si>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</si>
  <si>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</si>
  <si>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</si>
  <si>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</si>
  <si>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</si>
  <si>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</si>
  <si>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</si>
  <si>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</si>
  <si>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</si>
  <si>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</si>
  <si>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</si>
  <si>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</si>
  <si>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</si>
  <si>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</si>
  <si>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</si>
  <si>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</si>
  <si>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</si>
  <si>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</si>
  <si>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</si>
  <si>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</si>
  <si>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</si>
  <si>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</si>
  <si>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</si>
  <si>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</si>
  <si>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</si>
  <si>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</si>
  <si>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</si>
  <si>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</si>
  <si>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</si>
  <si>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</si>
  <si>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</si>
  <si>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</si>
  <si>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</si>
  <si>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</si>
  <si>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</si>
  <si>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</si>
  <si>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</si>
  <si>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</si>
  <si>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</si>
  <si>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</si>
  <si>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</si>
  <si>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</si>
  <si>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</si>
  <si>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</si>
  <si>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</si>
  <si>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</si>
  <si>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</si>
  <si>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</si>
  <si>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</si>
  <si>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</si>
  <si>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</si>
  <si>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</si>
  <si>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</si>
  <si>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</si>
  <si>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</si>
  <si>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</si>
  <si>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</si>
  <si>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</si>
  <si>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</si>
  <si>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</si>
  <si>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</si>
  <si>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</si>
  <si>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</si>
  <si>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</si>
  <si>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</si>
  <si>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</si>
  <si>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</si>
  <si>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</si>
  <si>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</si>
  <si>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</si>
  <si>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</si>
  <si>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</si>
  <si>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</si>
  <si>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</si>
  <si>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</si>
  <si>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</si>
  <si>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</si>
  <si>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</si>
  <si>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</si>
  <si>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</si>
  <si>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</si>
  <si>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</si>
  <si>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</si>
  <si>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</si>
  <si>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</si>
  <si>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</si>
  <si>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</si>
  <si>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</si>
  <si>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</si>
  <si>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</si>
  <si>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</si>
  <si>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</si>
  <si>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</si>
  <si>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</si>
  <si>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</si>
  <si>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</si>
  <si>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</si>
  <si>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</si>
  <si>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</si>
  <si>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</si>
  <si>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</si>
  <si>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</si>
  <si>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</si>
  <si>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</si>
  <si>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</si>
  <si>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</si>
  <si>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</si>
  <si>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</si>
  <si>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</si>
  <si>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</si>
  <si>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</si>
  <si>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</si>
  <si>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</si>
  <si>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</si>
  <si>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</si>
  <si>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</si>
  <si>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</si>
  <si>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</si>
  <si>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</si>
  <si>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</si>
  <si>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</si>
  <si>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</si>
  <si>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</si>
  <si>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</si>
  <si>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</si>
  <si>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</si>
  <si>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</si>
  <si>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</si>
  <si>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</si>
  <si>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</si>
  <si>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</si>
  <si>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</si>
  <si>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</si>
  <si>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</si>
  <si>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</si>
  <si>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</si>
  <si>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</si>
  <si>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</si>
  <si>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</si>
  <si>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</si>
  <si>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</si>
  <si>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</si>
  <si>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</si>
  <si>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</si>
  <si>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</si>
  <si>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</si>
  <si>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</si>
  <si>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</si>
  <si>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</si>
  <si>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</si>
  <si>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</si>
  <si>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</si>
  <si>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</si>
  <si>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</si>
  <si>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</si>
  <si>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</si>
  <si>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</si>
  <si>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</si>
  <si>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</si>
  <si>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</si>
  <si>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</si>
  <si>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</si>
  <si>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</si>
  <si>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</si>
  <si>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</si>
  <si>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</si>
  <si>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</si>
  <si>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</si>
  <si>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</si>
  <si>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</si>
  <si>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</si>
  <si>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</si>
  <si>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</si>
  <si>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</si>
  <si>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</si>
  <si>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</si>
  <si>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</si>
  <si>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</si>
  <si>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</si>
  <si>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</si>
  <si>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</si>
  <si>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</si>
  <si>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</si>
  <si>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</si>
  <si>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</si>
  <si>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</si>
  <si>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</si>
  <si>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</si>
  <si>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</si>
  <si>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</si>
  <si>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</si>
  <si>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</si>
  <si>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</si>
  <si>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</si>
  <si>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</si>
  <si>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</si>
  <si>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</si>
  <si>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</si>
  <si>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</si>
  <si>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</si>
  <si>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</si>
  <si>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</si>
  <si>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</si>
  <si>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</si>
  <si>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</si>
  <si>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</si>
  <si>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</si>
  <si>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</si>
  <si>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</si>
  <si>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</si>
  <si>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</si>
  <si>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</si>
  <si>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</si>
  <si>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</si>
  <si>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</si>
  <si>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</si>
  <si>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</si>
  <si>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</si>
  <si>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</si>
  <si>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</si>
  <si>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</si>
  <si>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</si>
  <si>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</si>
  <si>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</si>
  <si>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</si>
  <si>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</si>
  <si>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</si>
  <si>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</si>
  <si>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</si>
  <si>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</si>
  <si>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</si>
  <si>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</si>
  <si>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</si>
  <si>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</si>
  <si>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</si>
  <si>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</si>
  <si>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</si>
  <si>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</si>
  <si>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</si>
  <si>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</si>
  <si>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</si>
  <si>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</si>
  <si>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</si>
  <si>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</si>
  <si>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</si>
  <si>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</si>
  <si>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</si>
  <si>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</si>
  <si>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</si>
  <si>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</si>
  <si>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</si>
  <si>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</si>
  <si>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</si>
  <si>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</si>
  <si>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</si>
  <si>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</si>
  <si>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</si>
  <si>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</si>
  <si>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</si>
  <si>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</si>
  <si>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</si>
  <si>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</si>
  <si>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</si>
  <si>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</si>
  <si>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</si>
  <si>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</si>
  <si>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</si>
  <si>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</si>
  <si>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</si>
  <si>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</si>
  <si>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</si>
  <si>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</si>
  <si>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</si>
  <si>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</si>
  <si>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</si>
  <si>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</si>
  <si>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</si>
  <si>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</si>
  <si>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</si>
  <si>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</si>
  <si>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</si>
  <si>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</si>
  <si>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</si>
  <si>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</si>
  <si>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</si>
  <si>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</si>
  <si>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</si>
  <si>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</si>
  <si>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</si>
  <si>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</si>
  <si>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</si>
  <si>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</si>
  <si>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</si>
  <si>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</si>
  <si>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</si>
  <si>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</si>
  <si>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</si>
  <si>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</si>
  <si>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</si>
  <si>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</si>
  <si>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</si>
  <si>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</si>
  <si>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</si>
  <si>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</si>
  <si>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</si>
  <si>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</si>
  <si>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</si>
  <si>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</si>
  <si>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</si>
  <si>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</si>
  <si>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</si>
  <si>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</si>
  <si>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</si>
  <si>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</si>
  <si>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</si>
  <si>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</si>
  <si>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</si>
  <si>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</si>
  <si>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</si>
  <si>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</si>
  <si>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</si>
  <si>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</si>
  <si>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</si>
  <si>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</si>
  <si>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</si>
  <si>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</si>
  <si>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</si>
  <si>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</si>
  <si>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</si>
  <si>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</si>
  <si>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</si>
  <si>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</si>
  <si>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</si>
  <si>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</si>
  <si>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</si>
  <si>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</si>
  <si>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</si>
  <si>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</si>
  <si>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</si>
  <si>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</si>
  <si>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</si>
  <si>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</si>
  <si>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</si>
  <si>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</si>
  <si>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</si>
  <si>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</si>
  <si>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</si>
  <si>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</si>
  <si>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</si>
  <si>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</si>
  <si>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</si>
  <si>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</si>
  <si>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</si>
  <si>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</si>
  <si>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</si>
  <si>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</si>
  <si>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</si>
  <si>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</si>
  <si>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</si>
  <si>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</si>
  <si>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</si>
  <si>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</si>
  <si>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</si>
  <si>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</si>
  <si>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</si>
  <si>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</si>
  <si>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</si>
  <si>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</si>
  <si>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</si>
  <si>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</si>
  <si>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</si>
  <si>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</si>
  <si>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</si>
  <si>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</si>
  <si>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</si>
  <si>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</si>
  <si>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</si>
  <si>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</si>
  <si>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</si>
  <si>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</si>
  <si>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</si>
  <si>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</si>
  <si>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</si>
  <si>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</si>
  <si>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</si>
  <si>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</si>
  <si>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</si>
  <si>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</si>
  <si>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</si>
  <si>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</si>
  <si>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</si>
  <si>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</si>
  <si>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</si>
  <si>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</si>
  <si>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</si>
  <si>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</si>
  <si>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</si>
  <si>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</si>
  <si>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</si>
  <si>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</si>
  <si>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</si>
  <si>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</si>
  <si>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</si>
  <si>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</si>
  <si>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</si>
  <si>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</si>
  <si>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</si>
  <si>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</si>
  <si>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</si>
  <si>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</si>
  <si>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</si>
  <si>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</si>
  <si>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</si>
  <si>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</si>
  <si>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</si>
  <si>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</si>
  <si>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</si>
  <si>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</si>
  <si>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</si>
  <si>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</si>
  <si>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</si>
  <si>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</si>
  <si>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</si>
  <si>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</si>
  <si>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</si>
  <si>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</si>
  <si>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</si>
  <si>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</si>
  <si>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</si>
  <si>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</si>
  <si>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</si>
  <si>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</si>
  <si>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</si>
  <si>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</si>
  <si>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</si>
  <si>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</si>
  <si>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</si>
  <si>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</si>
  <si>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</si>
  <si>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</si>
  <si>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</si>
  <si>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</si>
  <si>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</si>
  <si>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</si>
  <si>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</si>
  <si>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</si>
  <si>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</si>
  <si>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</si>
  <si>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</si>
  <si>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</si>
  <si>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</si>
  <si>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</si>
  <si>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</si>
  <si>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</si>
  <si>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</si>
  <si>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</si>
  <si>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</si>
  <si>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</si>
  <si>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</si>
  <si>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</si>
  <si>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</si>
  <si>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</si>
  <si>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</si>
  <si>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</si>
  <si>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</si>
  <si>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</si>
  <si>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</si>
  <si>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</si>
  <si>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</si>
  <si>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</si>
  <si>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</si>
  <si>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</si>
  <si>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</si>
  <si>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</si>
  <si>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</si>
  <si>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</si>
  <si>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</si>
  <si>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</si>
  <si>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</si>
  <si>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</si>
  <si>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</si>
  <si>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</si>
  <si>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</si>
  <si>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</si>
  <si>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</si>
  <si>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</si>
  <si>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</si>
  <si>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</si>
  <si>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</si>
  <si>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</si>
  <si>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</si>
  <si>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</si>
  <si>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</si>
  <si>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</si>
  <si>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</si>
  <si>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</si>
  <si>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</si>
  <si>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</si>
  <si>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</si>
  <si>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</si>
  <si>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</si>
  <si>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</si>
  <si>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</si>
  <si>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</si>
  <si>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</si>
  <si>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</si>
  <si>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</si>
  <si>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</si>
  <si>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</si>
  <si>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</si>
  <si>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</si>
  <si>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</si>
  <si>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</si>
  <si>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</si>
  <si>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</si>
  <si>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</si>
  <si>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</si>
  <si>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</si>
  <si>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</si>
  <si>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</si>
  <si>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</si>
  <si>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</si>
  <si>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</si>
  <si>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</si>
  <si>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</si>
  <si>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</si>
  <si>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</si>
  <si>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</si>
  <si>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</si>
  <si>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</si>
  <si>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</si>
  <si>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</si>
  <si>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</si>
  <si>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</si>
  <si>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</si>
  <si>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</si>
  <si>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</si>
  <si>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</si>
  <si>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</si>
  <si>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</si>
  <si>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</si>
  <si>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</si>
  <si>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</si>
  <si>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</si>
  <si>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</si>
  <si>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</si>
  <si>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</si>
  <si>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</si>
  <si>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</si>
  <si>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</si>
  <si>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</si>
  <si>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</si>
  <si>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</si>
  <si>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</si>
  <si>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</si>
  <si>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</si>
  <si>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</si>
  <si>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</si>
  <si>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</si>
  <si>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</si>
  <si>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</si>
  <si>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</si>
  <si>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</si>
  <si>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</si>
  <si>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</si>
  <si>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</si>
  <si>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</si>
  <si>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</si>
  <si>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</si>
  <si>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</si>
  <si>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</si>
  <si>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</si>
  <si>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</si>
  <si>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</si>
  <si>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</si>
  <si>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</si>
  <si>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</si>
  <si>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</si>
  <si>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</si>
  <si>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</si>
  <si>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</si>
  <si>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</si>
  <si>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</si>
  <si>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</si>
  <si>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</si>
  <si>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</si>
  <si>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</si>
  <si>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</si>
  <si>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</si>
  <si>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</si>
  <si>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</si>
  <si>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</si>
  <si>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</si>
  <si>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</si>
  <si>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</si>
  <si>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</si>
  <si>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</si>
  <si>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</si>
  <si>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</si>
  <si>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</si>
  <si>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</si>
  <si>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</si>
  <si>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</si>
  <si>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</si>
  <si>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</si>
  <si>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</si>
  <si>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</si>
  <si>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</si>
  <si>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</si>
  <si>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</si>
  <si>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</si>
  <si>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</si>
  <si>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</si>
  <si>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</si>
  <si>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</si>
  <si>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</si>
  <si>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</si>
  <si>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</si>
  <si>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</si>
  <si>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</si>
  <si>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</si>
  <si>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</si>
  <si>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</si>
  <si>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</si>
  <si>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</si>
  <si>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</si>
  <si>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</si>
  <si>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</si>
  <si>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</si>
  <si>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</si>
  <si>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</si>
  <si>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</si>
  <si>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</si>
  <si>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</si>
  <si>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</si>
  <si>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</si>
  <si>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</si>
  <si>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</si>
  <si>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</si>
  <si>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</si>
  <si>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</si>
  <si>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</si>
  <si>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</si>
  <si>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</si>
  <si>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</si>
  <si>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</si>
  <si>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</si>
  <si>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</si>
  <si>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</si>
  <si>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</si>
  <si>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</si>
  <si>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</si>
  <si>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</si>
  <si>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</si>
  <si>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</si>
  <si>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</si>
  <si>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</si>
  <si>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</si>
  <si>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</si>
  <si>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</si>
  <si>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</si>
  <si>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</si>
  <si>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</si>
  <si>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</si>
  <si>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</si>
  <si>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</si>
  <si>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</si>
  <si>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</si>
  <si>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</si>
  <si>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</si>
  <si>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</si>
  <si>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</si>
  <si>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</si>
  <si>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</si>
  <si>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</si>
  <si>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</si>
  <si>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</si>
  <si>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</si>
  <si>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</si>
  <si>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</si>
  <si>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</si>
  <si>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</si>
  <si>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</si>
  <si>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</si>
  <si>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</si>
  <si>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</si>
  <si>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</si>
  <si>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</si>
  <si>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</si>
  <si>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</si>
  <si>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</si>
  <si>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</si>
  <si>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</si>
  <si>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</si>
  <si>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</si>
  <si>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</si>
  <si>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</si>
  <si>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</si>
  <si>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</si>
  <si>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</si>
  <si>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</si>
  <si>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</si>
  <si>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</si>
  <si>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</si>
  <si>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</si>
  <si>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</si>
  <si>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</si>
  <si>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</si>
  <si>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</si>
  <si>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</si>
  <si>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</si>
  <si>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</si>
  <si>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</si>
  <si>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</si>
  <si>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</si>
  <si>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</si>
  <si>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</si>
  <si>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</si>
  <si>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</si>
  <si>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</si>
  <si>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</si>
  <si>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</si>
  <si>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</si>
  <si>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</si>
  <si>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</si>
  <si>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</si>
  <si>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</si>
  <si>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</si>
  <si>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</si>
  <si>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</si>
  <si>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</si>
  <si>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</si>
  <si>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</si>
  <si>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</si>
  <si>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</si>
  <si>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</si>
  <si>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</si>
  <si>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</si>
  <si>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</si>
  <si>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</si>
  <si>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</si>
  <si>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</si>
  <si>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</si>
  <si>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</si>
  <si>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</si>
  <si>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</si>
  <si>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</si>
  <si>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</si>
  <si>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</si>
  <si>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</si>
  <si>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</si>
  <si>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</si>
  <si>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</si>
  <si>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</si>
  <si>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</si>
  <si>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</si>
  <si>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</si>
  <si>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</si>
  <si>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</si>
  <si>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</si>
  <si>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</si>
  <si>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</si>
  <si>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</si>
  <si>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</si>
  <si>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</si>
  <si>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</si>
  <si>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</si>
  <si>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</si>
  <si>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</si>
  <si>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</si>
  <si>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</si>
  <si>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</si>
  <si>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</si>
  <si>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</si>
  <si>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</si>
  <si>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</si>
  <si>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</si>
  <si>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</si>
  <si>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</si>
  <si>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</si>
  <si>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</si>
  <si>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</si>
  <si>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</si>
  <si>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</si>
  <si>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</si>
  <si>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</si>
  <si>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</si>
  <si>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</si>
  <si>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</si>
  <si>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</si>
  <si>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</si>
  <si>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</si>
  <si>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</si>
  <si>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</si>
  <si>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</si>
  <si>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</si>
  <si>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</si>
  <si>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</si>
  <si>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</si>
  <si>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</si>
  <si>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</si>
  <si>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</si>
  <si>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</si>
  <si>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</si>
  <si>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</si>
  <si>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</si>
  <si>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</si>
  <si>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</si>
  <si>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</si>
  <si>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</si>
  <si>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</si>
  <si>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</si>
  <si>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</si>
  <si>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</si>
  <si>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</si>
  <si>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</si>
  <si>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</si>
  <si>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</si>
  <si>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</si>
  <si>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</si>
  <si>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</si>
  <si>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</si>
  <si>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</si>
  <si>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</si>
  <si>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</si>
  <si>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</si>
  <si>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</si>
  <si>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</si>
  <si>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</si>
  <si>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</si>
  <si>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</si>
  <si>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</si>
  <si>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</si>
  <si>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</si>
  <si>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</si>
  <si>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</si>
  <si>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</si>
  <si>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</si>
  <si>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</si>
  <si>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</si>
  <si>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</si>
  <si>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</si>
  <si>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</si>
  <si>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</si>
  <si>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</si>
  <si>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</si>
  <si>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</si>
  <si>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</si>
  <si>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</si>
  <si>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</si>
  <si>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</si>
  <si>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</si>
  <si>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</si>
  <si>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</si>
  <si>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</si>
  <si>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</si>
  <si>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</si>
  <si>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</si>
  <si>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</si>
  <si>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</si>
  <si>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</si>
  <si>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</si>
  <si>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</si>
  <si>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</si>
  <si>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</si>
  <si>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</si>
  <si>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</si>
  <si>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</si>
  <si>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</si>
  <si>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</si>
  <si>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</si>
  <si>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</si>
  <si>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</si>
  <si>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</si>
  <si>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</si>
  <si>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</si>
  <si>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</si>
  <si>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</si>
  <si>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</si>
  <si>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</si>
  <si>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</si>
  <si>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</si>
  <si>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</si>
  <si>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</si>
  <si>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</si>
  <si>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</si>
  <si>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</si>
  <si>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</si>
  <si>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</si>
  <si>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</si>
  <si>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</si>
  <si>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</si>
  <si>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</si>
  <si>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</si>
  <si>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</si>
  <si>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</si>
  <si>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</si>
  <si>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</si>
  <si>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</si>
  <si>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</si>
  <si>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</si>
  <si>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</si>
  <si>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</si>
  <si>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</si>
  <si>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</si>
  <si>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</si>
  <si>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</si>
  <si>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</si>
  <si>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</si>
  <si>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</si>
  <si>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</si>
  <si>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</si>
  <si>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</si>
  <si>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</si>
  <si>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</si>
  <si>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</si>
  <si>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</si>
  <si>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</si>
  <si>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</si>
  <si>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</si>
  <si>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</si>
  <si>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</si>
  <si>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</si>
  <si>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</si>
  <si>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</si>
  <si>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</si>
  <si>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</si>
  <si>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</si>
  <si>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</si>
  <si>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</si>
  <si>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</si>
  <si>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</si>
  <si>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</si>
  <si>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</si>
  <si>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</si>
  <si>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</si>
  <si>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</si>
  <si>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</si>
  <si>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</si>
  <si>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</si>
  <si>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</si>
  <si>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</si>
  <si>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</si>
  <si>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</si>
  <si>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</si>
  <si>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</si>
  <si>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</si>
  <si>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</si>
  <si>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</si>
  <si>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</si>
  <si>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</si>
  <si>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</si>
  <si>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</si>
  <si>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</si>
  <si>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</si>
  <si>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</si>
  <si>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</si>
  <si>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</si>
  <si>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</si>
  <si>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</si>
  <si>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</si>
  <si>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</si>
  <si>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</si>
  <si>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</si>
  <si>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</si>
  <si>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</si>
  <si>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</si>
  <si>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</si>
  <si>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</si>
  <si>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</si>
  <si>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</si>
  <si>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</si>
  <si>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</si>
  <si>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</si>
  <si>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</si>
  <si>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</si>
  <si>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</si>
  <si>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</si>
  <si>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</si>
  <si>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</si>
  <si>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</si>
  <si>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</si>
  <si>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</si>
  <si>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</si>
  <si>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</si>
  <si>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</si>
  <si>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</si>
  <si>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</si>
  <si>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</si>
  <si>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</si>
  <si>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</si>
  <si>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</si>
  <si>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</si>
  <si>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</si>
  <si>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</si>
  <si>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</si>
  <si>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</si>
  <si>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</si>
  <si>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</si>
  <si>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</si>
  <si>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</si>
  <si>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</si>
  <si>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</si>
  <si>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</si>
  <si>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</si>
  <si>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</si>
  <si>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</si>
  <si>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</si>
  <si>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</si>
  <si>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</si>
  <si>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</si>
  <si>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</si>
  <si>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</si>
  <si>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</si>
  <si>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</si>
  <si>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</si>
  <si>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</si>
  <si>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</si>
  <si>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</si>
  <si>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</si>
  <si>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</si>
  <si>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</si>
  <si>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</si>
  <si>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</si>
  <si>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</si>
  <si>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</si>
  <si>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</si>
  <si>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</si>
  <si>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</si>
  <si>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</si>
  <si>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</si>
  <si>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</si>
  <si>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</si>
  <si>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</si>
  <si>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</si>
  <si>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</si>
  <si>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</si>
  <si>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</si>
  <si>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</si>
  <si>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</si>
  <si>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</si>
  <si>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</si>
  <si>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</si>
  <si>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</si>
  <si>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</si>
  <si>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</si>
  <si>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</si>
  <si>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</si>
  <si>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</si>
  <si>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</si>
  <si>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</si>
  <si>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</si>
  <si>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</si>
  <si>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</si>
  <si>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</si>
  <si>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</si>
  <si>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</si>
  <si>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</si>
  <si>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</si>
  <si>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</si>
  <si>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</si>
  <si>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</si>
  <si>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</si>
  <si>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</si>
  <si>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</si>
  <si>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</si>
  <si>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</si>
  <si>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</si>
  <si>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</si>
  <si>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</si>
  <si>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</si>
  <si>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</si>
  <si>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</si>
  <si>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</si>
  <si>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</si>
  <si>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</si>
  <si>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</si>
  <si>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</si>
  <si>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</si>
  <si>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</si>
  <si>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</si>
  <si>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</si>
  <si>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</si>
  <si>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</si>
  <si>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</si>
  <si>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</si>
  <si>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</si>
  <si>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</si>
  <si>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</si>
  <si>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</si>
  <si>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</si>
  <si>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</si>
  <si>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</si>
  <si>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</si>
  <si>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</si>
  <si>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</si>
  <si>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</si>
  <si>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</si>
  <si>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</si>
  <si>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</si>
  <si>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</si>
  <si>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</si>
  <si>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</si>
  <si>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</si>
  <si>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</si>
  <si>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</si>
  <si>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</si>
  <si>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</si>
  <si>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</si>
  <si>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</si>
  <si>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</si>
  <si>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</si>
  <si>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</si>
  <si>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</si>
  <si>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</si>
  <si>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</si>
  <si>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</si>
  <si>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</si>
  <si>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</si>
  <si>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</si>
  <si>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</si>
  <si>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</si>
  <si>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</si>
  <si>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</si>
  <si>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</si>
  <si>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</si>
  <si>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</si>
  <si>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</si>
  <si>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</si>
  <si>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</si>
  <si>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</si>
  <si>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</si>
  <si>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</si>
  <si>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</si>
  <si>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</si>
  <si>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</si>
  <si>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</si>
  <si>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</si>
  <si>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</si>
  <si>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</si>
  <si>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</si>
  <si>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</si>
  <si>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</si>
  <si>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</si>
  <si>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</si>
  <si>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</si>
  <si>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</si>
  <si>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</si>
  <si>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</si>
  <si>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</si>
  <si>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</si>
  <si>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</si>
  <si>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</si>
  <si>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</si>
  <si>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</si>
  <si>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</si>
  <si>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</si>
  <si>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</si>
  <si>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</si>
  <si>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</si>
  <si>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</si>
  <si>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</si>
  <si>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</si>
  <si>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</si>
  <si>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</si>
  <si>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</si>
  <si>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</si>
  <si>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</si>
  <si>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</si>
  <si>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</si>
  <si>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</si>
  <si>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</si>
  <si>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</si>
  <si>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</si>
  <si>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</si>
  <si>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</si>
  <si>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</si>
  <si>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</si>
  <si>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</si>
  <si>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</si>
  <si>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</si>
  <si>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</si>
  <si>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</si>
  <si>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</si>
  <si>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</si>
  <si>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</si>
  <si>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</si>
  <si>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</si>
  <si>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</si>
  <si>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</si>
  <si>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</si>
  <si>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</si>
  <si>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</si>
  <si>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</si>
  <si>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</si>
  <si>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</si>
  <si>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</si>
  <si>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</si>
  <si>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</si>
  <si>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</si>
  <si>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</si>
  <si>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</si>
  <si>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</si>
  <si>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</si>
  <si>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</si>
  <si>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</si>
  <si>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</si>
  <si>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</si>
  <si>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</si>
  <si>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</si>
  <si>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</si>
  <si>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</si>
  <si>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</si>
  <si>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</si>
  <si>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</si>
  <si>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</si>
  <si>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</si>
  <si>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</si>
  <si>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</si>
  <si>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</si>
  <si>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</si>
  <si>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</si>
  <si>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</si>
  <si>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</si>
  <si>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</si>
  <si>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</si>
  <si>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</si>
  <si>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</si>
  <si>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</si>
  <si>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</si>
  <si>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</si>
  <si>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</si>
  <si>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</si>
  <si>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</si>
  <si>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</si>
  <si>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</si>
  <si>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</si>
  <si>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</si>
  <si>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</si>
  <si>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</si>
  <si>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</si>
  <si>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</si>
  <si>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</si>
  <si>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</si>
  <si>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</si>
  <si>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</si>
  <si>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</si>
  <si>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</si>
  <si>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</si>
  <si>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</si>
  <si>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</si>
  <si>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</si>
  <si>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</si>
  <si>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</si>
  <si>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</si>
  <si>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</si>
  <si>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</si>
  <si>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</si>
  <si>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</si>
  <si>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</si>
  <si>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</si>
  <si>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</si>
  <si>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</si>
  <si>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</si>
  <si>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</si>
  <si>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</si>
  <si>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</si>
  <si>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</si>
  <si>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</si>
  <si>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</si>
  <si>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</si>
  <si>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</si>
  <si>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</si>
  <si>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</si>
  <si>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</si>
  <si>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</si>
  <si>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</si>
  <si>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</si>
  <si>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</si>
  <si>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</si>
  <si>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</si>
  <si>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</si>
  <si>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</si>
  <si>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</si>
  <si>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</si>
  <si>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</si>
  <si>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</si>
  <si>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</si>
  <si>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</si>
  <si>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</si>
  <si>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</si>
  <si>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</si>
  <si>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</si>
  <si>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</si>
  <si>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</si>
  <si>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</si>
  <si>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</si>
  <si>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</si>
  <si>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</si>
  <si>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</si>
  <si>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</si>
  <si>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</si>
  <si>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</si>
  <si>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</si>
  <si>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</si>
  <si>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</si>
  <si>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</si>
  <si>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</si>
  <si>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</si>
  <si>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</si>
  <si>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</si>
  <si>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</si>
  <si>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</si>
  <si>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</si>
  <si>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</si>
  <si>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</si>
  <si>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</si>
  <si>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</si>
  <si>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</si>
  <si>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</si>
  <si>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</si>
  <si>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</si>
  <si>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</si>
  <si>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</si>
  <si>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</si>
  <si>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</si>
  <si>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</si>
  <si>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</si>
  <si>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</si>
  <si>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</si>
  <si>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</si>
  <si>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</si>
  <si>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</si>
  <si>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</si>
  <si>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</si>
  <si>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</si>
  <si>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</si>
  <si>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</si>
  <si>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</si>
  <si>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</si>
  <si>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</si>
  <si>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</si>
  <si>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</si>
  <si>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</si>
  <si>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</si>
  <si>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</si>
  <si>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</si>
  <si>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</si>
  <si>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</si>
  <si>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</si>
  <si>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</si>
  <si>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</si>
  <si>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</si>
  <si>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</si>
  <si>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</si>
  <si>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</si>
  <si>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</si>
  <si>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</si>
  <si>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</si>
  <si>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</si>
  <si>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</si>
  <si>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</si>
  <si>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</si>
  <si>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</si>
  <si>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</si>
  <si>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</si>
  <si>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</si>
  <si>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</si>
  <si>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</si>
  <si>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</si>
  <si>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</si>
  <si>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</si>
  <si>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</si>
  <si>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</si>
  <si>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</si>
  <si>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</si>
  <si>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</si>
  <si>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</si>
  <si>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</si>
  <si>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</si>
  <si>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</si>
  <si>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</si>
  <si>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</si>
  <si>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</si>
  <si>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</si>
  <si>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</si>
  <si>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</si>
  <si>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</si>
  <si>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</si>
  <si>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</si>
  <si>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</si>
  <si>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</si>
  <si>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</si>
  <si>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</si>
  <si>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</si>
  <si>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</si>
  <si>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</si>
  <si>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</si>
  <si>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</si>
  <si>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</si>
  <si>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</si>
  <si>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</si>
  <si>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</si>
  <si>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</si>
  <si>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</si>
  <si>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</si>
  <si>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</si>
  <si>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</si>
  <si>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</si>
  <si>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</si>
  <si>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</si>
  <si>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</si>
  <si>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</si>
  <si>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</si>
  <si>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</si>
  <si>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</si>
  <si>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</si>
  <si>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</si>
  <si>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</si>
  <si>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</si>
  <si>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</si>
  <si>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</si>
  <si>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</si>
  <si>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</si>
  <si>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</si>
  <si>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</si>
  <si>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</si>
  <si>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</si>
  <si>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</si>
  <si>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</si>
  <si>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</si>
  <si>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</si>
  <si>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</si>
  <si>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</si>
  <si>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</si>
  <si>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</si>
  <si>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</si>
  <si>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</si>
  <si>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</si>
  <si>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</si>
  <si>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</si>
  <si>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</si>
  <si>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</si>
  <si>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</si>
  <si>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</si>
  <si>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</si>
  <si>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</si>
  <si>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</si>
  <si>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</si>
  <si>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</si>
  <si>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</si>
  <si>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</si>
  <si>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</si>
  <si>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</si>
  <si>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</si>
  <si>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</si>
  <si>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</si>
  <si>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</si>
  <si>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</si>
  <si>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</si>
  <si>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</si>
  <si>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</si>
  <si>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</si>
  <si>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</si>
  <si>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</si>
  <si>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</si>
  <si>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</si>
  <si>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</si>
  <si>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</si>
  <si>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</si>
  <si>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</si>
  <si>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</si>
  <si>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</si>
  <si>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</si>
  <si>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</si>
  <si>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</si>
  <si>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</si>
  <si>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</si>
  <si>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</si>
  <si>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</si>
  <si>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</si>
  <si>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</si>
  <si>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</si>
  <si>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</si>
  <si>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</si>
  <si>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</si>
  <si>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</si>
  <si>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</si>
  <si>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</si>
  <si>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</si>
  <si>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</si>
  <si>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</si>
  <si>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</si>
  <si>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</si>
  <si>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</si>
  <si>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</si>
  <si>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</si>
  <si>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</si>
  <si>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</si>
  <si>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</si>
  <si>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</si>
  <si>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</si>
  <si>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</si>
  <si>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</si>
  <si>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</si>
  <si>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</si>
  <si>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</si>
  <si>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</si>
  <si>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</si>
  <si>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</si>
  <si>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</si>
  <si>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</si>
  <si>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</si>
  <si>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</si>
  <si>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</si>
  <si>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</si>
  <si>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</si>
  <si>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</si>
  <si>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</si>
  <si>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</si>
  <si>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</si>
  <si>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</si>
  <si>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</si>
  <si>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</si>
  <si>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</si>
  <si>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</si>
  <si>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</si>
  <si>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</si>
  <si>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</si>
  <si>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</si>
  <si>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</si>
  <si>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</si>
  <si>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</si>
  <si>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</si>
  <si>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</si>
  <si>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</si>
  <si>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</si>
  <si>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</si>
  <si>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</si>
  <si>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</si>
  <si>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</si>
  <si>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</si>
  <si>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</si>
  <si>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</si>
  <si>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</si>
  <si>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</si>
  <si>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</si>
  <si>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</si>
  <si>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</si>
  <si>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</si>
  <si>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</si>
  <si>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</si>
  <si>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</si>
  <si>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</si>
  <si>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</si>
  <si>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</si>
  <si>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</si>
  <si>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</si>
  <si>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</si>
  <si>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</si>
  <si>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</si>
  <si>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</si>
  <si>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</si>
  <si>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</si>
  <si>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</si>
  <si>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</si>
  <si>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</si>
  <si>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</si>
  <si>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</si>
  <si>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</si>
  <si>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</si>
  <si>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</si>
  <si>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</si>
  <si>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</si>
  <si>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</si>
  <si>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</si>
  <si>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</si>
  <si>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</si>
  <si>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</si>
  <si>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</si>
  <si>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</si>
  <si>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</si>
  <si>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</si>
  <si>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</si>
  <si>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</si>
  <si>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</si>
  <si>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</si>
  <si>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</si>
  <si>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</si>
  <si>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</si>
  <si>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</si>
  <si>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</si>
  <si>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</si>
  <si>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</si>
  <si>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</si>
  <si>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</si>
  <si>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</si>
  <si>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</si>
  <si>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</si>
  <si>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</si>
  <si>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</si>
  <si>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</si>
  <si>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</si>
  <si>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</si>
  <si>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</si>
  <si>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</si>
  <si>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</si>
  <si>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</si>
  <si>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</si>
  <si>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</si>
  <si>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</si>
  <si>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</si>
  <si>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</si>
  <si>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</si>
  <si>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</si>
  <si>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</si>
  <si>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</si>
  <si>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</si>
  <si>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</si>
  <si>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</si>
  <si>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</si>
  <si>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</si>
  <si>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</si>
  <si>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</si>
  <si>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</si>
  <si>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</si>
  <si>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</si>
  <si>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</si>
  <si>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</si>
  <si>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</si>
  <si>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</si>
  <si>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</si>
  <si>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</si>
  <si>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</si>
  <si>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</si>
  <si>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</si>
  <si>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</si>
  <si>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</si>
  <si>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</si>
  <si>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</si>
  <si>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</si>
  <si>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</si>
  <si>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</si>
  <si>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</si>
  <si>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</si>
  <si>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</si>
  <si>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</si>
  <si>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</si>
  <si>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</si>
  <si>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</si>
  <si>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</si>
  <si>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</si>
  <si>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</si>
  <si>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</si>
  <si>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</si>
  <si>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</si>
  <si>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</si>
  <si>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</si>
  <si>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</si>
  <si>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</si>
  <si>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</si>
  <si>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</si>
  <si>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</si>
  <si>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</si>
  <si>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</si>
  <si>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</si>
  <si>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</si>
  <si>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</si>
  <si>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</si>
  <si>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</si>
  <si>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</si>
  <si>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</si>
  <si>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</si>
  <si>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</si>
  <si>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</si>
  <si>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</si>
  <si>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</si>
  <si>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</si>
  <si>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</si>
  <si>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</si>
  <si>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</si>
  <si>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</si>
  <si>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</si>
  <si>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</si>
  <si>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</si>
  <si>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</si>
  <si>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</si>
  <si>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</si>
  <si>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</si>
  <si>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</si>
  <si>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</si>
  <si>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</si>
  <si>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</si>
  <si>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</si>
  <si>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</si>
  <si>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</si>
  <si>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</si>
  <si>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</si>
  <si>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</si>
  <si>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</si>
  <si>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</si>
  <si>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</si>
  <si>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</si>
  <si>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</si>
  <si>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</si>
  <si>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</si>
  <si>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</si>
  <si>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</si>
  <si>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</si>
  <si>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</si>
  <si>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</si>
  <si>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</si>
  <si>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</si>
  <si>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</si>
  <si>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</si>
  <si>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</si>
  <si>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</si>
  <si>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</si>
  <si>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</si>
  <si>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</si>
  <si>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</si>
  <si>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</si>
  <si>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</si>
  <si>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</si>
  <si>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</si>
  <si>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</si>
  <si>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</si>
  <si>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</si>
  <si>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</si>
  <si>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</si>
  <si>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</si>
  <si>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</si>
  <si>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</si>
  <si>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</si>
  <si>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</si>
  <si>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</si>
  <si>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</si>
  <si>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</si>
  <si>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</si>
  <si>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</si>
  <si>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</si>
  <si>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</si>
  <si>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</si>
  <si>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</si>
  <si>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</si>
  <si>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</si>
  <si>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</si>
  <si>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</si>
  <si>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</si>
  <si>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</si>
  <si>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</si>
  <si>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</si>
  <si>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</si>
  <si>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</si>
  <si>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</si>
  <si>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</si>
  <si>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</si>
  <si>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</si>
  <si>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</si>
  <si>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</si>
  <si>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</si>
  <si>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</si>
  <si>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</si>
  <si>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</si>
  <si>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</si>
  <si>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</si>
  <si>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</si>
  <si>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</si>
  <si>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</si>
  <si>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</si>
  <si>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</si>
  <si>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</si>
  <si>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</si>
  <si>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</si>
  <si>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</si>
  <si>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</si>
  <si>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</si>
  <si>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</si>
  <si>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</si>
  <si>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</si>
  <si>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</si>
  <si>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</si>
  <si>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</si>
  <si>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</si>
  <si>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</si>
  <si>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</si>
  <si>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</si>
  <si>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</si>
  <si>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</si>
  <si>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</si>
  <si>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</si>
  <si>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</si>
  <si>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</si>
  <si>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</si>
  <si>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</si>
  <si>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</si>
  <si>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</si>
  <si>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</si>
  <si>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</si>
  <si>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</si>
  <si>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</si>
  <si>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</si>
  <si>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</si>
  <si>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</si>
  <si>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</si>
  <si>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</si>
  <si>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</si>
  <si>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</si>
  <si>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</si>
  <si>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</si>
  <si>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</si>
  <si>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</si>
  <si>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</si>
  <si>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</si>
  <si>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</si>
  <si>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</si>
  <si>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</si>
  <si>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</si>
  <si>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</si>
  <si>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</si>
  <si>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</si>
  <si>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</si>
  <si>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</si>
  <si>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</si>
  <si>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</si>
  <si>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</si>
  <si>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</si>
  <si>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</si>
  <si>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</si>
  <si>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</si>
  <si>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</si>
  <si>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</si>
  <si>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</si>
  <si>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</si>
  <si>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</si>
  <si>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</si>
  <si>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</si>
  <si>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</si>
  <si>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</si>
  <si>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</si>
  <si>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</si>
  <si>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</si>
  <si>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</si>
  <si>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</si>
  <si>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</si>
  <si>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</si>
  <si>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</si>
  <si>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</si>
  <si>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</si>
  <si>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</si>
  <si>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</si>
  <si>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</si>
  <si>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</si>
  <si>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</si>
  <si>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</si>
  <si>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</si>
  <si>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</si>
  <si>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</si>
  <si>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</si>
  <si>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</si>
  <si>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</si>
  <si>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</si>
  <si>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</si>
  <si>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</si>
  <si>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</si>
  <si>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</si>
  <si>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</si>
  <si>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</si>
  <si>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</si>
  <si>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</si>
  <si>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</si>
  <si>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</si>
  <si>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</si>
  <si>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</si>
  <si>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</si>
  <si>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</si>
  <si>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</si>
  <si>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</si>
  <si>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</si>
  <si>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</si>
  <si>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</si>
  <si>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</si>
  <si>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</si>
  <si>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</si>
  <si>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</si>
  <si>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</si>
  <si>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</si>
  <si>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</si>
  <si>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</si>
  <si>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</si>
  <si>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</si>
  <si>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</si>
  <si>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</si>
  <si>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</si>
  <si>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</si>
  <si>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</si>
  <si>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</si>
  <si>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</si>
  <si>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</si>
  <si>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</si>
  <si>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</si>
  <si>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</si>
  <si>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</si>
  <si>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</si>
  <si>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</si>
  <si>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</si>
  <si>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</si>
  <si>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</si>
  <si>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</si>
  <si>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</si>
  <si>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</si>
  <si>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</si>
  <si>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</si>
  <si>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</si>
  <si>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</si>
  <si>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</si>
  <si>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</si>
  <si>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</si>
  <si>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</si>
  <si>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</si>
  <si>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</si>
  <si>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</si>
  <si>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</si>
  <si>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</si>
  <si>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</si>
  <si>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</si>
  <si>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</si>
  <si>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</si>
  <si>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</si>
  <si>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</si>
  <si>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</si>
  <si>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</si>
  <si>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</si>
  <si>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</si>
  <si>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</si>
  <si>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</si>
  <si>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</si>
  <si>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</si>
  <si>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</si>
  <si>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</si>
  <si>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</si>
  <si>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</si>
  <si>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</si>
  <si>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</si>
  <si>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</si>
  <si>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</si>
  <si>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</si>
  <si>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</si>
  <si>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</si>
  <si>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</si>
  <si>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</si>
  <si>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</si>
  <si>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</si>
  <si>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</si>
  <si>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</si>
  <si>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</si>
  <si>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</si>
  <si>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</si>
  <si>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</si>
  <si>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</si>
  <si>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</si>
  <si>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</si>
  <si>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</si>
  <si>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</si>
  <si>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</si>
  <si>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</si>
  <si>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</si>
  <si>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</si>
  <si>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</si>
  <si>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</si>
  <si>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</si>
  <si>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</si>
  <si>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</si>
  <si>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</si>
  <si>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</si>
  <si>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</si>
  <si>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</si>
  <si>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</si>
  <si>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</si>
  <si>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</si>
  <si>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</si>
  <si>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</si>
  <si>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</si>
  <si>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</si>
  <si>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</si>
  <si>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</si>
  <si>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</si>
  <si>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</si>
  <si>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</si>
  <si>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</si>
  <si>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</si>
  <si>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</si>
  <si>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</si>
  <si>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</si>
  <si>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</si>
  <si>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</si>
  <si>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</si>
  <si>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</si>
  <si>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</si>
  <si>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</si>
  <si>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</si>
  <si>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</si>
  <si>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</si>
  <si>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</si>
  <si>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</si>
  <si>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</si>
  <si>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</si>
  <si>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</si>
  <si>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</si>
  <si>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</si>
  <si>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</si>
  <si>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</si>
  <si>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</si>
  <si>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</si>
  <si>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</si>
  <si>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</si>
  <si>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</si>
  <si>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</si>
  <si>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</si>
  <si>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</si>
  <si>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</si>
  <si>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</si>
  <si>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</si>
  <si>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</si>
  <si>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</si>
  <si>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</si>
  <si>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</si>
  <si>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</si>
  <si>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</si>
  <si>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</si>
  <si>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</si>
  <si>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</si>
  <si>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</si>
  <si>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</si>
  <si>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</si>
  <si>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</si>
  <si>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</si>
  <si>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</si>
  <si>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</si>
  <si>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</si>
  <si>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</si>
  <si>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</si>
  <si>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</si>
  <si>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</si>
  <si>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</si>
  <si>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</si>
  <si>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</si>
  <si>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</si>
  <si>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</si>
  <si>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</si>
  <si>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</si>
  <si>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</si>
  <si>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</si>
  <si>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</si>
  <si>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</si>
  <si>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</si>
  <si>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</si>
  <si>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</si>
  <si>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</si>
  <si>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</si>
  <si>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</si>
  <si>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</si>
  <si>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</si>
  <si>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</si>
  <si>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</si>
  <si>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</si>
  <si>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</si>
  <si>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</si>
  <si>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</si>
  <si>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</si>
  <si>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</si>
  <si>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</si>
  <si>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</si>
  <si>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</si>
  <si>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</si>
  <si>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</si>
  <si>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</si>
  <si>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</si>
  <si>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</si>
  <si>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</si>
  <si>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</si>
  <si>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</si>
  <si>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</si>
  <si>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</si>
  <si>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</si>
  <si>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</si>
  <si>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</si>
  <si>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</si>
  <si>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</si>
  <si>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</si>
  <si>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</si>
  <si>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</si>
  <si>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</si>
  <si>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</si>
  <si>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</si>
  <si>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</si>
  <si>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</si>
  <si>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</si>
  <si>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</si>
  <si>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</si>
  <si>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</si>
  <si>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</si>
  <si>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</si>
  <si>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</si>
  <si>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</si>
  <si>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</si>
  <si>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</si>
  <si>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</si>
  <si>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</si>
  <si>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</si>
  <si>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</si>
  <si>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</si>
  <si>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</si>
  <si>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</si>
  <si>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</si>
  <si>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</si>
  <si>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</si>
  <si>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</si>
  <si>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</si>
  <si>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</si>
  <si>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</si>
  <si>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</si>
  <si>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</si>
  <si>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</si>
  <si>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</si>
  <si>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</si>
  <si>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</si>
  <si>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</si>
  <si>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</si>
  <si>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</si>
  <si>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</si>
  <si>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</si>
  <si>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</si>
  <si>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</si>
  <si>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</si>
  <si>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</si>
  <si>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</si>
  <si>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</si>
  <si>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</si>
  <si>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</si>
  <si>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</si>
  <si>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</si>
  <si>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</si>
  <si>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</si>
  <si>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</si>
  <si>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</si>
  <si>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</si>
  <si>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</si>
  <si>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</si>
  <si>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</si>
  <si>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</si>
  <si>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</si>
  <si>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</si>
  <si>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</si>
  <si>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</si>
  <si>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</si>
  <si>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</si>
  <si>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</si>
  <si>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</si>
  <si>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</si>
  <si>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</si>
  <si>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</si>
  <si>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</si>
  <si>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</si>
  <si>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</si>
  <si>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</si>
  <si>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</si>
  <si>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</si>
  <si>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</si>
  <si>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</si>
  <si>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</si>
  <si>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</si>
  <si>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</si>
  <si>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</si>
  <si>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</si>
  <si>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</si>
  <si>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</si>
  <si>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</si>
  <si>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</si>
  <si>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</si>
  <si>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</si>
  <si>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</si>
  <si>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</si>
  <si>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</si>
  <si>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</si>
  <si>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</si>
  <si>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</si>
  <si>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</si>
  <si>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</si>
  <si>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</si>
  <si>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</si>
  <si>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</si>
  <si>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</si>
  <si>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</si>
  <si>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</si>
  <si>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</si>
  <si>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</si>
  <si>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</si>
  <si>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</si>
  <si>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</si>
  <si>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</si>
  <si>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</si>
  <si>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</si>
  <si>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</si>
  <si>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</si>
  <si>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</si>
  <si>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</si>
  <si>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</si>
  <si>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</si>
  <si>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</si>
  <si>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</si>
  <si>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</si>
  <si>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</si>
  <si>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</si>
  <si>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</si>
  <si>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</si>
  <si>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</si>
  <si>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</si>
  <si>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</si>
  <si>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</si>
  <si>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</si>
  <si>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</si>
  <si>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</si>
  <si>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</si>
  <si>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</si>
  <si>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</si>
  <si>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</si>
  <si>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</si>
  <si>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</si>
  <si>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</si>
  <si>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</si>
  <si>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</si>
  <si>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</si>
  <si>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</si>
  <si>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</si>
  <si>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</si>
  <si>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</si>
  <si>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</si>
  <si>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</si>
  <si>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</si>
  <si>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</si>
  <si>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</si>
  <si>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</si>
  <si>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</si>
  <si>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</si>
  <si>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</si>
  <si>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</si>
  <si>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</si>
  <si>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</si>
  <si>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</si>
  <si>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</si>
  <si>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</si>
  <si>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</si>
  <si>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</si>
  <si>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</si>
  <si>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</si>
  <si>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</si>
  <si>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</si>
  <si>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</si>
  <si>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</si>
  <si>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</si>
  <si>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</si>
  <si>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</si>
  <si>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</si>
  <si>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</si>
  <si>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</si>
  <si>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</si>
  <si>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</si>
  <si>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</si>
  <si>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</si>
  <si>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</si>
  <si>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</si>
  <si>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</si>
  <si>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</si>
  <si>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</si>
  <si>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</si>
  <si>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</si>
  <si>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</si>
  <si>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</si>
  <si>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</si>
  <si>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</si>
  <si>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</si>
  <si>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</si>
  <si>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</si>
  <si>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</si>
  <si>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</si>
  <si>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</si>
  <si>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</si>
  <si>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</si>
  <si>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</si>
  <si>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</si>
  <si>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</si>
  <si>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</si>
  <si>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</si>
  <si>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</si>
  <si>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</si>
  <si>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</si>
  <si>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</si>
  <si>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</si>
  <si>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</si>
  <si>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</si>
  <si>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</si>
  <si>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</si>
  <si>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</si>
  <si>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</si>
  <si>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</si>
  <si>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</si>
  <si>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</si>
  <si>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</si>
  <si>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</si>
  <si>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</si>
  <si>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</si>
  <si>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</si>
  <si>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</si>
  <si>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</si>
  <si>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</si>
  <si>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</si>
  <si>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</si>
  <si>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</si>
  <si>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</si>
  <si>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</si>
  <si>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</si>
  <si>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</si>
  <si>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</si>
  <si>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</si>
  <si>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</si>
  <si>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</si>
  <si>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</si>
  <si>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</si>
  <si>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</si>
  <si>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</si>
  <si>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</si>
  <si>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</si>
  <si>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</si>
  <si>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</si>
  <si>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</si>
  <si>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</si>
  <si>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</si>
  <si>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</si>
  <si>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</si>
  <si>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</si>
  <si>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</si>
  <si>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</si>
  <si>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</si>
  <si>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</si>
  <si>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</si>
  <si>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</si>
  <si>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</si>
  <si>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</si>
  <si>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</si>
  <si>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</si>
  <si>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</si>
  <si>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</si>
  <si>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</si>
  <si>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</si>
  <si>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</si>
  <si>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</si>
  <si>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</si>
  <si>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</si>
  <si>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</si>
  <si>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</si>
  <si>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</si>
  <si>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</si>
  <si>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</si>
  <si>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</si>
  <si>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</si>
  <si>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</si>
  <si>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</si>
  <si>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</si>
  <si>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</si>
  <si>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</si>
  <si>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</si>
  <si>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</si>
  <si>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</si>
  <si>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</si>
  <si>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</si>
  <si>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</si>
  <si>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</si>
  <si>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</si>
  <si>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</si>
  <si>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</si>
  <si>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</si>
  <si>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</si>
  <si>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</si>
  <si>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</si>
  <si>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</si>
  <si>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</si>
  <si>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</si>
  <si>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</si>
  <si>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</si>
  <si>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</si>
  <si>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</si>
  <si>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</si>
  <si>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</si>
  <si>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</si>
  <si>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</si>
  <si>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</si>
  <si>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</si>
  <si>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</si>
  <si>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</si>
  <si>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</si>
  <si>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</si>
  <si>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</si>
  <si>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</si>
  <si>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</si>
  <si>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</si>
  <si>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</si>
  <si>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</si>
  <si>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</si>
  <si>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</si>
  <si>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</si>
  <si>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</si>
  <si>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</si>
  <si>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</si>
  <si>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</si>
  <si>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</si>
  <si>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</si>
  <si>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</si>
  <si>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</si>
  <si>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</si>
  <si>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</si>
  <si>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</si>
  <si>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</si>
  <si>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</si>
  <si>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</si>
  <si>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</si>
  <si>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</si>
  <si>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</si>
  <si>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</si>
  <si>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</si>
  <si>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</si>
  <si>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</si>
  <si>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</si>
  <si>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</si>
  <si>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</si>
  <si>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</si>
  <si>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</si>
  <si>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</si>
  <si>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</si>
  <si>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</si>
  <si>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</si>
  <si>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</si>
  <si>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</si>
  <si>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</si>
  <si>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</si>
  <si>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</si>
  <si>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</si>
  <si>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</si>
  <si>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</si>
  <si>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</si>
  <si>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</si>
  <si>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</si>
  <si>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</si>
  <si>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</si>
  <si>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</si>
  <si>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</si>
  <si>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</si>
  <si>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</si>
  <si>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</si>
  <si>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</si>
  <si>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</si>
  <si>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</si>
  <si>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</si>
  <si>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</si>
  <si>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</si>
  <si>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</si>
  <si>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</si>
  <si>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</si>
  <si>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</si>
  <si>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</si>
  <si>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</si>
  <si>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</si>
  <si>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</si>
  <si>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</si>
  <si>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</si>
  <si>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</si>
  <si>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</si>
  <si>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</si>
  <si>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</si>
  <si>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</si>
  <si>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</si>
  <si>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</si>
  <si>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</si>
  <si>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</si>
  <si>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</si>
  <si>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</si>
  <si>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</si>
  <si>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</si>
  <si>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</si>
  <si>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</si>
  <si>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</si>
  <si>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</si>
  <si>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</si>
  <si>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</si>
  <si>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</si>
  <si>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</si>
  <si>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</si>
  <si>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</si>
  <si>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</si>
  <si>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</si>
  <si>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</si>
  <si>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</si>
  <si>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</si>
  <si>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</si>
  <si>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</si>
  <si>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</si>
  <si>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</si>
  <si>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</si>
  <si>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</si>
  <si>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</si>
  <si>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</si>
  <si>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</si>
  <si>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</si>
  <si>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</si>
  <si>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</si>
  <si>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</si>
  <si>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</si>
  <si>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</si>
  <si>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</si>
  <si>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</si>
  <si>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</si>
  <si>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</si>
  <si>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</si>
  <si>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</si>
  <si>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</si>
  <si>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</si>
  <si>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</si>
  <si>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</si>
  <si>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</si>
  <si>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</si>
  <si>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</si>
  <si>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</si>
  <si>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</si>
  <si>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</si>
  <si>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</si>
  <si>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</si>
  <si>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</si>
  <si>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</si>
  <si>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</si>
  <si>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</si>
  <si>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</si>
  <si>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</si>
  <si>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</si>
  <si>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</si>
  <si>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</si>
  <si>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</si>
  <si>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</si>
  <si>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</si>
  <si>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</si>
  <si>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</si>
  <si>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</si>
  <si>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</si>
  <si>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</si>
  <si>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</si>
  <si>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</si>
  <si>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</si>
  <si>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</si>
  <si>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</si>
  <si>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</si>
  <si>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</si>
  <si>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</si>
  <si>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</si>
  <si>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</si>
  <si>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</si>
  <si>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</si>
  <si>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</si>
  <si>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</si>
  <si>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</si>
  <si>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</si>
  <si>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</si>
  <si>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</si>
  <si>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</si>
  <si>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</si>
  <si>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</si>
  <si>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</si>
  <si>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</si>
  <si>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</si>
  <si>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</si>
  <si>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</si>
  <si>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</si>
  <si>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</si>
  <si>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</si>
  <si>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</si>
  <si>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</si>
  <si>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</si>
  <si>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</si>
  <si>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</si>
  <si>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</si>
  <si>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</si>
  <si>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</si>
  <si>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</si>
  <si>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</si>
  <si>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</si>
  <si>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</si>
  <si>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</si>
  <si>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</si>
  <si>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</si>
  <si>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</si>
  <si>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</si>
  <si>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</si>
  <si>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</si>
  <si>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</si>
  <si>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</si>
  <si>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</si>
  <si>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</si>
  <si>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</si>
  <si>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</si>
  <si>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</si>
  <si>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</si>
  <si>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</si>
  <si>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</si>
  <si>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</si>
  <si>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</si>
  <si>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</si>
  <si>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</si>
  <si>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</si>
  <si>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</si>
  <si>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</si>
  <si>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</si>
  <si>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</si>
  <si>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</si>
  <si>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</si>
  <si>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</si>
  <si>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</si>
  <si>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</si>
  <si>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</si>
  <si>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</si>
  <si>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</si>
  <si>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</si>
  <si>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</si>
  <si>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</si>
  <si>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</si>
  <si>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</si>
  <si>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</si>
  <si>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</si>
  <si>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</si>
  <si>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</si>
  <si>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</si>
  <si>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</si>
  <si>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</si>
  <si>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</si>
  <si>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</si>
  <si>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</si>
  <si>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</si>
  <si>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</si>
  <si>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</si>
  <si>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</si>
  <si>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</si>
  <si>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</si>
  <si>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</si>
  <si>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</si>
  <si>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</si>
  <si>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</si>
  <si>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</si>
  <si>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</si>
  <si>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</si>
  <si>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</si>
  <si>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</si>
  <si>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</si>
  <si>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</si>
  <si>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</si>
  <si>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</si>
  <si>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</si>
  <si>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</si>
  <si>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</si>
  <si>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</si>
  <si>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</si>
  <si>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</si>
  <si>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</si>
  <si>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</si>
  <si>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</si>
  <si>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</si>
  <si>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</si>
  <si>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</si>
  <si>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</si>
  <si>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</si>
  <si>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</si>
  <si>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</si>
  <si>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</si>
  <si>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</si>
  <si>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</si>
  <si>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</si>
  <si>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</si>
  <si>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</si>
  <si>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</si>
  <si>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</si>
  <si>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</si>
  <si>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</si>
  <si>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</si>
  <si>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</si>
  <si>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</si>
  <si>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</si>
  <si>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</si>
  <si>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</si>
  <si>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</si>
  <si>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</si>
  <si>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</si>
  <si>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</si>
  <si>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</si>
  <si>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</si>
  <si>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</si>
  <si>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</si>
  <si>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</si>
  <si>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</si>
  <si>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</si>
  <si>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</si>
  <si>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</si>
  <si>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</si>
  <si>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</si>
  <si>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</si>
  <si>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</si>
  <si>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</si>
  <si>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</si>
  <si>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</si>
  <si>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</si>
  <si>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</si>
  <si>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</si>
  <si>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</si>
  <si>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</si>
  <si>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</si>
  <si>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</si>
  <si>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</si>
  <si>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</si>
  <si>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</si>
  <si>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</si>
  <si>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</si>
  <si>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</si>
  <si>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</si>
  <si>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</si>
  <si>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</si>
  <si>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</si>
  <si>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</si>
  <si>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</si>
  <si>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</si>
  <si>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</si>
  <si>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</si>
  <si>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</si>
  <si>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</si>
  <si>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</si>
  <si>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</si>
  <si>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</si>
  <si>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</si>
  <si>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</si>
  <si>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</si>
  <si>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</si>
  <si>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</si>
  <si>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</si>
  <si>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</si>
  <si>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</si>
  <si>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</si>
  <si>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</si>
  <si>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</si>
  <si>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</si>
  <si>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</si>
  <si>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</si>
  <si>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</si>
  <si>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</si>
  <si>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</si>
  <si>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</si>
  <si>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</si>
  <si>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</si>
  <si>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</si>
  <si>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</si>
  <si>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</si>
  <si>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</si>
  <si>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</si>
  <si>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</si>
  <si>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</si>
  <si>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</si>
  <si>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</si>
  <si>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</si>
  <si>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</si>
  <si>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</si>
  <si>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</si>
  <si>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</si>
  <si>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</si>
  <si>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</si>
  <si>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</si>
  <si>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</si>
  <si>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</si>
  <si>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</si>
  <si>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</si>
  <si>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</si>
  <si>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</si>
  <si>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</si>
  <si>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</si>
  <si>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</si>
  <si>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</si>
  <si>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</si>
  <si>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</si>
  <si>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</si>
  <si>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</si>
  <si>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</si>
  <si>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</si>
  <si>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</si>
  <si>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</si>
  <si>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</si>
  <si>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</si>
  <si>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</si>
  <si>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</si>
  <si>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</si>
  <si>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</si>
  <si>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</si>
  <si>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</si>
  <si>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</si>
  <si>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</si>
  <si>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</si>
  <si>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</si>
  <si>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</si>
  <si>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</si>
  <si>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</si>
  <si>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</si>
  <si>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</si>
  <si>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</si>
  <si>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</si>
  <si>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</si>
  <si>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</si>
  <si>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</si>
  <si>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</si>
  <si>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</si>
  <si>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</si>
  <si>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</si>
  <si>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</si>
  <si>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</si>
  <si>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</si>
  <si>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</si>
  <si>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</si>
  <si>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</si>
  <si>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</si>
  <si>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</si>
  <si>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</si>
  <si>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</si>
  <si>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</si>
  <si>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</si>
  <si>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</si>
  <si>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</si>
  <si>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</si>
  <si>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</si>
  <si>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</si>
  <si>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</si>
  <si>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</si>
  <si>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</si>
  <si>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</si>
  <si>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</si>
  <si>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</si>
  <si>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</si>
  <si>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</si>
  <si>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</si>
  <si>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</si>
  <si>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</si>
  <si>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</si>
  <si>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</si>
  <si>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</si>
  <si>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</si>
  <si>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</si>
  <si>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</si>
  <si>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</si>
  <si>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</si>
  <si>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</si>
  <si>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</si>
  <si>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</si>
  <si>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</si>
  <si>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</si>
  <si>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</si>
  <si>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</si>
  <si>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</si>
  <si>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</si>
  <si>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</si>
  <si>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</si>
  <si>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</si>
  <si>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</si>
  <si>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</si>
  <si>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</si>
  <si>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</si>
  <si>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</si>
  <si>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</si>
  <si>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</si>
  <si>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</si>
  <si>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</si>
  <si>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</si>
  <si>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</si>
  <si>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</si>
  <si>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</si>
  <si>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</si>
  <si>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</si>
  <si>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</si>
  <si>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</si>
  <si>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</si>
  <si>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</si>
  <si>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</si>
  <si>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</si>
  <si>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</si>
  <si>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</si>
  <si>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</si>
  <si>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</si>
  <si>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</si>
  <si>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</si>
  <si>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</si>
  <si>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</si>
  <si>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</si>
  <si>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</si>
  <si>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</si>
  <si>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</si>
  <si>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</si>
  <si>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</si>
  <si>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</si>
  <si>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</si>
  <si>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</si>
  <si>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</si>
  <si>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</si>
  <si>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</si>
  <si>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</si>
  <si>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</si>
  <si>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</si>
  <si>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</si>
  <si>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</si>
  <si>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</si>
  <si>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</si>
  <si>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</si>
  <si>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</si>
  <si>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</si>
  <si>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</si>
  <si>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</si>
  <si>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</si>
  <si>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</si>
  <si>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</si>
  <si>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</si>
  <si>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</si>
  <si>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</si>
  <si>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</si>
  <si>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</si>
  <si>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</si>
  <si>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</si>
  <si>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</si>
  <si>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</si>
  <si>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</si>
  <si>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</si>
  <si>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</si>
  <si>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</si>
  <si>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</si>
  <si>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</si>
  <si>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</si>
  <si>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</si>
  <si>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</si>
  <si>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</si>
  <si>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</si>
  <si>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</si>
  <si>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</si>
  <si>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</si>
  <si>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</si>
  <si>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</si>
  <si>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</si>
  <si>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</si>
  <si>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</si>
  <si>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</si>
  <si>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</si>
  <si>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</si>
  <si>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</si>
  <si>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</si>
  <si>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</si>
  <si>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</si>
  <si>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</si>
  <si>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</si>
  <si>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</si>
  <si>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</si>
  <si>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</si>
  <si>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</si>
  <si>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</si>
  <si>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</si>
  <si>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</si>
  <si>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</si>
  <si>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</si>
  <si>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</si>
  <si>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</si>
  <si>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</si>
  <si>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</si>
  <si>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</si>
  <si>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</si>
  <si>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</si>
  <si>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</si>
  <si>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</si>
  <si>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</si>
  <si>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</si>
  <si>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</si>
  <si>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</si>
  <si>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</si>
  <si>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</si>
  <si>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</si>
  <si>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</si>
  <si>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</si>
  <si>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</si>
  <si>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</si>
  <si>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</si>
  <si>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</si>
  <si>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</si>
  <si>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</si>
  <si>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</si>
  <si>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</si>
  <si>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</si>
  <si>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</si>
  <si>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</si>
  <si>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</si>
  <si>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</si>
  <si>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</si>
  <si>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</si>
  <si>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</si>
  <si>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</si>
  <si>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</si>
  <si>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</si>
  <si>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</si>
  <si>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</si>
  <si>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</si>
  <si>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</si>
  <si>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</si>
  <si>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</si>
  <si>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</si>
  <si>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</si>
  <si>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</si>
  <si>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</si>
  <si>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</si>
  <si>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</si>
  <si>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</si>
  <si>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</si>
  <si>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</si>
  <si>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</si>
  <si>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</si>
  <si>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</si>
  <si>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</si>
  <si>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</si>
  <si>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</si>
  <si>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</si>
  <si>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</si>
  <si>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</si>
  <si>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</si>
  <si>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</si>
  <si>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</si>
  <si>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</si>
  <si>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</si>
  <si>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</si>
  <si>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</si>
  <si>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</si>
  <si>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</si>
  <si>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</si>
  <si>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</si>
  <si>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</si>
  <si>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</si>
  <si>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</si>
  <si>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</si>
  <si>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</si>
  <si>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</si>
  <si>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</si>
  <si>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</si>
  <si>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</si>
  <si>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</si>
  <si>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</si>
  <si>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</si>
  <si>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</si>
  <si>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</si>
  <si>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</si>
  <si>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</si>
  <si>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</si>
  <si>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</si>
  <si>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</si>
  <si>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</si>
  <si>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</si>
  <si>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</si>
  <si>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</si>
  <si>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</si>
  <si>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</si>
  <si>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</si>
  <si>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</si>
  <si>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</si>
  <si>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</si>
  <si>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</si>
  <si>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</si>
  <si>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</si>
  <si>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</si>
  <si>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</si>
  <si>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</si>
  <si>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</si>
  <si>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</si>
  <si>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</si>
  <si>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</si>
  <si>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</si>
  <si>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</si>
  <si>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</si>
  <si>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</si>
  <si>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</si>
  <si>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</si>
  <si>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</si>
  <si>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</si>
  <si>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</si>
  <si>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</si>
  <si>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</si>
  <si>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</si>
  <si>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</si>
  <si>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</si>
  <si>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</si>
  <si>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</si>
  <si>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</si>
  <si>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</si>
  <si>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</si>
  <si>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</si>
  <si>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</si>
  <si>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</si>
  <si>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</si>
  <si>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</si>
  <si>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</si>
  <si>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</si>
  <si>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</si>
  <si>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</si>
  <si>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</si>
  <si>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</si>
  <si>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</si>
  <si>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</si>
  <si>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</si>
  <si>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</si>
  <si>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</si>
  <si>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</si>
  <si>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</si>
  <si>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</si>
  <si>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</si>
  <si>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</si>
  <si>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</si>
  <si>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</si>
  <si>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</si>
  <si>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</si>
  <si>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</si>
  <si>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</si>
  <si>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</si>
  <si>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</si>
  <si>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</si>
  <si>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</si>
  <si>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</si>
  <si>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</si>
  <si>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</si>
  <si>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</si>
  <si>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</si>
  <si>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</si>
  <si>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</si>
  <si>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</si>
  <si>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</si>
  <si>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</si>
  <si>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</si>
  <si>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</si>
  <si>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</si>
  <si>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</si>
  <si>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</si>
  <si>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</si>
  <si>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</si>
  <si>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</si>
  <si>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</si>
  <si>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</si>
  <si>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</si>
  <si>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</si>
  <si>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</si>
  <si>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</si>
  <si>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</si>
  <si>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</si>
  <si>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</si>
  <si>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</si>
  <si>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</si>
  <si>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</si>
  <si>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</si>
  <si>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</si>
  <si>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</si>
  <si>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</si>
  <si>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</si>
  <si>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</si>
  <si>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</si>
  <si>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</si>
  <si>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</si>
  <si>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</si>
  <si>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</si>
  <si>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</si>
  <si>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</si>
  <si>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</si>
  <si>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</si>
  <si>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</si>
  <si>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</si>
  <si>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</si>
  <si>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</si>
  <si>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</si>
  <si>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</si>
  <si>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</si>
  <si>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</si>
  <si>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</si>
  <si>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</si>
  <si>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</si>
  <si>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</si>
  <si>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</si>
  <si>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</si>
  <si>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</si>
  <si>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</si>
  <si>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</si>
  <si>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</si>
  <si>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</si>
  <si>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</si>
  <si>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</si>
  <si>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</si>
  <si>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</si>
  <si>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</si>
  <si>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</si>
  <si>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</si>
  <si>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</si>
  <si>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</si>
  <si>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</si>
  <si>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</si>
  <si>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</si>
  <si>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</si>
  <si>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</si>
  <si>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</si>
  <si>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</si>
  <si>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</si>
  <si>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</si>
  <si>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</si>
  <si>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</si>
  <si>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</si>
  <si>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</si>
  <si>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</si>
  <si>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</si>
  <si>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</si>
  <si>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</si>
  <si>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</si>
  <si>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</si>
  <si>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</si>
  <si>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</si>
  <si>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</si>
  <si>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</si>
  <si>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</si>
  <si>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</si>
  <si>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</si>
  <si>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</si>
  <si>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</si>
  <si>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</si>
  <si>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</si>
  <si>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</si>
  <si>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</si>
  <si>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</si>
  <si>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</si>
  <si>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</si>
  <si>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</si>
  <si>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</si>
  <si>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</si>
  <si>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</si>
  <si>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</si>
  <si>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</si>
  <si>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</si>
  <si>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</si>
  <si>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</si>
  <si>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</si>
  <si>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</si>
  <si>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</si>
  <si>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</si>
  <si>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</si>
  <si>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</si>
  <si>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</si>
  <si>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</si>
  <si>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</si>
  <si>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</si>
  <si>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</si>
  <si>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</si>
  <si>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</si>
  <si>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</si>
  <si>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</si>
  <si>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</si>
  <si>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</si>
  <si>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</si>
  <si>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</si>
  <si>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</si>
  <si>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</si>
  <si>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</si>
  <si>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</si>
  <si>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</si>
  <si>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</si>
  <si>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</si>
  <si>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</si>
  <si>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</si>
  <si>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</si>
  <si>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</si>
  <si>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</si>
  <si>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</si>
  <si>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</si>
  <si>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</si>
  <si>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</si>
  <si>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</si>
  <si>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</si>
  <si>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</si>
  <si>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</si>
  <si>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</si>
  <si>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</si>
  <si>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</si>
  <si>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</si>
  <si>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</si>
  <si>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</si>
  <si>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</si>
  <si>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</si>
  <si>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</si>
  <si>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</si>
  <si>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</si>
  <si>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</si>
  <si>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</si>
  <si>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</si>
  <si>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</si>
  <si>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</si>
  <si>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</si>
  <si>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</si>
  <si>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</si>
  <si>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</si>
  <si>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</si>
  <si>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</si>
  <si>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</si>
  <si>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</si>
  <si>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</si>
  <si>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</si>
  <si>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</si>
  <si>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</si>
  <si>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</si>
  <si>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</si>
  <si>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</si>
  <si>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</si>
  <si>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</si>
  <si>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</si>
  <si>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</si>
  <si>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</si>
  <si>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</si>
  <si>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</si>
  <si>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</si>
  <si>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</si>
  <si>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</si>
  <si>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</si>
  <si>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</si>
  <si>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</si>
  <si>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</si>
  <si>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</si>
  <si>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</si>
  <si>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</si>
  <si>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</si>
  <si>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</si>
  <si>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</si>
  <si>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</si>
  <si>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</si>
  <si>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</si>
  <si>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</si>
  <si>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</si>
  <si>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</si>
  <si>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</si>
  <si>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</si>
  <si>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</si>
  <si>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</si>
  <si>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</si>
  <si>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</si>
  <si>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</si>
  <si>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</si>
  <si>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</si>
  <si>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</si>
  <si>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</si>
  <si>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</si>
  <si>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</si>
  <si>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</si>
  <si>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</si>
  <si>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</si>
  <si>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</si>
  <si>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</si>
  <si>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</si>
  <si>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</si>
  <si>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</si>
  <si>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</si>
  <si>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</si>
  <si>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</si>
  <si>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</si>
  <si>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</si>
  <si>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</si>
  <si>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</si>
  <si>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</si>
  <si>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</si>
  <si>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</si>
  <si>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</si>
  <si>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</si>
  <si>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</si>
  <si>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</si>
  <si>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</si>
  <si>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</si>
  <si>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</si>
  <si>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</si>
  <si>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</si>
  <si>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</si>
  <si>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</si>
  <si>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</si>
  <si>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</si>
  <si>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</si>
  <si>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</si>
  <si>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</si>
  <si>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</si>
  <si>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</si>
  <si>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</si>
  <si>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</si>
  <si>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</si>
  <si>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</si>
  <si>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</si>
  <si>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</si>
  <si>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</si>
  <si>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</si>
  <si>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</si>
  <si>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</si>
  <si>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</si>
  <si>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</si>
  <si>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</si>
  <si>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</si>
  <si>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</si>
  <si>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</si>
  <si>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</si>
  <si>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</si>
  <si>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</si>
  <si>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</si>
  <si>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</si>
  <si>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</si>
  <si>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</si>
  <si>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</si>
  <si>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</si>
  <si>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</si>
  <si>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</si>
  <si>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</si>
  <si>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</si>
  <si>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</si>
  <si>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</si>
  <si>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</si>
  <si>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</si>
  <si>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</si>
  <si>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</si>
  <si>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</si>
  <si>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</si>
  <si>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</si>
  <si>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</si>
  <si>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</si>
  <si>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</si>
  <si>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</si>
  <si>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</si>
  <si>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</si>
  <si>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</si>
  <si>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</si>
  <si>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</si>
  <si>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</si>
  <si>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</si>
  <si>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</si>
  <si>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</si>
  <si>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</si>
  <si>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</si>
  <si>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</si>
  <si>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</si>
  <si>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</si>
  <si>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</si>
  <si>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</si>
  <si>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</si>
  <si>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</si>
  <si>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</si>
  <si>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</si>
  <si>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</si>
  <si>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</si>
  <si>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</si>
  <si>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</si>
  <si>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</si>
  <si>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</si>
  <si>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</si>
  <si>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</si>
  <si>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</si>
  <si>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</si>
  <si>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</si>
  <si>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</si>
  <si>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</si>
  <si>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</si>
  <si>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</si>
  <si>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</si>
  <si>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</si>
  <si>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</si>
  <si>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</si>
  <si>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</si>
  <si>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</si>
  <si>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</si>
  <si>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</si>
  <si>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</si>
  <si>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</si>
  <si>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</si>
  <si>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</si>
  <si>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</si>
  <si>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</si>
  <si>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</si>
  <si>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</si>
  <si>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</si>
  <si>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</si>
  <si>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</si>
  <si>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</si>
  <si>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</si>
  <si>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</si>
  <si>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</si>
  <si>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</si>
  <si>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</si>
  <si>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</si>
  <si>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</si>
  <si>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</si>
  <si>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</si>
  <si>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</si>
  <si>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</si>
  <si>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</si>
  <si>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</si>
  <si>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</si>
  <si>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</si>
  <si>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</si>
  <si>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</si>
  <si>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</si>
  <si>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</si>
  <si>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</si>
  <si>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</si>
  <si>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</si>
  <si>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</si>
  <si>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</si>
  <si>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</si>
  <si>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</si>
  <si>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</si>
  <si>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</si>
  <si>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</si>
  <si>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</si>
  <si>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</si>
  <si>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</si>
  <si>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</si>
  <si>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</si>
  <si>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</si>
  <si>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</si>
  <si>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</si>
  <si>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</si>
  <si>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</si>
  <si>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</si>
  <si>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</si>
  <si>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</si>
  <si>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</si>
  <si>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</si>
  <si>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</si>
  <si>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</si>
  <si>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</si>
  <si>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</si>
  <si>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</si>
  <si>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</si>
  <si>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</si>
  <si>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</si>
  <si>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</si>
  <si>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</si>
  <si>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</si>
  <si>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</si>
  <si>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</si>
  <si>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</si>
  <si>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</si>
  <si>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</si>
  <si>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</si>
  <si>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</si>
  <si>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</si>
  <si>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</si>
  <si>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</si>
  <si>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</si>
  <si>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</si>
  <si>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</si>
  <si>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</si>
  <si>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</si>
  <si>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</si>
  <si>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</si>
  <si>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</si>
  <si>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</si>
  <si>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</si>
  <si>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</si>
  <si>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</si>
  <si>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</si>
  <si>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</si>
  <si>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</si>
  <si>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</si>
  <si>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</si>
  <si>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</si>
  <si>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</si>
  <si>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</si>
  <si>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</si>
  <si>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</si>
  <si>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</si>
  <si>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</si>
  <si>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</si>
  <si>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</si>
  <si>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</si>
  <si>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</si>
  <si>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</si>
  <si>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</si>
  <si>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</si>
  <si>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</si>
  <si>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</si>
  <si>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</si>
  <si>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</si>
  <si>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</si>
  <si>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</si>
  <si>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</si>
  <si>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</si>
  <si>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</si>
  <si>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</si>
  <si>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</si>
  <si>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</si>
  <si>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</si>
  <si>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</si>
  <si>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</si>
  <si>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</si>
  <si>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</si>
  <si>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</si>
  <si>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</si>
  <si>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</si>
  <si>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</si>
  <si>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</si>
  <si>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</si>
  <si>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</si>
  <si>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</si>
  <si>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</si>
  <si>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</si>
  <si>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</si>
  <si>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</si>
  <si>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</si>
  <si>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</si>
  <si>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</si>
  <si>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</si>
  <si>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</si>
  <si>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</si>
  <si>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</si>
  <si>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</si>
  <si>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</si>
  <si>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</si>
  <si>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</si>
  <si>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</si>
  <si>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</si>
  <si>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</si>
  <si>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</si>
  <si>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</si>
  <si>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</si>
  <si>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</si>
  <si>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</si>
  <si>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</si>
  <si>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</si>
  <si>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</si>
  <si>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</si>
  <si>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</si>
  <si>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</si>
  <si>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</si>
  <si>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</si>
  <si>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</si>
  <si>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</si>
  <si>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</si>
  <si>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</si>
  <si>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</si>
  <si>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</si>
  <si>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</si>
  <si>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</si>
  <si>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</si>
  <si>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</si>
  <si>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</si>
  <si>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</si>
  <si>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</si>
  <si>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</si>
  <si>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</si>
  <si>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</si>
  <si>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</si>
  <si>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</si>
  <si>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</si>
  <si>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</si>
  <si>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</si>
  <si>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</si>
  <si>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</si>
  <si>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</si>
  <si>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</si>
  <si>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</si>
  <si>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</si>
  <si>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</si>
  <si>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</si>
  <si>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</si>
  <si>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</si>
  <si>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</si>
  <si>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</si>
  <si>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</si>
  <si>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</si>
  <si>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</si>
  <si>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</si>
  <si>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</si>
  <si>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</si>
  <si>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</si>
  <si>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</si>
  <si>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</si>
  <si>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</si>
  <si>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</si>
  <si>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</si>
  <si>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</si>
  <si>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</si>
  <si>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</si>
  <si>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</si>
  <si>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</si>
  <si>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</si>
  <si>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</si>
  <si>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</si>
  <si>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</si>
  <si>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</si>
  <si>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</si>
  <si>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</si>
  <si>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</si>
  <si>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</si>
  <si>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</si>
  <si>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</si>
  <si>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</si>
  <si>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</si>
  <si>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</si>
  <si>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</si>
  <si>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</si>
  <si>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</si>
  <si>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</si>
  <si>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</si>
  <si>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</si>
  <si>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</si>
  <si>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</si>
  <si>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</si>
  <si>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</si>
  <si>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</si>
  <si>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</si>
  <si>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</si>
  <si>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</si>
  <si>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</si>
  <si>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</si>
  <si>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</si>
  <si>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</si>
  <si>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</si>
  <si>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</si>
  <si>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</si>
  <si>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</si>
  <si>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</si>
  <si>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</si>
  <si>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</si>
  <si>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</si>
  <si>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</si>
  <si>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</si>
  <si>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</si>
  <si>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</si>
  <si>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</si>
  <si>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</si>
  <si>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</si>
  <si>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</si>
  <si>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</si>
  <si>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</si>
  <si>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</si>
  <si>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</si>
  <si>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</si>
  <si>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</si>
  <si>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</si>
  <si>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</si>
  <si>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</si>
  <si>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</si>
  <si>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</si>
  <si>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</si>
  <si>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</si>
  <si>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</si>
  <si>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</si>
  <si>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</si>
  <si>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</si>
  <si>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</si>
  <si>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</si>
  <si>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</si>
  <si>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</si>
  <si>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</si>
  <si>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</si>
  <si>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</si>
  <si>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</si>
  <si>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</si>
  <si>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</si>
  <si>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</si>
  <si>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</si>
  <si>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</si>
  <si>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</si>
  <si>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</si>
  <si>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</si>
  <si>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</si>
  <si>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</si>
  <si>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</si>
  <si>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</si>
  <si>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</si>
  <si>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</si>
  <si>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</si>
  <si>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</si>
  <si>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</si>
  <si>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</si>
  <si>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</si>
  <si>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</si>
  <si>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</si>
  <si>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</si>
  <si>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</si>
  <si>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</si>
  <si>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</si>
  <si>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</si>
  <si>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</si>
  <si>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</si>
  <si>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</si>
  <si>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</si>
  <si>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</si>
  <si>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</si>
  <si>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</si>
  <si>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</si>
  <si>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</si>
  <si>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</si>
  <si>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</si>
  <si>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</si>
  <si>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</si>
  <si>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</si>
  <si>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</si>
  <si>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</si>
  <si>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</si>
  <si>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</si>
  <si>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</si>
  <si>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</si>
  <si>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</si>
  <si>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</si>
  <si>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</si>
  <si>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</si>
  <si>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</si>
  <si>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</si>
  <si>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</si>
  <si>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</si>
  <si>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</si>
  <si>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</si>
  <si>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</si>
  <si>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</si>
  <si>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</si>
  <si>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</si>
  <si>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</si>
  <si>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</si>
  <si>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</si>
  <si>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</si>
  <si>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</si>
  <si>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</si>
  <si>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</si>
  <si>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</si>
  <si>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</si>
  <si>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</si>
  <si>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</si>
  <si>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</si>
  <si>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</si>
  <si>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</si>
  <si>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</si>
  <si>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</si>
  <si>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</si>
  <si>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</si>
  <si>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</si>
  <si>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</si>
  <si>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</si>
  <si>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</si>
  <si>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</si>
  <si>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</si>
  <si>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</si>
  <si>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</si>
  <si>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</si>
  <si>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</si>
  <si>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</si>
  <si>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</si>
  <si>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</si>
  <si>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</si>
  <si>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</si>
  <si>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</si>
  <si>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</si>
  <si>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</si>
  <si>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</si>
  <si>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</si>
  <si>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</si>
  <si>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</si>
  <si>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</si>
  <si>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</si>
  <si>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</si>
  <si>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</si>
  <si>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</si>
  <si>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</si>
  <si>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</si>
  <si>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</si>
  <si>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</si>
  <si>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</si>
  <si>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</si>
  <si>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</si>
  <si>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</si>
  <si>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</si>
  <si>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</si>
  <si>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</si>
  <si>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</si>
  <si>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</si>
  <si>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</si>
  <si>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</si>
  <si>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</si>
  <si>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</si>
  <si>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</si>
  <si>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</si>
  <si>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</si>
  <si>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</si>
  <si>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</si>
  <si>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</si>
  <si>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</si>
  <si>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</si>
  <si>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</si>
  <si>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</si>
  <si>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</si>
  <si>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</si>
  <si>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</si>
  <si>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</si>
  <si>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</si>
  <si>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</si>
  <si>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</si>
  <si>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</si>
  <si>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</si>
  <si>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</si>
  <si>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</si>
  <si>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</si>
  <si>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</si>
  <si>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</si>
  <si>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</si>
  <si>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</si>
  <si>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</si>
  <si>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</si>
  <si>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</si>
  <si>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</si>
  <si>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</si>
  <si>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</si>
  <si>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</si>
  <si>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</si>
  <si>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</si>
  <si>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</si>
  <si>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</si>
  <si>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</si>
  <si>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</si>
  <si>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</si>
  <si>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</si>
  <si>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</si>
  <si>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</si>
  <si>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</si>
  <si>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</si>
  <si>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</si>
  <si>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</si>
  <si>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</si>
  <si>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</si>
  <si>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</si>
  <si>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</si>
  <si>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</si>
  <si>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</si>
  <si>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</si>
  <si>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</si>
  <si>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</si>
  <si>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</si>
  <si>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</si>
  <si>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</si>
  <si>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</si>
  <si>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</si>
  <si>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</si>
  <si>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</si>
  <si>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</si>
  <si>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</si>
  <si>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</si>
  <si>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</si>
  <si>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</si>
  <si>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</si>
  <si>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</si>
  <si>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</si>
  <si>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</si>
  <si>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</si>
  <si>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</si>
  <si>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</si>
  <si>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</si>
  <si>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</si>
  <si>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</si>
  <si>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</si>
  <si>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</si>
  <si>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</si>
  <si>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</si>
  <si>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</si>
  <si>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</si>
  <si>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</si>
  <si>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</si>
  <si>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</si>
  <si>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</si>
  <si>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</si>
  <si>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</si>
  <si>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</si>
  <si>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</si>
  <si>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</si>
  <si>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</si>
  <si>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</si>
  <si>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</si>
  <si>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</si>
  <si>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</si>
  <si>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</si>
  <si>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</si>
  <si>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</si>
  <si>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</si>
  <si>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</si>
  <si>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</si>
  <si>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</si>
  <si>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</si>
  <si>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</si>
  <si>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</si>
  <si>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</si>
  <si>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</si>
  <si>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</si>
  <si>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</si>
  <si>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</si>
  <si>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</si>
  <si>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</si>
  <si>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</si>
  <si>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</si>
  <si>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</si>
  <si>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</si>
  <si>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</si>
  <si>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</si>
  <si>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</si>
  <si>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</si>
  <si>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</si>
  <si>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</si>
  <si>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</si>
  <si>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</si>
  <si>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</si>
  <si>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</si>
  <si>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</si>
  <si>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</si>
  <si>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</si>
  <si>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</si>
  <si>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</si>
  <si>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</si>
  <si>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</si>
  <si>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</si>
  <si>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</si>
  <si>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</si>
  <si>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</si>
  <si>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</si>
  <si>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</si>
  <si>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</si>
  <si>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</si>
  <si>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</si>
  <si>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</si>
  <si>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</si>
  <si>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</si>
  <si>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</si>
  <si>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</si>
  <si>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</si>
  <si>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</si>
  <si>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</si>
  <si>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</si>
  <si>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</si>
  <si>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</si>
  <si>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</si>
  <si>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</si>
  <si>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</si>
  <si>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</si>
  <si>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</si>
  <si>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</si>
  <si>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</si>
  <si>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</si>
  <si>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</si>
  <si>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</si>
  <si>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</si>
  <si>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</si>
  <si>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</si>
  <si>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</si>
  <si>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</si>
  <si>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</si>
  <si>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</si>
  <si>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</si>
  <si>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</si>
  <si>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</si>
  <si>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</si>
  <si>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</si>
  <si>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</si>
  <si>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</si>
  <si>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</si>
  <si>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</si>
  <si>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</si>
  <si>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</si>
  <si>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</si>
  <si>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</si>
  <si>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</si>
  <si>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</si>
  <si>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</si>
  <si>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</si>
  <si>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</si>
  <si>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</si>
  <si>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</si>
  <si>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</si>
  <si>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</si>
  <si>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</si>
  <si>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</si>
  <si>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</si>
  <si>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</si>
  <si>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</si>
  <si>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</si>
  <si>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</si>
  <si>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</si>
  <si>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</si>
  <si>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</si>
  <si>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</si>
  <si>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</si>
  <si>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</si>
  <si>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</si>
  <si>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</si>
  <si>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</si>
  <si>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</si>
  <si>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</si>
  <si>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</si>
  <si>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</si>
  <si>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</si>
  <si>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</si>
  <si>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</si>
  <si>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</si>
  <si>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</si>
  <si>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</si>
  <si>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</si>
  <si>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</si>
  <si>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</si>
  <si>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</si>
  <si>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</si>
  <si>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</si>
  <si>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</si>
  <si>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</si>
  <si>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</si>
  <si>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</si>
  <si>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</si>
  <si>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</si>
  <si>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</si>
  <si>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</si>
  <si>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</si>
  <si>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</si>
  <si>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</si>
  <si>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</si>
  <si>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</si>
  <si>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</si>
  <si>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</si>
  <si>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</si>
  <si>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</si>
  <si>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</si>
  <si>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</si>
  <si>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</si>
  <si>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</si>
  <si>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</si>
  <si>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</si>
  <si>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</si>
  <si>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</si>
  <si>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</si>
  <si>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</si>
  <si>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</si>
  <si>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</si>
  <si>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</si>
  <si>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</si>
  <si>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</si>
  <si>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</si>
  <si>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</si>
  <si>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</si>
  <si>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</si>
  <si>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</si>
  <si>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</si>
  <si>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</si>
  <si>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</si>
  <si>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</si>
  <si>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</si>
  <si>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</si>
  <si>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</si>
  <si>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</si>
  <si>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</si>
  <si>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</si>
  <si>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</si>
  <si>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</si>
  <si>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</si>
  <si>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</si>
  <si>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</si>
  <si>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</si>
  <si>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</si>
  <si>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</si>
  <si>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</si>
  <si>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</si>
  <si>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</si>
  <si>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</si>
  <si>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</si>
  <si>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</si>
  <si>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</si>
  <si>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</si>
  <si>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</si>
  <si>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</si>
  <si>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</si>
  <si>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</si>
  <si>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</si>
  <si>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</si>
  <si>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</si>
  <si>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</si>
  <si>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</si>
  <si>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</si>
  <si>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</si>
  <si>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</si>
  <si>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</si>
  <si>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</si>
  <si>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</si>
  <si>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</si>
  <si>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</si>
  <si>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</si>
  <si>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</si>
  <si>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</si>
  <si>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</si>
  <si>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</si>
  <si>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</si>
  <si>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</si>
  <si>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</si>
  <si>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</si>
  <si>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</si>
  <si>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</si>
  <si>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</si>
  <si>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</si>
  <si>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</si>
  <si>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</si>
  <si>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</si>
  <si>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</si>
  <si>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</si>
  <si>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</si>
  <si>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</si>
  <si>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</si>
  <si>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</si>
  <si>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</si>
  <si>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</si>
  <si>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</si>
  <si>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</si>
  <si>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</si>
  <si>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</si>
  <si>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</si>
  <si>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</si>
  <si>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</si>
  <si>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</si>
  <si>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</si>
  <si>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</si>
  <si>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</si>
  <si>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</si>
  <si>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</si>
  <si>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</si>
  <si>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</si>
  <si>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</si>
  <si>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</si>
  <si>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</si>
  <si>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</si>
  <si>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</si>
  <si>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</si>
  <si>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</si>
  <si>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</si>
  <si>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</si>
  <si>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</si>
  <si>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</si>
  <si>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</si>
  <si>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</si>
  <si>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</si>
  <si>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</si>
  <si>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</si>
  <si>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</si>
  <si>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</si>
  <si>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</si>
  <si>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</si>
  <si>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</si>
  <si>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</si>
  <si>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</si>
  <si>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</si>
  <si>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</si>
  <si>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</si>
  <si>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</si>
  <si>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</si>
  <si>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</si>
  <si>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</si>
  <si>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</si>
  <si>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</si>
  <si>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</si>
  <si>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</si>
  <si>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</si>
  <si>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</si>
  <si>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</si>
  <si>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</si>
  <si>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</si>
  <si>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</si>
  <si>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</si>
  <si>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</si>
  <si>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</si>
  <si>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</si>
  <si>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</si>
  <si>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</si>
  <si>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</si>
  <si>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</si>
  <si>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</si>
  <si>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</si>
  <si>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</si>
  <si>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</si>
  <si>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</si>
  <si>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</si>
  <si>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</si>
  <si>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</si>
  <si>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</si>
  <si>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</si>
  <si>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</si>
  <si>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</si>
  <si>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</si>
  <si>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</si>
  <si>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</si>
  <si>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</si>
  <si>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</si>
  <si>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</si>
  <si>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</si>
  <si>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</si>
  <si>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</si>
  <si>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</si>
  <si>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</si>
  <si>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</si>
  <si>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</si>
  <si>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</si>
  <si>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</si>
  <si>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</si>
  <si>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</si>
  <si>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</si>
  <si>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</si>
  <si>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</si>
  <si>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</si>
  <si>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</si>
  <si>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</si>
  <si>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</si>
  <si>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</si>
  <si>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</si>
  <si>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</si>
  <si>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</si>
  <si>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</si>
  <si>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</si>
  <si>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</si>
  <si>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</si>
  <si>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</si>
  <si>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</si>
  <si>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</si>
  <si>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</si>
  <si>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</si>
  <si>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</si>
  <si>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</si>
  <si>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</si>
  <si>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</si>
  <si>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</si>
  <si>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</si>
  <si>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</si>
  <si>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</si>
  <si>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</si>
  <si>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</si>
  <si>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</si>
  <si>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</si>
  <si>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</si>
  <si>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</si>
  <si>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</si>
  <si>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</si>
  <si>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</si>
  <si>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</si>
  <si>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</si>
  <si>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</si>
  <si>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</si>
  <si>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</si>
  <si>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</si>
  <si>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</si>
  <si>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</si>
  <si>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</si>
  <si>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</si>
  <si>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</si>
  <si>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</si>
  <si>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</si>
  <si>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</si>
  <si>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</si>
  <si>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</si>
  <si>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</si>
  <si>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</si>
  <si>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</si>
  <si>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</si>
  <si>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</si>
  <si>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</si>
  <si>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</si>
  <si>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</si>
  <si>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</si>
  <si>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</si>
  <si>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</si>
  <si>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</si>
  <si>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</si>
  <si>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</si>
  <si>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</si>
  <si>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</si>
  <si>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</si>
  <si>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</si>
  <si>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</si>
  <si>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</si>
  <si>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</si>
  <si>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</si>
  <si>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</si>
  <si>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</si>
  <si>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</si>
  <si>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</si>
  <si>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</si>
  <si>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</si>
  <si>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</si>
  <si>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</si>
  <si>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</si>
  <si>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</si>
  <si>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</si>
  <si>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</si>
  <si>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</si>
  <si>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</si>
  <si>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</si>
  <si>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</si>
  <si>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</si>
  <si>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</si>
  <si>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</si>
  <si>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</si>
  <si>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</si>
  <si>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</si>
  <si>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</si>
  <si>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</si>
  <si>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</si>
  <si>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</si>
  <si>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</si>
  <si>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</si>
  <si>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</si>
  <si>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</si>
  <si>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</si>
  <si>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</si>
  <si>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</si>
  <si>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</si>
  <si>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</si>
  <si>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</si>
  <si>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</si>
  <si>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</si>
  <si>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</si>
  <si>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</si>
  <si>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</si>
  <si>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</si>
  <si>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</si>
  <si>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</si>
  <si>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</si>
  <si>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</si>
  <si>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</si>
  <si>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</si>
  <si>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</si>
  <si>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</si>
  <si>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</si>
  <si>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</si>
  <si>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</si>
  <si>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</si>
  <si>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</si>
  <si>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</si>
  <si>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</si>
  <si>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</si>
  <si>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</si>
  <si>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</si>
  <si>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</si>
  <si>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</si>
  <si>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</si>
  <si>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</si>
  <si>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</si>
  <si>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</si>
  <si>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</si>
  <si>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</si>
  <si>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</si>
  <si>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</si>
  <si>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</si>
  <si>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</si>
  <si>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</si>
  <si>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</si>
  <si>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</si>
  <si>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</si>
  <si>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</si>
  <si>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</si>
  <si>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</si>
  <si>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</si>
  <si>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</si>
  <si>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</si>
  <si>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</si>
  <si>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</si>
  <si>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</si>
  <si>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</si>
  <si>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</si>
  <si>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</si>
  <si>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</si>
  <si>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</si>
  <si>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</si>
  <si>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</si>
  <si>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</si>
  <si>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</si>
  <si>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</si>
  <si>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</si>
  <si>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</si>
  <si>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</si>
  <si>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</si>
  <si>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</si>
  <si>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</si>
  <si>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</si>
  <si>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</si>
  <si>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</si>
  <si>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</si>
  <si>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</si>
  <si>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</si>
  <si>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</si>
  <si>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</si>
  <si>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</si>
  <si>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</si>
  <si>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</si>
  <si>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</si>
  <si>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</si>
  <si>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</si>
  <si>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</si>
  <si>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</si>
  <si>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</si>
  <si>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</si>
  <si>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</si>
  <si>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</si>
  <si>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</si>
  <si>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</si>
  <si>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</si>
  <si>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</si>
  <si>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</si>
  <si>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</si>
  <si>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</si>
  <si>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</si>
  <si>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</si>
  <si>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</si>
  <si>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</si>
  <si>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</si>
  <si>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</si>
  <si>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</si>
  <si>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</si>
  <si>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</si>
  <si>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</si>
  <si>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</si>
  <si>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</si>
  <si>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</si>
  <si>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</si>
  <si>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</si>
  <si>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</si>
  <si>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</si>
  <si>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</si>
  <si>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</si>
  <si>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</si>
  <si>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</si>
  <si>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</si>
  <si>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</si>
  <si>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</si>
  <si>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</si>
  <si>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</si>
  <si>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</si>
  <si>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</si>
  <si>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</si>
  <si>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</si>
  <si>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</si>
  <si>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</si>
  <si>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</si>
  <si>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</si>
  <si>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</si>
  <si>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</si>
  <si>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</si>
  <si>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</si>
  <si>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</si>
  <si>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</si>
  <si>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</si>
  <si>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</si>
  <si>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</si>
  <si>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</si>
  <si>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</si>
  <si>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</si>
  <si>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</si>
  <si>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</si>
  <si>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</si>
  <si>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</si>
  <si>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</si>
  <si>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</si>
  <si>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</si>
  <si>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</si>
  <si>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</si>
  <si>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</si>
  <si>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</si>
  <si>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</si>
  <si>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</si>
  <si>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</si>
  <si>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</si>
  <si>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</si>
  <si>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</si>
  <si>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</si>
  <si>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</si>
  <si>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</si>
  <si>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</si>
  <si>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</si>
  <si>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</si>
  <si>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</si>
  <si>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</si>
  <si>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</si>
  <si>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</si>
  <si>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</si>
  <si>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</si>
  <si>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</si>
  <si>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</si>
  <si>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</si>
  <si>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</si>
  <si>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</si>
  <si>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</si>
  <si>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</si>
  <si>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</si>
  <si>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</si>
  <si>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</si>
  <si>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</si>
  <si>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</si>
  <si>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</si>
  <si>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</si>
  <si>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</si>
  <si>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</si>
  <si>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</si>
  <si>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</si>
  <si>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</si>
  <si>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</si>
  <si>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</si>
  <si>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</si>
  <si>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</si>
  <si>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</si>
  <si>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</si>
  <si>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</si>
  <si>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</si>
  <si>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</si>
  <si>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</si>
  <si>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</si>
  <si>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</si>
  <si>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</si>
  <si>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</si>
  <si>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</si>
  <si>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</si>
  <si>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</si>
  <si>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</si>
  <si>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</si>
  <si>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</si>
  <si>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</si>
  <si>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</si>
  <si>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</si>
  <si>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</si>
  <si>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</si>
  <si>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</si>
  <si>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</si>
  <si>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</si>
  <si>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</si>
  <si>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</si>
  <si>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</si>
  <si>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</si>
  <si>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</si>
  <si>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</si>
  <si>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</si>
  <si>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</si>
  <si>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</si>
  <si>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</si>
  <si>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</si>
  <si>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</si>
  <si>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</si>
  <si>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</si>
  <si>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</si>
  <si>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</si>
  <si>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</si>
  <si>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</si>
  <si>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</si>
  <si>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</si>
  <si>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</si>
  <si>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</si>
  <si>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</si>
  <si>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</si>
  <si>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</si>
  <si>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</si>
  <si>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</si>
  <si>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</si>
  <si>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</si>
  <si>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</si>
  <si>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</si>
  <si>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</si>
  <si>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</si>
  <si>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</si>
  <si>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</si>
  <si>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</si>
  <si>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</si>
  <si>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</si>
  <si>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</si>
  <si>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</si>
  <si>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</si>
  <si>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</si>
  <si>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</si>
  <si>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</si>
  <si>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</si>
  <si>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</si>
  <si>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</si>
  <si>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</si>
  <si>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</si>
  <si>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</si>
  <si>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</si>
  <si>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</si>
  <si>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</si>
  <si>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</si>
  <si>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</si>
  <si>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</si>
  <si>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</si>
  <si>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</si>
  <si>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</si>
  <si>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</si>
  <si>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</si>
  <si>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</si>
  <si>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</si>
  <si>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</si>
  <si>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</si>
  <si>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</si>
  <si>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</si>
  <si>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</si>
  <si>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</si>
  <si>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</si>
  <si>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</si>
  <si>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</si>
  <si>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</si>
  <si>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</si>
  <si>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</si>
  <si>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</si>
  <si>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</si>
  <si>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</si>
  <si>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</si>
  <si>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</si>
  <si>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</si>
  <si>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</si>
  <si>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</si>
  <si>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</si>
  <si>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</si>
  <si>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</si>
  <si>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</si>
  <si>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</si>
  <si>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</si>
  <si>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</si>
  <si>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</si>
  <si>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</si>
  <si>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</si>
  <si>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</si>
  <si>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</si>
  <si>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</si>
  <si>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</si>
  <si>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</si>
  <si>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</si>
  <si>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</si>
  <si>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</si>
  <si>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</si>
  <si>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</si>
  <si>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</si>
  <si>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</si>
  <si>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</si>
  <si>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</si>
  <si>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</si>
  <si>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</si>
  <si>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</si>
  <si>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</si>
  <si>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</si>
  <si>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</si>
  <si>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</si>
  <si>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</si>
  <si>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</si>
  <si>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</si>
  <si>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</si>
  <si>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</si>
  <si>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</si>
  <si>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</si>
  <si>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</si>
  <si>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</si>
  <si>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</si>
  <si>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</si>
  <si>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</si>
  <si>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</si>
  <si>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</si>
  <si>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</si>
  <si>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</si>
  <si>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</si>
  <si>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</si>
  <si>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</si>
  <si>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</si>
  <si>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</si>
  <si>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</si>
  <si>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</si>
  <si>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</si>
  <si>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</si>
  <si>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</si>
  <si>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</si>
  <si>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</si>
  <si>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</si>
  <si>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</si>
  <si>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</si>
  <si>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</si>
  <si>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</si>
  <si>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</si>
  <si>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</si>
  <si>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</si>
  <si>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</si>
  <si>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</si>
  <si>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</si>
  <si>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</si>
  <si>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</si>
  <si>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</si>
  <si>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</si>
  <si>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</si>
  <si>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</si>
  <si>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</si>
  <si>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</si>
  <si>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</si>
  <si>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</si>
  <si>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</si>
  <si>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</si>
  <si>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</si>
  <si>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</si>
  <si>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</si>
  <si>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</si>
  <si>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</si>
  <si>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</si>
  <si>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</si>
  <si>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</si>
  <si>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</si>
  <si>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</si>
  <si>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</si>
  <si>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</si>
  <si>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</si>
  <si>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</si>
  <si>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</si>
  <si>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</si>
  <si>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</si>
  <si>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</si>
  <si>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</si>
  <si>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</si>
  <si>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</si>
  <si>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</si>
  <si>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</si>
  <si>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</si>
  <si>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</si>
  <si>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</si>
  <si>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</si>
  <si>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</si>
  <si>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</si>
  <si>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</si>
  <si>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</si>
  <si>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</si>
  <si>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</si>
  <si>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</si>
  <si>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</si>
  <si>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</si>
  <si>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</si>
  <si>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</si>
  <si>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</si>
  <si>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</si>
  <si>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</si>
  <si>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</si>
  <si>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</si>
  <si>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</si>
  <si>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</si>
  <si>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</si>
  <si>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</si>
  <si>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</si>
  <si>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</si>
  <si>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</si>
  <si>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</si>
  <si>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</si>
  <si>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</si>
  <si>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</si>
  <si>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</si>
  <si>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</si>
  <si>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</si>
  <si>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percent_funded</t>
  </si>
  <si>
    <t xml:space="preserve"> </t>
  </si>
  <si>
    <t>average_donation</t>
  </si>
  <si>
    <t>category</t>
  </si>
  <si>
    <t>sub-category</t>
  </si>
  <si>
    <t>(All)</t>
  </si>
  <si>
    <t>Count of state</t>
  </si>
  <si>
    <t>film &amp; video</t>
  </si>
  <si>
    <t>Column Labels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</si>
  <si>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</si>
  <si>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</si>
  <si>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</si>
  <si>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</si>
  <si>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</si>
  <si>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</si>
  <si>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</si>
  <si>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</si>
  <si>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</si>
  <si>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Row Labels</t>
  </si>
  <si>
    <t>animation</t>
  </si>
  <si>
    <t>audio</t>
  </si>
  <si>
    <t>documentary</t>
  </si>
  <si>
    <t>drama</t>
  </si>
  <si>
    <t>faith</t>
  </si>
  <si>
    <t>food trucks</t>
  </si>
  <si>
    <t>hardware</t>
  </si>
  <si>
    <t>metal</t>
  </si>
  <si>
    <t>mobile games</t>
  </si>
  <si>
    <t>musical</t>
  </si>
  <si>
    <t>photobooks</t>
  </si>
  <si>
    <t>plays</t>
  </si>
  <si>
    <t>restaurants</t>
  </si>
  <si>
    <t>rock</t>
  </si>
  <si>
    <t>space exploration</t>
  </si>
  <si>
    <t>spaces</t>
  </si>
  <si>
    <t>tabletop games</t>
  </si>
  <si>
    <t>translations</t>
  </si>
  <si>
    <t>video games</t>
  </si>
  <si>
    <t>wearables</t>
  </si>
  <si>
    <t>web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</si>
  <si>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</si>
  <si>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</si>
  <si>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</si>
  <si>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</si>
  <si>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</si>
  <si>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</si>
  <si>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</si>
  <si>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</si>
  <si>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</si>
  <si>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</si>
  <si>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</si>
  <si>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</si>
  <si>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</si>
  <si>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</si>
  <si>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</t>
  </si>
  <si>
    <t>Goal</t>
  </si>
  <si>
    <t># Successful</t>
  </si>
  <si>
    <t># Failed</t>
  </si>
  <si>
    <t>Total Projects</t>
  </si>
  <si>
    <t>% Successful</t>
  </si>
  <si>
    <t>% Failed</t>
  </si>
  <si>
    <t>% Cancelled</t>
  </si>
  <si>
    <t>&lt;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</si>
  <si>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</si>
  <si>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</si>
  <si>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</si>
  <si>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</si>
  <si>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</si>
  <si>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</si>
  <si>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</si>
  <si>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</si>
  <si>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</si>
  <si>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</si>
  <si>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50000+</t>
  </si>
  <si>
    <t>#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</si>
</sst>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rgb="FF454545"/>
      <name val="Courier New"/>
      <family val="3"/>
    </font>
    <font>
      <sz val="10"/>
      <color rgb="FF0A0101"/>
      <name val="Arial"/>
      <family val="2"/>
    </font>
    <font>
      <sz val="10"/>
      <color rgb="FF222222"/>
      <name val="Roboto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2" fillId="0" borderId="0" xfId="0" applyFon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4" fontId="1" fillId="0" borderId="0" xfId="0" applyNumberFormat="1" applyFont="1" applyAlignment="1">
      <alignment horizontal="center"/>
    </xf>
    <xf numFmtId="14" fontId="3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4" fillId="0" borderId="0" xfId="0" applyFont="1"/>
  </cellXfs>
  <cellStyles count="1">
    <cellStyle name="Normal" xfId="0" builtinId="0"/>
  </cellStyles>
  <dxfs count="4"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7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[StarterBook_JasonDanforth.xlsx]Pivot_DateCreated!PivotTable5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 of Campaigns</a:t>
            </a:r>
            <a:r>
              <a:rPr lang="en-US" baseline="0"/>
              <a:t> Created per State by Month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Pivot_DateCreated!$B$4:$B$5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Pivot_DateCreated!$A$6:$A$18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Pivot_DateCreated!$B$6:$B$18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23-4105-BDA4-F0517E92E400}"/>
            </c:ext>
          </c:extLst>
        </c:ser>
        <c:ser>
          <c:idx val="1"/>
          <c:order val="1"/>
          <c:tx>
            <c:strRef>
              <c:f>Pivot_DateCreated!$C$4:$C$5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Pivot_DateCreated!$A$6:$A$18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Pivot_DateCreated!$C$6:$C$18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023-4105-BDA4-F0517E92E400}"/>
            </c:ext>
          </c:extLst>
        </c:ser>
        <c:ser>
          <c:idx val="2"/>
          <c:order val="2"/>
          <c:tx>
            <c:strRef>
              <c:f>Pivot_DateCreated!$D$4:$D$5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Pivot_DateCreated!$A$6:$A$18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Pivot_DateCreated!$D$6:$D$18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023-4105-BDA4-F0517E92E400}"/>
            </c:ext>
          </c:extLst>
        </c:ser>
        <c:ser>
          <c:idx val="3"/>
          <c:order val="3"/>
          <c:tx>
            <c:strRef>
              <c:f>Pivot_DateCreated!$E$4:$E$5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Pivot_DateCreated!$A$6:$A$18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Pivot_DateCreated!$E$6:$E$18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023-4105-BDA4-F0517E92E400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746997232"/>
        <c:axId val="746999200"/>
      </c:lineChart>
      <c:catAx>
        <c:axId val="7469972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 Campaing Created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6999200"/>
        <c:crosses val="autoZero"/>
        <c:auto val="1"/>
        <c:lblAlgn val="ctr"/>
        <c:lblOffset val="100"/>
        <c:noMultiLvlLbl val="0"/>
      </c:catAx>
      <c:valAx>
        <c:axId val="746999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State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6997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388620</xdr:colOff>
      <xdr:row>2</xdr:row>
      <xdr:rowOff>133350</xdr:rowOff>
    </xdr:from>
    <xdr:to>
      <xdr:col>17</xdr:col>
      <xdr:colOff>45720</xdr:colOff>
      <xdr:row>22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B63E1B5-4D16-44B6-960E-B5953D6D0C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son Danforth" refreshedDate="43659.532944328705" createdVersion="6" refreshedVersion="6" minRefreshableVersion="3" recordCount="4114" xr:uid="{AB13594B-68FE-44CB-8573-3EE9C91D912A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_funded" numFmtId="0">
      <sharedItems containsSemiMixedTypes="0" containsString="0" containsNumber="1" containsInteger="1" minValue="0" maxValue="2260300"/>
    </cacheField>
    <cacheField name="average_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son Danforth" refreshedDate="43659.566752199076" createdVersion="6" refreshedVersion="6" minRefreshableVersion="3" recordCount="4114" xr:uid="{F0500EA2-5FA8-4257-A63E-DF8E08E5509B}">
  <cacheSource type="worksheet">
    <worksheetSource ref="A1:U4115" sheet="Data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_funded" numFmtId="0">
      <sharedItems containsSemiMixedTypes="0" containsString="0" containsNumber="1" containsInteger="1" minValue="0" maxValue="2260300"/>
    </cacheField>
    <cacheField name="average_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2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2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3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4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5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2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2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2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3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3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5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3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2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2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1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1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4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5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5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2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2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3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5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5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3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2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3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2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1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6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7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3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2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5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1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2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2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9F6D7C-8BBD-4670-B40B-FB97E0349990}" name="PivotTable2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39" firstHeaderRow="1" firstDataRow="1" firstDataCol="1" rowPageCount="1" colPageCount="1"/>
  <pivotFields count="18">
    <pivotField showAll="0"/>
    <pivotField showAll="0"/>
    <pivotField showAll="0"/>
    <pivotField showAll="0"/>
    <pivotField showAll="0"/>
    <pivotField axis="axisRow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2">
    <field x="16"/>
    <field x="5"/>
  </rowFields>
  <rowItems count="36">
    <i>
      <x/>
    </i>
    <i r="1">
      <x/>
    </i>
    <i r="1">
      <x v="1"/>
    </i>
    <i r="1">
      <x v="3"/>
    </i>
    <i>
      <x v="1"/>
    </i>
    <i r="1">
      <x/>
    </i>
    <i r="1">
      <x v="1"/>
    </i>
    <i r="1">
      <x v="2"/>
    </i>
    <i r="1">
      <x v="3"/>
    </i>
    <i>
      <x v="2"/>
    </i>
    <i r="1">
      <x v="1"/>
    </i>
    <i r="1">
      <x v="3"/>
    </i>
    <i>
      <x v="3"/>
    </i>
    <i r="1">
      <x/>
    </i>
    <i>
      <x v="4"/>
    </i>
    <i r="1">
      <x/>
    </i>
    <i r="1">
      <x v="1"/>
    </i>
    <i r="1">
      <x v="2"/>
    </i>
    <i r="1">
      <x v="3"/>
    </i>
    <i>
      <x v="5"/>
    </i>
    <i r="1">
      <x v="1"/>
    </i>
    <i r="1">
      <x v="3"/>
    </i>
    <i>
      <x v="6"/>
    </i>
    <i r="1">
      <x/>
    </i>
    <i r="1">
      <x v="1"/>
    </i>
    <i r="1">
      <x v="3"/>
    </i>
    <i>
      <x v="7"/>
    </i>
    <i r="1">
      <x/>
    </i>
    <i r="1">
      <x v="1"/>
    </i>
    <i r="1">
      <x v="3"/>
    </i>
    <i>
      <x v="8"/>
    </i>
    <i r="1">
      <x/>
    </i>
    <i r="1">
      <x v="1"/>
    </i>
    <i r="1">
      <x v="2"/>
    </i>
    <i r="1">
      <x v="3"/>
    </i>
    <i t="grand">
      <x/>
    </i>
  </rowItems>
  <colItems count="1">
    <i/>
  </colItems>
  <pageFields count="1">
    <pageField fld="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76BC41-36C1-42EB-995B-273471FE4C33}" name="PivotTable3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B52" firstHeaderRow="1" firstDataRow="1" firstDataCol="1" rowPageCount="2" colPageCount="1"/>
  <pivotFields count="18">
    <pivotField showAll="0"/>
    <pivotField showAll="0"/>
    <pivotField showAll="0"/>
    <pivotField showAll="0"/>
    <pivotField showAll="0"/>
    <pivotField axis="axisRow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2">
    <field x="17"/>
    <field x="5"/>
  </rowFields>
  <rowItems count="48">
    <i>
      <x/>
    </i>
    <i r="1">
      <x v="1"/>
    </i>
    <i>
      <x v="2"/>
    </i>
    <i r="1">
      <x/>
    </i>
    <i>
      <x v="5"/>
    </i>
    <i r="1">
      <x v="3"/>
    </i>
    <i>
      <x v="6"/>
    </i>
    <i r="1">
      <x v="1"/>
    </i>
    <i>
      <x v="8"/>
    </i>
    <i r="1">
      <x v="1"/>
    </i>
    <i>
      <x v="10"/>
    </i>
    <i r="1">
      <x/>
    </i>
    <i>
      <x v="12"/>
    </i>
    <i r="1">
      <x v="3"/>
    </i>
    <i>
      <x v="16"/>
    </i>
    <i r="1">
      <x v="3"/>
    </i>
    <i>
      <x v="17"/>
    </i>
    <i r="1">
      <x v="1"/>
    </i>
    <i>
      <x v="18"/>
    </i>
    <i r="1">
      <x v="1"/>
    </i>
    <i>
      <x v="22"/>
    </i>
    <i r="1">
      <x v="1"/>
    </i>
    <i r="1">
      <x v="3"/>
    </i>
    <i>
      <x v="24"/>
    </i>
    <i r="1">
      <x v="1"/>
    </i>
    <i r="1">
      <x v="3"/>
    </i>
    <i>
      <x v="27"/>
    </i>
    <i r="1">
      <x v="1"/>
    </i>
    <i>
      <x v="28"/>
    </i>
    <i r="1">
      <x v="3"/>
    </i>
    <i>
      <x v="32"/>
    </i>
    <i r="1">
      <x v="1"/>
    </i>
    <i r="1">
      <x v="3"/>
    </i>
    <i>
      <x v="33"/>
    </i>
    <i r="1">
      <x v="3"/>
    </i>
    <i>
      <x v="34"/>
    </i>
    <i r="1">
      <x v="3"/>
    </i>
    <i>
      <x v="36"/>
    </i>
    <i r="1">
      <x v="1"/>
    </i>
    <i>
      <x v="37"/>
    </i>
    <i r="1">
      <x v="1"/>
    </i>
    <i>
      <x v="38"/>
    </i>
    <i r="1">
      <x v="1"/>
    </i>
    <i r="1">
      <x v="3"/>
    </i>
    <i>
      <x v="39"/>
    </i>
    <i r="1">
      <x/>
    </i>
    <i r="1">
      <x v="1"/>
    </i>
    <i t="grand">
      <x/>
    </i>
  </rowItems>
  <colItems count="1">
    <i/>
  </colItems>
  <pageFields count="2">
    <pageField fld="6" item="5" hier="-1"/>
    <pageField fld="1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749FF4-5325-4C54-9E3E-12992CA206C1}" name="PivotTable5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0">
  <location ref="A4:F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x="2"/>
        <item sd="0" x="3"/>
        <item sd="0" x="4"/>
        <item sd="0" x="5"/>
        <item t="default"/>
      </items>
    </pivotField>
    <pivotField showAll="0">
      <items count="12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0" hier="-1"/>
    <pageField fld="1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W4115"/>
  <sheetViews>
    <sheetView tabSelected="1" zoomScale="80" zoomScaleNormal="80" workbookViewId="0">
      <pane ySplit="1" topLeftCell="A2698" activePane="bottomLeft" state="frozen"/>
      <selection pane="bottomLeft" activeCell="F3125" sqref="F3125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5.21875" bestFit="1" customWidth="1"/>
    <col min="16" max="16" width="23.77734375" customWidth="1"/>
    <col min="17" max="17" width="19.33203125" customWidth="1"/>
    <col min="18" max="18" width="17.77734375" customWidth="1"/>
    <col min="19" max="19" width="25.77734375" style="12" customWidth="1"/>
    <col min="20" max="20" width="25.33203125" style="12" customWidth="1"/>
  </cols>
  <sheetData>
    <row r="1" spans="1:23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8308</v>
      </c>
      <c r="Q1" s="1" t="s">
        <v>8309</v>
      </c>
      <c r="R1" s="1" t="s">
        <v>8310</v>
      </c>
      <c r="S1" s="10" t="s">
        <v>8346</v>
      </c>
      <c r="T1" s="10" t="s">
        <v>8347</v>
      </c>
      <c r="U1" s="1" t="s">
        <v>8360</v>
      </c>
    </row>
    <row r="2" spans="1:23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ROUND(((E2 / D2)*100), 0)</f>
        <v>137</v>
      </c>
      <c r="P2">
        <f>IF(L2&lt;&gt;0, ROUND(E2/L2, 2), 0)</f>
        <v>63.92</v>
      </c>
      <c r="Q2" s="5" t="str">
        <f>LEFT(N2, SEARCH("/",N2,1)-1)</f>
        <v>film &amp; video</v>
      </c>
      <c r="R2" s="5" t="str">
        <f>RIGHT(N2, LEN(N2) - LEN(Q2) - 1)</f>
        <v>television</v>
      </c>
      <c r="S2" s="11">
        <f>(((J2/60)/60)/24)+DATE(1970,1,1)</f>
        <v>42177.007071759261</v>
      </c>
      <c r="T2" s="12">
        <f>(((I2/60)/60)/24)+DATE(1970,1,1)</f>
        <v>42208.125</v>
      </c>
      <c r="U2" s="14">
        <f>YEAR(T2)</f>
        <v>2015</v>
      </c>
      <c r="W2" t="s">
        <v>8307</v>
      </c>
    </row>
    <row r="3" spans="1:23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>ROUND(((E3 / D3)*100), 0)</f>
        <v>143</v>
      </c>
      <c r="P3">
        <f>IF(L3&lt;&gt;0, ROUND(E3/L3, 2), 0)</f>
        <v>185.48</v>
      </c>
      <c r="Q3" s="5" t="str">
        <f>LEFT(N3, SEARCH("/",N3,1)-1)</f>
        <v>film &amp; video</v>
      </c>
      <c r="R3" s="5" t="str">
        <f>RIGHT(N3, LEN(N3) - LEN(Q3) - 1)</f>
        <v>television</v>
      </c>
      <c r="S3" s="11">
        <f>(((J3/60)/60)/24)+DATE(1970,1,1)</f>
        <v>42766.600497685184</v>
      </c>
      <c r="T3" s="12">
        <f>(((I3/60)/60)/24)+DATE(1970,1,1)</f>
        <v>42796.600497685184</v>
      </c>
      <c r="U3" s="14">
        <f>YEAR(T3)</f>
        <v>2017</v>
      </c>
      <c r="W3" t="s">
        <v>8307</v>
      </c>
    </row>
    <row r="4" spans="1:23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>ROUND(((E4 / D4)*100), 0)</f>
        <v>105</v>
      </c>
      <c r="P4">
        <f>IF(L4&lt;&gt;0, ROUND(E4/L4, 2), 0)</f>
        <v>15</v>
      </c>
      <c r="Q4" s="5" t="str">
        <f>LEFT(N4, SEARCH("/",N4,1)-1)</f>
        <v>film &amp; video</v>
      </c>
      <c r="R4" s="5" t="str">
        <f>RIGHT(N4, LEN(N4) - LEN(Q4) - 1)</f>
        <v>television</v>
      </c>
      <c r="S4" s="11">
        <f>(((J4/60)/60)/24)+DATE(1970,1,1)</f>
        <v>42405.702349537038</v>
      </c>
      <c r="T4" s="12">
        <f>(((I4/60)/60)/24)+DATE(1970,1,1)</f>
        <v>42415.702349537038</v>
      </c>
      <c r="U4" s="14">
        <f>YEAR(T4)</f>
        <v>2016</v>
      </c>
    </row>
    <row r="5" spans="1:23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>ROUND(((E5 / D5)*100), 0)</f>
        <v>104</v>
      </c>
      <c r="P5">
        <f>IF(L5&lt;&gt;0, ROUND(E5/L5, 2), 0)</f>
        <v>69.27</v>
      </c>
      <c r="Q5" s="5" t="str">
        <f>LEFT(N5, SEARCH("/",N5,1)-1)</f>
        <v>film &amp; video</v>
      </c>
      <c r="R5" s="5" t="str">
        <f>RIGHT(N5, LEN(N5) - LEN(Q5) - 1)</f>
        <v>television</v>
      </c>
      <c r="S5" s="11">
        <f>(((J5/60)/60)/24)+DATE(1970,1,1)</f>
        <v>41828.515127314815</v>
      </c>
      <c r="T5" s="12">
        <f>(((I5/60)/60)/24)+DATE(1970,1,1)</f>
        <v>41858.515127314815</v>
      </c>
      <c r="U5" s="14">
        <f>YEAR(T5)</f>
        <v>2014</v>
      </c>
    </row>
    <row r="6" spans="1:23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>ROUND(((E6 / D6)*100), 0)</f>
        <v>123</v>
      </c>
      <c r="P6">
        <f>IF(L6&lt;&gt;0, ROUND(E6/L6, 2), 0)</f>
        <v>190.55</v>
      </c>
      <c r="Q6" s="5" t="str">
        <f>LEFT(N6, SEARCH("/",N6,1)-1)</f>
        <v>film &amp; video</v>
      </c>
      <c r="R6" s="5" t="str">
        <f>RIGHT(N6, LEN(N6) - LEN(Q6) - 1)</f>
        <v>television</v>
      </c>
      <c r="S6" s="11">
        <f>(((J6/60)/60)/24)+DATE(1970,1,1)</f>
        <v>42327.834247685183</v>
      </c>
      <c r="T6" s="12">
        <f>(((I6/60)/60)/24)+DATE(1970,1,1)</f>
        <v>42357.834247685183</v>
      </c>
      <c r="U6" s="14">
        <f>YEAR(T6)</f>
        <v>2015</v>
      </c>
    </row>
    <row r="7" spans="1:23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>ROUND(((E7 / D7)*100), 0)</f>
        <v>110</v>
      </c>
      <c r="P7">
        <f>IF(L7&lt;&gt;0, ROUND(E7/L7, 2), 0)</f>
        <v>93.4</v>
      </c>
      <c r="Q7" s="5" t="str">
        <f>LEFT(N7, SEARCH("/",N7,1)-1)</f>
        <v>film &amp; video</v>
      </c>
      <c r="R7" s="5" t="str">
        <f>RIGHT(N7, LEN(N7) - LEN(Q7) - 1)</f>
        <v>television</v>
      </c>
      <c r="S7" s="11">
        <f>(((J7/60)/60)/24)+DATE(1970,1,1)</f>
        <v>42563.932951388888</v>
      </c>
      <c r="T7" s="12">
        <f>(((I7/60)/60)/24)+DATE(1970,1,1)</f>
        <v>42580.232638888891</v>
      </c>
      <c r="U7" s="14">
        <f>YEAR(T7)</f>
        <v>2016</v>
      </c>
    </row>
    <row r="8" spans="1:23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>ROUND(((E8 / D8)*100), 0)</f>
        <v>106</v>
      </c>
      <c r="P8">
        <f>IF(L8&lt;&gt;0, ROUND(E8/L8, 2), 0)</f>
        <v>146.88</v>
      </c>
      <c r="Q8" s="5" t="str">
        <f>LEFT(N8, SEARCH("/",N8,1)-1)</f>
        <v>film &amp; video</v>
      </c>
      <c r="R8" s="5" t="str">
        <f>RIGHT(N8, LEN(N8) - LEN(Q8) - 1)</f>
        <v>television</v>
      </c>
      <c r="S8" s="11">
        <f>(((J8/60)/60)/24)+DATE(1970,1,1)</f>
        <v>41794.072337962964</v>
      </c>
      <c r="T8" s="12">
        <f>(((I8/60)/60)/24)+DATE(1970,1,1)</f>
        <v>41804.072337962964</v>
      </c>
      <c r="U8" s="14">
        <f>YEAR(T8)</f>
        <v>2014</v>
      </c>
    </row>
    <row r="9" spans="1:23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>ROUND(((E9 / D9)*100), 0)</f>
        <v>101</v>
      </c>
      <c r="P9">
        <f>IF(L9&lt;&gt;0, ROUND(E9/L9, 2), 0)</f>
        <v>159.82</v>
      </c>
      <c r="Q9" s="5" t="str">
        <f>LEFT(N9, SEARCH("/",N9,1)-1)</f>
        <v>film &amp; video</v>
      </c>
      <c r="R9" s="5" t="str">
        <f>RIGHT(N9, LEN(N9) - LEN(Q9) - 1)</f>
        <v>television</v>
      </c>
      <c r="S9" s="11">
        <f>(((J9/60)/60)/24)+DATE(1970,1,1)</f>
        <v>42516.047071759262</v>
      </c>
      <c r="T9" s="12">
        <f>(((I9/60)/60)/24)+DATE(1970,1,1)</f>
        <v>42556.047071759262</v>
      </c>
      <c r="U9" s="14">
        <f>YEAR(T9)</f>
        <v>2016</v>
      </c>
    </row>
    <row r="10" spans="1:23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>ROUND(((E10 / D10)*100), 0)</f>
        <v>100</v>
      </c>
      <c r="P10">
        <f>IF(L10&lt;&gt;0, ROUND(E10/L10, 2), 0)</f>
        <v>291.79000000000002</v>
      </c>
      <c r="Q10" s="5" t="str">
        <f>LEFT(N10, SEARCH("/",N10,1)-1)</f>
        <v>film &amp; video</v>
      </c>
      <c r="R10" s="5" t="str">
        <f>RIGHT(N10, LEN(N10) - LEN(Q10) - 1)</f>
        <v>television</v>
      </c>
      <c r="S10" s="11">
        <f>(((J10/60)/60)/24)+DATE(1970,1,1)</f>
        <v>42468.94458333333</v>
      </c>
      <c r="T10" s="12">
        <f>(((I10/60)/60)/24)+DATE(1970,1,1)</f>
        <v>42475.875</v>
      </c>
      <c r="U10" s="14">
        <f>YEAR(T10)</f>
        <v>2016</v>
      </c>
    </row>
    <row r="11" spans="1:23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>ROUND(((E11 / D11)*100), 0)</f>
        <v>126</v>
      </c>
      <c r="P11">
        <f>IF(L11&lt;&gt;0, ROUND(E11/L11, 2), 0)</f>
        <v>31.5</v>
      </c>
      <c r="Q11" s="5" t="str">
        <f>LEFT(N11, SEARCH("/",N11,1)-1)</f>
        <v>film &amp; video</v>
      </c>
      <c r="R11" s="5" t="str">
        <f>RIGHT(N11, LEN(N11) - LEN(Q11) - 1)</f>
        <v>television</v>
      </c>
      <c r="S11" s="11">
        <f>(((J11/60)/60)/24)+DATE(1970,1,1)</f>
        <v>42447.103518518517</v>
      </c>
      <c r="T11" s="12">
        <f>(((I11/60)/60)/24)+DATE(1970,1,1)</f>
        <v>42477.103518518517</v>
      </c>
      <c r="U11" s="14">
        <f>YEAR(T11)</f>
        <v>2016</v>
      </c>
    </row>
    <row r="12" spans="1:23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>ROUND(((E12 / D12)*100), 0)</f>
        <v>101</v>
      </c>
      <c r="P12">
        <f>IF(L12&lt;&gt;0, ROUND(E12/L12, 2), 0)</f>
        <v>158.68</v>
      </c>
      <c r="Q12" s="5" t="str">
        <f>LEFT(N12, SEARCH("/",N12,1)-1)</f>
        <v>film &amp; video</v>
      </c>
      <c r="R12" s="5" t="str">
        <f>RIGHT(N12, LEN(N12) - LEN(Q12) - 1)</f>
        <v>television</v>
      </c>
      <c r="S12" s="11">
        <f>(((J12/60)/60)/24)+DATE(1970,1,1)</f>
        <v>41780.068043981482</v>
      </c>
      <c r="T12" s="12">
        <f>(((I12/60)/60)/24)+DATE(1970,1,1)</f>
        <v>41815.068043981482</v>
      </c>
      <c r="U12" s="14">
        <f>YEAR(T12)</f>
        <v>2014</v>
      </c>
    </row>
    <row r="13" spans="1:23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>ROUND(((E13 / D13)*100), 0)</f>
        <v>121</v>
      </c>
      <c r="P13">
        <f>IF(L13&lt;&gt;0, ROUND(E13/L13, 2), 0)</f>
        <v>80.33</v>
      </c>
      <c r="Q13" s="5" t="str">
        <f>LEFT(N13, SEARCH("/",N13,1)-1)</f>
        <v>film &amp; video</v>
      </c>
      <c r="R13" s="5" t="str">
        <f>RIGHT(N13, LEN(N13) - LEN(Q13) - 1)</f>
        <v>television</v>
      </c>
      <c r="S13" s="11">
        <f>(((J13/60)/60)/24)+DATE(1970,1,1)</f>
        <v>42572.778495370367</v>
      </c>
      <c r="T13" s="12">
        <f>(((I13/60)/60)/24)+DATE(1970,1,1)</f>
        <v>42604.125</v>
      </c>
      <c r="U13" s="14">
        <f>YEAR(T13)</f>
        <v>2016</v>
      </c>
    </row>
    <row r="14" spans="1:23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>ROUND(((E14 / D14)*100), 0)</f>
        <v>165</v>
      </c>
      <c r="P14">
        <f>IF(L14&lt;&gt;0, ROUND(E14/L14, 2), 0)</f>
        <v>59.96</v>
      </c>
      <c r="Q14" s="5" t="str">
        <f>LEFT(N14, SEARCH("/",N14,1)-1)</f>
        <v>film &amp; video</v>
      </c>
      <c r="R14" s="5" t="str">
        <f>RIGHT(N14, LEN(N14) - LEN(Q14) - 1)</f>
        <v>television</v>
      </c>
      <c r="S14" s="11">
        <f>(((J14/60)/60)/24)+DATE(1970,1,1)</f>
        <v>41791.713252314818</v>
      </c>
      <c r="T14" s="12">
        <f>(((I14/60)/60)/24)+DATE(1970,1,1)</f>
        <v>41836.125</v>
      </c>
      <c r="U14" s="14">
        <f>YEAR(T14)</f>
        <v>2014</v>
      </c>
    </row>
    <row r="15" spans="1:23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>ROUND(((E15 / D15)*100), 0)</f>
        <v>160</v>
      </c>
      <c r="P15">
        <f>IF(L15&lt;&gt;0, ROUND(E15/L15, 2), 0)</f>
        <v>109.78</v>
      </c>
      <c r="Q15" s="5" t="str">
        <f>LEFT(N15, SEARCH("/",N15,1)-1)</f>
        <v>film &amp; video</v>
      </c>
      <c r="R15" s="5" t="str">
        <f>RIGHT(N15, LEN(N15) - LEN(Q15) - 1)</f>
        <v>television</v>
      </c>
      <c r="S15" s="11">
        <f>(((J15/60)/60)/24)+DATE(1970,1,1)</f>
        <v>42508.677187499998</v>
      </c>
      <c r="T15" s="12">
        <f>(((I15/60)/60)/24)+DATE(1970,1,1)</f>
        <v>42544.852083333331</v>
      </c>
      <c r="U15" s="14">
        <f>YEAR(T15)</f>
        <v>2016</v>
      </c>
    </row>
    <row r="16" spans="1:23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>ROUND(((E16 / D16)*100), 0)</f>
        <v>101</v>
      </c>
      <c r="P16">
        <f>IF(L16&lt;&gt;0, ROUND(E16/L16, 2), 0)</f>
        <v>147.71</v>
      </c>
      <c r="Q16" s="5" t="str">
        <f>LEFT(N16, SEARCH("/",N16,1)-1)</f>
        <v>film &amp; video</v>
      </c>
      <c r="R16" s="5" t="str">
        <f>RIGHT(N16, LEN(N16) - LEN(Q16) - 1)</f>
        <v>television</v>
      </c>
      <c r="S16" s="11">
        <f>(((J16/60)/60)/24)+DATE(1970,1,1)</f>
        <v>41808.02648148148</v>
      </c>
      <c r="T16" s="12">
        <f>(((I16/60)/60)/24)+DATE(1970,1,1)</f>
        <v>41833.582638888889</v>
      </c>
      <c r="U16" s="14">
        <f>YEAR(T16)</f>
        <v>2014</v>
      </c>
    </row>
    <row r="17" spans="1:21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>ROUND(((E17 / D17)*100), 0)</f>
        <v>107</v>
      </c>
      <c r="P17">
        <f>IF(L17&lt;&gt;0, ROUND(E17/L17, 2), 0)</f>
        <v>21.76</v>
      </c>
      <c r="Q17" s="5" t="str">
        <f>LEFT(N17, SEARCH("/",N17,1)-1)</f>
        <v>film &amp; video</v>
      </c>
      <c r="R17" s="5" t="str">
        <f>RIGHT(N17, LEN(N17) - LEN(Q17) - 1)</f>
        <v>television</v>
      </c>
      <c r="S17" s="11">
        <f>(((J17/60)/60)/24)+DATE(1970,1,1)</f>
        <v>42256.391875000001</v>
      </c>
      <c r="T17" s="12">
        <f>(((I17/60)/60)/24)+DATE(1970,1,1)</f>
        <v>42274.843055555553</v>
      </c>
      <c r="U17" s="14">
        <f>YEAR(T17)</f>
        <v>2015</v>
      </c>
    </row>
    <row r="18" spans="1:21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>ROUND(((E18 / D18)*100), 0)</f>
        <v>100</v>
      </c>
      <c r="P18">
        <f>IF(L18&lt;&gt;0, ROUND(E18/L18, 2), 0)</f>
        <v>171.84</v>
      </c>
      <c r="Q18" s="5" t="str">
        <f>LEFT(N18, SEARCH("/",N18,1)-1)</f>
        <v>film &amp; video</v>
      </c>
      <c r="R18" s="5" t="str">
        <f>RIGHT(N18, LEN(N18) - LEN(Q18) - 1)</f>
        <v>television</v>
      </c>
      <c r="S18" s="11">
        <f>(((J18/60)/60)/24)+DATE(1970,1,1)</f>
        <v>41760.796423611115</v>
      </c>
      <c r="T18" s="12">
        <f>(((I18/60)/60)/24)+DATE(1970,1,1)</f>
        <v>41806.229166666664</v>
      </c>
      <c r="U18" s="14">
        <f>YEAR(T18)</f>
        <v>2014</v>
      </c>
    </row>
    <row r="19" spans="1:21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>ROUND(((E19 / D19)*100), 0)</f>
        <v>101</v>
      </c>
      <c r="P19">
        <f>IF(L19&lt;&gt;0, ROUND(E19/L19, 2), 0)</f>
        <v>41.94</v>
      </c>
      <c r="Q19" s="5" t="str">
        <f>LEFT(N19, SEARCH("/",N19,1)-1)</f>
        <v>film &amp; video</v>
      </c>
      <c r="R19" s="5" t="str">
        <f>RIGHT(N19, LEN(N19) - LEN(Q19) - 1)</f>
        <v>television</v>
      </c>
      <c r="S19" s="11">
        <f>(((J19/60)/60)/24)+DATE(1970,1,1)</f>
        <v>41917.731736111113</v>
      </c>
      <c r="T19" s="12">
        <f>(((I19/60)/60)/24)+DATE(1970,1,1)</f>
        <v>41947.773402777777</v>
      </c>
      <c r="U19" s="14">
        <f>YEAR(T19)</f>
        <v>2014</v>
      </c>
    </row>
    <row r="20" spans="1:21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>ROUND(((E20 / D20)*100), 0)</f>
        <v>106</v>
      </c>
      <c r="P20">
        <f>IF(L20&lt;&gt;0, ROUND(E20/L20, 2), 0)</f>
        <v>93.26</v>
      </c>
      <c r="Q20" s="5" t="str">
        <f>LEFT(N20, SEARCH("/",N20,1)-1)</f>
        <v>film &amp; video</v>
      </c>
      <c r="R20" s="5" t="str">
        <f>RIGHT(N20, LEN(N20) - LEN(Q20) - 1)</f>
        <v>television</v>
      </c>
      <c r="S20" s="11">
        <f>(((J20/60)/60)/24)+DATE(1970,1,1)</f>
        <v>41869.542314814818</v>
      </c>
      <c r="T20" s="12">
        <f>(((I20/60)/60)/24)+DATE(1970,1,1)</f>
        <v>41899.542314814818</v>
      </c>
      <c r="U20" s="14">
        <f>YEAR(T20)</f>
        <v>2014</v>
      </c>
    </row>
    <row r="21" spans="1:21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>ROUND(((E21 / D21)*100), 0)</f>
        <v>145</v>
      </c>
      <c r="P21">
        <f>IF(L21&lt;&gt;0, ROUND(E21/L21, 2), 0)</f>
        <v>56.14</v>
      </c>
      <c r="Q21" s="5" t="str">
        <f>LEFT(N21, SEARCH("/",N21,1)-1)</f>
        <v>film &amp; video</v>
      </c>
      <c r="R21" s="5" t="str">
        <f>RIGHT(N21, LEN(N21) - LEN(Q21) - 1)</f>
        <v>television</v>
      </c>
      <c r="S21" s="11">
        <f>(((J21/60)/60)/24)+DATE(1970,1,1)</f>
        <v>42175.816365740742</v>
      </c>
      <c r="T21" s="12">
        <f>(((I21/60)/60)/24)+DATE(1970,1,1)</f>
        <v>42205.816365740742</v>
      </c>
      <c r="U21" s="14">
        <f>YEAR(T21)</f>
        <v>2015</v>
      </c>
    </row>
    <row r="22" spans="1:21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>ROUND(((E22 / D22)*100), 0)</f>
        <v>100</v>
      </c>
      <c r="P22">
        <f>IF(L22&lt;&gt;0, ROUND(E22/L22, 2), 0)</f>
        <v>80.16</v>
      </c>
      <c r="Q22" s="5" t="str">
        <f>LEFT(N22, SEARCH("/",N22,1)-1)</f>
        <v>film &amp; video</v>
      </c>
      <c r="R22" s="5" t="str">
        <f>RIGHT(N22, LEN(N22) - LEN(Q22) - 1)</f>
        <v>television</v>
      </c>
      <c r="S22" s="11">
        <f>(((J22/60)/60)/24)+DATE(1970,1,1)</f>
        <v>42200.758240740746</v>
      </c>
      <c r="T22" s="12">
        <f>(((I22/60)/60)/24)+DATE(1970,1,1)</f>
        <v>42260.758240740746</v>
      </c>
      <c r="U22" s="14">
        <f>YEAR(T22)</f>
        <v>2015</v>
      </c>
    </row>
    <row r="23" spans="1:21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>ROUND(((E23 / D23)*100), 0)</f>
        <v>109</v>
      </c>
      <c r="P23">
        <f>IF(L23&lt;&gt;0, ROUND(E23/L23, 2), 0)</f>
        <v>199.9</v>
      </c>
      <c r="Q23" s="5" t="str">
        <f>LEFT(N23, SEARCH("/",N23,1)-1)</f>
        <v>film &amp; video</v>
      </c>
      <c r="R23" s="5" t="str">
        <f>RIGHT(N23, LEN(N23) - LEN(Q23) - 1)</f>
        <v>television</v>
      </c>
      <c r="S23" s="11">
        <f>(((J23/60)/60)/24)+DATE(1970,1,1)</f>
        <v>41878.627187500002</v>
      </c>
      <c r="T23" s="12">
        <f>(((I23/60)/60)/24)+DATE(1970,1,1)</f>
        <v>41908.627187500002</v>
      </c>
      <c r="U23" s="14">
        <f>YEAR(T23)</f>
        <v>2014</v>
      </c>
    </row>
    <row r="24" spans="1:21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>ROUND(((E24 / D24)*100), 0)</f>
        <v>117</v>
      </c>
      <c r="P24">
        <f>IF(L24&lt;&gt;0, ROUND(E24/L24, 2), 0)</f>
        <v>51.25</v>
      </c>
      <c r="Q24" s="5" t="str">
        <f>LEFT(N24, SEARCH("/",N24,1)-1)</f>
        <v>film &amp; video</v>
      </c>
      <c r="R24" s="5" t="str">
        <f>RIGHT(N24, LEN(N24) - LEN(Q24) - 1)</f>
        <v>television</v>
      </c>
      <c r="S24" s="11">
        <f>(((J24/60)/60)/24)+DATE(1970,1,1)</f>
        <v>41989.91134259259</v>
      </c>
      <c r="T24" s="12">
        <f>(((I24/60)/60)/24)+DATE(1970,1,1)</f>
        <v>42005.332638888889</v>
      </c>
      <c r="U24" s="14">
        <f>YEAR(T24)</f>
        <v>2015</v>
      </c>
    </row>
    <row r="25" spans="1:21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>ROUND(((E25 / D25)*100), 0)</f>
        <v>119</v>
      </c>
      <c r="P25">
        <f>IF(L25&lt;&gt;0, ROUND(E25/L25, 2), 0)</f>
        <v>103.04</v>
      </c>
      <c r="Q25" s="5" t="str">
        <f>LEFT(N25, SEARCH("/",N25,1)-1)</f>
        <v>film &amp; video</v>
      </c>
      <c r="R25" s="5" t="str">
        <f>RIGHT(N25, LEN(N25) - LEN(Q25) - 1)</f>
        <v>television</v>
      </c>
      <c r="S25" s="11">
        <f>(((J25/60)/60)/24)+DATE(1970,1,1)</f>
        <v>42097.778946759259</v>
      </c>
      <c r="T25" s="12">
        <f>(((I25/60)/60)/24)+DATE(1970,1,1)</f>
        <v>42124.638888888891</v>
      </c>
      <c r="U25" s="14">
        <f>YEAR(T25)</f>
        <v>2015</v>
      </c>
    </row>
    <row r="26" spans="1:21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>ROUND(((E26 / D26)*100), 0)</f>
        <v>109</v>
      </c>
      <c r="P26">
        <f>IF(L26&lt;&gt;0, ROUND(E26/L26, 2), 0)</f>
        <v>66.349999999999994</v>
      </c>
      <c r="Q26" s="5" t="str">
        <f>LEFT(N26, SEARCH("/",N26,1)-1)</f>
        <v>film &amp; video</v>
      </c>
      <c r="R26" s="5" t="str">
        <f>RIGHT(N26, LEN(N26) - LEN(Q26) - 1)</f>
        <v>television</v>
      </c>
      <c r="S26" s="11">
        <f>(((J26/60)/60)/24)+DATE(1970,1,1)</f>
        <v>42229.820173611108</v>
      </c>
      <c r="T26" s="12">
        <f>(((I26/60)/60)/24)+DATE(1970,1,1)</f>
        <v>42262.818750000006</v>
      </c>
      <c r="U26" s="14">
        <f>YEAR(T26)</f>
        <v>2015</v>
      </c>
    </row>
    <row r="27" spans="1:21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>ROUND(((E27 / D27)*100), 0)</f>
        <v>133</v>
      </c>
      <c r="P27">
        <f>IF(L27&lt;&gt;0, ROUND(E27/L27, 2), 0)</f>
        <v>57.14</v>
      </c>
      <c r="Q27" s="5" t="str">
        <f>LEFT(N27, SEARCH("/",N27,1)-1)</f>
        <v>film &amp; video</v>
      </c>
      <c r="R27" s="5" t="str">
        <f>RIGHT(N27, LEN(N27) - LEN(Q27) - 1)</f>
        <v>television</v>
      </c>
      <c r="S27" s="11">
        <f>(((J27/60)/60)/24)+DATE(1970,1,1)</f>
        <v>42318.025011574078</v>
      </c>
      <c r="T27" s="12">
        <f>(((I27/60)/60)/24)+DATE(1970,1,1)</f>
        <v>42378.025011574078</v>
      </c>
      <c r="U27" s="14">
        <f>YEAR(T27)</f>
        <v>2016</v>
      </c>
    </row>
    <row r="28" spans="1:21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>ROUND(((E28 / D28)*100), 0)</f>
        <v>155</v>
      </c>
      <c r="P28">
        <f>IF(L28&lt;&gt;0, ROUND(E28/L28, 2), 0)</f>
        <v>102.11</v>
      </c>
      <c r="Q28" s="5" t="str">
        <f>LEFT(N28, SEARCH("/",N28,1)-1)</f>
        <v>film &amp; video</v>
      </c>
      <c r="R28" s="5" t="str">
        <f>RIGHT(N28, LEN(N28) - LEN(Q28) - 1)</f>
        <v>television</v>
      </c>
      <c r="S28" s="11">
        <f>(((J28/60)/60)/24)+DATE(1970,1,1)</f>
        <v>41828.515555555554</v>
      </c>
      <c r="T28" s="12">
        <f>(((I28/60)/60)/24)+DATE(1970,1,1)</f>
        <v>41868.515555555554</v>
      </c>
      <c r="U28" s="14">
        <f>YEAR(T28)</f>
        <v>2014</v>
      </c>
    </row>
    <row r="29" spans="1:21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>ROUND(((E29 / D29)*100), 0)</f>
        <v>112</v>
      </c>
      <c r="P29">
        <f>IF(L29&lt;&gt;0, ROUND(E29/L29, 2), 0)</f>
        <v>148.97</v>
      </c>
      <c r="Q29" s="5" t="str">
        <f>LEFT(N29, SEARCH("/",N29,1)-1)</f>
        <v>film &amp; video</v>
      </c>
      <c r="R29" s="5" t="str">
        <f>RIGHT(N29, LEN(N29) - LEN(Q29) - 1)</f>
        <v>television</v>
      </c>
      <c r="S29" s="11">
        <f>(((J29/60)/60)/24)+DATE(1970,1,1)</f>
        <v>41929.164733796293</v>
      </c>
      <c r="T29" s="12">
        <f>(((I29/60)/60)/24)+DATE(1970,1,1)</f>
        <v>41959.206400462965</v>
      </c>
      <c r="U29" s="14">
        <f>YEAR(T29)</f>
        <v>2014</v>
      </c>
    </row>
    <row r="30" spans="1:21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>ROUND(((E30 / D30)*100), 0)</f>
        <v>100</v>
      </c>
      <c r="P30">
        <f>IF(L30&lt;&gt;0, ROUND(E30/L30, 2), 0)</f>
        <v>169.61</v>
      </c>
      <c r="Q30" s="5" t="str">
        <f>LEFT(N30, SEARCH("/",N30,1)-1)</f>
        <v>film &amp; video</v>
      </c>
      <c r="R30" s="5" t="str">
        <f>RIGHT(N30, LEN(N30) - LEN(Q30) - 1)</f>
        <v>television</v>
      </c>
      <c r="S30" s="11">
        <f>(((J30/60)/60)/24)+DATE(1970,1,1)</f>
        <v>42324.96393518518</v>
      </c>
      <c r="T30" s="12">
        <f>(((I30/60)/60)/24)+DATE(1970,1,1)</f>
        <v>42354.96393518518</v>
      </c>
      <c r="U30" s="14">
        <f>YEAR(T30)</f>
        <v>2015</v>
      </c>
    </row>
    <row r="31" spans="1:21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>ROUND(((E31 / D31)*100), 0)</f>
        <v>123</v>
      </c>
      <c r="P31">
        <f>IF(L31&lt;&gt;0, ROUND(E31/L31, 2), 0)</f>
        <v>31.62</v>
      </c>
      <c r="Q31" s="5" t="str">
        <f>LEFT(N31, SEARCH("/",N31,1)-1)</f>
        <v>film &amp; video</v>
      </c>
      <c r="R31" s="5" t="str">
        <f>RIGHT(N31, LEN(N31) - LEN(Q31) - 1)</f>
        <v>television</v>
      </c>
      <c r="S31" s="11">
        <f>(((J31/60)/60)/24)+DATE(1970,1,1)</f>
        <v>41812.67324074074</v>
      </c>
      <c r="T31" s="12">
        <f>(((I31/60)/60)/24)+DATE(1970,1,1)</f>
        <v>41842.67324074074</v>
      </c>
      <c r="U31" s="14">
        <f>YEAR(T31)</f>
        <v>2014</v>
      </c>
    </row>
    <row r="32" spans="1:21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>ROUND(((E32 / D32)*100), 0)</f>
        <v>101</v>
      </c>
      <c r="P32">
        <f>IF(L32&lt;&gt;0, ROUND(E32/L32, 2), 0)</f>
        <v>76.45</v>
      </c>
      <c r="Q32" s="5" t="str">
        <f>LEFT(N32, SEARCH("/",N32,1)-1)</f>
        <v>film &amp; video</v>
      </c>
      <c r="R32" s="5" t="str">
        <f>RIGHT(N32, LEN(N32) - LEN(Q32) - 1)</f>
        <v>television</v>
      </c>
      <c r="S32" s="11">
        <f>(((J32/60)/60)/24)+DATE(1970,1,1)</f>
        <v>41842.292997685188</v>
      </c>
      <c r="T32" s="12">
        <f>(((I32/60)/60)/24)+DATE(1970,1,1)</f>
        <v>41872.292997685188</v>
      </c>
      <c r="U32" s="14">
        <f>YEAR(T32)</f>
        <v>2014</v>
      </c>
    </row>
    <row r="33" spans="1:21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>ROUND(((E33 / D33)*100), 0)</f>
        <v>100</v>
      </c>
      <c r="P33">
        <f>IF(L33&lt;&gt;0, ROUND(E33/L33, 2), 0)</f>
        <v>13</v>
      </c>
      <c r="Q33" s="5" t="str">
        <f>LEFT(N33, SEARCH("/",N33,1)-1)</f>
        <v>film &amp; video</v>
      </c>
      <c r="R33" s="5" t="str">
        <f>RIGHT(N33, LEN(N33) - LEN(Q33) - 1)</f>
        <v>television</v>
      </c>
      <c r="S33" s="11">
        <f>(((J33/60)/60)/24)+DATE(1970,1,1)</f>
        <v>42376.79206018518</v>
      </c>
      <c r="T33" s="12">
        <f>(((I33/60)/60)/24)+DATE(1970,1,1)</f>
        <v>42394.79206018518</v>
      </c>
      <c r="U33" s="14">
        <f>YEAR(T33)</f>
        <v>2016</v>
      </c>
    </row>
    <row r="34" spans="1:21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>ROUND(((E34 / D34)*100), 0)</f>
        <v>100</v>
      </c>
      <c r="P34">
        <f>IF(L34&lt;&gt;0, ROUND(E34/L34, 2), 0)</f>
        <v>320.45</v>
      </c>
      <c r="Q34" s="5" t="str">
        <f>LEFT(N34, SEARCH("/",N34,1)-1)</f>
        <v>film &amp; video</v>
      </c>
      <c r="R34" s="5" t="str">
        <f>RIGHT(N34, LEN(N34) - LEN(Q34) - 1)</f>
        <v>television</v>
      </c>
      <c r="S34" s="11">
        <f>(((J34/60)/60)/24)+DATE(1970,1,1)</f>
        <v>42461.627511574072</v>
      </c>
      <c r="T34" s="12">
        <f>(((I34/60)/60)/24)+DATE(1970,1,1)</f>
        <v>42503.165972222225</v>
      </c>
      <c r="U34" s="14">
        <f>YEAR(T34)</f>
        <v>2016</v>
      </c>
    </row>
    <row r="35" spans="1:21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>ROUND(((E35 / D35)*100), 0)</f>
        <v>102</v>
      </c>
      <c r="P35">
        <f>IF(L35&lt;&gt;0, ROUND(E35/L35, 2), 0)</f>
        <v>83.75</v>
      </c>
      <c r="Q35" s="5" t="str">
        <f>LEFT(N35, SEARCH("/",N35,1)-1)</f>
        <v>film &amp; video</v>
      </c>
      <c r="R35" s="5" t="str">
        <f>RIGHT(N35, LEN(N35) - LEN(Q35) - 1)</f>
        <v>television</v>
      </c>
      <c r="S35" s="11">
        <f>(((J35/60)/60)/24)+DATE(1970,1,1)</f>
        <v>42286.660891203705</v>
      </c>
      <c r="T35" s="12">
        <f>(((I35/60)/60)/24)+DATE(1970,1,1)</f>
        <v>42316.702557870376</v>
      </c>
      <c r="U35" s="14">
        <f>YEAR(T35)</f>
        <v>2015</v>
      </c>
    </row>
    <row r="36" spans="1:21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>ROUND(((E36 / D36)*100), 0)</f>
        <v>130</v>
      </c>
      <c r="P36">
        <f>IF(L36&lt;&gt;0, ROUND(E36/L36, 2), 0)</f>
        <v>49.88</v>
      </c>
      <c r="Q36" s="5" t="str">
        <f>LEFT(N36, SEARCH("/",N36,1)-1)</f>
        <v>film &amp; video</v>
      </c>
      <c r="R36" s="5" t="str">
        <f>RIGHT(N36, LEN(N36) - LEN(Q36) - 1)</f>
        <v>television</v>
      </c>
      <c r="S36" s="11">
        <f>(((J36/60)/60)/24)+DATE(1970,1,1)</f>
        <v>41841.321770833332</v>
      </c>
      <c r="T36" s="12">
        <f>(((I36/60)/60)/24)+DATE(1970,1,1)</f>
        <v>41856.321770833332</v>
      </c>
      <c r="U36" s="14">
        <f>YEAR(T36)</f>
        <v>2014</v>
      </c>
    </row>
    <row r="37" spans="1:21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>ROUND(((E37 / D37)*100), 0)</f>
        <v>167</v>
      </c>
      <c r="P37">
        <f>IF(L37&lt;&gt;0, ROUND(E37/L37, 2), 0)</f>
        <v>59.46</v>
      </c>
      <c r="Q37" s="5" t="str">
        <f>LEFT(N37, SEARCH("/",N37,1)-1)</f>
        <v>film &amp; video</v>
      </c>
      <c r="R37" s="5" t="str">
        <f>RIGHT(N37, LEN(N37) - LEN(Q37) - 1)</f>
        <v>television</v>
      </c>
      <c r="S37" s="11">
        <f>(((J37/60)/60)/24)+DATE(1970,1,1)</f>
        <v>42098.291828703703</v>
      </c>
      <c r="T37" s="12">
        <f>(((I37/60)/60)/24)+DATE(1970,1,1)</f>
        <v>42122</v>
      </c>
      <c r="U37" s="14">
        <f>YEAR(T37)</f>
        <v>2015</v>
      </c>
    </row>
    <row r="38" spans="1:21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>ROUND(((E38 / D38)*100), 0)</f>
        <v>142</v>
      </c>
      <c r="P38">
        <f>IF(L38&lt;&gt;0, ROUND(E38/L38, 2), 0)</f>
        <v>193.84</v>
      </c>
      <c r="Q38" s="5" t="str">
        <f>LEFT(N38, SEARCH("/",N38,1)-1)</f>
        <v>film &amp; video</v>
      </c>
      <c r="R38" s="5" t="str">
        <f>RIGHT(N38, LEN(N38) - LEN(Q38) - 1)</f>
        <v>television</v>
      </c>
      <c r="S38" s="11">
        <f>(((J38/60)/60)/24)+DATE(1970,1,1)</f>
        <v>42068.307002314818</v>
      </c>
      <c r="T38" s="12">
        <f>(((I38/60)/60)/24)+DATE(1970,1,1)</f>
        <v>42098.265335648146</v>
      </c>
      <c r="U38" s="14">
        <f>YEAR(T38)</f>
        <v>2015</v>
      </c>
    </row>
    <row r="39" spans="1:21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>ROUND(((E39 / D39)*100), 0)</f>
        <v>183</v>
      </c>
      <c r="P39">
        <f>IF(L39&lt;&gt;0, ROUND(E39/L39, 2), 0)</f>
        <v>159.51</v>
      </c>
      <c r="Q39" s="5" t="str">
        <f>LEFT(N39, SEARCH("/",N39,1)-1)</f>
        <v>film &amp; video</v>
      </c>
      <c r="R39" s="5" t="str">
        <f>RIGHT(N39, LEN(N39) - LEN(Q39) - 1)</f>
        <v>television</v>
      </c>
      <c r="S39" s="11">
        <f>(((J39/60)/60)/24)+DATE(1970,1,1)</f>
        <v>42032.693043981482</v>
      </c>
      <c r="T39" s="12">
        <f>(((I39/60)/60)/24)+DATE(1970,1,1)</f>
        <v>42062.693043981482</v>
      </c>
      <c r="U39" s="14">
        <f>YEAR(T39)</f>
        <v>2015</v>
      </c>
    </row>
    <row r="40" spans="1:21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>ROUND(((E40 / D40)*100), 0)</f>
        <v>110</v>
      </c>
      <c r="P40">
        <f>IF(L40&lt;&gt;0, ROUND(E40/L40, 2), 0)</f>
        <v>41.68</v>
      </c>
      <c r="Q40" s="5" t="str">
        <f>LEFT(N40, SEARCH("/",N40,1)-1)</f>
        <v>film &amp; video</v>
      </c>
      <c r="R40" s="5" t="str">
        <f>RIGHT(N40, LEN(N40) - LEN(Q40) - 1)</f>
        <v>television</v>
      </c>
      <c r="S40" s="11">
        <f>(((J40/60)/60)/24)+DATE(1970,1,1)</f>
        <v>41375.057222222218</v>
      </c>
      <c r="T40" s="12">
        <f>(((I40/60)/60)/24)+DATE(1970,1,1)</f>
        <v>41405.057222222218</v>
      </c>
      <c r="U40" s="14">
        <f>YEAR(T40)</f>
        <v>2013</v>
      </c>
    </row>
    <row r="41" spans="1:21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>ROUND(((E41 / D41)*100), 0)</f>
        <v>131</v>
      </c>
      <c r="P41">
        <f>IF(L41&lt;&gt;0, ROUND(E41/L41, 2), 0)</f>
        <v>150.9</v>
      </c>
      <c r="Q41" s="5" t="str">
        <f>LEFT(N41, SEARCH("/",N41,1)-1)</f>
        <v>film &amp; video</v>
      </c>
      <c r="R41" s="5" t="str">
        <f>RIGHT(N41, LEN(N41) - LEN(Q41) - 1)</f>
        <v>television</v>
      </c>
      <c r="S41" s="11">
        <f>(((J41/60)/60)/24)+DATE(1970,1,1)</f>
        <v>41754.047083333331</v>
      </c>
      <c r="T41" s="12">
        <f>(((I41/60)/60)/24)+DATE(1970,1,1)</f>
        <v>41784.957638888889</v>
      </c>
      <c r="U41" s="14">
        <f>YEAR(T41)</f>
        <v>2014</v>
      </c>
    </row>
    <row r="42" spans="1:21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>ROUND(((E42 / D42)*100), 0)</f>
        <v>101</v>
      </c>
      <c r="P42">
        <f>IF(L42&lt;&gt;0, ROUND(E42/L42, 2), 0)</f>
        <v>126.69</v>
      </c>
      <c r="Q42" s="5" t="str">
        <f>LEFT(N42, SEARCH("/",N42,1)-1)</f>
        <v>film &amp; video</v>
      </c>
      <c r="R42" s="5" t="str">
        <f>RIGHT(N42, LEN(N42) - LEN(Q42) - 1)</f>
        <v>television</v>
      </c>
      <c r="S42" s="11">
        <f>(((J42/60)/60)/24)+DATE(1970,1,1)</f>
        <v>41789.21398148148</v>
      </c>
      <c r="T42" s="12">
        <f>(((I42/60)/60)/24)+DATE(1970,1,1)</f>
        <v>41809.166666666664</v>
      </c>
      <c r="U42" s="14">
        <f>YEAR(T42)</f>
        <v>2014</v>
      </c>
    </row>
    <row r="43" spans="1:21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>ROUND(((E43 / D43)*100), 0)</f>
        <v>100</v>
      </c>
      <c r="P43">
        <f>IF(L43&lt;&gt;0, ROUND(E43/L43, 2), 0)</f>
        <v>105.26</v>
      </c>
      <c r="Q43" s="5" t="str">
        <f>LEFT(N43, SEARCH("/",N43,1)-1)</f>
        <v>film &amp; video</v>
      </c>
      <c r="R43" s="5" t="str">
        <f>RIGHT(N43, LEN(N43) - LEN(Q43) - 1)</f>
        <v>television</v>
      </c>
      <c r="S43" s="11">
        <f>(((J43/60)/60)/24)+DATE(1970,1,1)</f>
        <v>41887.568912037037</v>
      </c>
      <c r="T43" s="12">
        <f>(((I43/60)/60)/24)+DATE(1970,1,1)</f>
        <v>41917.568912037037</v>
      </c>
      <c r="U43" s="14">
        <f>YEAR(T43)</f>
        <v>2014</v>
      </c>
    </row>
    <row r="44" spans="1:21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>ROUND(((E44 / D44)*100), 0)</f>
        <v>142</v>
      </c>
      <c r="P44">
        <f>IF(L44&lt;&gt;0, ROUND(E44/L44, 2), 0)</f>
        <v>117.51</v>
      </c>
      <c r="Q44" s="5" t="str">
        <f>LEFT(N44, SEARCH("/",N44,1)-1)</f>
        <v>film &amp; video</v>
      </c>
      <c r="R44" s="5" t="str">
        <f>RIGHT(N44, LEN(N44) - LEN(Q44) - 1)</f>
        <v>television</v>
      </c>
      <c r="S44" s="11">
        <f>(((J44/60)/60)/24)+DATE(1970,1,1)</f>
        <v>41971.639189814814</v>
      </c>
      <c r="T44" s="12">
        <f>(((I44/60)/60)/24)+DATE(1970,1,1)</f>
        <v>42001.639189814814</v>
      </c>
      <c r="U44" s="14">
        <f>YEAR(T44)</f>
        <v>2014</v>
      </c>
    </row>
    <row r="45" spans="1:21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>ROUND(((E45 / D45)*100), 0)</f>
        <v>309</v>
      </c>
      <c r="P45">
        <f>IF(L45&lt;&gt;0, ROUND(E45/L45, 2), 0)</f>
        <v>117.36</v>
      </c>
      <c r="Q45" s="5" t="str">
        <f>LEFT(N45, SEARCH("/",N45,1)-1)</f>
        <v>film &amp; video</v>
      </c>
      <c r="R45" s="5" t="str">
        <f>RIGHT(N45, LEN(N45) - LEN(Q45) - 1)</f>
        <v>television</v>
      </c>
      <c r="S45" s="11">
        <f>(((J45/60)/60)/24)+DATE(1970,1,1)</f>
        <v>41802.790347222224</v>
      </c>
      <c r="T45" s="12">
        <f>(((I45/60)/60)/24)+DATE(1970,1,1)</f>
        <v>41833</v>
      </c>
      <c r="U45" s="14">
        <f>YEAR(T45)</f>
        <v>2014</v>
      </c>
    </row>
    <row r="46" spans="1:21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>ROUND(((E46 / D46)*100), 0)</f>
        <v>100</v>
      </c>
      <c r="P46">
        <f>IF(L46&lt;&gt;0, ROUND(E46/L46, 2), 0)</f>
        <v>133.33000000000001</v>
      </c>
      <c r="Q46" s="5" t="str">
        <f>LEFT(N46, SEARCH("/",N46,1)-1)</f>
        <v>film &amp; video</v>
      </c>
      <c r="R46" s="5" t="str">
        <f>RIGHT(N46, LEN(N46) - LEN(Q46) - 1)</f>
        <v>television</v>
      </c>
      <c r="S46" s="11">
        <f>(((J46/60)/60)/24)+DATE(1970,1,1)</f>
        <v>41874.098807870374</v>
      </c>
      <c r="T46" s="12">
        <f>(((I46/60)/60)/24)+DATE(1970,1,1)</f>
        <v>41919.098807870374</v>
      </c>
      <c r="U46" s="14">
        <f>YEAR(T46)</f>
        <v>2014</v>
      </c>
    </row>
    <row r="47" spans="1:21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>ROUND(((E47 / D47)*100), 0)</f>
        <v>120</v>
      </c>
      <c r="P47">
        <f>IF(L47&lt;&gt;0, ROUND(E47/L47, 2), 0)</f>
        <v>98.36</v>
      </c>
      <c r="Q47" s="5" t="str">
        <f>LEFT(N47, SEARCH("/",N47,1)-1)</f>
        <v>film &amp; video</v>
      </c>
      <c r="R47" s="5" t="str">
        <f>RIGHT(N47, LEN(N47) - LEN(Q47) - 1)</f>
        <v>television</v>
      </c>
      <c r="S47" s="11">
        <f>(((J47/60)/60)/24)+DATE(1970,1,1)</f>
        <v>42457.623923611114</v>
      </c>
      <c r="T47" s="12">
        <f>(((I47/60)/60)/24)+DATE(1970,1,1)</f>
        <v>42487.623923611114</v>
      </c>
      <c r="U47" s="14">
        <f>YEAR(T47)</f>
        <v>2016</v>
      </c>
    </row>
    <row r="48" spans="1:21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>ROUND(((E48 / D48)*100), 0)</f>
        <v>104</v>
      </c>
      <c r="P48">
        <f>IF(L48&lt;&gt;0, ROUND(E48/L48, 2), 0)</f>
        <v>194.44</v>
      </c>
      <c r="Q48" s="5" t="str">
        <f>LEFT(N48, SEARCH("/",N48,1)-1)</f>
        <v>film &amp; video</v>
      </c>
      <c r="R48" s="5" t="str">
        <f>RIGHT(N48, LEN(N48) - LEN(Q48) - 1)</f>
        <v>television</v>
      </c>
      <c r="S48" s="11">
        <f>(((J48/60)/60)/24)+DATE(1970,1,1)</f>
        <v>42323.964976851858</v>
      </c>
      <c r="T48" s="12">
        <f>(((I48/60)/60)/24)+DATE(1970,1,1)</f>
        <v>42353.964976851858</v>
      </c>
      <c r="U48" s="14">
        <f>YEAR(T48)</f>
        <v>2015</v>
      </c>
    </row>
    <row r="49" spans="1:21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>ROUND(((E49 / D49)*100), 0)</f>
        <v>108</v>
      </c>
      <c r="P49">
        <f>IF(L49&lt;&gt;0, ROUND(E49/L49, 2), 0)</f>
        <v>76.87</v>
      </c>
      <c r="Q49" s="5" t="str">
        <f>LEFT(N49, SEARCH("/",N49,1)-1)</f>
        <v>film &amp; video</v>
      </c>
      <c r="R49" s="5" t="str">
        <f>RIGHT(N49, LEN(N49) - LEN(Q49) - 1)</f>
        <v>television</v>
      </c>
      <c r="S49" s="11">
        <f>(((J49/60)/60)/24)+DATE(1970,1,1)</f>
        <v>41932.819525462961</v>
      </c>
      <c r="T49" s="12">
        <f>(((I49/60)/60)/24)+DATE(1970,1,1)</f>
        <v>41992.861192129625</v>
      </c>
      <c r="U49" s="14">
        <f>YEAR(T49)</f>
        <v>2014</v>
      </c>
    </row>
    <row r="50" spans="1:21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>ROUND(((E50 / D50)*100), 0)</f>
        <v>108</v>
      </c>
      <c r="P50">
        <f>IF(L50&lt;&gt;0, ROUND(E50/L50, 2), 0)</f>
        <v>56.82</v>
      </c>
      <c r="Q50" s="5" t="str">
        <f>LEFT(N50, SEARCH("/",N50,1)-1)</f>
        <v>film &amp; video</v>
      </c>
      <c r="R50" s="5" t="str">
        <f>RIGHT(N50, LEN(N50) - LEN(Q50) - 1)</f>
        <v>television</v>
      </c>
      <c r="S50" s="11">
        <f>(((J50/60)/60)/24)+DATE(1970,1,1)</f>
        <v>42033.516898148147</v>
      </c>
      <c r="T50" s="12">
        <f>(((I50/60)/60)/24)+DATE(1970,1,1)</f>
        <v>42064.5</v>
      </c>
      <c r="U50" s="14">
        <f>YEAR(T50)</f>
        <v>2015</v>
      </c>
    </row>
    <row r="51" spans="1:21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>ROUND(((E51 / D51)*100), 0)</f>
        <v>100</v>
      </c>
      <c r="P51">
        <f>IF(L51&lt;&gt;0, ROUND(E51/L51, 2), 0)</f>
        <v>137.93</v>
      </c>
      <c r="Q51" s="5" t="str">
        <f>LEFT(N51, SEARCH("/",N51,1)-1)</f>
        <v>film &amp; video</v>
      </c>
      <c r="R51" s="5" t="str">
        <f>RIGHT(N51, LEN(N51) - LEN(Q51) - 1)</f>
        <v>television</v>
      </c>
      <c r="S51" s="11">
        <f>(((J51/60)/60)/24)+DATE(1970,1,1)</f>
        <v>42271.176446759258</v>
      </c>
      <c r="T51" s="12">
        <f>(((I51/60)/60)/24)+DATE(1970,1,1)</f>
        <v>42301.176446759258</v>
      </c>
      <c r="U51" s="14">
        <f>YEAR(T51)</f>
        <v>2015</v>
      </c>
    </row>
    <row r="52" spans="1:21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>ROUND(((E52 / D52)*100), 0)</f>
        <v>100</v>
      </c>
      <c r="P52">
        <f>IF(L52&lt;&gt;0, ROUND(E52/L52, 2), 0)</f>
        <v>27.27</v>
      </c>
      <c r="Q52" s="5" t="str">
        <f>LEFT(N52, SEARCH("/",N52,1)-1)</f>
        <v>film &amp; video</v>
      </c>
      <c r="R52" s="5" t="str">
        <f>RIGHT(N52, LEN(N52) - LEN(Q52) - 1)</f>
        <v>television</v>
      </c>
      <c r="S52" s="11">
        <f>(((J52/60)/60)/24)+DATE(1970,1,1)</f>
        <v>41995.752986111111</v>
      </c>
      <c r="T52" s="12">
        <f>(((I52/60)/60)/24)+DATE(1970,1,1)</f>
        <v>42034.708333333328</v>
      </c>
      <c r="U52" s="14">
        <f>YEAR(T52)</f>
        <v>2015</v>
      </c>
    </row>
    <row r="53" spans="1:21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>ROUND(((E53 / D53)*100), 0)</f>
        <v>128</v>
      </c>
      <c r="P53">
        <f>IF(L53&lt;&gt;0, ROUND(E53/L53, 2), 0)</f>
        <v>118.34</v>
      </c>
      <c r="Q53" s="5" t="str">
        <f>LEFT(N53, SEARCH("/",N53,1)-1)</f>
        <v>film &amp; video</v>
      </c>
      <c r="R53" s="5" t="str">
        <f>RIGHT(N53, LEN(N53) - LEN(Q53) - 1)</f>
        <v>television</v>
      </c>
      <c r="S53" s="11">
        <f>(((J53/60)/60)/24)+DATE(1970,1,1)</f>
        <v>42196.928668981483</v>
      </c>
      <c r="T53" s="12">
        <f>(((I53/60)/60)/24)+DATE(1970,1,1)</f>
        <v>42226.928668981483</v>
      </c>
      <c r="U53" s="14">
        <f>YEAR(T53)</f>
        <v>2015</v>
      </c>
    </row>
    <row r="54" spans="1:21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>ROUND(((E54 / D54)*100), 0)</f>
        <v>116</v>
      </c>
      <c r="P54">
        <f>IF(L54&lt;&gt;0, ROUND(E54/L54, 2), 0)</f>
        <v>223.48</v>
      </c>
      <c r="Q54" s="5" t="str">
        <f>LEFT(N54, SEARCH("/",N54,1)-1)</f>
        <v>film &amp; video</v>
      </c>
      <c r="R54" s="5" t="str">
        <f>RIGHT(N54, LEN(N54) - LEN(Q54) - 1)</f>
        <v>television</v>
      </c>
      <c r="S54" s="11">
        <f>(((J54/60)/60)/24)+DATE(1970,1,1)</f>
        <v>41807.701921296299</v>
      </c>
      <c r="T54" s="12">
        <f>(((I54/60)/60)/24)+DATE(1970,1,1)</f>
        <v>41837.701921296299</v>
      </c>
      <c r="U54" s="14">
        <f>YEAR(T54)</f>
        <v>2014</v>
      </c>
    </row>
    <row r="55" spans="1:21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>ROUND(((E55 / D55)*100), 0)</f>
        <v>110</v>
      </c>
      <c r="P55">
        <f>IF(L55&lt;&gt;0, ROUND(E55/L55, 2), 0)</f>
        <v>28.11</v>
      </c>
      <c r="Q55" s="5" t="str">
        <f>LEFT(N55, SEARCH("/",N55,1)-1)</f>
        <v>film &amp; video</v>
      </c>
      <c r="R55" s="5" t="str">
        <f>RIGHT(N55, LEN(N55) - LEN(Q55) - 1)</f>
        <v>television</v>
      </c>
      <c r="S55" s="11">
        <f>(((J55/60)/60)/24)+DATE(1970,1,1)</f>
        <v>41719.549131944441</v>
      </c>
      <c r="T55" s="12">
        <f>(((I55/60)/60)/24)+DATE(1970,1,1)</f>
        <v>41733.916666666664</v>
      </c>
      <c r="U55" s="14">
        <f>YEAR(T55)</f>
        <v>2014</v>
      </c>
    </row>
    <row r="56" spans="1:21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>ROUND(((E56 / D56)*100), 0)</f>
        <v>101</v>
      </c>
      <c r="P56">
        <f>IF(L56&lt;&gt;0, ROUND(E56/L56, 2), 0)</f>
        <v>194.23</v>
      </c>
      <c r="Q56" s="5" t="str">
        <f>LEFT(N56, SEARCH("/",N56,1)-1)</f>
        <v>film &amp; video</v>
      </c>
      <c r="R56" s="5" t="str">
        <f>RIGHT(N56, LEN(N56) - LEN(Q56) - 1)</f>
        <v>television</v>
      </c>
      <c r="S56" s="11">
        <f>(((J56/60)/60)/24)+DATE(1970,1,1)</f>
        <v>42333.713206018518</v>
      </c>
      <c r="T56" s="12">
        <f>(((I56/60)/60)/24)+DATE(1970,1,1)</f>
        <v>42363.713206018518</v>
      </c>
      <c r="U56" s="14">
        <f>YEAR(T56)</f>
        <v>2015</v>
      </c>
    </row>
    <row r="57" spans="1:21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>ROUND(((E57 / D57)*100), 0)</f>
        <v>129</v>
      </c>
      <c r="P57">
        <f>IF(L57&lt;&gt;0, ROUND(E57/L57, 2), 0)</f>
        <v>128.94999999999999</v>
      </c>
      <c r="Q57" s="5" t="str">
        <f>LEFT(N57, SEARCH("/",N57,1)-1)</f>
        <v>film &amp; video</v>
      </c>
      <c r="R57" s="5" t="str">
        <f>RIGHT(N57, LEN(N57) - LEN(Q57) - 1)</f>
        <v>television</v>
      </c>
      <c r="S57" s="11">
        <f>(((J57/60)/60)/24)+DATE(1970,1,1)</f>
        <v>42496.968935185185</v>
      </c>
      <c r="T57" s="12">
        <f>(((I57/60)/60)/24)+DATE(1970,1,1)</f>
        <v>42517.968935185185</v>
      </c>
      <c r="U57" s="14">
        <f>YEAR(T57)</f>
        <v>2016</v>
      </c>
    </row>
    <row r="58" spans="1:21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>ROUND(((E58 / D58)*100), 0)</f>
        <v>107</v>
      </c>
      <c r="P58">
        <f>IF(L58&lt;&gt;0, ROUND(E58/L58, 2), 0)</f>
        <v>49.32</v>
      </c>
      <c r="Q58" s="5" t="str">
        <f>LEFT(N58, SEARCH("/",N58,1)-1)</f>
        <v>film &amp; video</v>
      </c>
      <c r="R58" s="5" t="str">
        <f>RIGHT(N58, LEN(N58) - LEN(Q58) - 1)</f>
        <v>television</v>
      </c>
      <c r="S58" s="11">
        <f>(((J58/60)/60)/24)+DATE(1970,1,1)</f>
        <v>42149.548888888887</v>
      </c>
      <c r="T58" s="12">
        <f>(((I58/60)/60)/24)+DATE(1970,1,1)</f>
        <v>42163.666666666672</v>
      </c>
      <c r="U58" s="14">
        <f>YEAR(T58)</f>
        <v>2015</v>
      </c>
    </row>
    <row r="59" spans="1:21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>ROUND(((E59 / D59)*100), 0)</f>
        <v>102</v>
      </c>
      <c r="P59">
        <f>IF(L59&lt;&gt;0, ROUND(E59/L59, 2), 0)</f>
        <v>221.52</v>
      </c>
      <c r="Q59" s="5" t="str">
        <f>LEFT(N59, SEARCH("/",N59,1)-1)</f>
        <v>film &amp; video</v>
      </c>
      <c r="R59" s="5" t="str">
        <f>RIGHT(N59, LEN(N59) - LEN(Q59) - 1)</f>
        <v>television</v>
      </c>
      <c r="S59" s="11">
        <f>(((J59/60)/60)/24)+DATE(1970,1,1)</f>
        <v>42089.83289351852</v>
      </c>
      <c r="T59" s="12">
        <f>(((I59/60)/60)/24)+DATE(1970,1,1)</f>
        <v>42119.83289351852</v>
      </c>
      <c r="U59" s="14">
        <f>YEAR(T59)</f>
        <v>2015</v>
      </c>
    </row>
    <row r="60" spans="1:21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>ROUND(((E60 / D60)*100), 0)</f>
        <v>103</v>
      </c>
      <c r="P60">
        <f>IF(L60&lt;&gt;0, ROUND(E60/L60, 2), 0)</f>
        <v>137.21</v>
      </c>
      <c r="Q60" s="5" t="str">
        <f>LEFT(N60, SEARCH("/",N60,1)-1)</f>
        <v>film &amp; video</v>
      </c>
      <c r="R60" s="5" t="str">
        <f>RIGHT(N60, LEN(N60) - LEN(Q60) - 1)</f>
        <v>television</v>
      </c>
      <c r="S60" s="11">
        <f>(((J60/60)/60)/24)+DATE(1970,1,1)</f>
        <v>41932.745046296295</v>
      </c>
      <c r="T60" s="12">
        <f>(((I60/60)/60)/24)+DATE(1970,1,1)</f>
        <v>41962.786712962959</v>
      </c>
      <c r="U60" s="14">
        <f>YEAR(T60)</f>
        <v>2014</v>
      </c>
    </row>
    <row r="61" spans="1:21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>ROUND(((E61 / D61)*100), 0)</f>
        <v>100</v>
      </c>
      <c r="P61">
        <f>IF(L61&lt;&gt;0, ROUND(E61/L61, 2), 0)</f>
        <v>606.82000000000005</v>
      </c>
      <c r="Q61" s="5" t="str">
        <f>LEFT(N61, SEARCH("/",N61,1)-1)</f>
        <v>film &amp; video</v>
      </c>
      <c r="R61" s="5" t="str">
        <f>RIGHT(N61, LEN(N61) - LEN(Q61) - 1)</f>
        <v>television</v>
      </c>
      <c r="S61" s="11">
        <f>(((J61/60)/60)/24)+DATE(1970,1,1)</f>
        <v>42230.23583333334</v>
      </c>
      <c r="T61" s="12">
        <f>(((I61/60)/60)/24)+DATE(1970,1,1)</f>
        <v>42261.875</v>
      </c>
      <c r="U61" s="14">
        <f>YEAR(T61)</f>
        <v>2015</v>
      </c>
    </row>
    <row r="62" spans="1:21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>ROUND(((E62 / D62)*100), 0)</f>
        <v>103</v>
      </c>
      <c r="P62">
        <f>IF(L62&lt;&gt;0, ROUND(E62/L62, 2), 0)</f>
        <v>43.04</v>
      </c>
      <c r="Q62" s="5" t="str">
        <f>LEFT(N62, SEARCH("/",N62,1)-1)</f>
        <v>film &amp; video</v>
      </c>
      <c r="R62" s="5" t="str">
        <f>RIGHT(N62, LEN(N62) - LEN(Q62) - 1)</f>
        <v>shorts</v>
      </c>
      <c r="S62" s="11">
        <f>(((J62/60)/60)/24)+DATE(1970,1,1)</f>
        <v>41701.901817129627</v>
      </c>
      <c r="T62" s="12">
        <f>(((I62/60)/60)/24)+DATE(1970,1,1)</f>
        <v>41721</v>
      </c>
      <c r="U62" s="14">
        <f>YEAR(T62)</f>
        <v>2014</v>
      </c>
    </row>
    <row r="63" spans="1:21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>ROUND(((E63 / D63)*100), 0)</f>
        <v>148</v>
      </c>
      <c r="P63">
        <f>IF(L63&lt;&gt;0, ROUND(E63/L63, 2), 0)</f>
        <v>322.39</v>
      </c>
      <c r="Q63" s="5" t="str">
        <f>LEFT(N63, SEARCH("/",N63,1)-1)</f>
        <v>film &amp; video</v>
      </c>
      <c r="R63" s="5" t="str">
        <f>RIGHT(N63, LEN(N63) - LEN(Q63) - 1)</f>
        <v>shorts</v>
      </c>
      <c r="S63" s="11">
        <f>(((J63/60)/60)/24)+DATE(1970,1,1)</f>
        <v>41409.814317129632</v>
      </c>
      <c r="T63" s="12">
        <f>(((I63/60)/60)/24)+DATE(1970,1,1)</f>
        <v>41431.814317129632</v>
      </c>
      <c r="U63" s="14">
        <f>YEAR(T63)</f>
        <v>2013</v>
      </c>
    </row>
    <row r="64" spans="1:21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>ROUND(((E64 / D64)*100), 0)</f>
        <v>155</v>
      </c>
      <c r="P64">
        <f>IF(L64&lt;&gt;0, ROUND(E64/L64, 2), 0)</f>
        <v>96.71</v>
      </c>
      <c r="Q64" s="5" t="str">
        <f>LEFT(N64, SEARCH("/",N64,1)-1)</f>
        <v>film &amp; video</v>
      </c>
      <c r="R64" s="5" t="str">
        <f>RIGHT(N64, LEN(N64) - LEN(Q64) - 1)</f>
        <v>shorts</v>
      </c>
      <c r="S64" s="11">
        <f>(((J64/60)/60)/24)+DATE(1970,1,1)</f>
        <v>41311.799513888887</v>
      </c>
      <c r="T64" s="12">
        <f>(((I64/60)/60)/24)+DATE(1970,1,1)</f>
        <v>41336.799513888887</v>
      </c>
      <c r="U64" s="14">
        <f>YEAR(T64)</f>
        <v>2013</v>
      </c>
    </row>
    <row r="65" spans="1:21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>ROUND(((E65 / D65)*100), 0)</f>
        <v>114</v>
      </c>
      <c r="P65">
        <f>IF(L65&lt;&gt;0, ROUND(E65/L65, 2), 0)</f>
        <v>35.47</v>
      </c>
      <c r="Q65" s="5" t="str">
        <f>LEFT(N65, SEARCH("/",N65,1)-1)</f>
        <v>film &amp; video</v>
      </c>
      <c r="R65" s="5" t="str">
        <f>RIGHT(N65, LEN(N65) - LEN(Q65) - 1)</f>
        <v>shorts</v>
      </c>
      <c r="S65" s="11">
        <f>(((J65/60)/60)/24)+DATE(1970,1,1)</f>
        <v>41612.912187499998</v>
      </c>
      <c r="T65" s="12">
        <f>(((I65/60)/60)/24)+DATE(1970,1,1)</f>
        <v>41636.207638888889</v>
      </c>
      <c r="U65" s="14">
        <f>YEAR(T65)</f>
        <v>2013</v>
      </c>
    </row>
    <row r="66" spans="1:21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>ROUND(((E66 / D66)*100), 0)</f>
        <v>173</v>
      </c>
      <c r="P66">
        <f>IF(L66&lt;&gt;0, ROUND(E66/L66, 2), 0)</f>
        <v>86.67</v>
      </c>
      <c r="Q66" s="5" t="str">
        <f>LEFT(N66, SEARCH("/",N66,1)-1)</f>
        <v>film &amp; video</v>
      </c>
      <c r="R66" s="5" t="str">
        <f>RIGHT(N66, LEN(N66) - LEN(Q66) - 1)</f>
        <v>shorts</v>
      </c>
      <c r="S66" s="11">
        <f>(((J66/60)/60)/24)+DATE(1970,1,1)</f>
        <v>41433.01829861111</v>
      </c>
      <c r="T66" s="12">
        <f>(((I66/60)/60)/24)+DATE(1970,1,1)</f>
        <v>41463.01829861111</v>
      </c>
      <c r="U66" s="14">
        <f>YEAR(T66)</f>
        <v>2013</v>
      </c>
    </row>
    <row r="67" spans="1:21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>ROUND(((E67 / D67)*100), 0)</f>
        <v>108</v>
      </c>
      <c r="P67">
        <f>IF(L67&lt;&gt;0, ROUND(E67/L67, 2), 0)</f>
        <v>132.05000000000001</v>
      </c>
      <c r="Q67" s="5" t="str">
        <f>LEFT(N67, SEARCH("/",N67,1)-1)</f>
        <v>film &amp; video</v>
      </c>
      <c r="R67" s="5" t="str">
        <f>RIGHT(N67, LEN(N67) - LEN(Q67) - 1)</f>
        <v>shorts</v>
      </c>
      <c r="S67" s="11">
        <f>(((J67/60)/60)/24)+DATE(1970,1,1)</f>
        <v>41835.821226851855</v>
      </c>
      <c r="T67" s="12">
        <f>(((I67/60)/60)/24)+DATE(1970,1,1)</f>
        <v>41862.249305555553</v>
      </c>
      <c r="U67" s="14">
        <f>YEAR(T67)</f>
        <v>2014</v>
      </c>
    </row>
    <row r="68" spans="1:21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>ROUND(((E68 / D68)*100), 0)</f>
        <v>119</v>
      </c>
      <c r="P68">
        <f>IF(L68&lt;&gt;0, ROUND(E68/L68, 2), 0)</f>
        <v>91.23</v>
      </c>
      <c r="Q68" s="5" t="str">
        <f>LEFT(N68, SEARCH("/",N68,1)-1)</f>
        <v>film &amp; video</v>
      </c>
      <c r="R68" s="5" t="str">
        <f>RIGHT(N68, LEN(N68) - LEN(Q68) - 1)</f>
        <v>shorts</v>
      </c>
      <c r="S68" s="11">
        <f>(((J68/60)/60)/24)+DATE(1970,1,1)</f>
        <v>42539.849768518514</v>
      </c>
      <c r="T68" s="12">
        <f>(((I68/60)/60)/24)+DATE(1970,1,1)</f>
        <v>42569.849768518514</v>
      </c>
      <c r="U68" s="14">
        <f>YEAR(T68)</f>
        <v>2016</v>
      </c>
    </row>
    <row r="69" spans="1:21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>ROUND(((E69 / D69)*100), 0)</f>
        <v>116</v>
      </c>
      <c r="P69">
        <f>IF(L69&lt;&gt;0, ROUND(E69/L69, 2), 0)</f>
        <v>116.25</v>
      </c>
      <c r="Q69" s="5" t="str">
        <f>LEFT(N69, SEARCH("/",N69,1)-1)</f>
        <v>film &amp; video</v>
      </c>
      <c r="R69" s="5" t="str">
        <f>RIGHT(N69, LEN(N69) - LEN(Q69) - 1)</f>
        <v>shorts</v>
      </c>
      <c r="S69" s="11">
        <f>(((J69/60)/60)/24)+DATE(1970,1,1)</f>
        <v>41075.583379629628</v>
      </c>
      <c r="T69" s="12">
        <f>(((I69/60)/60)/24)+DATE(1970,1,1)</f>
        <v>41105.583379629628</v>
      </c>
      <c r="U69" s="14">
        <f>YEAR(T69)</f>
        <v>2012</v>
      </c>
    </row>
    <row r="70" spans="1:21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>ROUND(((E70 / D70)*100), 0)</f>
        <v>127</v>
      </c>
      <c r="P70">
        <f>IF(L70&lt;&gt;0, ROUND(E70/L70, 2), 0)</f>
        <v>21.19</v>
      </c>
      <c r="Q70" s="5" t="str">
        <f>LEFT(N70, SEARCH("/",N70,1)-1)</f>
        <v>film &amp; video</v>
      </c>
      <c r="R70" s="5" t="str">
        <f>RIGHT(N70, LEN(N70) - LEN(Q70) - 1)</f>
        <v>shorts</v>
      </c>
      <c r="S70" s="11">
        <f>(((J70/60)/60)/24)+DATE(1970,1,1)</f>
        <v>41663.569340277776</v>
      </c>
      <c r="T70" s="12">
        <f>(((I70/60)/60)/24)+DATE(1970,1,1)</f>
        <v>41693.569340277776</v>
      </c>
      <c r="U70" s="14">
        <f>YEAR(T70)</f>
        <v>2014</v>
      </c>
    </row>
    <row r="71" spans="1:21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>ROUND(((E71 / D71)*100), 0)</f>
        <v>111</v>
      </c>
      <c r="P71">
        <f>IF(L71&lt;&gt;0, ROUND(E71/L71, 2), 0)</f>
        <v>62.33</v>
      </c>
      <c r="Q71" s="5" t="str">
        <f>LEFT(N71, SEARCH("/",N71,1)-1)</f>
        <v>film &amp; video</v>
      </c>
      <c r="R71" s="5" t="str">
        <f>RIGHT(N71, LEN(N71) - LEN(Q71) - 1)</f>
        <v>shorts</v>
      </c>
      <c r="S71" s="11">
        <f>(((J71/60)/60)/24)+DATE(1970,1,1)</f>
        <v>40786.187789351854</v>
      </c>
      <c r="T71" s="12">
        <f>(((I71/60)/60)/24)+DATE(1970,1,1)</f>
        <v>40818.290972222225</v>
      </c>
      <c r="U71" s="14">
        <f>YEAR(T71)</f>
        <v>2011</v>
      </c>
    </row>
    <row r="72" spans="1:21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>ROUND(((E72 / D72)*100), 0)</f>
        <v>127</v>
      </c>
      <c r="P72">
        <f>IF(L72&lt;&gt;0, ROUND(E72/L72, 2), 0)</f>
        <v>37.409999999999997</v>
      </c>
      <c r="Q72" s="5" t="str">
        <f>LEFT(N72, SEARCH("/",N72,1)-1)</f>
        <v>film &amp; video</v>
      </c>
      <c r="R72" s="5" t="str">
        <f>RIGHT(N72, LEN(N72) - LEN(Q72) - 1)</f>
        <v>shorts</v>
      </c>
      <c r="S72" s="11">
        <f>(((J72/60)/60)/24)+DATE(1970,1,1)</f>
        <v>40730.896354166667</v>
      </c>
      <c r="T72" s="12">
        <f>(((I72/60)/60)/24)+DATE(1970,1,1)</f>
        <v>40790.896354166667</v>
      </c>
      <c r="U72" s="14">
        <f>YEAR(T72)</f>
        <v>2011</v>
      </c>
    </row>
    <row r="73" spans="1:21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>ROUND(((E73 / D73)*100), 0)</f>
        <v>124</v>
      </c>
      <c r="P73">
        <f>IF(L73&lt;&gt;0, ROUND(E73/L73, 2), 0)</f>
        <v>69.72</v>
      </c>
      <c r="Q73" s="5" t="str">
        <f>LEFT(N73, SEARCH("/",N73,1)-1)</f>
        <v>film &amp; video</v>
      </c>
      <c r="R73" s="5" t="str">
        <f>RIGHT(N73, LEN(N73) - LEN(Q73) - 1)</f>
        <v>shorts</v>
      </c>
      <c r="S73" s="11">
        <f>(((J73/60)/60)/24)+DATE(1970,1,1)</f>
        <v>40997.271493055552</v>
      </c>
      <c r="T73" s="12">
        <f>(((I73/60)/60)/24)+DATE(1970,1,1)</f>
        <v>41057.271493055552</v>
      </c>
      <c r="U73" s="14">
        <f>YEAR(T73)</f>
        <v>2012</v>
      </c>
    </row>
    <row r="74" spans="1:21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>ROUND(((E74 / D74)*100), 0)</f>
        <v>108</v>
      </c>
      <c r="P74">
        <f>IF(L74&lt;&gt;0, ROUND(E74/L74, 2), 0)</f>
        <v>58.17</v>
      </c>
      <c r="Q74" s="5" t="str">
        <f>LEFT(N74, SEARCH("/",N74,1)-1)</f>
        <v>film &amp; video</v>
      </c>
      <c r="R74" s="5" t="str">
        <f>RIGHT(N74, LEN(N74) - LEN(Q74) - 1)</f>
        <v>shorts</v>
      </c>
      <c r="S74" s="11">
        <f>(((J74/60)/60)/24)+DATE(1970,1,1)</f>
        <v>41208.010196759256</v>
      </c>
      <c r="T74" s="12">
        <f>(((I74/60)/60)/24)+DATE(1970,1,1)</f>
        <v>41228</v>
      </c>
      <c r="U74" s="14">
        <f>YEAR(T74)</f>
        <v>2012</v>
      </c>
    </row>
    <row r="75" spans="1:21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>ROUND(((E75 / D75)*100), 0)</f>
        <v>100</v>
      </c>
      <c r="P75">
        <f>IF(L75&lt;&gt;0, ROUND(E75/L75, 2), 0)</f>
        <v>50</v>
      </c>
      <c r="Q75" s="5" t="str">
        <f>LEFT(N75, SEARCH("/",N75,1)-1)</f>
        <v>film &amp; video</v>
      </c>
      <c r="R75" s="5" t="str">
        <f>RIGHT(N75, LEN(N75) - LEN(Q75) - 1)</f>
        <v>shorts</v>
      </c>
      <c r="S75" s="11">
        <f>(((J75/60)/60)/24)+DATE(1970,1,1)</f>
        <v>40587.75675925926</v>
      </c>
      <c r="T75" s="12">
        <f>(((I75/60)/60)/24)+DATE(1970,1,1)</f>
        <v>40666.165972222225</v>
      </c>
      <c r="U75" s="14">
        <f>YEAR(T75)</f>
        <v>2011</v>
      </c>
    </row>
    <row r="76" spans="1:21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>ROUND(((E76 / D76)*100), 0)</f>
        <v>113</v>
      </c>
      <c r="P76">
        <f>IF(L76&lt;&gt;0, ROUND(E76/L76, 2), 0)</f>
        <v>19.47</v>
      </c>
      <c r="Q76" s="5" t="str">
        <f>LEFT(N76, SEARCH("/",N76,1)-1)</f>
        <v>film &amp; video</v>
      </c>
      <c r="R76" s="5" t="str">
        <f>RIGHT(N76, LEN(N76) - LEN(Q76) - 1)</f>
        <v>shorts</v>
      </c>
      <c r="S76" s="11">
        <f>(((J76/60)/60)/24)+DATE(1970,1,1)</f>
        <v>42360.487210648149</v>
      </c>
      <c r="T76" s="12">
        <f>(((I76/60)/60)/24)+DATE(1970,1,1)</f>
        <v>42390.487210648149</v>
      </c>
      <c r="U76" s="14">
        <f>YEAR(T76)</f>
        <v>2016</v>
      </c>
    </row>
    <row r="77" spans="1:21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>ROUND(((E77 / D77)*100), 0)</f>
        <v>115</v>
      </c>
      <c r="P77">
        <f>IF(L77&lt;&gt;0, ROUND(E77/L77, 2), 0)</f>
        <v>85.96</v>
      </c>
      <c r="Q77" s="5" t="str">
        <f>LEFT(N77, SEARCH("/",N77,1)-1)</f>
        <v>film &amp; video</v>
      </c>
      <c r="R77" s="5" t="str">
        <f>RIGHT(N77, LEN(N77) - LEN(Q77) - 1)</f>
        <v>shorts</v>
      </c>
      <c r="S77" s="11">
        <f>(((J77/60)/60)/24)+DATE(1970,1,1)</f>
        <v>41357.209166666667</v>
      </c>
      <c r="T77" s="12">
        <f>(((I77/60)/60)/24)+DATE(1970,1,1)</f>
        <v>41387.209166666667</v>
      </c>
      <c r="U77" s="14">
        <f>YEAR(T77)</f>
        <v>2013</v>
      </c>
    </row>
    <row r="78" spans="1:21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>ROUND(((E78 / D78)*100), 0)</f>
        <v>153</v>
      </c>
      <c r="P78">
        <f>IF(L78&lt;&gt;0, ROUND(E78/L78, 2), 0)</f>
        <v>30.67</v>
      </c>
      <c r="Q78" s="5" t="str">
        <f>LEFT(N78, SEARCH("/",N78,1)-1)</f>
        <v>film &amp; video</v>
      </c>
      <c r="R78" s="5" t="str">
        <f>RIGHT(N78, LEN(N78) - LEN(Q78) - 1)</f>
        <v>shorts</v>
      </c>
      <c r="S78" s="11">
        <f>(((J78/60)/60)/24)+DATE(1970,1,1)</f>
        <v>40844.691643518519</v>
      </c>
      <c r="T78" s="12">
        <f>(((I78/60)/60)/24)+DATE(1970,1,1)</f>
        <v>40904.733310185184</v>
      </c>
      <c r="U78" s="14">
        <f>YEAR(T78)</f>
        <v>2011</v>
      </c>
    </row>
    <row r="79" spans="1:21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>ROUND(((E79 / D79)*100), 0)</f>
        <v>393</v>
      </c>
      <c r="P79">
        <f>IF(L79&lt;&gt;0, ROUND(E79/L79, 2), 0)</f>
        <v>60.38</v>
      </c>
      <c r="Q79" s="5" t="str">
        <f>LEFT(N79, SEARCH("/",N79,1)-1)</f>
        <v>film &amp; video</v>
      </c>
      <c r="R79" s="5" t="str">
        <f>RIGHT(N79, LEN(N79) - LEN(Q79) - 1)</f>
        <v>shorts</v>
      </c>
      <c r="S79" s="11">
        <f>(((J79/60)/60)/24)+DATE(1970,1,1)</f>
        <v>40997.144872685189</v>
      </c>
      <c r="T79" s="12">
        <f>(((I79/60)/60)/24)+DATE(1970,1,1)</f>
        <v>41050.124305555553</v>
      </c>
      <c r="U79" s="14">
        <f>YEAR(T79)</f>
        <v>2012</v>
      </c>
    </row>
    <row r="80" spans="1:21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>ROUND(((E80 / D80)*100), 0)</f>
        <v>2702</v>
      </c>
      <c r="P80">
        <f>IF(L80&lt;&gt;0, ROUND(E80/L80, 2), 0)</f>
        <v>38.6</v>
      </c>
      <c r="Q80" s="5" t="str">
        <f>LEFT(N80, SEARCH("/",N80,1)-1)</f>
        <v>film &amp; video</v>
      </c>
      <c r="R80" s="5" t="str">
        <f>RIGHT(N80, LEN(N80) - LEN(Q80) - 1)</f>
        <v>shorts</v>
      </c>
      <c r="S80" s="11">
        <f>(((J80/60)/60)/24)+DATE(1970,1,1)</f>
        <v>42604.730567129634</v>
      </c>
      <c r="T80" s="12">
        <f>(((I80/60)/60)/24)+DATE(1970,1,1)</f>
        <v>42614.730567129634</v>
      </c>
      <c r="U80" s="14">
        <f>YEAR(T80)</f>
        <v>2016</v>
      </c>
    </row>
    <row r="81" spans="1:21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>ROUND(((E81 / D81)*100), 0)</f>
        <v>127</v>
      </c>
      <c r="P81">
        <f>IF(L81&lt;&gt;0, ROUND(E81/L81, 2), 0)</f>
        <v>40.270000000000003</v>
      </c>
      <c r="Q81" s="5" t="str">
        <f>LEFT(N81, SEARCH("/",N81,1)-1)</f>
        <v>film &amp; video</v>
      </c>
      <c r="R81" s="5" t="str">
        <f>RIGHT(N81, LEN(N81) - LEN(Q81) - 1)</f>
        <v>shorts</v>
      </c>
      <c r="S81" s="11">
        <f>(((J81/60)/60)/24)+DATE(1970,1,1)</f>
        <v>41724.776539351849</v>
      </c>
      <c r="T81" s="12">
        <f>(((I81/60)/60)/24)+DATE(1970,1,1)</f>
        <v>41754.776539351849</v>
      </c>
      <c r="U81" s="14">
        <f>YEAR(T81)</f>
        <v>2014</v>
      </c>
    </row>
    <row r="82" spans="1:21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>ROUND(((E82 / D82)*100), 0)</f>
        <v>107</v>
      </c>
      <c r="P82">
        <f>IF(L82&lt;&gt;0, ROUND(E82/L82, 2), 0)</f>
        <v>273.83</v>
      </c>
      <c r="Q82" s="5" t="str">
        <f>LEFT(N82, SEARCH("/",N82,1)-1)</f>
        <v>film &amp; video</v>
      </c>
      <c r="R82" s="5" t="str">
        <f>RIGHT(N82, LEN(N82) - LEN(Q82) - 1)</f>
        <v>shorts</v>
      </c>
      <c r="S82" s="11">
        <f>(((J82/60)/60)/24)+DATE(1970,1,1)</f>
        <v>41583.083981481483</v>
      </c>
      <c r="T82" s="12">
        <f>(((I82/60)/60)/24)+DATE(1970,1,1)</f>
        <v>41618.083981481483</v>
      </c>
      <c r="U82" s="14">
        <f>YEAR(T82)</f>
        <v>2013</v>
      </c>
    </row>
    <row r="83" spans="1:21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>ROUND(((E83 / D83)*100), 0)</f>
        <v>198</v>
      </c>
      <c r="P83">
        <f>IF(L83&lt;&gt;0, ROUND(E83/L83, 2), 0)</f>
        <v>53.04</v>
      </c>
      <c r="Q83" s="5" t="str">
        <f>LEFT(N83, SEARCH("/",N83,1)-1)</f>
        <v>film &amp; video</v>
      </c>
      <c r="R83" s="5" t="str">
        <f>RIGHT(N83, LEN(N83) - LEN(Q83) - 1)</f>
        <v>shorts</v>
      </c>
      <c r="S83" s="11">
        <f>(((J83/60)/60)/24)+DATE(1970,1,1)</f>
        <v>41100.158877314818</v>
      </c>
      <c r="T83" s="12">
        <f>(((I83/60)/60)/24)+DATE(1970,1,1)</f>
        <v>41104.126388888886</v>
      </c>
      <c r="U83" s="14">
        <f>YEAR(T83)</f>
        <v>2012</v>
      </c>
    </row>
    <row r="84" spans="1:21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>ROUND(((E84 / D84)*100), 0)</f>
        <v>100</v>
      </c>
      <c r="P84">
        <f>IF(L84&lt;&gt;0, ROUND(E84/L84, 2), 0)</f>
        <v>40.01</v>
      </c>
      <c r="Q84" s="5" t="str">
        <f>LEFT(N84, SEARCH("/",N84,1)-1)</f>
        <v>film &amp; video</v>
      </c>
      <c r="R84" s="5" t="str">
        <f>RIGHT(N84, LEN(N84) - LEN(Q84) - 1)</f>
        <v>shorts</v>
      </c>
      <c r="S84" s="11">
        <f>(((J84/60)/60)/24)+DATE(1970,1,1)</f>
        <v>40795.820150462961</v>
      </c>
      <c r="T84" s="12">
        <f>(((I84/60)/60)/24)+DATE(1970,1,1)</f>
        <v>40825.820150462961</v>
      </c>
      <c r="U84" s="14">
        <f>YEAR(T84)</f>
        <v>2011</v>
      </c>
    </row>
    <row r="85" spans="1:21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>ROUND(((E85 / D85)*100), 0)</f>
        <v>103</v>
      </c>
      <c r="P85">
        <f>IF(L85&lt;&gt;0, ROUND(E85/L85, 2), 0)</f>
        <v>15.77</v>
      </c>
      <c r="Q85" s="5" t="str">
        <f>LEFT(N85, SEARCH("/",N85,1)-1)</f>
        <v>film &amp; video</v>
      </c>
      <c r="R85" s="5" t="str">
        <f>RIGHT(N85, LEN(N85) - LEN(Q85) - 1)</f>
        <v>shorts</v>
      </c>
      <c r="S85" s="11">
        <f>(((J85/60)/60)/24)+DATE(1970,1,1)</f>
        <v>42042.615613425922</v>
      </c>
      <c r="T85" s="12">
        <f>(((I85/60)/60)/24)+DATE(1970,1,1)</f>
        <v>42057.479166666672</v>
      </c>
      <c r="U85" s="14">
        <f>YEAR(T85)</f>
        <v>2015</v>
      </c>
    </row>
    <row r="86" spans="1:21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>ROUND(((E86 / D86)*100), 0)</f>
        <v>100</v>
      </c>
      <c r="P86">
        <f>IF(L86&lt;&gt;0, ROUND(E86/L86, 2), 0)</f>
        <v>71.430000000000007</v>
      </c>
      <c r="Q86" s="5" t="str">
        <f>LEFT(N86, SEARCH("/",N86,1)-1)</f>
        <v>film &amp; video</v>
      </c>
      <c r="R86" s="5" t="str">
        <f>RIGHT(N86, LEN(N86) - LEN(Q86) - 1)</f>
        <v>shorts</v>
      </c>
      <c r="S86" s="11">
        <f>(((J86/60)/60)/24)+DATE(1970,1,1)</f>
        <v>40648.757939814815</v>
      </c>
      <c r="T86" s="12">
        <f>(((I86/60)/60)/24)+DATE(1970,1,1)</f>
        <v>40678.757939814815</v>
      </c>
      <c r="U86" s="14">
        <f>YEAR(T86)</f>
        <v>2011</v>
      </c>
    </row>
    <row r="87" spans="1:21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>ROUND(((E87 / D87)*100), 0)</f>
        <v>126</v>
      </c>
      <c r="P87">
        <f>IF(L87&lt;&gt;0, ROUND(E87/L87, 2), 0)</f>
        <v>71.709999999999994</v>
      </c>
      <c r="Q87" s="5" t="str">
        <f>LEFT(N87, SEARCH("/",N87,1)-1)</f>
        <v>film &amp; video</v>
      </c>
      <c r="R87" s="5" t="str">
        <f>RIGHT(N87, LEN(N87) - LEN(Q87) - 1)</f>
        <v>shorts</v>
      </c>
      <c r="S87" s="11">
        <f>(((J87/60)/60)/24)+DATE(1970,1,1)</f>
        <v>40779.125428240739</v>
      </c>
      <c r="T87" s="12">
        <f>(((I87/60)/60)/24)+DATE(1970,1,1)</f>
        <v>40809.125428240739</v>
      </c>
      <c r="U87" s="14">
        <f>YEAR(T87)</f>
        <v>2011</v>
      </c>
    </row>
    <row r="88" spans="1:21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>ROUND(((E88 / D88)*100), 0)</f>
        <v>106</v>
      </c>
      <c r="P88">
        <f>IF(L88&lt;&gt;0, ROUND(E88/L88, 2), 0)</f>
        <v>375.76</v>
      </c>
      <c r="Q88" s="5" t="str">
        <f>LEFT(N88, SEARCH("/",N88,1)-1)</f>
        <v>film &amp; video</v>
      </c>
      <c r="R88" s="5" t="str">
        <f>RIGHT(N88, LEN(N88) - LEN(Q88) - 1)</f>
        <v>shorts</v>
      </c>
      <c r="S88" s="11">
        <f>(((J88/60)/60)/24)+DATE(1970,1,1)</f>
        <v>42291.556076388893</v>
      </c>
      <c r="T88" s="12">
        <f>(((I88/60)/60)/24)+DATE(1970,1,1)</f>
        <v>42365.59774305555</v>
      </c>
      <c r="U88" s="14">
        <f>YEAR(T88)</f>
        <v>2015</v>
      </c>
    </row>
    <row r="89" spans="1:21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>ROUND(((E89 / D89)*100), 0)</f>
        <v>105</v>
      </c>
      <c r="P89">
        <f>IF(L89&lt;&gt;0, ROUND(E89/L89, 2), 0)</f>
        <v>104.6</v>
      </c>
      <c r="Q89" s="5" t="str">
        <f>LEFT(N89, SEARCH("/",N89,1)-1)</f>
        <v>film &amp; video</v>
      </c>
      <c r="R89" s="5" t="str">
        <f>RIGHT(N89, LEN(N89) - LEN(Q89) - 1)</f>
        <v>shorts</v>
      </c>
      <c r="S89" s="11">
        <f>(((J89/60)/60)/24)+DATE(1970,1,1)</f>
        <v>40322.53938657407</v>
      </c>
      <c r="T89" s="12">
        <f>(((I89/60)/60)/24)+DATE(1970,1,1)</f>
        <v>40332.070138888892</v>
      </c>
      <c r="U89" s="14">
        <f>YEAR(T89)</f>
        <v>2010</v>
      </c>
    </row>
    <row r="90" spans="1:21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>ROUND(((E90 / D90)*100), 0)</f>
        <v>103</v>
      </c>
      <c r="P90">
        <f>IF(L90&lt;&gt;0, ROUND(E90/L90, 2), 0)</f>
        <v>60</v>
      </c>
      <c r="Q90" s="5" t="str">
        <f>LEFT(N90, SEARCH("/",N90,1)-1)</f>
        <v>film &amp; video</v>
      </c>
      <c r="R90" s="5" t="str">
        <f>RIGHT(N90, LEN(N90) - LEN(Q90) - 1)</f>
        <v>shorts</v>
      </c>
      <c r="S90" s="11">
        <f>(((J90/60)/60)/24)+DATE(1970,1,1)</f>
        <v>41786.65892361111</v>
      </c>
      <c r="T90" s="12">
        <f>(((I90/60)/60)/24)+DATE(1970,1,1)</f>
        <v>41812.65892361111</v>
      </c>
      <c r="U90" s="14">
        <f>YEAR(T90)</f>
        <v>2014</v>
      </c>
    </row>
    <row r="91" spans="1:21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>ROUND(((E91 / D91)*100), 0)</f>
        <v>115</v>
      </c>
      <c r="P91">
        <f>IF(L91&lt;&gt;0, ROUND(E91/L91, 2), 0)</f>
        <v>123.29</v>
      </c>
      <c r="Q91" s="5" t="str">
        <f>LEFT(N91, SEARCH("/",N91,1)-1)</f>
        <v>film &amp; video</v>
      </c>
      <c r="R91" s="5" t="str">
        <f>RIGHT(N91, LEN(N91) - LEN(Q91) - 1)</f>
        <v>shorts</v>
      </c>
      <c r="S91" s="11">
        <f>(((J91/60)/60)/24)+DATE(1970,1,1)</f>
        <v>41402.752222222225</v>
      </c>
      <c r="T91" s="12">
        <f>(((I91/60)/60)/24)+DATE(1970,1,1)</f>
        <v>41427.752222222225</v>
      </c>
      <c r="U91" s="14">
        <f>YEAR(T91)</f>
        <v>2013</v>
      </c>
    </row>
    <row r="92" spans="1:21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>ROUND(((E92 / D92)*100), 0)</f>
        <v>100</v>
      </c>
      <c r="P92">
        <f>IF(L92&lt;&gt;0, ROUND(E92/L92, 2), 0)</f>
        <v>31.38</v>
      </c>
      <c r="Q92" s="5" t="str">
        <f>LEFT(N92, SEARCH("/",N92,1)-1)</f>
        <v>film &amp; video</v>
      </c>
      <c r="R92" s="5" t="str">
        <f>RIGHT(N92, LEN(N92) - LEN(Q92) - 1)</f>
        <v>shorts</v>
      </c>
      <c r="S92" s="11">
        <f>(((J92/60)/60)/24)+DATE(1970,1,1)</f>
        <v>40706.297442129631</v>
      </c>
      <c r="T92" s="12">
        <f>(((I92/60)/60)/24)+DATE(1970,1,1)</f>
        <v>40736.297442129631</v>
      </c>
      <c r="U92" s="14">
        <f>YEAR(T92)</f>
        <v>2011</v>
      </c>
    </row>
    <row r="93" spans="1:21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>ROUND(((E93 / D93)*100), 0)</f>
        <v>120</v>
      </c>
      <c r="P93">
        <f>IF(L93&lt;&gt;0, ROUND(E93/L93, 2), 0)</f>
        <v>78.260000000000005</v>
      </c>
      <c r="Q93" s="5" t="str">
        <f>LEFT(N93, SEARCH("/",N93,1)-1)</f>
        <v>film &amp; video</v>
      </c>
      <c r="R93" s="5" t="str">
        <f>RIGHT(N93, LEN(N93) - LEN(Q93) - 1)</f>
        <v>shorts</v>
      </c>
      <c r="S93" s="11">
        <f>(((J93/60)/60)/24)+DATE(1970,1,1)</f>
        <v>40619.402361111112</v>
      </c>
      <c r="T93" s="12">
        <f>(((I93/60)/60)/24)+DATE(1970,1,1)</f>
        <v>40680.402361111112</v>
      </c>
      <c r="U93" s="14">
        <f>YEAR(T93)</f>
        <v>2011</v>
      </c>
    </row>
    <row r="94" spans="1:21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>ROUND(((E94 / D94)*100), 0)</f>
        <v>105</v>
      </c>
      <c r="P94">
        <f>IF(L94&lt;&gt;0, ROUND(E94/L94, 2), 0)</f>
        <v>122.33</v>
      </c>
      <c r="Q94" s="5" t="str">
        <f>LEFT(N94, SEARCH("/",N94,1)-1)</f>
        <v>film &amp; video</v>
      </c>
      <c r="R94" s="5" t="str">
        <f>RIGHT(N94, LEN(N94) - LEN(Q94) - 1)</f>
        <v>shorts</v>
      </c>
      <c r="S94" s="11">
        <f>(((J94/60)/60)/24)+DATE(1970,1,1)</f>
        <v>42721.198877314819</v>
      </c>
      <c r="T94" s="12">
        <f>(((I94/60)/60)/24)+DATE(1970,1,1)</f>
        <v>42767.333333333328</v>
      </c>
      <c r="U94" s="14">
        <f>YEAR(T94)</f>
        <v>2017</v>
      </c>
    </row>
    <row r="95" spans="1:21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>ROUND(((E95 / D95)*100), 0)</f>
        <v>111</v>
      </c>
      <c r="P95">
        <f>IF(L95&lt;&gt;0, ROUND(E95/L95, 2), 0)</f>
        <v>73.73</v>
      </c>
      <c r="Q95" s="5" t="str">
        <f>LEFT(N95, SEARCH("/",N95,1)-1)</f>
        <v>film &amp; video</v>
      </c>
      <c r="R95" s="5" t="str">
        <f>RIGHT(N95, LEN(N95) - LEN(Q95) - 1)</f>
        <v>shorts</v>
      </c>
      <c r="S95" s="11">
        <f>(((J95/60)/60)/24)+DATE(1970,1,1)</f>
        <v>41065.858067129629</v>
      </c>
      <c r="T95" s="12">
        <f>(((I95/60)/60)/24)+DATE(1970,1,1)</f>
        <v>41093.875</v>
      </c>
      <c r="U95" s="14">
        <f>YEAR(T95)</f>
        <v>2012</v>
      </c>
    </row>
    <row r="96" spans="1:21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>ROUND(((E96 / D96)*100), 0)</f>
        <v>104</v>
      </c>
      <c r="P96">
        <f>IF(L96&lt;&gt;0, ROUND(E96/L96, 2), 0)</f>
        <v>21.67</v>
      </c>
      <c r="Q96" s="5" t="str">
        <f>LEFT(N96, SEARCH("/",N96,1)-1)</f>
        <v>film &amp; video</v>
      </c>
      <c r="R96" s="5" t="str">
        <f>RIGHT(N96, LEN(N96) - LEN(Q96) - 1)</f>
        <v>shorts</v>
      </c>
      <c r="S96" s="11">
        <f>(((J96/60)/60)/24)+DATE(1970,1,1)</f>
        <v>41716.717847222222</v>
      </c>
      <c r="T96" s="12">
        <f>(((I96/60)/60)/24)+DATE(1970,1,1)</f>
        <v>41736.717847222222</v>
      </c>
      <c r="U96" s="14">
        <f>YEAR(T96)</f>
        <v>2014</v>
      </c>
    </row>
    <row r="97" spans="1:21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>ROUND(((E97 / D97)*100), 0)</f>
        <v>131</v>
      </c>
      <c r="P97">
        <f>IF(L97&lt;&gt;0, ROUND(E97/L97, 2), 0)</f>
        <v>21.9</v>
      </c>
      <c r="Q97" s="5" t="str">
        <f>LEFT(N97, SEARCH("/",N97,1)-1)</f>
        <v>film &amp; video</v>
      </c>
      <c r="R97" s="5" t="str">
        <f>RIGHT(N97, LEN(N97) - LEN(Q97) - 1)</f>
        <v>shorts</v>
      </c>
      <c r="S97" s="11">
        <f>(((J97/60)/60)/24)+DATE(1970,1,1)</f>
        <v>40935.005104166667</v>
      </c>
      <c r="T97" s="12">
        <f>(((I97/60)/60)/24)+DATE(1970,1,1)</f>
        <v>40965.005104166667</v>
      </c>
      <c r="U97" s="14">
        <f>YEAR(T97)</f>
        <v>2012</v>
      </c>
    </row>
    <row r="98" spans="1:21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>ROUND(((E98 / D98)*100), 0)</f>
        <v>115</v>
      </c>
      <c r="P98">
        <f>IF(L98&lt;&gt;0, ROUND(E98/L98, 2), 0)</f>
        <v>50.59</v>
      </c>
      <c r="Q98" s="5" t="str">
        <f>LEFT(N98, SEARCH("/",N98,1)-1)</f>
        <v>film &amp; video</v>
      </c>
      <c r="R98" s="5" t="str">
        <f>RIGHT(N98, LEN(N98) - LEN(Q98) - 1)</f>
        <v>shorts</v>
      </c>
      <c r="S98" s="11">
        <f>(((J98/60)/60)/24)+DATE(1970,1,1)</f>
        <v>40324.662511574075</v>
      </c>
      <c r="T98" s="12">
        <f>(((I98/60)/60)/24)+DATE(1970,1,1)</f>
        <v>40391.125</v>
      </c>
      <c r="U98" s="14">
        <f>YEAR(T98)</f>
        <v>2010</v>
      </c>
    </row>
    <row r="99" spans="1:21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>ROUND(((E99 / D99)*100), 0)</f>
        <v>106</v>
      </c>
      <c r="P99">
        <f>IF(L99&lt;&gt;0, ROUND(E99/L99, 2), 0)</f>
        <v>53.13</v>
      </c>
      <c r="Q99" s="5" t="str">
        <f>LEFT(N99, SEARCH("/",N99,1)-1)</f>
        <v>film &amp; video</v>
      </c>
      <c r="R99" s="5" t="str">
        <f>RIGHT(N99, LEN(N99) - LEN(Q99) - 1)</f>
        <v>shorts</v>
      </c>
      <c r="S99" s="11">
        <f>(((J99/60)/60)/24)+DATE(1970,1,1)</f>
        <v>40706.135208333333</v>
      </c>
      <c r="T99" s="12">
        <f>(((I99/60)/60)/24)+DATE(1970,1,1)</f>
        <v>40736.135208333333</v>
      </c>
      <c r="U99" s="14">
        <f>YEAR(T99)</f>
        <v>2011</v>
      </c>
    </row>
    <row r="100" spans="1:21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>ROUND(((E100 / D100)*100), 0)</f>
        <v>106</v>
      </c>
      <c r="P100">
        <f>IF(L100&lt;&gt;0, ROUND(E100/L100, 2), 0)</f>
        <v>56.67</v>
      </c>
      <c r="Q100" s="5" t="str">
        <f>LEFT(N100, SEARCH("/",N100,1)-1)</f>
        <v>film &amp; video</v>
      </c>
      <c r="R100" s="5" t="str">
        <f>RIGHT(N100, LEN(N100) - LEN(Q100) - 1)</f>
        <v>shorts</v>
      </c>
      <c r="S100" s="11">
        <f>(((J100/60)/60)/24)+DATE(1970,1,1)</f>
        <v>41214.79483796296</v>
      </c>
      <c r="T100" s="12">
        <f>(((I100/60)/60)/24)+DATE(1970,1,1)</f>
        <v>41250.979166666664</v>
      </c>
      <c r="U100" s="14">
        <f>YEAR(T100)</f>
        <v>2012</v>
      </c>
    </row>
    <row r="101" spans="1:21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>ROUND(((E101 / D101)*100), 0)</f>
        <v>106</v>
      </c>
      <c r="P101">
        <f>IF(L101&lt;&gt;0, ROUND(E101/L101, 2), 0)</f>
        <v>40.78</v>
      </c>
      <c r="Q101" s="5" t="str">
        <f>LEFT(N101, SEARCH("/",N101,1)-1)</f>
        <v>film &amp; video</v>
      </c>
      <c r="R101" s="5" t="str">
        <f>RIGHT(N101, LEN(N101) - LEN(Q101) - 1)</f>
        <v>shorts</v>
      </c>
      <c r="S101" s="11">
        <f>(((J101/60)/60)/24)+DATE(1970,1,1)</f>
        <v>41631.902766203704</v>
      </c>
      <c r="T101" s="12">
        <f>(((I101/60)/60)/24)+DATE(1970,1,1)</f>
        <v>41661.902766203704</v>
      </c>
      <c r="U101" s="14">
        <f>YEAR(T101)</f>
        <v>2014</v>
      </c>
    </row>
    <row r="102" spans="1:21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>ROUND(((E102 / D102)*100), 0)</f>
        <v>100</v>
      </c>
      <c r="P102">
        <f>IF(L102&lt;&gt;0, ROUND(E102/L102, 2), 0)</f>
        <v>192.31</v>
      </c>
      <c r="Q102" s="5" t="str">
        <f>LEFT(N102, SEARCH("/",N102,1)-1)</f>
        <v>film &amp; video</v>
      </c>
      <c r="R102" s="5" t="str">
        <f>RIGHT(N102, LEN(N102) - LEN(Q102) - 1)</f>
        <v>shorts</v>
      </c>
      <c r="S102" s="11">
        <f>(((J102/60)/60)/24)+DATE(1970,1,1)</f>
        <v>41197.753310185188</v>
      </c>
      <c r="T102" s="12">
        <f>(((I102/60)/60)/24)+DATE(1970,1,1)</f>
        <v>41217.794976851852</v>
      </c>
      <c r="U102" s="14">
        <f>YEAR(T102)</f>
        <v>2012</v>
      </c>
    </row>
    <row r="103" spans="1:21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>ROUND(((E103 / D103)*100), 0)</f>
        <v>100</v>
      </c>
      <c r="P103">
        <f>IF(L103&lt;&gt;0, ROUND(E103/L103, 2), 0)</f>
        <v>100</v>
      </c>
      <c r="Q103" s="5" t="str">
        <f>LEFT(N103, SEARCH("/",N103,1)-1)</f>
        <v>film &amp; video</v>
      </c>
      <c r="R103" s="5" t="str">
        <f>RIGHT(N103, LEN(N103) - LEN(Q103) - 1)</f>
        <v>shorts</v>
      </c>
      <c r="S103" s="11">
        <f>(((J103/60)/60)/24)+DATE(1970,1,1)</f>
        <v>41274.776736111111</v>
      </c>
      <c r="T103" s="12">
        <f>(((I103/60)/60)/24)+DATE(1970,1,1)</f>
        <v>41298.776736111111</v>
      </c>
      <c r="U103" s="14">
        <f>YEAR(T103)</f>
        <v>2013</v>
      </c>
    </row>
    <row r="104" spans="1:21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>ROUND(((E104 / D104)*100), 0)</f>
        <v>128</v>
      </c>
      <c r="P104">
        <f>IF(L104&lt;&gt;0, ROUND(E104/L104, 2), 0)</f>
        <v>117.92</v>
      </c>
      <c r="Q104" s="5" t="str">
        <f>LEFT(N104, SEARCH("/",N104,1)-1)</f>
        <v>film &amp; video</v>
      </c>
      <c r="R104" s="5" t="str">
        <f>RIGHT(N104, LEN(N104) - LEN(Q104) - 1)</f>
        <v>shorts</v>
      </c>
      <c r="S104" s="11">
        <f>(((J104/60)/60)/24)+DATE(1970,1,1)</f>
        <v>40505.131168981483</v>
      </c>
      <c r="T104" s="12">
        <f>(((I104/60)/60)/24)+DATE(1970,1,1)</f>
        <v>40535.131168981483</v>
      </c>
      <c r="U104" s="14">
        <f>YEAR(T104)</f>
        <v>2010</v>
      </c>
    </row>
    <row r="105" spans="1:21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>ROUND(((E105 / D105)*100), 0)</f>
        <v>105</v>
      </c>
      <c r="P105">
        <f>IF(L105&lt;&gt;0, ROUND(E105/L105, 2), 0)</f>
        <v>27.9</v>
      </c>
      <c r="Q105" s="5" t="str">
        <f>LEFT(N105, SEARCH("/",N105,1)-1)</f>
        <v>film &amp; video</v>
      </c>
      <c r="R105" s="5" t="str">
        <f>RIGHT(N105, LEN(N105) - LEN(Q105) - 1)</f>
        <v>shorts</v>
      </c>
      <c r="S105" s="11">
        <f>(((J105/60)/60)/24)+DATE(1970,1,1)</f>
        <v>41682.805902777778</v>
      </c>
      <c r="T105" s="12">
        <f>(((I105/60)/60)/24)+DATE(1970,1,1)</f>
        <v>41705.805902777778</v>
      </c>
      <c r="U105" s="14">
        <f>YEAR(T105)</f>
        <v>2014</v>
      </c>
    </row>
    <row r="106" spans="1:21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>ROUND(((E106 / D106)*100), 0)</f>
        <v>120</v>
      </c>
      <c r="P106">
        <f>IF(L106&lt;&gt;0, ROUND(E106/L106, 2), 0)</f>
        <v>60</v>
      </c>
      <c r="Q106" s="5" t="str">
        <f>LEFT(N106, SEARCH("/",N106,1)-1)</f>
        <v>film &amp; video</v>
      </c>
      <c r="R106" s="5" t="str">
        <f>RIGHT(N106, LEN(N106) - LEN(Q106) - 1)</f>
        <v>shorts</v>
      </c>
      <c r="S106" s="11">
        <f>(((J106/60)/60)/24)+DATE(1970,1,1)</f>
        <v>40612.695208333331</v>
      </c>
      <c r="T106" s="12">
        <f>(((I106/60)/60)/24)+DATE(1970,1,1)</f>
        <v>40636.041666666664</v>
      </c>
      <c r="U106" s="14">
        <f>YEAR(T106)</f>
        <v>2011</v>
      </c>
    </row>
    <row r="107" spans="1:21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>ROUND(((E107 / D107)*100), 0)</f>
        <v>107</v>
      </c>
      <c r="P107">
        <f>IF(L107&lt;&gt;0, ROUND(E107/L107, 2), 0)</f>
        <v>39.380000000000003</v>
      </c>
      <c r="Q107" s="5" t="str">
        <f>LEFT(N107, SEARCH("/",N107,1)-1)</f>
        <v>film &amp; video</v>
      </c>
      <c r="R107" s="5" t="str">
        <f>RIGHT(N107, LEN(N107) - LEN(Q107) - 1)</f>
        <v>shorts</v>
      </c>
      <c r="S107" s="11">
        <f>(((J107/60)/60)/24)+DATE(1970,1,1)</f>
        <v>42485.724768518514</v>
      </c>
      <c r="T107" s="12">
        <f>(((I107/60)/60)/24)+DATE(1970,1,1)</f>
        <v>42504</v>
      </c>
      <c r="U107" s="14">
        <f>YEAR(T107)</f>
        <v>2016</v>
      </c>
    </row>
    <row r="108" spans="1:21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>ROUND(((E108 / D108)*100), 0)</f>
        <v>101</v>
      </c>
      <c r="P108">
        <f>IF(L108&lt;&gt;0, ROUND(E108/L108, 2), 0)</f>
        <v>186.11</v>
      </c>
      <c r="Q108" s="5" t="str">
        <f>LEFT(N108, SEARCH("/",N108,1)-1)</f>
        <v>film &amp; video</v>
      </c>
      <c r="R108" s="5" t="str">
        <f>RIGHT(N108, LEN(N108) - LEN(Q108) - 1)</f>
        <v>shorts</v>
      </c>
      <c r="S108" s="11">
        <f>(((J108/60)/60)/24)+DATE(1970,1,1)</f>
        <v>40987.776631944449</v>
      </c>
      <c r="T108" s="12">
        <f>(((I108/60)/60)/24)+DATE(1970,1,1)</f>
        <v>41001.776631944449</v>
      </c>
      <c r="U108" s="14">
        <f>YEAR(T108)</f>
        <v>2012</v>
      </c>
    </row>
    <row r="109" spans="1:21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>ROUND(((E109 / D109)*100), 0)</f>
        <v>102</v>
      </c>
      <c r="P109">
        <f>IF(L109&lt;&gt;0, ROUND(E109/L109, 2), 0)</f>
        <v>111.38</v>
      </c>
      <c r="Q109" s="5" t="str">
        <f>LEFT(N109, SEARCH("/",N109,1)-1)</f>
        <v>film &amp; video</v>
      </c>
      <c r="R109" s="5" t="str">
        <f>RIGHT(N109, LEN(N109) - LEN(Q109) - 1)</f>
        <v>shorts</v>
      </c>
      <c r="S109" s="11">
        <f>(((J109/60)/60)/24)+DATE(1970,1,1)</f>
        <v>40635.982488425929</v>
      </c>
      <c r="T109" s="12">
        <f>(((I109/60)/60)/24)+DATE(1970,1,1)</f>
        <v>40657.982488425929</v>
      </c>
      <c r="U109" s="14">
        <f>YEAR(T109)</f>
        <v>2011</v>
      </c>
    </row>
    <row r="110" spans="1:21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>ROUND(((E110 / D110)*100), 0)</f>
        <v>247</v>
      </c>
      <c r="P110">
        <f>IF(L110&lt;&gt;0, ROUND(E110/L110, 2), 0)</f>
        <v>78.72</v>
      </c>
      <c r="Q110" s="5" t="str">
        <f>LEFT(N110, SEARCH("/",N110,1)-1)</f>
        <v>film &amp; video</v>
      </c>
      <c r="R110" s="5" t="str">
        <f>RIGHT(N110, LEN(N110) - LEN(Q110) - 1)</f>
        <v>shorts</v>
      </c>
      <c r="S110" s="11">
        <f>(((J110/60)/60)/24)+DATE(1970,1,1)</f>
        <v>41365.613078703704</v>
      </c>
      <c r="T110" s="12">
        <f>(((I110/60)/60)/24)+DATE(1970,1,1)</f>
        <v>41425.613078703704</v>
      </c>
      <c r="U110" s="14">
        <f>YEAR(T110)</f>
        <v>2013</v>
      </c>
    </row>
    <row r="111" spans="1:21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>ROUND(((E111 / D111)*100), 0)</f>
        <v>220</v>
      </c>
      <c r="P111">
        <f>IF(L111&lt;&gt;0, ROUND(E111/L111, 2), 0)</f>
        <v>46.7</v>
      </c>
      <c r="Q111" s="5" t="str">
        <f>LEFT(N111, SEARCH("/",N111,1)-1)</f>
        <v>film &amp; video</v>
      </c>
      <c r="R111" s="5" t="str">
        <f>RIGHT(N111, LEN(N111) - LEN(Q111) - 1)</f>
        <v>shorts</v>
      </c>
      <c r="S111" s="11">
        <f>(((J111/60)/60)/24)+DATE(1970,1,1)</f>
        <v>40570.025810185187</v>
      </c>
      <c r="T111" s="12">
        <f>(((I111/60)/60)/24)+DATE(1970,1,1)</f>
        <v>40600.025810185187</v>
      </c>
      <c r="U111" s="14">
        <f>YEAR(T111)</f>
        <v>2011</v>
      </c>
    </row>
    <row r="112" spans="1:21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>ROUND(((E112 / D112)*100), 0)</f>
        <v>131</v>
      </c>
      <c r="P112">
        <f>IF(L112&lt;&gt;0, ROUND(E112/L112, 2), 0)</f>
        <v>65.38</v>
      </c>
      <c r="Q112" s="5" t="str">
        <f>LEFT(N112, SEARCH("/",N112,1)-1)</f>
        <v>film &amp; video</v>
      </c>
      <c r="R112" s="5" t="str">
        <f>RIGHT(N112, LEN(N112) - LEN(Q112) - 1)</f>
        <v>shorts</v>
      </c>
      <c r="S112" s="11">
        <f>(((J112/60)/60)/24)+DATE(1970,1,1)</f>
        <v>41557.949687500004</v>
      </c>
      <c r="T112" s="12">
        <f>(((I112/60)/60)/24)+DATE(1970,1,1)</f>
        <v>41592.249305555553</v>
      </c>
      <c r="U112" s="14">
        <f>YEAR(T112)</f>
        <v>2013</v>
      </c>
    </row>
    <row r="113" spans="1:21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>ROUND(((E113 / D113)*100), 0)</f>
        <v>155</v>
      </c>
      <c r="P113">
        <f>IF(L113&lt;&gt;0, ROUND(E113/L113, 2), 0)</f>
        <v>102.08</v>
      </c>
      <c r="Q113" s="5" t="str">
        <f>LEFT(N113, SEARCH("/",N113,1)-1)</f>
        <v>film &amp; video</v>
      </c>
      <c r="R113" s="5" t="str">
        <f>RIGHT(N113, LEN(N113) - LEN(Q113) - 1)</f>
        <v>shorts</v>
      </c>
      <c r="S113" s="11">
        <f>(((J113/60)/60)/24)+DATE(1970,1,1)</f>
        <v>42125.333182870367</v>
      </c>
      <c r="T113" s="12">
        <f>(((I113/60)/60)/24)+DATE(1970,1,1)</f>
        <v>42155.333182870367</v>
      </c>
      <c r="U113" s="14">
        <f>YEAR(T113)</f>
        <v>2015</v>
      </c>
    </row>
    <row r="114" spans="1:21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>ROUND(((E114 / D114)*100), 0)</f>
        <v>104</v>
      </c>
      <c r="P114">
        <f>IF(L114&lt;&gt;0, ROUND(E114/L114, 2), 0)</f>
        <v>64.2</v>
      </c>
      <c r="Q114" s="5" t="str">
        <f>LEFT(N114, SEARCH("/",N114,1)-1)</f>
        <v>film &amp; video</v>
      </c>
      <c r="R114" s="5" t="str">
        <f>RIGHT(N114, LEN(N114) - LEN(Q114) - 1)</f>
        <v>shorts</v>
      </c>
      <c r="S114" s="11">
        <f>(((J114/60)/60)/24)+DATE(1970,1,1)</f>
        <v>41718.043032407404</v>
      </c>
      <c r="T114" s="12">
        <f>(((I114/60)/60)/24)+DATE(1970,1,1)</f>
        <v>41742.083333333336</v>
      </c>
      <c r="U114" s="14">
        <f>YEAR(T114)</f>
        <v>2014</v>
      </c>
    </row>
    <row r="115" spans="1:21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>ROUND(((E115 / D115)*100), 0)</f>
        <v>141</v>
      </c>
      <c r="P115">
        <f>IF(L115&lt;&gt;0, ROUND(E115/L115, 2), 0)</f>
        <v>90.38</v>
      </c>
      <c r="Q115" s="5" t="str">
        <f>LEFT(N115, SEARCH("/",N115,1)-1)</f>
        <v>film &amp; video</v>
      </c>
      <c r="R115" s="5" t="str">
        <f>RIGHT(N115, LEN(N115) - LEN(Q115) - 1)</f>
        <v>shorts</v>
      </c>
      <c r="S115" s="11">
        <f>(((J115/60)/60)/24)+DATE(1970,1,1)</f>
        <v>40753.758425925924</v>
      </c>
      <c r="T115" s="12">
        <f>(((I115/60)/60)/24)+DATE(1970,1,1)</f>
        <v>40761.625</v>
      </c>
      <c r="U115" s="14">
        <f>YEAR(T115)</f>
        <v>2011</v>
      </c>
    </row>
    <row r="116" spans="1:21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>ROUND(((E116 / D116)*100), 0)</f>
        <v>103</v>
      </c>
      <c r="P116">
        <f>IF(L116&lt;&gt;0, ROUND(E116/L116, 2), 0)</f>
        <v>88.57</v>
      </c>
      <c r="Q116" s="5" t="str">
        <f>LEFT(N116, SEARCH("/",N116,1)-1)</f>
        <v>film &amp; video</v>
      </c>
      <c r="R116" s="5" t="str">
        <f>RIGHT(N116, LEN(N116) - LEN(Q116) - 1)</f>
        <v>shorts</v>
      </c>
      <c r="S116" s="11">
        <f>(((J116/60)/60)/24)+DATE(1970,1,1)</f>
        <v>40861.27416666667</v>
      </c>
      <c r="T116" s="12">
        <f>(((I116/60)/60)/24)+DATE(1970,1,1)</f>
        <v>40921.27416666667</v>
      </c>
      <c r="U116" s="14">
        <f>YEAR(T116)</f>
        <v>2012</v>
      </c>
    </row>
    <row r="117" spans="1:21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>ROUND(((E117 / D117)*100), 0)</f>
        <v>140</v>
      </c>
      <c r="P117">
        <f>IF(L117&lt;&gt;0, ROUND(E117/L117, 2), 0)</f>
        <v>28.73</v>
      </c>
      <c r="Q117" s="5" t="str">
        <f>LEFT(N117, SEARCH("/",N117,1)-1)</f>
        <v>film &amp; video</v>
      </c>
      <c r="R117" s="5" t="str">
        <f>RIGHT(N117, LEN(N117) - LEN(Q117) - 1)</f>
        <v>shorts</v>
      </c>
      <c r="S117" s="11">
        <f>(((J117/60)/60)/24)+DATE(1970,1,1)</f>
        <v>40918.738935185182</v>
      </c>
      <c r="T117" s="12">
        <f>(((I117/60)/60)/24)+DATE(1970,1,1)</f>
        <v>40943.738935185182</v>
      </c>
      <c r="U117" s="14">
        <f>YEAR(T117)</f>
        <v>2012</v>
      </c>
    </row>
    <row r="118" spans="1:21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>ROUND(((E118 / D118)*100), 0)</f>
        <v>114</v>
      </c>
      <c r="P118">
        <f>IF(L118&lt;&gt;0, ROUND(E118/L118, 2), 0)</f>
        <v>69.790000000000006</v>
      </c>
      <c r="Q118" s="5" t="str">
        <f>LEFT(N118, SEARCH("/",N118,1)-1)</f>
        <v>film &amp; video</v>
      </c>
      <c r="R118" s="5" t="str">
        <f>RIGHT(N118, LEN(N118) - LEN(Q118) - 1)</f>
        <v>shorts</v>
      </c>
      <c r="S118" s="11">
        <f>(((J118/60)/60)/24)+DATE(1970,1,1)</f>
        <v>40595.497164351851</v>
      </c>
      <c r="T118" s="12">
        <f>(((I118/60)/60)/24)+DATE(1970,1,1)</f>
        <v>40641.455497685187</v>
      </c>
      <c r="U118" s="14">
        <f>YEAR(T118)</f>
        <v>2011</v>
      </c>
    </row>
    <row r="119" spans="1:21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>ROUND(((E119 / D119)*100), 0)</f>
        <v>100</v>
      </c>
      <c r="P119">
        <f>IF(L119&lt;&gt;0, ROUND(E119/L119, 2), 0)</f>
        <v>167.49</v>
      </c>
      <c r="Q119" s="5" t="str">
        <f>LEFT(N119, SEARCH("/",N119,1)-1)</f>
        <v>film &amp; video</v>
      </c>
      <c r="R119" s="5" t="str">
        <f>RIGHT(N119, LEN(N119) - LEN(Q119) - 1)</f>
        <v>shorts</v>
      </c>
      <c r="S119" s="11">
        <f>(((J119/60)/60)/24)+DATE(1970,1,1)</f>
        <v>40248.834999999999</v>
      </c>
      <c r="T119" s="12">
        <f>(((I119/60)/60)/24)+DATE(1970,1,1)</f>
        <v>40338.791666666664</v>
      </c>
      <c r="U119" s="14">
        <f>YEAR(T119)</f>
        <v>2010</v>
      </c>
    </row>
    <row r="120" spans="1:21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>ROUND(((E120 / D120)*100), 0)</f>
        <v>113</v>
      </c>
      <c r="P120">
        <f>IF(L120&lt;&gt;0, ROUND(E120/L120, 2), 0)</f>
        <v>144.91</v>
      </c>
      <c r="Q120" s="5" t="str">
        <f>LEFT(N120, SEARCH("/",N120,1)-1)</f>
        <v>film &amp; video</v>
      </c>
      <c r="R120" s="5" t="str">
        <f>RIGHT(N120, LEN(N120) - LEN(Q120) - 1)</f>
        <v>shorts</v>
      </c>
      <c r="S120" s="11">
        <f>(((J120/60)/60)/24)+DATE(1970,1,1)</f>
        <v>40723.053657407407</v>
      </c>
      <c r="T120" s="12">
        <f>(((I120/60)/60)/24)+DATE(1970,1,1)</f>
        <v>40753.053657407407</v>
      </c>
      <c r="U120" s="14">
        <f>YEAR(T120)</f>
        <v>2011</v>
      </c>
    </row>
    <row r="121" spans="1:21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>ROUND(((E121 / D121)*100), 0)</f>
        <v>105</v>
      </c>
      <c r="P121">
        <f>IF(L121&lt;&gt;0, ROUND(E121/L121, 2), 0)</f>
        <v>91.84</v>
      </c>
      <c r="Q121" s="5" t="str">
        <f>LEFT(N121, SEARCH("/",N121,1)-1)</f>
        <v>film &amp; video</v>
      </c>
      <c r="R121" s="5" t="str">
        <f>RIGHT(N121, LEN(N121) - LEN(Q121) - 1)</f>
        <v>shorts</v>
      </c>
      <c r="S121" s="11">
        <f>(((J121/60)/60)/24)+DATE(1970,1,1)</f>
        <v>40739.069282407407</v>
      </c>
      <c r="T121" s="12">
        <f>(((I121/60)/60)/24)+DATE(1970,1,1)</f>
        <v>40768.958333333336</v>
      </c>
      <c r="U121" s="14">
        <f>YEAR(T121)</f>
        <v>2011</v>
      </c>
    </row>
    <row r="122" spans="1:21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>ROUND(((E122 / D122)*100), 0)</f>
        <v>0</v>
      </c>
      <c r="P122">
        <f>IF(L122&lt;&gt;0, ROUND(E122/L122, 2), 0)</f>
        <v>10</v>
      </c>
      <c r="Q122" s="5" t="str">
        <f>LEFT(N122, SEARCH("/",N122,1)-1)</f>
        <v>film &amp; video</v>
      </c>
      <c r="R122" s="5" t="str">
        <f>RIGHT(N122, LEN(N122) - LEN(Q122) - 1)</f>
        <v>science fiction</v>
      </c>
      <c r="S122" s="11">
        <f>(((J122/60)/60)/24)+DATE(1970,1,1)</f>
        <v>42616.049849537041</v>
      </c>
      <c r="T122" s="12">
        <f>(((I122/60)/60)/24)+DATE(1970,1,1)</f>
        <v>42646.049849537041</v>
      </c>
      <c r="U122" s="14">
        <f>YEAR(T122)</f>
        <v>2016</v>
      </c>
    </row>
    <row r="123" spans="1:21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>ROUND(((E123 / D123)*100), 0)</f>
        <v>0</v>
      </c>
      <c r="P123">
        <f>IF(L123&lt;&gt;0, ROUND(E123/L123, 2), 0)</f>
        <v>1</v>
      </c>
      <c r="Q123" s="5" t="str">
        <f>LEFT(N123, SEARCH("/",N123,1)-1)</f>
        <v>film &amp; video</v>
      </c>
      <c r="R123" s="5" t="str">
        <f>RIGHT(N123, LEN(N123) - LEN(Q123) - 1)</f>
        <v>science fiction</v>
      </c>
      <c r="S123" s="11">
        <f>(((J123/60)/60)/24)+DATE(1970,1,1)</f>
        <v>42096.704976851848</v>
      </c>
      <c r="T123" s="12">
        <f>(((I123/60)/60)/24)+DATE(1970,1,1)</f>
        <v>42112.427777777775</v>
      </c>
      <c r="U123" s="14">
        <f>YEAR(T123)</f>
        <v>2015</v>
      </c>
    </row>
    <row r="124" spans="1:21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>ROUND(((E124 / D124)*100), 0)</f>
        <v>0</v>
      </c>
      <c r="P124">
        <f>IF(L124&lt;&gt;0, ROUND(E124/L124, 2), 0)</f>
        <v>0</v>
      </c>
      <c r="Q124" s="5" t="str">
        <f>LEFT(N124, SEARCH("/",N124,1)-1)</f>
        <v>film &amp; video</v>
      </c>
      <c r="R124" s="5" t="str">
        <f>RIGHT(N124, LEN(N124) - LEN(Q124) - 1)</f>
        <v>science fiction</v>
      </c>
      <c r="S124" s="11">
        <f>(((J124/60)/60)/24)+DATE(1970,1,1)</f>
        <v>42593.431793981479</v>
      </c>
      <c r="T124" s="12">
        <f>(((I124/60)/60)/24)+DATE(1970,1,1)</f>
        <v>42653.431793981479</v>
      </c>
      <c r="U124" s="14">
        <f>YEAR(T124)</f>
        <v>2016</v>
      </c>
    </row>
    <row r="125" spans="1:21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>ROUND(((E125 / D125)*100), 0)</f>
        <v>0</v>
      </c>
      <c r="P125">
        <f>IF(L125&lt;&gt;0, ROUND(E125/L125, 2), 0)</f>
        <v>25.17</v>
      </c>
      <c r="Q125" s="5" t="str">
        <f>LEFT(N125, SEARCH("/",N125,1)-1)</f>
        <v>film &amp; video</v>
      </c>
      <c r="R125" s="5" t="str">
        <f>RIGHT(N125, LEN(N125) - LEN(Q125) - 1)</f>
        <v>science fiction</v>
      </c>
      <c r="S125" s="11">
        <f>(((J125/60)/60)/24)+DATE(1970,1,1)</f>
        <v>41904.781990740739</v>
      </c>
      <c r="T125" s="12">
        <f>(((I125/60)/60)/24)+DATE(1970,1,1)</f>
        <v>41940.916666666664</v>
      </c>
      <c r="U125" s="14">
        <f>YEAR(T125)</f>
        <v>2014</v>
      </c>
    </row>
    <row r="126" spans="1:21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>ROUND(((E126 / D126)*100), 0)</f>
        <v>0</v>
      </c>
      <c r="P126">
        <f>IF(L126&lt;&gt;0, ROUND(E126/L126, 2), 0)</f>
        <v>0</v>
      </c>
      <c r="Q126" s="5" t="str">
        <f>LEFT(N126, SEARCH("/",N126,1)-1)</f>
        <v>film &amp; video</v>
      </c>
      <c r="R126" s="5" t="str">
        <f>RIGHT(N126, LEN(N126) - LEN(Q126) - 1)</f>
        <v>science fiction</v>
      </c>
      <c r="S126" s="11">
        <f>(((J126/60)/60)/24)+DATE(1970,1,1)</f>
        <v>42114.928726851853</v>
      </c>
      <c r="T126" s="12">
        <f>(((I126/60)/60)/24)+DATE(1970,1,1)</f>
        <v>42139.928726851853</v>
      </c>
      <c r="U126" s="14">
        <f>YEAR(T126)</f>
        <v>2015</v>
      </c>
    </row>
    <row r="127" spans="1:21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>ROUND(((E127 / D127)*100), 0)</f>
        <v>14</v>
      </c>
      <c r="P127">
        <f>IF(L127&lt;&gt;0, ROUND(E127/L127, 2), 0)</f>
        <v>11.67</v>
      </c>
      <c r="Q127" s="5" t="str">
        <f>LEFT(N127, SEARCH("/",N127,1)-1)</f>
        <v>film &amp; video</v>
      </c>
      <c r="R127" s="5" t="str">
        <f>RIGHT(N127, LEN(N127) - LEN(Q127) - 1)</f>
        <v>science fiction</v>
      </c>
      <c r="S127" s="11">
        <f>(((J127/60)/60)/24)+DATE(1970,1,1)</f>
        <v>42709.993981481486</v>
      </c>
      <c r="T127" s="12">
        <f>(((I127/60)/60)/24)+DATE(1970,1,1)</f>
        <v>42769.993981481486</v>
      </c>
      <c r="U127" s="14">
        <f>YEAR(T127)</f>
        <v>2017</v>
      </c>
    </row>
    <row r="128" spans="1:21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>ROUND(((E128 / D128)*100), 0)</f>
        <v>6</v>
      </c>
      <c r="P128">
        <f>IF(L128&lt;&gt;0, ROUND(E128/L128, 2), 0)</f>
        <v>106.69</v>
      </c>
      <c r="Q128" s="5" t="str">
        <f>LEFT(N128, SEARCH("/",N128,1)-1)</f>
        <v>film &amp; video</v>
      </c>
      <c r="R128" s="5" t="str">
        <f>RIGHT(N128, LEN(N128) - LEN(Q128) - 1)</f>
        <v>science fiction</v>
      </c>
      <c r="S128" s="11">
        <f>(((J128/60)/60)/24)+DATE(1970,1,1)</f>
        <v>42135.589548611111</v>
      </c>
      <c r="T128" s="12">
        <f>(((I128/60)/60)/24)+DATE(1970,1,1)</f>
        <v>42166.083333333328</v>
      </c>
      <c r="U128" s="14">
        <f>YEAR(T128)</f>
        <v>2015</v>
      </c>
    </row>
    <row r="129" spans="1:21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>ROUND(((E129 / D129)*100), 0)</f>
        <v>2</v>
      </c>
      <c r="P129">
        <f>IF(L129&lt;&gt;0, ROUND(E129/L129, 2), 0)</f>
        <v>47.5</v>
      </c>
      <c r="Q129" s="5" t="str">
        <f>LEFT(N129, SEARCH("/",N129,1)-1)</f>
        <v>film &amp; video</v>
      </c>
      <c r="R129" s="5" t="str">
        <f>RIGHT(N129, LEN(N129) - LEN(Q129) - 1)</f>
        <v>science fiction</v>
      </c>
      <c r="S129" s="11">
        <f>(((J129/60)/60)/24)+DATE(1970,1,1)</f>
        <v>42067.62431712963</v>
      </c>
      <c r="T129" s="12">
        <f>(((I129/60)/60)/24)+DATE(1970,1,1)</f>
        <v>42097.582650462966</v>
      </c>
      <c r="U129" s="14">
        <f>YEAR(T129)</f>
        <v>2015</v>
      </c>
    </row>
    <row r="130" spans="1:21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>ROUND(((E130 / D130)*100), 0)</f>
        <v>2</v>
      </c>
      <c r="P130">
        <f>IF(L130&lt;&gt;0, ROUND(E130/L130, 2), 0)</f>
        <v>311.17</v>
      </c>
      <c r="Q130" s="5" t="str">
        <f>LEFT(N130, SEARCH("/",N130,1)-1)</f>
        <v>film &amp; video</v>
      </c>
      <c r="R130" s="5" t="str">
        <f>RIGHT(N130, LEN(N130) - LEN(Q130) - 1)</f>
        <v>science fiction</v>
      </c>
      <c r="S130" s="11">
        <f>(((J130/60)/60)/24)+DATE(1970,1,1)</f>
        <v>42628.22792824074</v>
      </c>
      <c r="T130" s="12">
        <f>(((I130/60)/60)/24)+DATE(1970,1,1)</f>
        <v>42663.22792824074</v>
      </c>
      <c r="U130" s="14">
        <f>YEAR(T130)</f>
        <v>2016</v>
      </c>
    </row>
    <row r="131" spans="1:21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>ROUND(((E131 / D131)*100), 0)</f>
        <v>0</v>
      </c>
      <c r="P131">
        <f>IF(L131&lt;&gt;0, ROUND(E131/L131, 2), 0)</f>
        <v>0</v>
      </c>
      <c r="Q131" s="5" t="str">
        <f>LEFT(N131, SEARCH("/",N131,1)-1)</f>
        <v>film &amp; video</v>
      </c>
      <c r="R131" s="5" t="str">
        <f>RIGHT(N131, LEN(N131) - LEN(Q131) - 1)</f>
        <v>science fiction</v>
      </c>
      <c r="S131" s="11">
        <f>(((J131/60)/60)/24)+DATE(1970,1,1)</f>
        <v>41882.937303240738</v>
      </c>
      <c r="T131" s="12">
        <f>(((I131/60)/60)/24)+DATE(1970,1,1)</f>
        <v>41942.937303240738</v>
      </c>
      <c r="U131" s="14">
        <f>YEAR(T131)</f>
        <v>2014</v>
      </c>
    </row>
    <row r="132" spans="1:21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>ROUND(((E132 / D132)*100), 0)</f>
        <v>0</v>
      </c>
      <c r="P132">
        <f>IF(L132&lt;&gt;0, ROUND(E132/L132, 2), 0)</f>
        <v>0</v>
      </c>
      <c r="Q132" s="5" t="str">
        <f>LEFT(N132, SEARCH("/",N132,1)-1)</f>
        <v>film &amp; video</v>
      </c>
      <c r="R132" s="5" t="str">
        <f>RIGHT(N132, LEN(N132) - LEN(Q132) - 1)</f>
        <v>science fiction</v>
      </c>
      <c r="S132" s="11">
        <f>(((J132/60)/60)/24)+DATE(1970,1,1)</f>
        <v>41778.915416666663</v>
      </c>
      <c r="T132" s="12">
        <f>(((I132/60)/60)/24)+DATE(1970,1,1)</f>
        <v>41806.844444444447</v>
      </c>
      <c r="U132" s="14">
        <f>YEAR(T132)</f>
        <v>2014</v>
      </c>
    </row>
    <row r="133" spans="1:21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>ROUND(((E133 / D133)*100), 0)</f>
        <v>0</v>
      </c>
      <c r="P133">
        <f>IF(L133&lt;&gt;0, ROUND(E133/L133, 2), 0)</f>
        <v>0</v>
      </c>
      <c r="Q133" s="5" t="str">
        <f>LEFT(N133, SEARCH("/",N133,1)-1)</f>
        <v>film &amp; video</v>
      </c>
      <c r="R133" s="5" t="str">
        <f>RIGHT(N133, LEN(N133) - LEN(Q133) - 1)</f>
        <v>science fiction</v>
      </c>
      <c r="S133" s="11">
        <f>(((J133/60)/60)/24)+DATE(1970,1,1)</f>
        <v>42541.837511574078</v>
      </c>
      <c r="T133" s="12">
        <f>(((I133/60)/60)/24)+DATE(1970,1,1)</f>
        <v>42557</v>
      </c>
      <c r="U133" s="14">
        <f>YEAR(T133)</f>
        <v>2016</v>
      </c>
    </row>
    <row r="134" spans="1:21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>ROUND(((E134 / D134)*100), 0)</f>
        <v>10</v>
      </c>
      <c r="P134">
        <f>IF(L134&lt;&gt;0, ROUND(E134/L134, 2), 0)</f>
        <v>94.51</v>
      </c>
      <c r="Q134" s="5" t="str">
        <f>LEFT(N134, SEARCH("/",N134,1)-1)</f>
        <v>film &amp; video</v>
      </c>
      <c r="R134" s="5" t="str">
        <f>RIGHT(N134, LEN(N134) - LEN(Q134) - 1)</f>
        <v>science fiction</v>
      </c>
      <c r="S134" s="11">
        <f>(((J134/60)/60)/24)+DATE(1970,1,1)</f>
        <v>41905.812581018516</v>
      </c>
      <c r="T134" s="12">
        <f>(((I134/60)/60)/24)+DATE(1970,1,1)</f>
        <v>41950.854247685187</v>
      </c>
      <c r="U134" s="14">
        <f>YEAR(T134)</f>
        <v>2014</v>
      </c>
    </row>
    <row r="135" spans="1:21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>ROUND(((E135 / D135)*100), 0)</f>
        <v>0</v>
      </c>
      <c r="P135">
        <f>IF(L135&lt;&gt;0, ROUND(E135/L135, 2), 0)</f>
        <v>0</v>
      </c>
      <c r="Q135" s="5" t="str">
        <f>LEFT(N135, SEARCH("/",N135,1)-1)</f>
        <v>film &amp; video</v>
      </c>
      <c r="R135" s="5" t="str">
        <f>RIGHT(N135, LEN(N135) - LEN(Q135) - 1)</f>
        <v>science fiction</v>
      </c>
      <c r="S135" s="11">
        <f>(((J135/60)/60)/24)+DATE(1970,1,1)</f>
        <v>42491.80768518518</v>
      </c>
      <c r="T135" s="12">
        <f>(((I135/60)/60)/24)+DATE(1970,1,1)</f>
        <v>42521.729861111111</v>
      </c>
      <c r="U135" s="14">
        <f>YEAR(T135)</f>
        <v>2016</v>
      </c>
    </row>
    <row r="136" spans="1:21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>ROUND(((E136 / D136)*100), 0)</f>
        <v>0</v>
      </c>
      <c r="P136">
        <f>IF(L136&lt;&gt;0, ROUND(E136/L136, 2), 0)</f>
        <v>0</v>
      </c>
      <c r="Q136" s="5" t="str">
        <f>LEFT(N136, SEARCH("/",N136,1)-1)</f>
        <v>film &amp; video</v>
      </c>
      <c r="R136" s="5" t="str">
        <f>RIGHT(N136, LEN(N136) - LEN(Q136) - 1)</f>
        <v>science fiction</v>
      </c>
      <c r="S136" s="11">
        <f>(((J136/60)/60)/24)+DATE(1970,1,1)</f>
        <v>42221.909930555557</v>
      </c>
      <c r="T136" s="12">
        <f>(((I136/60)/60)/24)+DATE(1970,1,1)</f>
        <v>42251.708333333328</v>
      </c>
      <c r="U136" s="14">
        <f>YEAR(T136)</f>
        <v>2015</v>
      </c>
    </row>
    <row r="137" spans="1:21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>ROUND(((E137 / D137)*100), 0)</f>
        <v>13</v>
      </c>
      <c r="P137">
        <f>IF(L137&lt;&gt;0, ROUND(E137/L137, 2), 0)</f>
        <v>80.599999999999994</v>
      </c>
      <c r="Q137" s="5" t="str">
        <f>LEFT(N137, SEARCH("/",N137,1)-1)</f>
        <v>film &amp; video</v>
      </c>
      <c r="R137" s="5" t="str">
        <f>RIGHT(N137, LEN(N137) - LEN(Q137) - 1)</f>
        <v>science fiction</v>
      </c>
      <c r="S137" s="11">
        <f>(((J137/60)/60)/24)+DATE(1970,1,1)</f>
        <v>41788.381909722222</v>
      </c>
      <c r="T137" s="12">
        <f>(((I137/60)/60)/24)+DATE(1970,1,1)</f>
        <v>41821.791666666664</v>
      </c>
      <c r="U137" s="14">
        <f>YEAR(T137)</f>
        <v>2014</v>
      </c>
    </row>
    <row r="138" spans="1:21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>ROUND(((E138 / D138)*100), 0)</f>
        <v>0</v>
      </c>
      <c r="P138">
        <f>IF(L138&lt;&gt;0, ROUND(E138/L138, 2), 0)</f>
        <v>0</v>
      </c>
      <c r="Q138" s="5" t="str">
        <f>LEFT(N138, SEARCH("/",N138,1)-1)</f>
        <v>film &amp; video</v>
      </c>
      <c r="R138" s="5" t="str">
        <f>RIGHT(N138, LEN(N138) - LEN(Q138) - 1)</f>
        <v>science fiction</v>
      </c>
      <c r="S138" s="11">
        <f>(((J138/60)/60)/24)+DATE(1970,1,1)</f>
        <v>42096.410115740742</v>
      </c>
      <c r="T138" s="12">
        <f>(((I138/60)/60)/24)+DATE(1970,1,1)</f>
        <v>42140.427777777775</v>
      </c>
      <c r="U138" s="14">
        <f>YEAR(T138)</f>
        <v>2015</v>
      </c>
    </row>
    <row r="139" spans="1:21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>ROUND(((E139 / D139)*100), 0)</f>
        <v>0</v>
      </c>
      <c r="P139">
        <f>IF(L139&lt;&gt;0, ROUND(E139/L139, 2), 0)</f>
        <v>0</v>
      </c>
      <c r="Q139" s="5" t="str">
        <f>LEFT(N139, SEARCH("/",N139,1)-1)</f>
        <v>film &amp; video</v>
      </c>
      <c r="R139" s="5" t="str">
        <f>RIGHT(N139, LEN(N139) - LEN(Q139) - 1)</f>
        <v>science fiction</v>
      </c>
      <c r="S139" s="11">
        <f>(((J139/60)/60)/24)+DATE(1970,1,1)</f>
        <v>42239.573993055557</v>
      </c>
      <c r="T139" s="12">
        <f>(((I139/60)/60)/24)+DATE(1970,1,1)</f>
        <v>42289.573993055557</v>
      </c>
      <c r="U139" s="14">
        <f>YEAR(T139)</f>
        <v>2015</v>
      </c>
    </row>
    <row r="140" spans="1:21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>ROUND(((E140 / D140)*100), 0)</f>
        <v>3</v>
      </c>
      <c r="P140">
        <f>IF(L140&lt;&gt;0, ROUND(E140/L140, 2), 0)</f>
        <v>81.239999999999995</v>
      </c>
      <c r="Q140" s="5" t="str">
        <f>LEFT(N140, SEARCH("/",N140,1)-1)</f>
        <v>film &amp; video</v>
      </c>
      <c r="R140" s="5" t="str">
        <f>RIGHT(N140, LEN(N140) - LEN(Q140) - 1)</f>
        <v>science fiction</v>
      </c>
      <c r="S140" s="11">
        <f>(((J140/60)/60)/24)+DATE(1970,1,1)</f>
        <v>42186.257418981477</v>
      </c>
      <c r="T140" s="12">
        <f>(((I140/60)/60)/24)+DATE(1970,1,1)</f>
        <v>42217.207638888889</v>
      </c>
      <c r="U140" s="14">
        <f>YEAR(T140)</f>
        <v>2015</v>
      </c>
    </row>
    <row r="141" spans="1:21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>ROUND(((E141 / D141)*100), 0)</f>
        <v>100</v>
      </c>
      <c r="P141">
        <f>IF(L141&lt;&gt;0, ROUND(E141/L141, 2), 0)</f>
        <v>500</v>
      </c>
      <c r="Q141" s="5" t="str">
        <f>LEFT(N141, SEARCH("/",N141,1)-1)</f>
        <v>film &amp; video</v>
      </c>
      <c r="R141" s="5" t="str">
        <f>RIGHT(N141, LEN(N141) - LEN(Q141) - 1)</f>
        <v>science fiction</v>
      </c>
      <c r="S141" s="11">
        <f>(((J141/60)/60)/24)+DATE(1970,1,1)</f>
        <v>42187.920972222222</v>
      </c>
      <c r="T141" s="12">
        <f>(((I141/60)/60)/24)+DATE(1970,1,1)</f>
        <v>42197.920972222222</v>
      </c>
      <c r="U141" s="14">
        <f>YEAR(T141)</f>
        <v>2015</v>
      </c>
    </row>
    <row r="142" spans="1:21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>ROUND(((E142 / D142)*100), 0)</f>
        <v>0</v>
      </c>
      <c r="P142">
        <f>IF(L142&lt;&gt;0, ROUND(E142/L142, 2), 0)</f>
        <v>0</v>
      </c>
      <c r="Q142" s="5" t="str">
        <f>LEFT(N142, SEARCH("/",N142,1)-1)</f>
        <v>film &amp; video</v>
      </c>
      <c r="R142" s="5" t="str">
        <f>RIGHT(N142, LEN(N142) - LEN(Q142) - 1)</f>
        <v>science fiction</v>
      </c>
      <c r="S142" s="11">
        <f>(((J142/60)/60)/24)+DATE(1970,1,1)</f>
        <v>42053.198287037041</v>
      </c>
      <c r="T142" s="12">
        <f>(((I142/60)/60)/24)+DATE(1970,1,1)</f>
        <v>42083.15662037037</v>
      </c>
      <c r="U142" s="14">
        <f>YEAR(T142)</f>
        <v>2015</v>
      </c>
    </row>
    <row r="143" spans="1:21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>ROUND(((E143 / D143)*100), 0)</f>
        <v>11</v>
      </c>
      <c r="P143">
        <f>IF(L143&lt;&gt;0, ROUND(E143/L143, 2), 0)</f>
        <v>46.18</v>
      </c>
      <c r="Q143" s="5" t="str">
        <f>LEFT(N143, SEARCH("/",N143,1)-1)</f>
        <v>film &amp; video</v>
      </c>
      <c r="R143" s="5" t="str">
        <f>RIGHT(N143, LEN(N143) - LEN(Q143) - 1)</f>
        <v>science fiction</v>
      </c>
      <c r="S143" s="11">
        <f>(((J143/60)/60)/24)+DATE(1970,1,1)</f>
        <v>42110.153043981481</v>
      </c>
      <c r="T143" s="12">
        <f>(((I143/60)/60)/24)+DATE(1970,1,1)</f>
        <v>42155.153043981481</v>
      </c>
      <c r="U143" s="14">
        <f>YEAR(T143)</f>
        <v>2015</v>
      </c>
    </row>
    <row r="144" spans="1:21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>ROUND(((E144 / D144)*100), 0)</f>
        <v>0</v>
      </c>
      <c r="P144">
        <f>IF(L144&lt;&gt;0, ROUND(E144/L144, 2), 0)</f>
        <v>10</v>
      </c>
      <c r="Q144" s="5" t="str">
        <f>LEFT(N144, SEARCH("/",N144,1)-1)</f>
        <v>film &amp; video</v>
      </c>
      <c r="R144" s="5" t="str">
        <f>RIGHT(N144, LEN(N144) - LEN(Q144) - 1)</f>
        <v>science fiction</v>
      </c>
      <c r="S144" s="11">
        <f>(((J144/60)/60)/24)+DATE(1970,1,1)</f>
        <v>41938.893263888887</v>
      </c>
      <c r="T144" s="12">
        <f>(((I144/60)/60)/24)+DATE(1970,1,1)</f>
        <v>41959.934930555552</v>
      </c>
      <c r="U144" s="14">
        <f>YEAR(T144)</f>
        <v>2014</v>
      </c>
    </row>
    <row r="145" spans="1:21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>ROUND(((E145 / D145)*100), 0)</f>
        <v>0</v>
      </c>
      <c r="P145">
        <f>IF(L145&lt;&gt;0, ROUND(E145/L145, 2), 0)</f>
        <v>0</v>
      </c>
      <c r="Q145" s="5" t="str">
        <f>LEFT(N145, SEARCH("/",N145,1)-1)</f>
        <v>film &amp; video</v>
      </c>
      <c r="R145" s="5" t="str">
        <f>RIGHT(N145, LEN(N145) - LEN(Q145) - 1)</f>
        <v>science fiction</v>
      </c>
      <c r="S145" s="11">
        <f>(((J145/60)/60)/24)+DATE(1970,1,1)</f>
        <v>42559.064143518524</v>
      </c>
      <c r="T145" s="12">
        <f>(((I145/60)/60)/24)+DATE(1970,1,1)</f>
        <v>42616.246527777781</v>
      </c>
      <c r="U145" s="14">
        <f>YEAR(T145)</f>
        <v>2016</v>
      </c>
    </row>
    <row r="146" spans="1:21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>ROUND(((E146 / D146)*100), 0)</f>
        <v>28</v>
      </c>
      <c r="P146">
        <f>IF(L146&lt;&gt;0, ROUND(E146/L146, 2), 0)</f>
        <v>55.95</v>
      </c>
      <c r="Q146" s="5" t="str">
        <f>LEFT(N146, SEARCH("/",N146,1)-1)</f>
        <v>film &amp; video</v>
      </c>
      <c r="R146" s="5" t="str">
        <f>RIGHT(N146, LEN(N146) - LEN(Q146) - 1)</f>
        <v>science fiction</v>
      </c>
      <c r="S146" s="11">
        <f>(((J146/60)/60)/24)+DATE(1970,1,1)</f>
        <v>42047.762407407412</v>
      </c>
      <c r="T146" s="12">
        <f>(((I146/60)/60)/24)+DATE(1970,1,1)</f>
        <v>42107.72074074074</v>
      </c>
      <c r="U146" s="14">
        <f>YEAR(T146)</f>
        <v>2015</v>
      </c>
    </row>
    <row r="147" spans="1:21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>ROUND(((E147 / D147)*100), 0)</f>
        <v>8</v>
      </c>
      <c r="P147">
        <f>IF(L147&lt;&gt;0, ROUND(E147/L147, 2), 0)</f>
        <v>37.56</v>
      </c>
      <c r="Q147" s="5" t="str">
        <f>LEFT(N147, SEARCH("/",N147,1)-1)</f>
        <v>film &amp; video</v>
      </c>
      <c r="R147" s="5" t="str">
        <f>RIGHT(N147, LEN(N147) - LEN(Q147) - 1)</f>
        <v>science fiction</v>
      </c>
      <c r="S147" s="11">
        <f>(((J147/60)/60)/24)+DATE(1970,1,1)</f>
        <v>42200.542268518519</v>
      </c>
      <c r="T147" s="12">
        <f>(((I147/60)/60)/24)+DATE(1970,1,1)</f>
        <v>42227.542268518519</v>
      </c>
      <c r="U147" s="14">
        <f>YEAR(T147)</f>
        <v>2015</v>
      </c>
    </row>
    <row r="148" spans="1:21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>ROUND(((E148 / D148)*100), 0)</f>
        <v>1</v>
      </c>
      <c r="P148">
        <f>IF(L148&lt;&gt;0, ROUND(E148/L148, 2), 0)</f>
        <v>38.33</v>
      </c>
      <c r="Q148" s="5" t="str">
        <f>LEFT(N148, SEARCH("/",N148,1)-1)</f>
        <v>film &amp; video</v>
      </c>
      <c r="R148" s="5" t="str">
        <f>RIGHT(N148, LEN(N148) - LEN(Q148) - 1)</f>
        <v>science fiction</v>
      </c>
      <c r="S148" s="11">
        <f>(((J148/60)/60)/24)+DATE(1970,1,1)</f>
        <v>42693.016180555554</v>
      </c>
      <c r="T148" s="12">
        <f>(((I148/60)/60)/24)+DATE(1970,1,1)</f>
        <v>42753.016180555554</v>
      </c>
      <c r="U148" s="14">
        <f>YEAR(T148)</f>
        <v>2017</v>
      </c>
    </row>
    <row r="149" spans="1:21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>ROUND(((E149 / D149)*100), 0)</f>
        <v>0</v>
      </c>
      <c r="P149">
        <f>IF(L149&lt;&gt;0, ROUND(E149/L149, 2), 0)</f>
        <v>0</v>
      </c>
      <c r="Q149" s="5" t="str">
        <f>LEFT(N149, SEARCH("/",N149,1)-1)</f>
        <v>film &amp; video</v>
      </c>
      <c r="R149" s="5" t="str">
        <f>RIGHT(N149, LEN(N149) - LEN(Q149) - 1)</f>
        <v>science fiction</v>
      </c>
      <c r="S149" s="11">
        <f>(((J149/60)/60)/24)+DATE(1970,1,1)</f>
        <v>41969.767824074079</v>
      </c>
      <c r="T149" s="12">
        <f>(((I149/60)/60)/24)+DATE(1970,1,1)</f>
        <v>42012.762499999997</v>
      </c>
      <c r="U149" s="14">
        <f>YEAR(T149)</f>
        <v>2015</v>
      </c>
    </row>
    <row r="150" spans="1:21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>ROUND(((E150 / D150)*100), 0)</f>
        <v>0</v>
      </c>
      <c r="P150">
        <f>IF(L150&lt;&gt;0, ROUND(E150/L150, 2), 0)</f>
        <v>20</v>
      </c>
      <c r="Q150" s="5" t="str">
        <f>LEFT(N150, SEARCH("/",N150,1)-1)</f>
        <v>film &amp; video</v>
      </c>
      <c r="R150" s="5" t="str">
        <f>RIGHT(N150, LEN(N150) - LEN(Q150) - 1)</f>
        <v>science fiction</v>
      </c>
      <c r="S150" s="11">
        <f>(((J150/60)/60)/24)+DATE(1970,1,1)</f>
        <v>42397.281666666662</v>
      </c>
      <c r="T150" s="12">
        <f>(((I150/60)/60)/24)+DATE(1970,1,1)</f>
        <v>42427.281666666662</v>
      </c>
      <c r="U150" s="14">
        <f>YEAR(T150)</f>
        <v>2016</v>
      </c>
    </row>
    <row r="151" spans="1:21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>ROUND(((E151 / D151)*100), 0)</f>
        <v>1</v>
      </c>
      <c r="P151">
        <f>IF(L151&lt;&gt;0, ROUND(E151/L151, 2), 0)</f>
        <v>15.33</v>
      </c>
      <c r="Q151" s="5" t="str">
        <f>LEFT(N151, SEARCH("/",N151,1)-1)</f>
        <v>film &amp; video</v>
      </c>
      <c r="R151" s="5" t="str">
        <f>RIGHT(N151, LEN(N151) - LEN(Q151) - 1)</f>
        <v>science fiction</v>
      </c>
      <c r="S151" s="11">
        <f>(((J151/60)/60)/24)+DATE(1970,1,1)</f>
        <v>41968.172106481477</v>
      </c>
      <c r="T151" s="12">
        <f>(((I151/60)/60)/24)+DATE(1970,1,1)</f>
        <v>41998.333333333328</v>
      </c>
      <c r="U151" s="14">
        <f>YEAR(T151)</f>
        <v>2014</v>
      </c>
    </row>
    <row r="152" spans="1:21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>ROUND(((E152 / D152)*100), 0)</f>
        <v>23</v>
      </c>
      <c r="P152">
        <f>IF(L152&lt;&gt;0, ROUND(E152/L152, 2), 0)</f>
        <v>449.43</v>
      </c>
      <c r="Q152" s="5" t="str">
        <f>LEFT(N152, SEARCH("/",N152,1)-1)</f>
        <v>film &amp; video</v>
      </c>
      <c r="R152" s="5" t="str">
        <f>RIGHT(N152, LEN(N152) - LEN(Q152) - 1)</f>
        <v>science fiction</v>
      </c>
      <c r="S152" s="11">
        <f>(((J152/60)/60)/24)+DATE(1970,1,1)</f>
        <v>42090.161828703705</v>
      </c>
      <c r="T152" s="12">
        <f>(((I152/60)/60)/24)+DATE(1970,1,1)</f>
        <v>42150.161828703705</v>
      </c>
      <c r="U152" s="14">
        <f>YEAR(T152)</f>
        <v>2015</v>
      </c>
    </row>
    <row r="153" spans="1:21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>ROUND(((E153 / D153)*100), 0)</f>
        <v>0</v>
      </c>
      <c r="P153">
        <f>IF(L153&lt;&gt;0, ROUND(E153/L153, 2), 0)</f>
        <v>28</v>
      </c>
      <c r="Q153" s="5" t="str">
        <f>LEFT(N153, SEARCH("/",N153,1)-1)</f>
        <v>film &amp; video</v>
      </c>
      <c r="R153" s="5" t="str">
        <f>RIGHT(N153, LEN(N153) - LEN(Q153) - 1)</f>
        <v>science fiction</v>
      </c>
      <c r="S153" s="11">
        <f>(((J153/60)/60)/24)+DATE(1970,1,1)</f>
        <v>42113.550821759258</v>
      </c>
      <c r="T153" s="12">
        <f>(((I153/60)/60)/24)+DATE(1970,1,1)</f>
        <v>42173.550821759258</v>
      </c>
      <c r="U153" s="14">
        <f>YEAR(T153)</f>
        <v>2015</v>
      </c>
    </row>
    <row r="154" spans="1:21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>ROUND(((E154 / D154)*100), 0)</f>
        <v>0</v>
      </c>
      <c r="P154">
        <f>IF(L154&lt;&gt;0, ROUND(E154/L154, 2), 0)</f>
        <v>15</v>
      </c>
      <c r="Q154" s="5" t="str">
        <f>LEFT(N154, SEARCH("/",N154,1)-1)</f>
        <v>film &amp; video</v>
      </c>
      <c r="R154" s="5" t="str">
        <f>RIGHT(N154, LEN(N154) - LEN(Q154) - 1)</f>
        <v>science fiction</v>
      </c>
      <c r="S154" s="11">
        <f>(((J154/60)/60)/24)+DATE(1970,1,1)</f>
        <v>41875.077546296299</v>
      </c>
      <c r="T154" s="12">
        <f>(((I154/60)/60)/24)+DATE(1970,1,1)</f>
        <v>41905.077546296299</v>
      </c>
      <c r="U154" s="14">
        <f>YEAR(T154)</f>
        <v>2014</v>
      </c>
    </row>
    <row r="155" spans="1:21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>ROUND(((E155 / D155)*100), 0)</f>
        <v>1</v>
      </c>
      <c r="P155">
        <f>IF(L155&lt;&gt;0, ROUND(E155/L155, 2), 0)</f>
        <v>35.9</v>
      </c>
      <c r="Q155" s="5" t="str">
        <f>LEFT(N155, SEARCH("/",N155,1)-1)</f>
        <v>film &amp; video</v>
      </c>
      <c r="R155" s="5" t="str">
        <f>RIGHT(N155, LEN(N155) - LEN(Q155) - 1)</f>
        <v>science fiction</v>
      </c>
      <c r="S155" s="11">
        <f>(((J155/60)/60)/24)+DATE(1970,1,1)</f>
        <v>41933.586157407408</v>
      </c>
      <c r="T155" s="12">
        <f>(((I155/60)/60)/24)+DATE(1970,1,1)</f>
        <v>41975.627824074079</v>
      </c>
      <c r="U155" s="14">
        <f>YEAR(T155)</f>
        <v>2014</v>
      </c>
    </row>
    <row r="156" spans="1:21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>ROUND(((E156 / D156)*100), 0)</f>
        <v>3</v>
      </c>
      <c r="P156">
        <f>IF(L156&lt;&gt;0, ROUND(E156/L156, 2), 0)</f>
        <v>13.33</v>
      </c>
      <c r="Q156" s="5" t="str">
        <f>LEFT(N156, SEARCH("/",N156,1)-1)</f>
        <v>film &amp; video</v>
      </c>
      <c r="R156" s="5" t="str">
        <f>RIGHT(N156, LEN(N156) - LEN(Q156) - 1)</f>
        <v>science fiction</v>
      </c>
      <c r="S156" s="11">
        <f>(((J156/60)/60)/24)+DATE(1970,1,1)</f>
        <v>42115.547395833331</v>
      </c>
      <c r="T156" s="12">
        <f>(((I156/60)/60)/24)+DATE(1970,1,1)</f>
        <v>42158.547395833331</v>
      </c>
      <c r="U156" s="14">
        <f>YEAR(T156)</f>
        <v>2015</v>
      </c>
    </row>
    <row r="157" spans="1:21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>ROUND(((E157 / D157)*100), 0)</f>
        <v>0</v>
      </c>
      <c r="P157">
        <f>IF(L157&lt;&gt;0, ROUND(E157/L157, 2), 0)</f>
        <v>20.25</v>
      </c>
      <c r="Q157" s="5" t="str">
        <f>LEFT(N157, SEARCH("/",N157,1)-1)</f>
        <v>film &amp; video</v>
      </c>
      <c r="R157" s="5" t="str">
        <f>RIGHT(N157, LEN(N157) - LEN(Q157) - 1)</f>
        <v>science fiction</v>
      </c>
      <c r="S157" s="11">
        <f>(((J157/60)/60)/24)+DATE(1970,1,1)</f>
        <v>42168.559432870374</v>
      </c>
      <c r="T157" s="12">
        <f>(((I157/60)/60)/24)+DATE(1970,1,1)</f>
        <v>42208.559432870374</v>
      </c>
      <c r="U157" s="14">
        <f>YEAR(T157)</f>
        <v>2015</v>
      </c>
    </row>
    <row r="158" spans="1:21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>ROUND(((E158 / D158)*100), 0)</f>
        <v>5</v>
      </c>
      <c r="P158">
        <f>IF(L158&lt;&gt;0, ROUND(E158/L158, 2), 0)</f>
        <v>119</v>
      </c>
      <c r="Q158" s="5" t="str">
        <f>LEFT(N158, SEARCH("/",N158,1)-1)</f>
        <v>film &amp; video</v>
      </c>
      <c r="R158" s="5" t="str">
        <f>RIGHT(N158, LEN(N158) - LEN(Q158) - 1)</f>
        <v>science fiction</v>
      </c>
      <c r="S158" s="11">
        <f>(((J158/60)/60)/24)+DATE(1970,1,1)</f>
        <v>41794.124953703707</v>
      </c>
      <c r="T158" s="12">
        <f>(((I158/60)/60)/24)+DATE(1970,1,1)</f>
        <v>41854.124953703707</v>
      </c>
      <c r="U158" s="14">
        <f>YEAR(T158)</f>
        <v>2014</v>
      </c>
    </row>
    <row r="159" spans="1:21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>ROUND(((E159 / D159)*100), 0)</f>
        <v>0</v>
      </c>
      <c r="P159">
        <f>IF(L159&lt;&gt;0, ROUND(E159/L159, 2), 0)</f>
        <v>4</v>
      </c>
      <c r="Q159" s="5" t="str">
        <f>LEFT(N159, SEARCH("/",N159,1)-1)</f>
        <v>film &amp; video</v>
      </c>
      <c r="R159" s="5" t="str">
        <f>RIGHT(N159, LEN(N159) - LEN(Q159) - 1)</f>
        <v>science fiction</v>
      </c>
      <c r="S159" s="11">
        <f>(((J159/60)/60)/24)+DATE(1970,1,1)</f>
        <v>42396.911712962959</v>
      </c>
      <c r="T159" s="12">
        <f>(((I159/60)/60)/24)+DATE(1970,1,1)</f>
        <v>42426.911712962959</v>
      </c>
      <c r="U159" s="14">
        <f>YEAR(T159)</f>
        <v>2016</v>
      </c>
    </row>
    <row r="160" spans="1:21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>ROUND(((E160 / D160)*100), 0)</f>
        <v>0</v>
      </c>
      <c r="P160">
        <f>IF(L160&lt;&gt;0, ROUND(E160/L160, 2), 0)</f>
        <v>0</v>
      </c>
      <c r="Q160" s="5" t="str">
        <f>LEFT(N160, SEARCH("/",N160,1)-1)</f>
        <v>film &amp; video</v>
      </c>
      <c r="R160" s="5" t="str">
        <f>RIGHT(N160, LEN(N160) - LEN(Q160) - 1)</f>
        <v>science fiction</v>
      </c>
      <c r="S160" s="11">
        <f>(((J160/60)/60)/24)+DATE(1970,1,1)</f>
        <v>41904.07671296296</v>
      </c>
      <c r="T160" s="12">
        <f>(((I160/60)/60)/24)+DATE(1970,1,1)</f>
        <v>41934.07671296296</v>
      </c>
      <c r="U160" s="14">
        <f>YEAR(T160)</f>
        <v>2014</v>
      </c>
    </row>
    <row r="161" spans="1:21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>ROUND(((E161 / D161)*100), 0)</f>
        <v>0</v>
      </c>
      <c r="P161">
        <f>IF(L161&lt;&gt;0, ROUND(E161/L161, 2), 0)</f>
        <v>10</v>
      </c>
      <c r="Q161" s="5" t="str">
        <f>LEFT(N161, SEARCH("/",N161,1)-1)</f>
        <v>film &amp; video</v>
      </c>
      <c r="R161" s="5" t="str">
        <f>RIGHT(N161, LEN(N161) - LEN(Q161) - 1)</f>
        <v>science fiction</v>
      </c>
      <c r="S161" s="11">
        <f>(((J161/60)/60)/24)+DATE(1970,1,1)</f>
        <v>42514.434548611112</v>
      </c>
      <c r="T161" s="12">
        <f>(((I161/60)/60)/24)+DATE(1970,1,1)</f>
        <v>42554.434548611112</v>
      </c>
      <c r="U161" s="14">
        <f>YEAR(T161)</f>
        <v>2016</v>
      </c>
    </row>
    <row r="162" spans="1:21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>ROUND(((E162 / D162)*100), 0)</f>
        <v>0</v>
      </c>
      <c r="P162">
        <f>IF(L162&lt;&gt;0, ROUND(E162/L162, 2), 0)</f>
        <v>0</v>
      </c>
      <c r="Q162" s="5" t="str">
        <f>LEFT(N162, SEARCH("/",N162,1)-1)</f>
        <v>film &amp; video</v>
      </c>
      <c r="R162" s="5" t="str">
        <f>RIGHT(N162, LEN(N162) - LEN(Q162) - 1)</f>
        <v>drama</v>
      </c>
      <c r="S162" s="11">
        <f>(((J162/60)/60)/24)+DATE(1970,1,1)</f>
        <v>42171.913090277783</v>
      </c>
      <c r="T162" s="12">
        <f>(((I162/60)/60)/24)+DATE(1970,1,1)</f>
        <v>42231.913090277783</v>
      </c>
      <c r="U162" s="14">
        <f>YEAR(T162)</f>
        <v>2015</v>
      </c>
    </row>
    <row r="163" spans="1:21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>ROUND(((E163 / D163)*100), 0)</f>
        <v>0</v>
      </c>
      <c r="P163">
        <f>IF(L163&lt;&gt;0, ROUND(E163/L163, 2), 0)</f>
        <v>5</v>
      </c>
      <c r="Q163" s="5" t="str">
        <f>LEFT(N163, SEARCH("/",N163,1)-1)</f>
        <v>film &amp; video</v>
      </c>
      <c r="R163" s="5" t="str">
        <f>RIGHT(N163, LEN(N163) - LEN(Q163) - 1)</f>
        <v>drama</v>
      </c>
      <c r="S163" s="11">
        <f>(((J163/60)/60)/24)+DATE(1970,1,1)</f>
        <v>41792.687442129631</v>
      </c>
      <c r="T163" s="12">
        <f>(((I163/60)/60)/24)+DATE(1970,1,1)</f>
        <v>41822.687442129631</v>
      </c>
      <c r="U163" s="14">
        <f>YEAR(T163)</f>
        <v>2014</v>
      </c>
    </row>
    <row r="164" spans="1:21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>ROUND(((E164 / D164)*100), 0)</f>
        <v>16</v>
      </c>
      <c r="P164">
        <f>IF(L164&lt;&gt;0, ROUND(E164/L164, 2), 0)</f>
        <v>43.5</v>
      </c>
      <c r="Q164" s="5" t="str">
        <f>LEFT(N164, SEARCH("/",N164,1)-1)</f>
        <v>film &amp; video</v>
      </c>
      <c r="R164" s="5" t="str">
        <f>RIGHT(N164, LEN(N164) - LEN(Q164) - 1)</f>
        <v>drama</v>
      </c>
      <c r="S164" s="11">
        <f>(((J164/60)/60)/24)+DATE(1970,1,1)</f>
        <v>41835.126805555556</v>
      </c>
      <c r="T164" s="12">
        <f>(((I164/60)/60)/24)+DATE(1970,1,1)</f>
        <v>41867.987500000003</v>
      </c>
      <c r="U164" s="14">
        <f>YEAR(T164)</f>
        <v>2014</v>
      </c>
    </row>
    <row r="165" spans="1:21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>ROUND(((E165 / D165)*100), 0)</f>
        <v>0</v>
      </c>
      <c r="P165">
        <f>IF(L165&lt;&gt;0, ROUND(E165/L165, 2), 0)</f>
        <v>0</v>
      </c>
      <c r="Q165" s="5" t="str">
        <f>LEFT(N165, SEARCH("/",N165,1)-1)</f>
        <v>film &amp; video</v>
      </c>
      <c r="R165" s="5" t="str">
        <f>RIGHT(N165, LEN(N165) - LEN(Q165) - 1)</f>
        <v>drama</v>
      </c>
      <c r="S165" s="11">
        <f>(((J165/60)/60)/24)+DATE(1970,1,1)</f>
        <v>42243.961273148147</v>
      </c>
      <c r="T165" s="12">
        <f>(((I165/60)/60)/24)+DATE(1970,1,1)</f>
        <v>42278</v>
      </c>
      <c r="U165" s="14">
        <f>YEAR(T165)</f>
        <v>2015</v>
      </c>
    </row>
    <row r="166" spans="1:21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>ROUND(((E166 / D166)*100), 0)</f>
        <v>1</v>
      </c>
      <c r="P166">
        <f>IF(L166&lt;&gt;0, ROUND(E166/L166, 2), 0)</f>
        <v>91.43</v>
      </c>
      <c r="Q166" s="5" t="str">
        <f>LEFT(N166, SEARCH("/",N166,1)-1)</f>
        <v>film &amp; video</v>
      </c>
      <c r="R166" s="5" t="str">
        <f>RIGHT(N166, LEN(N166) - LEN(Q166) - 1)</f>
        <v>drama</v>
      </c>
      <c r="S166" s="11">
        <f>(((J166/60)/60)/24)+DATE(1970,1,1)</f>
        <v>41841.762743055559</v>
      </c>
      <c r="T166" s="12">
        <f>(((I166/60)/60)/24)+DATE(1970,1,1)</f>
        <v>41901.762743055559</v>
      </c>
      <c r="U166" s="14">
        <f>YEAR(T166)</f>
        <v>2014</v>
      </c>
    </row>
    <row r="167" spans="1:21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>ROUND(((E167 / D167)*100), 0)</f>
        <v>0</v>
      </c>
      <c r="P167">
        <f>IF(L167&lt;&gt;0, ROUND(E167/L167, 2), 0)</f>
        <v>0</v>
      </c>
      <c r="Q167" s="5" t="str">
        <f>LEFT(N167, SEARCH("/",N167,1)-1)</f>
        <v>film &amp; video</v>
      </c>
      <c r="R167" s="5" t="str">
        <f>RIGHT(N167, LEN(N167) - LEN(Q167) - 1)</f>
        <v>drama</v>
      </c>
      <c r="S167" s="11">
        <f>(((J167/60)/60)/24)+DATE(1970,1,1)</f>
        <v>42351.658842592587</v>
      </c>
      <c r="T167" s="12">
        <f>(((I167/60)/60)/24)+DATE(1970,1,1)</f>
        <v>42381.658842592587</v>
      </c>
      <c r="U167" s="14">
        <f>YEAR(T167)</f>
        <v>2016</v>
      </c>
    </row>
    <row r="168" spans="1:21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>ROUND(((E168 / D168)*100), 0)</f>
        <v>60</v>
      </c>
      <c r="P168">
        <f>IF(L168&lt;&gt;0, ROUND(E168/L168, 2), 0)</f>
        <v>3000</v>
      </c>
      <c r="Q168" s="5" t="str">
        <f>LEFT(N168, SEARCH("/",N168,1)-1)</f>
        <v>film &amp; video</v>
      </c>
      <c r="R168" s="5" t="str">
        <f>RIGHT(N168, LEN(N168) - LEN(Q168) - 1)</f>
        <v>drama</v>
      </c>
      <c r="S168" s="11">
        <f>(((J168/60)/60)/24)+DATE(1970,1,1)</f>
        <v>42721.075949074075</v>
      </c>
      <c r="T168" s="12">
        <f>(((I168/60)/60)/24)+DATE(1970,1,1)</f>
        <v>42751.075949074075</v>
      </c>
      <c r="U168" s="14">
        <f>YEAR(T168)</f>
        <v>2017</v>
      </c>
    </row>
    <row r="169" spans="1:21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>ROUND(((E169 / D169)*100), 0)</f>
        <v>0</v>
      </c>
      <c r="P169">
        <f>IF(L169&lt;&gt;0, ROUND(E169/L169, 2), 0)</f>
        <v>5.5</v>
      </c>
      <c r="Q169" s="5" t="str">
        <f>LEFT(N169, SEARCH("/",N169,1)-1)</f>
        <v>film &amp; video</v>
      </c>
      <c r="R169" s="5" t="str">
        <f>RIGHT(N169, LEN(N169) - LEN(Q169) - 1)</f>
        <v>drama</v>
      </c>
      <c r="S169" s="11">
        <f>(((J169/60)/60)/24)+DATE(1970,1,1)</f>
        <v>42160.927488425921</v>
      </c>
      <c r="T169" s="12">
        <f>(((I169/60)/60)/24)+DATE(1970,1,1)</f>
        <v>42220.927488425921</v>
      </c>
      <c r="U169" s="14">
        <f>YEAR(T169)</f>
        <v>2015</v>
      </c>
    </row>
    <row r="170" spans="1:21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>ROUND(((E170 / D170)*100), 0)</f>
        <v>4</v>
      </c>
      <c r="P170">
        <f>IF(L170&lt;&gt;0, ROUND(E170/L170, 2), 0)</f>
        <v>108.33</v>
      </c>
      <c r="Q170" s="5" t="str">
        <f>LEFT(N170, SEARCH("/",N170,1)-1)</f>
        <v>film &amp; video</v>
      </c>
      <c r="R170" s="5" t="str">
        <f>RIGHT(N170, LEN(N170) - LEN(Q170) - 1)</f>
        <v>drama</v>
      </c>
      <c r="S170" s="11">
        <f>(((J170/60)/60)/24)+DATE(1970,1,1)</f>
        <v>42052.83530092593</v>
      </c>
      <c r="T170" s="12">
        <f>(((I170/60)/60)/24)+DATE(1970,1,1)</f>
        <v>42082.793634259258</v>
      </c>
      <c r="U170" s="14">
        <f>YEAR(T170)</f>
        <v>2015</v>
      </c>
    </row>
    <row r="171" spans="1:21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>ROUND(((E171 / D171)*100), 0)</f>
        <v>22</v>
      </c>
      <c r="P171">
        <f>IF(L171&lt;&gt;0, ROUND(E171/L171, 2), 0)</f>
        <v>56</v>
      </c>
      <c r="Q171" s="5" t="str">
        <f>LEFT(N171, SEARCH("/",N171,1)-1)</f>
        <v>film &amp; video</v>
      </c>
      <c r="R171" s="5" t="str">
        <f>RIGHT(N171, LEN(N171) - LEN(Q171) - 1)</f>
        <v>drama</v>
      </c>
      <c r="S171" s="11">
        <f>(((J171/60)/60)/24)+DATE(1970,1,1)</f>
        <v>41900.505312499998</v>
      </c>
      <c r="T171" s="12">
        <f>(((I171/60)/60)/24)+DATE(1970,1,1)</f>
        <v>41930.505312499998</v>
      </c>
      <c r="U171" s="14">
        <f>YEAR(T171)</f>
        <v>2014</v>
      </c>
    </row>
    <row r="172" spans="1:21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>ROUND(((E172 / D172)*100), 0)</f>
        <v>3</v>
      </c>
      <c r="P172">
        <f>IF(L172&lt;&gt;0, ROUND(E172/L172, 2), 0)</f>
        <v>32.5</v>
      </c>
      <c r="Q172" s="5" t="str">
        <f>LEFT(N172, SEARCH("/",N172,1)-1)</f>
        <v>film &amp; video</v>
      </c>
      <c r="R172" s="5" t="str">
        <f>RIGHT(N172, LEN(N172) - LEN(Q172) - 1)</f>
        <v>drama</v>
      </c>
      <c r="S172" s="11">
        <f>(((J172/60)/60)/24)+DATE(1970,1,1)</f>
        <v>42216.977812500001</v>
      </c>
      <c r="T172" s="12">
        <f>(((I172/60)/60)/24)+DATE(1970,1,1)</f>
        <v>42246.227777777778</v>
      </c>
      <c r="U172" s="14">
        <f>YEAR(T172)</f>
        <v>2015</v>
      </c>
    </row>
    <row r="173" spans="1:21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>ROUND(((E173 / D173)*100), 0)</f>
        <v>0</v>
      </c>
      <c r="P173">
        <f>IF(L173&lt;&gt;0, ROUND(E173/L173, 2), 0)</f>
        <v>1</v>
      </c>
      <c r="Q173" s="5" t="str">
        <f>LEFT(N173, SEARCH("/",N173,1)-1)</f>
        <v>film &amp; video</v>
      </c>
      <c r="R173" s="5" t="str">
        <f>RIGHT(N173, LEN(N173) - LEN(Q173) - 1)</f>
        <v>drama</v>
      </c>
      <c r="S173" s="11">
        <f>(((J173/60)/60)/24)+DATE(1970,1,1)</f>
        <v>42534.180717592593</v>
      </c>
      <c r="T173" s="12">
        <f>(((I173/60)/60)/24)+DATE(1970,1,1)</f>
        <v>42594.180717592593</v>
      </c>
      <c r="U173" s="14">
        <f>YEAR(T173)</f>
        <v>2016</v>
      </c>
    </row>
    <row r="174" spans="1:21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>ROUND(((E174 / D174)*100), 0)</f>
        <v>0</v>
      </c>
      <c r="P174">
        <f>IF(L174&lt;&gt;0, ROUND(E174/L174, 2), 0)</f>
        <v>0</v>
      </c>
      <c r="Q174" s="5" t="str">
        <f>LEFT(N174, SEARCH("/",N174,1)-1)</f>
        <v>film &amp; video</v>
      </c>
      <c r="R174" s="5" t="str">
        <f>RIGHT(N174, LEN(N174) - LEN(Q174) - 1)</f>
        <v>drama</v>
      </c>
      <c r="S174" s="11">
        <f>(((J174/60)/60)/24)+DATE(1970,1,1)</f>
        <v>42047.394942129627</v>
      </c>
      <c r="T174" s="12">
        <f>(((I174/60)/60)/24)+DATE(1970,1,1)</f>
        <v>42082.353275462956</v>
      </c>
      <c r="U174" s="14">
        <f>YEAR(T174)</f>
        <v>2015</v>
      </c>
    </row>
    <row r="175" spans="1:21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>ROUND(((E175 / D175)*100), 0)</f>
        <v>0</v>
      </c>
      <c r="P175">
        <f>IF(L175&lt;&gt;0, ROUND(E175/L175, 2), 0)</f>
        <v>0</v>
      </c>
      <c r="Q175" s="5" t="str">
        <f>LEFT(N175, SEARCH("/",N175,1)-1)</f>
        <v>film &amp; video</v>
      </c>
      <c r="R175" s="5" t="str">
        <f>RIGHT(N175, LEN(N175) - LEN(Q175) - 1)</f>
        <v>drama</v>
      </c>
      <c r="S175" s="11">
        <f>(((J175/60)/60)/24)+DATE(1970,1,1)</f>
        <v>42033.573009259257</v>
      </c>
      <c r="T175" s="12">
        <f>(((I175/60)/60)/24)+DATE(1970,1,1)</f>
        <v>42063.573009259257</v>
      </c>
      <c r="U175" s="14">
        <f>YEAR(T175)</f>
        <v>2015</v>
      </c>
    </row>
    <row r="176" spans="1:21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>ROUND(((E176 / D176)*100), 0)</f>
        <v>0</v>
      </c>
      <c r="P176">
        <f>IF(L176&lt;&gt;0, ROUND(E176/L176, 2), 0)</f>
        <v>0</v>
      </c>
      <c r="Q176" s="5" t="str">
        <f>LEFT(N176, SEARCH("/",N176,1)-1)</f>
        <v>film &amp; video</v>
      </c>
      <c r="R176" s="5" t="str">
        <f>RIGHT(N176, LEN(N176) - LEN(Q176) - 1)</f>
        <v>drama</v>
      </c>
      <c r="S176" s="11">
        <f>(((J176/60)/60)/24)+DATE(1970,1,1)</f>
        <v>42072.758981481486</v>
      </c>
      <c r="T176" s="12">
        <f>(((I176/60)/60)/24)+DATE(1970,1,1)</f>
        <v>42132.758981481486</v>
      </c>
      <c r="U176" s="14">
        <f>YEAR(T176)</f>
        <v>2015</v>
      </c>
    </row>
    <row r="177" spans="1:21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>ROUND(((E177 / D177)*100), 0)</f>
        <v>6</v>
      </c>
      <c r="P177">
        <f>IF(L177&lt;&gt;0, ROUND(E177/L177, 2), 0)</f>
        <v>49.88</v>
      </c>
      <c r="Q177" s="5" t="str">
        <f>LEFT(N177, SEARCH("/",N177,1)-1)</f>
        <v>film &amp; video</v>
      </c>
      <c r="R177" s="5" t="str">
        <f>RIGHT(N177, LEN(N177) - LEN(Q177) - 1)</f>
        <v>drama</v>
      </c>
      <c r="S177" s="11">
        <f>(((J177/60)/60)/24)+DATE(1970,1,1)</f>
        <v>41855.777905092589</v>
      </c>
      <c r="T177" s="12">
        <f>(((I177/60)/60)/24)+DATE(1970,1,1)</f>
        <v>41880.777905092589</v>
      </c>
      <c r="U177" s="14">
        <f>YEAR(T177)</f>
        <v>2014</v>
      </c>
    </row>
    <row r="178" spans="1:21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>ROUND(((E178 / D178)*100), 0)</f>
        <v>0</v>
      </c>
      <c r="P178">
        <f>IF(L178&lt;&gt;0, ROUND(E178/L178, 2), 0)</f>
        <v>0</v>
      </c>
      <c r="Q178" s="5" t="str">
        <f>LEFT(N178, SEARCH("/",N178,1)-1)</f>
        <v>film &amp; video</v>
      </c>
      <c r="R178" s="5" t="str">
        <f>RIGHT(N178, LEN(N178) - LEN(Q178) - 1)</f>
        <v>drama</v>
      </c>
      <c r="S178" s="11">
        <f>(((J178/60)/60)/24)+DATE(1970,1,1)</f>
        <v>42191.824062500003</v>
      </c>
      <c r="T178" s="12">
        <f>(((I178/60)/60)/24)+DATE(1970,1,1)</f>
        <v>42221.824062500003</v>
      </c>
      <c r="U178" s="14">
        <f>YEAR(T178)</f>
        <v>2015</v>
      </c>
    </row>
    <row r="179" spans="1:21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>ROUND(((E179 / D179)*100), 0)</f>
        <v>40</v>
      </c>
      <c r="P179">
        <f>IF(L179&lt;&gt;0, ROUND(E179/L179, 2), 0)</f>
        <v>25.71</v>
      </c>
      <c r="Q179" s="5" t="str">
        <f>LEFT(N179, SEARCH("/",N179,1)-1)</f>
        <v>film &amp; video</v>
      </c>
      <c r="R179" s="5" t="str">
        <f>RIGHT(N179, LEN(N179) - LEN(Q179) - 1)</f>
        <v>drama</v>
      </c>
      <c r="S179" s="11">
        <f>(((J179/60)/60)/24)+DATE(1970,1,1)</f>
        <v>42070.047754629632</v>
      </c>
      <c r="T179" s="12">
        <f>(((I179/60)/60)/24)+DATE(1970,1,1)</f>
        <v>42087.00608796296</v>
      </c>
      <c r="U179" s="14">
        <f>YEAR(T179)</f>
        <v>2015</v>
      </c>
    </row>
    <row r="180" spans="1:21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>ROUND(((E180 / D180)*100), 0)</f>
        <v>0</v>
      </c>
      <c r="P180">
        <f>IF(L180&lt;&gt;0, ROUND(E180/L180, 2), 0)</f>
        <v>0</v>
      </c>
      <c r="Q180" s="5" t="str">
        <f>LEFT(N180, SEARCH("/",N180,1)-1)</f>
        <v>film &amp; video</v>
      </c>
      <c r="R180" s="5" t="str">
        <f>RIGHT(N180, LEN(N180) - LEN(Q180) - 1)</f>
        <v>drama</v>
      </c>
      <c r="S180" s="11">
        <f>(((J180/60)/60)/24)+DATE(1970,1,1)</f>
        <v>42304.955381944441</v>
      </c>
      <c r="T180" s="12">
        <f>(((I180/60)/60)/24)+DATE(1970,1,1)</f>
        <v>42334.997048611112</v>
      </c>
      <c r="U180" s="14">
        <f>YEAR(T180)</f>
        <v>2015</v>
      </c>
    </row>
    <row r="181" spans="1:21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>ROUND(((E181 / D181)*100), 0)</f>
        <v>20</v>
      </c>
      <c r="P181">
        <f>IF(L181&lt;&gt;0, ROUND(E181/L181, 2), 0)</f>
        <v>100</v>
      </c>
      <c r="Q181" s="5" t="str">
        <f>LEFT(N181, SEARCH("/",N181,1)-1)</f>
        <v>film &amp; video</v>
      </c>
      <c r="R181" s="5" t="str">
        <f>RIGHT(N181, LEN(N181) - LEN(Q181) - 1)</f>
        <v>drama</v>
      </c>
      <c r="S181" s="11">
        <f>(((J181/60)/60)/24)+DATE(1970,1,1)</f>
        <v>42403.080497685187</v>
      </c>
      <c r="T181" s="12">
        <f>(((I181/60)/60)/24)+DATE(1970,1,1)</f>
        <v>42433.080497685187</v>
      </c>
      <c r="U181" s="14">
        <f>YEAR(T181)</f>
        <v>2016</v>
      </c>
    </row>
    <row r="182" spans="1:21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>ROUND(((E182 / D182)*100), 0)</f>
        <v>33</v>
      </c>
      <c r="P182">
        <f>IF(L182&lt;&gt;0, ROUND(E182/L182, 2), 0)</f>
        <v>30.85</v>
      </c>
      <c r="Q182" s="5" t="str">
        <f>LEFT(N182, SEARCH("/",N182,1)-1)</f>
        <v>film &amp; video</v>
      </c>
      <c r="R182" s="5" t="str">
        <f>RIGHT(N182, LEN(N182) - LEN(Q182) - 1)</f>
        <v>drama</v>
      </c>
      <c r="S182" s="11">
        <f>(((J182/60)/60)/24)+DATE(1970,1,1)</f>
        <v>42067.991238425922</v>
      </c>
      <c r="T182" s="12">
        <f>(((I182/60)/60)/24)+DATE(1970,1,1)</f>
        <v>42107.791666666672</v>
      </c>
      <c r="U182" s="14">
        <f>YEAR(T182)</f>
        <v>2015</v>
      </c>
    </row>
    <row r="183" spans="1:21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>ROUND(((E183 / D183)*100), 0)</f>
        <v>21</v>
      </c>
      <c r="P183">
        <f>IF(L183&lt;&gt;0, ROUND(E183/L183, 2), 0)</f>
        <v>180.5</v>
      </c>
      <c r="Q183" s="5" t="str">
        <f>LEFT(N183, SEARCH("/",N183,1)-1)</f>
        <v>film &amp; video</v>
      </c>
      <c r="R183" s="5" t="str">
        <f>RIGHT(N183, LEN(N183) - LEN(Q183) - 1)</f>
        <v>drama</v>
      </c>
      <c r="S183" s="11">
        <f>(((J183/60)/60)/24)+DATE(1970,1,1)</f>
        <v>42147.741840277777</v>
      </c>
      <c r="T183" s="12">
        <f>(((I183/60)/60)/24)+DATE(1970,1,1)</f>
        <v>42177.741840277777</v>
      </c>
      <c r="U183" s="14">
        <f>YEAR(T183)</f>
        <v>2015</v>
      </c>
    </row>
    <row r="184" spans="1:21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>ROUND(((E184 / D184)*100), 0)</f>
        <v>0</v>
      </c>
      <c r="P184">
        <f>IF(L184&lt;&gt;0, ROUND(E184/L184, 2), 0)</f>
        <v>0</v>
      </c>
      <c r="Q184" s="5" t="str">
        <f>LEFT(N184, SEARCH("/",N184,1)-1)</f>
        <v>film &amp; video</v>
      </c>
      <c r="R184" s="5" t="str">
        <f>RIGHT(N184, LEN(N184) - LEN(Q184) - 1)</f>
        <v>drama</v>
      </c>
      <c r="S184" s="11">
        <f>(((J184/60)/60)/24)+DATE(1970,1,1)</f>
        <v>42712.011944444443</v>
      </c>
      <c r="T184" s="12">
        <f>(((I184/60)/60)/24)+DATE(1970,1,1)</f>
        <v>42742.011944444443</v>
      </c>
      <c r="U184" s="14">
        <f>YEAR(T184)</f>
        <v>2017</v>
      </c>
    </row>
    <row r="185" spans="1:21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>ROUND(((E185 / D185)*100), 0)</f>
        <v>36</v>
      </c>
      <c r="P185">
        <f>IF(L185&lt;&gt;0, ROUND(E185/L185, 2), 0)</f>
        <v>373.5</v>
      </c>
      <c r="Q185" s="5" t="str">
        <f>LEFT(N185, SEARCH("/",N185,1)-1)</f>
        <v>film &amp; video</v>
      </c>
      <c r="R185" s="5" t="str">
        <f>RIGHT(N185, LEN(N185) - LEN(Q185) - 1)</f>
        <v>drama</v>
      </c>
      <c r="S185" s="11">
        <f>(((J185/60)/60)/24)+DATE(1970,1,1)</f>
        <v>41939.810300925928</v>
      </c>
      <c r="T185" s="12">
        <f>(((I185/60)/60)/24)+DATE(1970,1,1)</f>
        <v>41969.851967592593</v>
      </c>
      <c r="U185" s="14">
        <f>YEAR(T185)</f>
        <v>2014</v>
      </c>
    </row>
    <row r="186" spans="1:21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>ROUND(((E186 / D186)*100), 0)</f>
        <v>3</v>
      </c>
      <c r="P186">
        <f>IF(L186&lt;&gt;0, ROUND(E186/L186, 2), 0)</f>
        <v>25.5</v>
      </c>
      <c r="Q186" s="5" t="str">
        <f>LEFT(N186, SEARCH("/",N186,1)-1)</f>
        <v>film &amp; video</v>
      </c>
      <c r="R186" s="5" t="str">
        <f>RIGHT(N186, LEN(N186) - LEN(Q186) - 1)</f>
        <v>drama</v>
      </c>
      <c r="S186" s="11">
        <f>(((J186/60)/60)/24)+DATE(1970,1,1)</f>
        <v>41825.791226851856</v>
      </c>
      <c r="T186" s="12">
        <f>(((I186/60)/60)/24)+DATE(1970,1,1)</f>
        <v>41883.165972222225</v>
      </c>
      <c r="U186" s="14">
        <f>YEAR(T186)</f>
        <v>2014</v>
      </c>
    </row>
    <row r="187" spans="1:21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>ROUND(((E187 / D187)*100), 0)</f>
        <v>6</v>
      </c>
      <c r="P187">
        <f>IF(L187&lt;&gt;0, ROUND(E187/L187, 2), 0)</f>
        <v>220</v>
      </c>
      <c r="Q187" s="5" t="str">
        <f>LEFT(N187, SEARCH("/",N187,1)-1)</f>
        <v>film &amp; video</v>
      </c>
      <c r="R187" s="5" t="str">
        <f>RIGHT(N187, LEN(N187) - LEN(Q187) - 1)</f>
        <v>drama</v>
      </c>
      <c r="S187" s="11">
        <f>(((J187/60)/60)/24)+DATE(1970,1,1)</f>
        <v>42570.91133101852</v>
      </c>
      <c r="T187" s="12">
        <f>(((I187/60)/60)/24)+DATE(1970,1,1)</f>
        <v>42600.91133101852</v>
      </c>
      <c r="U187" s="14">
        <f>YEAR(T187)</f>
        <v>2016</v>
      </c>
    </row>
    <row r="188" spans="1:21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>ROUND(((E188 / D188)*100), 0)</f>
        <v>0</v>
      </c>
      <c r="P188">
        <f>IF(L188&lt;&gt;0, ROUND(E188/L188, 2), 0)</f>
        <v>0</v>
      </c>
      <c r="Q188" s="5" t="str">
        <f>LEFT(N188, SEARCH("/",N188,1)-1)</f>
        <v>film &amp; video</v>
      </c>
      <c r="R188" s="5" t="str">
        <f>RIGHT(N188, LEN(N188) - LEN(Q188) - 1)</f>
        <v>drama</v>
      </c>
      <c r="S188" s="11">
        <f>(((J188/60)/60)/24)+DATE(1970,1,1)</f>
        <v>42767.812893518523</v>
      </c>
      <c r="T188" s="12">
        <f>(((I188/60)/60)/24)+DATE(1970,1,1)</f>
        <v>42797.833333333328</v>
      </c>
      <c r="U188" s="14">
        <f>YEAR(T188)</f>
        <v>2017</v>
      </c>
    </row>
    <row r="189" spans="1:21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>ROUND(((E189 / D189)*100), 0)</f>
        <v>16</v>
      </c>
      <c r="P189">
        <f>IF(L189&lt;&gt;0, ROUND(E189/L189, 2), 0)</f>
        <v>160</v>
      </c>
      <c r="Q189" s="5" t="str">
        <f>LEFT(N189, SEARCH("/",N189,1)-1)</f>
        <v>film &amp; video</v>
      </c>
      <c r="R189" s="5" t="str">
        <f>RIGHT(N189, LEN(N189) - LEN(Q189) - 1)</f>
        <v>drama</v>
      </c>
      <c r="S189" s="11">
        <f>(((J189/60)/60)/24)+DATE(1970,1,1)</f>
        <v>42182.234456018516</v>
      </c>
      <c r="T189" s="12">
        <f>(((I189/60)/60)/24)+DATE(1970,1,1)</f>
        <v>42206.290972222225</v>
      </c>
      <c r="U189" s="14">
        <f>YEAR(T189)</f>
        <v>2015</v>
      </c>
    </row>
    <row r="190" spans="1:21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>ROUND(((E190 / D190)*100), 0)</f>
        <v>0</v>
      </c>
      <c r="P190">
        <f>IF(L190&lt;&gt;0, ROUND(E190/L190, 2), 0)</f>
        <v>0</v>
      </c>
      <c r="Q190" s="5" t="str">
        <f>LEFT(N190, SEARCH("/",N190,1)-1)</f>
        <v>film &amp; video</v>
      </c>
      <c r="R190" s="5" t="str">
        <f>RIGHT(N190, LEN(N190) - LEN(Q190) - 1)</f>
        <v>drama</v>
      </c>
      <c r="S190" s="11">
        <f>(((J190/60)/60)/24)+DATE(1970,1,1)</f>
        <v>41857.18304398148</v>
      </c>
      <c r="T190" s="12">
        <f>(((I190/60)/60)/24)+DATE(1970,1,1)</f>
        <v>41887.18304398148</v>
      </c>
      <c r="U190" s="14">
        <f>YEAR(T190)</f>
        <v>2014</v>
      </c>
    </row>
    <row r="191" spans="1:21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>ROUND(((E191 / D191)*100), 0)</f>
        <v>0</v>
      </c>
      <c r="P191">
        <f>IF(L191&lt;&gt;0, ROUND(E191/L191, 2), 0)</f>
        <v>69</v>
      </c>
      <c r="Q191" s="5" t="str">
        <f>LEFT(N191, SEARCH("/",N191,1)-1)</f>
        <v>film &amp; video</v>
      </c>
      <c r="R191" s="5" t="str">
        <f>RIGHT(N191, LEN(N191) - LEN(Q191) - 1)</f>
        <v>drama</v>
      </c>
      <c r="S191" s="11">
        <f>(((J191/60)/60)/24)+DATE(1970,1,1)</f>
        <v>42556.690706018519</v>
      </c>
      <c r="T191" s="12">
        <f>(((I191/60)/60)/24)+DATE(1970,1,1)</f>
        <v>42616.690706018519</v>
      </c>
      <c r="U191" s="14">
        <f>YEAR(T191)</f>
        <v>2016</v>
      </c>
    </row>
    <row r="192" spans="1:21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>ROUND(((E192 / D192)*100), 0)</f>
        <v>0</v>
      </c>
      <c r="P192">
        <f>IF(L192&lt;&gt;0, ROUND(E192/L192, 2), 0)</f>
        <v>50</v>
      </c>
      <c r="Q192" s="5" t="str">
        <f>LEFT(N192, SEARCH("/",N192,1)-1)</f>
        <v>film &amp; video</v>
      </c>
      <c r="R192" s="5" t="str">
        <f>RIGHT(N192, LEN(N192) - LEN(Q192) - 1)</f>
        <v>drama</v>
      </c>
      <c r="S192" s="11">
        <f>(((J192/60)/60)/24)+DATE(1970,1,1)</f>
        <v>42527.650995370372</v>
      </c>
      <c r="T192" s="12">
        <f>(((I192/60)/60)/24)+DATE(1970,1,1)</f>
        <v>42537.650995370372</v>
      </c>
      <c r="U192" s="14">
        <f>YEAR(T192)</f>
        <v>2016</v>
      </c>
    </row>
    <row r="193" spans="1:21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>ROUND(((E193 / D193)*100), 0)</f>
        <v>5</v>
      </c>
      <c r="P193">
        <f>IF(L193&lt;&gt;0, ROUND(E193/L193, 2), 0)</f>
        <v>83.33</v>
      </c>
      <c r="Q193" s="5" t="str">
        <f>LEFT(N193, SEARCH("/",N193,1)-1)</f>
        <v>film &amp; video</v>
      </c>
      <c r="R193" s="5" t="str">
        <f>RIGHT(N193, LEN(N193) - LEN(Q193) - 1)</f>
        <v>drama</v>
      </c>
      <c r="S193" s="11">
        <f>(((J193/60)/60)/24)+DATE(1970,1,1)</f>
        <v>42239.441412037035</v>
      </c>
      <c r="T193" s="12">
        <f>(((I193/60)/60)/24)+DATE(1970,1,1)</f>
        <v>42279.441412037035</v>
      </c>
      <c r="U193" s="14">
        <f>YEAR(T193)</f>
        <v>2015</v>
      </c>
    </row>
    <row r="194" spans="1:21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>ROUND(((E194 / D194)*100), 0)</f>
        <v>0</v>
      </c>
      <c r="P194">
        <f>IF(L194&lt;&gt;0, ROUND(E194/L194, 2), 0)</f>
        <v>5.67</v>
      </c>
      <c r="Q194" s="5" t="str">
        <f>LEFT(N194, SEARCH("/",N194,1)-1)</f>
        <v>film &amp; video</v>
      </c>
      <c r="R194" s="5" t="str">
        <f>RIGHT(N194, LEN(N194) - LEN(Q194) - 1)</f>
        <v>drama</v>
      </c>
      <c r="S194" s="11">
        <f>(((J194/60)/60)/24)+DATE(1970,1,1)</f>
        <v>41899.792037037041</v>
      </c>
      <c r="T194" s="12">
        <f>(((I194/60)/60)/24)+DATE(1970,1,1)</f>
        <v>41929.792037037041</v>
      </c>
      <c r="U194" s="14">
        <f>YEAR(T194)</f>
        <v>2014</v>
      </c>
    </row>
    <row r="195" spans="1:21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>ROUND(((E195 / D195)*100), 0)</f>
        <v>0</v>
      </c>
      <c r="P195">
        <f>IF(L195&lt;&gt;0, ROUND(E195/L195, 2), 0)</f>
        <v>0</v>
      </c>
      <c r="Q195" s="5" t="str">
        <f>LEFT(N195, SEARCH("/",N195,1)-1)</f>
        <v>film &amp; video</v>
      </c>
      <c r="R195" s="5" t="str">
        <f>RIGHT(N195, LEN(N195) - LEN(Q195) - 1)</f>
        <v>drama</v>
      </c>
      <c r="S195" s="11">
        <f>(((J195/60)/60)/24)+DATE(1970,1,1)</f>
        <v>41911.934791666667</v>
      </c>
      <c r="T195" s="12">
        <f>(((I195/60)/60)/24)+DATE(1970,1,1)</f>
        <v>41971.976458333331</v>
      </c>
      <c r="U195" s="14">
        <f>YEAR(T195)</f>
        <v>2014</v>
      </c>
    </row>
    <row r="196" spans="1:21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>ROUND(((E196 / D196)*100), 0)</f>
        <v>0</v>
      </c>
      <c r="P196">
        <f>IF(L196&lt;&gt;0, ROUND(E196/L196, 2), 0)</f>
        <v>1</v>
      </c>
      <c r="Q196" s="5" t="str">
        <f>LEFT(N196, SEARCH("/",N196,1)-1)</f>
        <v>film &amp; video</v>
      </c>
      <c r="R196" s="5" t="str">
        <f>RIGHT(N196, LEN(N196) - LEN(Q196) - 1)</f>
        <v>drama</v>
      </c>
      <c r="S196" s="11">
        <f>(((J196/60)/60)/24)+DATE(1970,1,1)</f>
        <v>42375.996886574074</v>
      </c>
      <c r="T196" s="12">
        <f>(((I196/60)/60)/24)+DATE(1970,1,1)</f>
        <v>42435.996886574074</v>
      </c>
      <c r="U196" s="14">
        <f>YEAR(T196)</f>
        <v>2016</v>
      </c>
    </row>
    <row r="197" spans="1:21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>ROUND(((E197 / D197)*100), 0)</f>
        <v>0</v>
      </c>
      <c r="P197">
        <f>IF(L197&lt;&gt;0, ROUND(E197/L197, 2), 0)</f>
        <v>0</v>
      </c>
      <c r="Q197" s="5" t="str">
        <f>LEFT(N197, SEARCH("/",N197,1)-1)</f>
        <v>film &amp; video</v>
      </c>
      <c r="R197" s="5" t="str">
        <f>RIGHT(N197, LEN(N197) - LEN(Q197) - 1)</f>
        <v>drama</v>
      </c>
      <c r="S197" s="11">
        <f>(((J197/60)/60)/24)+DATE(1970,1,1)</f>
        <v>42135.67050925926</v>
      </c>
      <c r="T197" s="12">
        <f>(((I197/60)/60)/24)+DATE(1970,1,1)</f>
        <v>42195.67050925926</v>
      </c>
      <c r="U197" s="14">
        <f>YEAR(T197)</f>
        <v>2015</v>
      </c>
    </row>
    <row r="198" spans="1:21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>ROUND(((E198 / D198)*100), 0)</f>
        <v>42</v>
      </c>
      <c r="P198">
        <f>IF(L198&lt;&gt;0, ROUND(E198/L198, 2), 0)</f>
        <v>77.11</v>
      </c>
      <c r="Q198" s="5" t="str">
        <f>LEFT(N198, SEARCH("/",N198,1)-1)</f>
        <v>film &amp; video</v>
      </c>
      <c r="R198" s="5" t="str">
        <f>RIGHT(N198, LEN(N198) - LEN(Q198) - 1)</f>
        <v>drama</v>
      </c>
      <c r="S198" s="11">
        <f>(((J198/60)/60)/24)+DATE(1970,1,1)</f>
        <v>42259.542800925927</v>
      </c>
      <c r="T198" s="12">
        <f>(((I198/60)/60)/24)+DATE(1970,1,1)</f>
        <v>42287.875</v>
      </c>
      <c r="U198" s="14">
        <f>YEAR(T198)</f>
        <v>2015</v>
      </c>
    </row>
    <row r="199" spans="1:21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>ROUND(((E199 / D199)*100), 0)</f>
        <v>10</v>
      </c>
      <c r="P199">
        <f>IF(L199&lt;&gt;0, ROUND(E199/L199, 2), 0)</f>
        <v>32.75</v>
      </c>
      <c r="Q199" s="5" t="str">
        <f>LEFT(N199, SEARCH("/",N199,1)-1)</f>
        <v>film &amp; video</v>
      </c>
      <c r="R199" s="5" t="str">
        <f>RIGHT(N199, LEN(N199) - LEN(Q199) - 1)</f>
        <v>drama</v>
      </c>
      <c r="S199" s="11">
        <f>(((J199/60)/60)/24)+DATE(1970,1,1)</f>
        <v>42741.848379629635</v>
      </c>
      <c r="T199" s="12">
        <f>(((I199/60)/60)/24)+DATE(1970,1,1)</f>
        <v>42783.875</v>
      </c>
      <c r="U199" s="14">
        <f>YEAR(T199)</f>
        <v>2017</v>
      </c>
    </row>
    <row r="200" spans="1:21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>ROUND(((E200 / D200)*100), 0)</f>
        <v>1</v>
      </c>
      <c r="P200">
        <f>IF(L200&lt;&gt;0, ROUND(E200/L200, 2), 0)</f>
        <v>46.5</v>
      </c>
      <c r="Q200" s="5" t="str">
        <f>LEFT(N200, SEARCH("/",N200,1)-1)</f>
        <v>film &amp; video</v>
      </c>
      <c r="R200" s="5" t="str">
        <f>RIGHT(N200, LEN(N200) - LEN(Q200) - 1)</f>
        <v>drama</v>
      </c>
      <c r="S200" s="11">
        <f>(((J200/60)/60)/24)+DATE(1970,1,1)</f>
        <v>41887.383356481485</v>
      </c>
      <c r="T200" s="12">
        <f>(((I200/60)/60)/24)+DATE(1970,1,1)</f>
        <v>41917.383356481485</v>
      </c>
      <c r="U200" s="14">
        <f>YEAR(T200)</f>
        <v>2014</v>
      </c>
    </row>
    <row r="201" spans="1:21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>ROUND(((E201 / D201)*100), 0)</f>
        <v>0</v>
      </c>
      <c r="P201">
        <f>IF(L201&lt;&gt;0, ROUND(E201/L201, 2), 0)</f>
        <v>0</v>
      </c>
      <c r="Q201" s="5" t="str">
        <f>LEFT(N201, SEARCH("/",N201,1)-1)</f>
        <v>film &amp; video</v>
      </c>
      <c r="R201" s="5" t="str">
        <f>RIGHT(N201, LEN(N201) - LEN(Q201) - 1)</f>
        <v>drama</v>
      </c>
      <c r="S201" s="11">
        <f>(((J201/60)/60)/24)+DATE(1970,1,1)</f>
        <v>42584.123865740738</v>
      </c>
      <c r="T201" s="12">
        <f>(((I201/60)/60)/24)+DATE(1970,1,1)</f>
        <v>42614.123865740738</v>
      </c>
      <c r="U201" s="14">
        <f>YEAR(T201)</f>
        <v>2016</v>
      </c>
    </row>
    <row r="202" spans="1:21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>ROUND(((E202 / D202)*100), 0)</f>
        <v>26</v>
      </c>
      <c r="P202">
        <f>IF(L202&lt;&gt;0, ROUND(E202/L202, 2), 0)</f>
        <v>87.31</v>
      </c>
      <c r="Q202" s="5" t="str">
        <f>LEFT(N202, SEARCH("/",N202,1)-1)</f>
        <v>film &amp; video</v>
      </c>
      <c r="R202" s="5" t="str">
        <f>RIGHT(N202, LEN(N202) - LEN(Q202) - 1)</f>
        <v>drama</v>
      </c>
      <c r="S202" s="11">
        <f>(((J202/60)/60)/24)+DATE(1970,1,1)</f>
        <v>41867.083368055559</v>
      </c>
      <c r="T202" s="12">
        <f>(((I202/60)/60)/24)+DATE(1970,1,1)</f>
        <v>41897.083368055559</v>
      </c>
      <c r="U202" s="14">
        <f>YEAR(T202)</f>
        <v>2014</v>
      </c>
    </row>
    <row r="203" spans="1:21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>ROUND(((E203 / D203)*100), 0)</f>
        <v>58</v>
      </c>
      <c r="P203">
        <f>IF(L203&lt;&gt;0, ROUND(E203/L203, 2), 0)</f>
        <v>54.29</v>
      </c>
      <c r="Q203" s="5" t="str">
        <f>LEFT(N203, SEARCH("/",N203,1)-1)</f>
        <v>film &amp; video</v>
      </c>
      <c r="R203" s="5" t="str">
        <f>RIGHT(N203, LEN(N203) - LEN(Q203) - 1)</f>
        <v>drama</v>
      </c>
      <c r="S203" s="11">
        <f>(((J203/60)/60)/24)+DATE(1970,1,1)</f>
        <v>42023.818622685183</v>
      </c>
      <c r="T203" s="12">
        <f>(((I203/60)/60)/24)+DATE(1970,1,1)</f>
        <v>42043.818622685183</v>
      </c>
      <c r="U203" s="14">
        <f>YEAR(T203)</f>
        <v>2015</v>
      </c>
    </row>
    <row r="204" spans="1:21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>ROUND(((E204 / D204)*100), 0)</f>
        <v>0</v>
      </c>
      <c r="P204">
        <f>IF(L204&lt;&gt;0, ROUND(E204/L204, 2), 0)</f>
        <v>0</v>
      </c>
      <c r="Q204" s="5" t="str">
        <f>LEFT(N204, SEARCH("/",N204,1)-1)</f>
        <v>film &amp; video</v>
      </c>
      <c r="R204" s="5" t="str">
        <f>RIGHT(N204, LEN(N204) - LEN(Q204) - 1)</f>
        <v>drama</v>
      </c>
      <c r="S204" s="11">
        <f>(((J204/60)/60)/24)+DATE(1970,1,1)</f>
        <v>42255.927824074075</v>
      </c>
      <c r="T204" s="12">
        <f>(((I204/60)/60)/24)+DATE(1970,1,1)</f>
        <v>42285.874305555553</v>
      </c>
      <c r="U204" s="14">
        <f>YEAR(T204)</f>
        <v>2015</v>
      </c>
    </row>
    <row r="205" spans="1:21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>ROUND(((E205 / D205)*100), 0)</f>
        <v>30</v>
      </c>
      <c r="P205">
        <f>IF(L205&lt;&gt;0, ROUND(E205/L205, 2), 0)</f>
        <v>93.25</v>
      </c>
      <c r="Q205" s="5" t="str">
        <f>LEFT(N205, SEARCH("/",N205,1)-1)</f>
        <v>film &amp; video</v>
      </c>
      <c r="R205" s="5" t="str">
        <f>RIGHT(N205, LEN(N205) - LEN(Q205) - 1)</f>
        <v>drama</v>
      </c>
      <c r="S205" s="11">
        <f>(((J205/60)/60)/24)+DATE(1970,1,1)</f>
        <v>41973.847962962958</v>
      </c>
      <c r="T205" s="12">
        <f>(((I205/60)/60)/24)+DATE(1970,1,1)</f>
        <v>42033.847962962958</v>
      </c>
      <c r="U205" s="14">
        <f>YEAR(T205)</f>
        <v>2015</v>
      </c>
    </row>
    <row r="206" spans="1:21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>ROUND(((E206 / D206)*100), 0)</f>
        <v>51</v>
      </c>
      <c r="P206">
        <f>IF(L206&lt;&gt;0, ROUND(E206/L206, 2), 0)</f>
        <v>117.68</v>
      </c>
      <c r="Q206" s="5" t="str">
        <f>LEFT(N206, SEARCH("/",N206,1)-1)</f>
        <v>film &amp; video</v>
      </c>
      <c r="R206" s="5" t="str">
        <f>RIGHT(N206, LEN(N206) - LEN(Q206) - 1)</f>
        <v>drama</v>
      </c>
      <c r="S206" s="11">
        <f>(((J206/60)/60)/24)+DATE(1970,1,1)</f>
        <v>42556.583368055552</v>
      </c>
      <c r="T206" s="12">
        <f>(((I206/60)/60)/24)+DATE(1970,1,1)</f>
        <v>42586.583368055552</v>
      </c>
      <c r="U206" s="14">
        <f>YEAR(T206)</f>
        <v>2016</v>
      </c>
    </row>
    <row r="207" spans="1:21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>ROUND(((E207 / D207)*100), 0)</f>
        <v>16</v>
      </c>
      <c r="P207">
        <f>IF(L207&lt;&gt;0, ROUND(E207/L207, 2), 0)</f>
        <v>76.47</v>
      </c>
      <c r="Q207" s="5" t="str">
        <f>LEFT(N207, SEARCH("/",N207,1)-1)</f>
        <v>film &amp; video</v>
      </c>
      <c r="R207" s="5" t="str">
        <f>RIGHT(N207, LEN(N207) - LEN(Q207) - 1)</f>
        <v>drama</v>
      </c>
      <c r="S207" s="11">
        <f>(((J207/60)/60)/24)+DATE(1970,1,1)</f>
        <v>42248.632199074069</v>
      </c>
      <c r="T207" s="12">
        <f>(((I207/60)/60)/24)+DATE(1970,1,1)</f>
        <v>42283.632199074069</v>
      </c>
      <c r="U207" s="14">
        <f>YEAR(T207)</f>
        <v>2015</v>
      </c>
    </row>
    <row r="208" spans="1:21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>ROUND(((E208 / D208)*100), 0)</f>
        <v>0</v>
      </c>
      <c r="P208">
        <f>IF(L208&lt;&gt;0, ROUND(E208/L208, 2), 0)</f>
        <v>0</v>
      </c>
      <c r="Q208" s="5" t="str">
        <f>LEFT(N208, SEARCH("/",N208,1)-1)</f>
        <v>film &amp; video</v>
      </c>
      <c r="R208" s="5" t="str">
        <f>RIGHT(N208, LEN(N208) - LEN(Q208) - 1)</f>
        <v>drama</v>
      </c>
      <c r="S208" s="11">
        <f>(((J208/60)/60)/24)+DATE(1970,1,1)</f>
        <v>42567.004432870366</v>
      </c>
      <c r="T208" s="12">
        <f>(((I208/60)/60)/24)+DATE(1970,1,1)</f>
        <v>42588.004432870366</v>
      </c>
      <c r="U208" s="14">
        <f>YEAR(T208)</f>
        <v>2016</v>
      </c>
    </row>
    <row r="209" spans="1:21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>ROUND(((E209 / D209)*100), 0)</f>
        <v>15</v>
      </c>
      <c r="P209">
        <f>IF(L209&lt;&gt;0, ROUND(E209/L209, 2), 0)</f>
        <v>163.85</v>
      </c>
      <c r="Q209" s="5" t="str">
        <f>LEFT(N209, SEARCH("/",N209,1)-1)</f>
        <v>film &amp; video</v>
      </c>
      <c r="R209" s="5" t="str">
        <f>RIGHT(N209, LEN(N209) - LEN(Q209) - 1)</f>
        <v>drama</v>
      </c>
      <c r="S209" s="11">
        <f>(((J209/60)/60)/24)+DATE(1970,1,1)</f>
        <v>41978.197199074071</v>
      </c>
      <c r="T209" s="12">
        <f>(((I209/60)/60)/24)+DATE(1970,1,1)</f>
        <v>42008.197199074071</v>
      </c>
      <c r="U209" s="14">
        <f>YEAR(T209)</f>
        <v>2015</v>
      </c>
    </row>
    <row r="210" spans="1:21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>ROUND(((E210 / D210)*100), 0)</f>
        <v>0</v>
      </c>
      <c r="P210">
        <f>IF(L210&lt;&gt;0, ROUND(E210/L210, 2), 0)</f>
        <v>0</v>
      </c>
      <c r="Q210" s="5" t="str">
        <f>LEFT(N210, SEARCH("/",N210,1)-1)</f>
        <v>film &amp; video</v>
      </c>
      <c r="R210" s="5" t="str">
        <f>RIGHT(N210, LEN(N210) - LEN(Q210) - 1)</f>
        <v>drama</v>
      </c>
      <c r="S210" s="11">
        <f>(((J210/60)/60)/24)+DATE(1970,1,1)</f>
        <v>41959.369988425926</v>
      </c>
      <c r="T210" s="12">
        <f>(((I210/60)/60)/24)+DATE(1970,1,1)</f>
        <v>41989.369988425926</v>
      </c>
      <c r="U210" s="14">
        <f>YEAR(T210)</f>
        <v>2014</v>
      </c>
    </row>
    <row r="211" spans="1:21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>ROUND(((E211 / D211)*100), 0)</f>
        <v>0</v>
      </c>
      <c r="P211">
        <f>IF(L211&lt;&gt;0, ROUND(E211/L211, 2), 0)</f>
        <v>0</v>
      </c>
      <c r="Q211" s="5" t="str">
        <f>LEFT(N211, SEARCH("/",N211,1)-1)</f>
        <v>film &amp; video</v>
      </c>
      <c r="R211" s="5" t="str">
        <f>RIGHT(N211, LEN(N211) - LEN(Q211) - 1)</f>
        <v>drama</v>
      </c>
      <c r="S211" s="11">
        <f>(((J211/60)/60)/24)+DATE(1970,1,1)</f>
        <v>42165.922858796301</v>
      </c>
      <c r="T211" s="12">
        <f>(((I211/60)/60)/24)+DATE(1970,1,1)</f>
        <v>42195.922858796301</v>
      </c>
      <c r="U211" s="14">
        <f>YEAR(T211)</f>
        <v>2015</v>
      </c>
    </row>
    <row r="212" spans="1:21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>ROUND(((E212 / D212)*100), 0)</f>
        <v>25</v>
      </c>
      <c r="P212">
        <f>IF(L212&lt;&gt;0, ROUND(E212/L212, 2), 0)</f>
        <v>91.82</v>
      </c>
      <c r="Q212" s="5" t="str">
        <f>LEFT(N212, SEARCH("/",N212,1)-1)</f>
        <v>film &amp; video</v>
      </c>
      <c r="R212" s="5" t="str">
        <f>RIGHT(N212, LEN(N212) - LEN(Q212) - 1)</f>
        <v>drama</v>
      </c>
      <c r="S212" s="11">
        <f>(((J212/60)/60)/24)+DATE(1970,1,1)</f>
        <v>42249.064722222218</v>
      </c>
      <c r="T212" s="12">
        <f>(((I212/60)/60)/24)+DATE(1970,1,1)</f>
        <v>42278.208333333328</v>
      </c>
      <c r="U212" s="14">
        <f>YEAR(T212)</f>
        <v>2015</v>
      </c>
    </row>
    <row r="213" spans="1:21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>ROUND(((E213 / D213)*100), 0)</f>
        <v>45</v>
      </c>
      <c r="P213">
        <f>IF(L213&lt;&gt;0, ROUND(E213/L213, 2), 0)</f>
        <v>185.83</v>
      </c>
      <c r="Q213" s="5" t="str">
        <f>LEFT(N213, SEARCH("/",N213,1)-1)</f>
        <v>film &amp; video</v>
      </c>
      <c r="R213" s="5" t="str">
        <f>RIGHT(N213, LEN(N213) - LEN(Q213) - 1)</f>
        <v>drama</v>
      </c>
      <c r="S213" s="11">
        <f>(((J213/60)/60)/24)+DATE(1970,1,1)</f>
        <v>42236.159918981488</v>
      </c>
      <c r="T213" s="12">
        <f>(((I213/60)/60)/24)+DATE(1970,1,1)</f>
        <v>42266.159918981488</v>
      </c>
      <c r="U213" s="14">
        <f>YEAR(T213)</f>
        <v>2015</v>
      </c>
    </row>
    <row r="214" spans="1:21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>ROUND(((E214 / D214)*100), 0)</f>
        <v>0</v>
      </c>
      <c r="P214">
        <f>IF(L214&lt;&gt;0, ROUND(E214/L214, 2), 0)</f>
        <v>1</v>
      </c>
      <c r="Q214" s="5" t="str">
        <f>LEFT(N214, SEARCH("/",N214,1)-1)</f>
        <v>film &amp; video</v>
      </c>
      <c r="R214" s="5" t="str">
        <f>RIGHT(N214, LEN(N214) - LEN(Q214) - 1)</f>
        <v>drama</v>
      </c>
      <c r="S214" s="11">
        <f>(((J214/60)/60)/24)+DATE(1970,1,1)</f>
        <v>42416.881018518514</v>
      </c>
      <c r="T214" s="12">
        <f>(((I214/60)/60)/24)+DATE(1970,1,1)</f>
        <v>42476.839351851857</v>
      </c>
      <c r="U214" s="14">
        <f>YEAR(T214)</f>
        <v>2016</v>
      </c>
    </row>
    <row r="215" spans="1:21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>ROUND(((E215 / D215)*100), 0)</f>
        <v>0</v>
      </c>
      <c r="P215">
        <f>IF(L215&lt;&gt;0, ROUND(E215/L215, 2), 0)</f>
        <v>20</v>
      </c>
      <c r="Q215" s="5" t="str">
        <f>LEFT(N215, SEARCH("/",N215,1)-1)</f>
        <v>film &amp; video</v>
      </c>
      <c r="R215" s="5" t="str">
        <f>RIGHT(N215, LEN(N215) - LEN(Q215) - 1)</f>
        <v>drama</v>
      </c>
      <c r="S215" s="11">
        <f>(((J215/60)/60)/24)+DATE(1970,1,1)</f>
        <v>42202.594293981485</v>
      </c>
      <c r="T215" s="12">
        <f>(((I215/60)/60)/24)+DATE(1970,1,1)</f>
        <v>42232.587974537033</v>
      </c>
      <c r="U215" s="14">
        <f>YEAR(T215)</f>
        <v>2015</v>
      </c>
    </row>
    <row r="216" spans="1:21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>ROUND(((E216 / D216)*100), 0)</f>
        <v>0</v>
      </c>
      <c r="P216">
        <f>IF(L216&lt;&gt;0, ROUND(E216/L216, 2), 0)</f>
        <v>1</v>
      </c>
      <c r="Q216" s="5" t="str">
        <f>LEFT(N216, SEARCH("/",N216,1)-1)</f>
        <v>film &amp; video</v>
      </c>
      <c r="R216" s="5" t="str">
        <f>RIGHT(N216, LEN(N216) - LEN(Q216) - 1)</f>
        <v>drama</v>
      </c>
      <c r="S216" s="11">
        <f>(((J216/60)/60)/24)+DATE(1970,1,1)</f>
        <v>42009.64061342593</v>
      </c>
      <c r="T216" s="12">
        <f>(((I216/60)/60)/24)+DATE(1970,1,1)</f>
        <v>42069.64061342593</v>
      </c>
      <c r="U216" s="14">
        <f>YEAR(T216)</f>
        <v>2015</v>
      </c>
    </row>
    <row r="217" spans="1:21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>ROUND(((E217 / D217)*100), 0)</f>
        <v>0</v>
      </c>
      <c r="P217">
        <f>IF(L217&lt;&gt;0, ROUND(E217/L217, 2), 0)</f>
        <v>10</v>
      </c>
      <c r="Q217" s="5" t="str">
        <f>LEFT(N217, SEARCH("/",N217,1)-1)</f>
        <v>film &amp; video</v>
      </c>
      <c r="R217" s="5" t="str">
        <f>RIGHT(N217, LEN(N217) - LEN(Q217) - 1)</f>
        <v>drama</v>
      </c>
      <c r="S217" s="11">
        <f>(((J217/60)/60)/24)+DATE(1970,1,1)</f>
        <v>42375.230115740742</v>
      </c>
      <c r="T217" s="12">
        <f>(((I217/60)/60)/24)+DATE(1970,1,1)</f>
        <v>42417.999305555553</v>
      </c>
      <c r="U217" s="14">
        <f>YEAR(T217)</f>
        <v>2016</v>
      </c>
    </row>
    <row r="218" spans="1:21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>ROUND(((E218 / D218)*100), 0)</f>
        <v>56</v>
      </c>
      <c r="P218">
        <f>IF(L218&lt;&gt;0, ROUND(E218/L218, 2), 0)</f>
        <v>331.54</v>
      </c>
      <c r="Q218" s="5" t="str">
        <f>LEFT(N218, SEARCH("/",N218,1)-1)</f>
        <v>film &amp; video</v>
      </c>
      <c r="R218" s="5" t="str">
        <f>RIGHT(N218, LEN(N218) - LEN(Q218) - 1)</f>
        <v>drama</v>
      </c>
      <c r="S218" s="11">
        <f>(((J218/60)/60)/24)+DATE(1970,1,1)</f>
        <v>42066.958761574075</v>
      </c>
      <c r="T218" s="12">
        <f>(((I218/60)/60)/24)+DATE(1970,1,1)</f>
        <v>42116.917094907403</v>
      </c>
      <c r="U218" s="14">
        <f>YEAR(T218)</f>
        <v>2015</v>
      </c>
    </row>
    <row r="219" spans="1:21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>ROUND(((E219 / D219)*100), 0)</f>
        <v>12</v>
      </c>
      <c r="P219">
        <f>IF(L219&lt;&gt;0, ROUND(E219/L219, 2), 0)</f>
        <v>314.29000000000002</v>
      </c>
      <c r="Q219" s="5" t="str">
        <f>LEFT(N219, SEARCH("/",N219,1)-1)</f>
        <v>film &amp; video</v>
      </c>
      <c r="R219" s="5" t="str">
        <f>RIGHT(N219, LEN(N219) - LEN(Q219) - 1)</f>
        <v>drama</v>
      </c>
      <c r="S219" s="11">
        <f>(((J219/60)/60)/24)+DATE(1970,1,1)</f>
        <v>41970.64061342593</v>
      </c>
      <c r="T219" s="12">
        <f>(((I219/60)/60)/24)+DATE(1970,1,1)</f>
        <v>42001.64061342593</v>
      </c>
      <c r="U219" s="14">
        <f>YEAR(T219)</f>
        <v>2014</v>
      </c>
    </row>
    <row r="220" spans="1:21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>ROUND(((E220 / D220)*100), 0)</f>
        <v>2</v>
      </c>
      <c r="P220">
        <f>IF(L220&lt;&gt;0, ROUND(E220/L220, 2), 0)</f>
        <v>100</v>
      </c>
      <c r="Q220" s="5" t="str">
        <f>LEFT(N220, SEARCH("/",N220,1)-1)</f>
        <v>film &amp; video</v>
      </c>
      <c r="R220" s="5" t="str">
        <f>RIGHT(N220, LEN(N220) - LEN(Q220) - 1)</f>
        <v>drama</v>
      </c>
      <c r="S220" s="11">
        <f>(((J220/60)/60)/24)+DATE(1970,1,1)</f>
        <v>42079.628344907411</v>
      </c>
      <c r="T220" s="12">
        <f>(((I220/60)/60)/24)+DATE(1970,1,1)</f>
        <v>42139.628344907411</v>
      </c>
      <c r="U220" s="14">
        <f>YEAR(T220)</f>
        <v>2015</v>
      </c>
    </row>
    <row r="221" spans="1:21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>ROUND(((E221 / D221)*100), 0)</f>
        <v>18</v>
      </c>
      <c r="P221">
        <f>IF(L221&lt;&gt;0, ROUND(E221/L221, 2), 0)</f>
        <v>115.99</v>
      </c>
      <c r="Q221" s="5" t="str">
        <f>LEFT(N221, SEARCH("/",N221,1)-1)</f>
        <v>film &amp; video</v>
      </c>
      <c r="R221" s="5" t="str">
        <f>RIGHT(N221, LEN(N221) - LEN(Q221) - 1)</f>
        <v>drama</v>
      </c>
      <c r="S221" s="11">
        <f>(((J221/60)/60)/24)+DATE(1970,1,1)</f>
        <v>42429.326678240745</v>
      </c>
      <c r="T221" s="12">
        <f>(((I221/60)/60)/24)+DATE(1970,1,1)</f>
        <v>42461.290972222225</v>
      </c>
      <c r="U221" s="14">
        <f>YEAR(T221)</f>
        <v>2016</v>
      </c>
    </row>
    <row r="222" spans="1:21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>ROUND(((E222 / D222)*100), 0)</f>
        <v>1</v>
      </c>
      <c r="P222">
        <f>IF(L222&lt;&gt;0, ROUND(E222/L222, 2), 0)</f>
        <v>120</v>
      </c>
      <c r="Q222" s="5" t="str">
        <f>LEFT(N222, SEARCH("/",N222,1)-1)</f>
        <v>film &amp; video</v>
      </c>
      <c r="R222" s="5" t="str">
        <f>RIGHT(N222, LEN(N222) - LEN(Q222) - 1)</f>
        <v>drama</v>
      </c>
      <c r="S222" s="11">
        <f>(((J222/60)/60)/24)+DATE(1970,1,1)</f>
        <v>42195.643865740742</v>
      </c>
      <c r="T222" s="12">
        <f>(((I222/60)/60)/24)+DATE(1970,1,1)</f>
        <v>42236.837499999994</v>
      </c>
      <c r="U222" s="14">
        <f>YEAR(T222)</f>
        <v>2015</v>
      </c>
    </row>
    <row r="223" spans="1:21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>ROUND(((E223 / D223)*100), 0)</f>
        <v>0</v>
      </c>
      <c r="P223">
        <f>IF(L223&lt;&gt;0, ROUND(E223/L223, 2), 0)</f>
        <v>0</v>
      </c>
      <c r="Q223" s="5" t="str">
        <f>LEFT(N223, SEARCH("/",N223,1)-1)</f>
        <v>film &amp; video</v>
      </c>
      <c r="R223" s="5" t="str">
        <f>RIGHT(N223, LEN(N223) - LEN(Q223) - 1)</f>
        <v>drama</v>
      </c>
      <c r="S223" s="11">
        <f>(((J223/60)/60)/24)+DATE(1970,1,1)</f>
        <v>42031.837546296301</v>
      </c>
      <c r="T223" s="12">
        <f>(((I223/60)/60)/24)+DATE(1970,1,1)</f>
        <v>42091.79587962963</v>
      </c>
      <c r="U223" s="14">
        <f>YEAR(T223)</f>
        <v>2015</v>
      </c>
    </row>
    <row r="224" spans="1:21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>ROUND(((E224 / D224)*100), 0)</f>
        <v>13</v>
      </c>
      <c r="P224">
        <f>IF(L224&lt;&gt;0, ROUND(E224/L224, 2), 0)</f>
        <v>65</v>
      </c>
      <c r="Q224" s="5" t="str">
        <f>LEFT(N224, SEARCH("/",N224,1)-1)</f>
        <v>film &amp; video</v>
      </c>
      <c r="R224" s="5" t="str">
        <f>RIGHT(N224, LEN(N224) - LEN(Q224) - 1)</f>
        <v>drama</v>
      </c>
      <c r="S224" s="11">
        <f>(((J224/60)/60)/24)+DATE(1970,1,1)</f>
        <v>42031.769884259258</v>
      </c>
      <c r="T224" s="12">
        <f>(((I224/60)/60)/24)+DATE(1970,1,1)</f>
        <v>42090.110416666663</v>
      </c>
      <c r="U224" s="14">
        <f>YEAR(T224)</f>
        <v>2015</v>
      </c>
    </row>
    <row r="225" spans="1:21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>ROUND(((E225 / D225)*100), 0)</f>
        <v>0</v>
      </c>
      <c r="P225">
        <f>IF(L225&lt;&gt;0, ROUND(E225/L225, 2), 0)</f>
        <v>0</v>
      </c>
      <c r="Q225" s="5" t="str">
        <f>LEFT(N225, SEARCH("/",N225,1)-1)</f>
        <v>film &amp; video</v>
      </c>
      <c r="R225" s="5" t="str">
        <f>RIGHT(N225, LEN(N225) - LEN(Q225) - 1)</f>
        <v>drama</v>
      </c>
      <c r="S225" s="11">
        <f>(((J225/60)/60)/24)+DATE(1970,1,1)</f>
        <v>42482.048032407409</v>
      </c>
      <c r="T225" s="12">
        <f>(((I225/60)/60)/24)+DATE(1970,1,1)</f>
        <v>42512.045138888891</v>
      </c>
      <c r="U225" s="14">
        <f>YEAR(T225)</f>
        <v>2016</v>
      </c>
    </row>
    <row r="226" spans="1:21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>ROUND(((E226 / D226)*100), 0)</f>
        <v>0</v>
      </c>
      <c r="P226">
        <f>IF(L226&lt;&gt;0, ROUND(E226/L226, 2), 0)</f>
        <v>0</v>
      </c>
      <c r="Q226" s="5" t="str">
        <f>LEFT(N226, SEARCH("/",N226,1)-1)</f>
        <v>film &amp; video</v>
      </c>
      <c r="R226" s="5" t="str">
        <f>RIGHT(N226, LEN(N226) - LEN(Q226) - 1)</f>
        <v>drama</v>
      </c>
      <c r="S226" s="11">
        <f>(((J226/60)/60)/24)+DATE(1970,1,1)</f>
        <v>42135.235254629632</v>
      </c>
      <c r="T226" s="12">
        <f>(((I226/60)/60)/24)+DATE(1970,1,1)</f>
        <v>42195.235254629632</v>
      </c>
      <c r="U226" s="14">
        <f>YEAR(T226)</f>
        <v>2015</v>
      </c>
    </row>
    <row r="227" spans="1:21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>ROUND(((E227 / D227)*100), 0)</f>
        <v>0</v>
      </c>
      <c r="P227">
        <f>IF(L227&lt;&gt;0, ROUND(E227/L227, 2), 0)</f>
        <v>0</v>
      </c>
      <c r="Q227" s="5" t="str">
        <f>LEFT(N227, SEARCH("/",N227,1)-1)</f>
        <v>film &amp; video</v>
      </c>
      <c r="R227" s="5" t="str">
        <f>RIGHT(N227, LEN(N227) - LEN(Q227) - 1)</f>
        <v>drama</v>
      </c>
      <c r="S227" s="11">
        <f>(((J227/60)/60)/24)+DATE(1970,1,1)</f>
        <v>42438.961273148147</v>
      </c>
      <c r="T227" s="12">
        <f>(((I227/60)/60)/24)+DATE(1970,1,1)</f>
        <v>42468.919606481482</v>
      </c>
      <c r="U227" s="14">
        <f>YEAR(T227)</f>
        <v>2016</v>
      </c>
    </row>
    <row r="228" spans="1:21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>ROUND(((E228 / D228)*100), 0)</f>
        <v>1</v>
      </c>
      <c r="P228">
        <f>IF(L228&lt;&gt;0, ROUND(E228/L228, 2), 0)</f>
        <v>125</v>
      </c>
      <c r="Q228" s="5" t="str">
        <f>LEFT(N228, SEARCH("/",N228,1)-1)</f>
        <v>film &amp; video</v>
      </c>
      <c r="R228" s="5" t="str">
        <f>RIGHT(N228, LEN(N228) - LEN(Q228) - 1)</f>
        <v>drama</v>
      </c>
      <c r="S228" s="11">
        <f>(((J228/60)/60)/24)+DATE(1970,1,1)</f>
        <v>42106.666018518517</v>
      </c>
      <c r="T228" s="12">
        <f>(((I228/60)/60)/24)+DATE(1970,1,1)</f>
        <v>42155.395138888889</v>
      </c>
      <c r="U228" s="14">
        <f>YEAR(T228)</f>
        <v>2015</v>
      </c>
    </row>
    <row r="229" spans="1:21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>ROUND(((E229 / D229)*100), 0)</f>
        <v>0</v>
      </c>
      <c r="P229">
        <f>IF(L229&lt;&gt;0, ROUND(E229/L229, 2), 0)</f>
        <v>0</v>
      </c>
      <c r="Q229" s="5" t="str">
        <f>LEFT(N229, SEARCH("/",N229,1)-1)</f>
        <v>film &amp; video</v>
      </c>
      <c r="R229" s="5" t="str">
        <f>RIGHT(N229, LEN(N229) - LEN(Q229) - 1)</f>
        <v>drama</v>
      </c>
      <c r="S229" s="11">
        <f>(((J229/60)/60)/24)+DATE(1970,1,1)</f>
        <v>42164.893993055557</v>
      </c>
      <c r="T229" s="12">
        <f>(((I229/60)/60)/24)+DATE(1970,1,1)</f>
        <v>42194.893993055557</v>
      </c>
      <c r="U229" s="14">
        <f>YEAR(T229)</f>
        <v>2015</v>
      </c>
    </row>
    <row r="230" spans="1:21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>ROUND(((E230 / D230)*100), 0)</f>
        <v>0</v>
      </c>
      <c r="P230">
        <f>IF(L230&lt;&gt;0, ROUND(E230/L230, 2), 0)</f>
        <v>0</v>
      </c>
      <c r="Q230" s="5" t="str">
        <f>LEFT(N230, SEARCH("/",N230,1)-1)</f>
        <v>film &amp; video</v>
      </c>
      <c r="R230" s="5" t="str">
        <f>RIGHT(N230, LEN(N230) - LEN(Q230) - 1)</f>
        <v>drama</v>
      </c>
      <c r="S230" s="11">
        <f>(((J230/60)/60)/24)+DATE(1970,1,1)</f>
        <v>42096.686400462961</v>
      </c>
      <c r="T230" s="12">
        <f>(((I230/60)/60)/24)+DATE(1970,1,1)</f>
        <v>42156.686400462961</v>
      </c>
      <c r="U230" s="14">
        <f>YEAR(T230)</f>
        <v>2015</v>
      </c>
    </row>
    <row r="231" spans="1:21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>ROUND(((E231 / D231)*100), 0)</f>
        <v>0</v>
      </c>
      <c r="P231">
        <f>IF(L231&lt;&gt;0, ROUND(E231/L231, 2), 0)</f>
        <v>0</v>
      </c>
      <c r="Q231" s="5" t="str">
        <f>LEFT(N231, SEARCH("/",N231,1)-1)</f>
        <v>film &amp; video</v>
      </c>
      <c r="R231" s="5" t="str">
        <f>RIGHT(N231, LEN(N231) - LEN(Q231) - 1)</f>
        <v>drama</v>
      </c>
      <c r="S231" s="11">
        <f>(((J231/60)/60)/24)+DATE(1970,1,1)</f>
        <v>42383.933993055558</v>
      </c>
      <c r="T231" s="12">
        <f>(((I231/60)/60)/24)+DATE(1970,1,1)</f>
        <v>42413.933993055558</v>
      </c>
      <c r="U231" s="14">
        <f>YEAR(T231)</f>
        <v>2016</v>
      </c>
    </row>
    <row r="232" spans="1:21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>ROUND(((E232 / D232)*100), 0)</f>
        <v>0</v>
      </c>
      <c r="P232">
        <f>IF(L232&lt;&gt;0, ROUND(E232/L232, 2), 0)</f>
        <v>30</v>
      </c>
      <c r="Q232" s="5" t="str">
        <f>LEFT(N232, SEARCH("/",N232,1)-1)</f>
        <v>film &amp; video</v>
      </c>
      <c r="R232" s="5" t="str">
        <f>RIGHT(N232, LEN(N232) - LEN(Q232) - 1)</f>
        <v>drama</v>
      </c>
      <c r="S232" s="11">
        <f>(((J232/60)/60)/24)+DATE(1970,1,1)</f>
        <v>42129.777210648142</v>
      </c>
      <c r="T232" s="12">
        <f>(((I232/60)/60)/24)+DATE(1970,1,1)</f>
        <v>42159.777210648142</v>
      </c>
      <c r="U232" s="14">
        <f>YEAR(T232)</f>
        <v>2015</v>
      </c>
    </row>
    <row r="233" spans="1:21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>ROUND(((E233 / D233)*100), 0)</f>
        <v>0</v>
      </c>
      <c r="P233">
        <f>IF(L233&lt;&gt;0, ROUND(E233/L233, 2), 0)</f>
        <v>0</v>
      </c>
      <c r="Q233" s="5" t="str">
        <f>LEFT(N233, SEARCH("/",N233,1)-1)</f>
        <v>film &amp; video</v>
      </c>
      <c r="R233" s="5" t="str">
        <f>RIGHT(N233, LEN(N233) - LEN(Q233) - 1)</f>
        <v>drama</v>
      </c>
      <c r="S233" s="11">
        <f>(((J233/60)/60)/24)+DATE(1970,1,1)</f>
        <v>42341.958923611113</v>
      </c>
      <c r="T233" s="12">
        <f>(((I233/60)/60)/24)+DATE(1970,1,1)</f>
        <v>42371.958923611113</v>
      </c>
      <c r="U233" s="14">
        <f>YEAR(T233)</f>
        <v>2016</v>
      </c>
    </row>
    <row r="234" spans="1:21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>ROUND(((E234 / D234)*100), 0)</f>
        <v>3</v>
      </c>
      <c r="P234">
        <f>IF(L234&lt;&gt;0, ROUND(E234/L234, 2), 0)</f>
        <v>15.71</v>
      </c>
      <c r="Q234" s="5" t="str">
        <f>LEFT(N234, SEARCH("/",N234,1)-1)</f>
        <v>film &amp; video</v>
      </c>
      <c r="R234" s="5" t="str">
        <f>RIGHT(N234, LEN(N234) - LEN(Q234) - 1)</f>
        <v>drama</v>
      </c>
      <c r="S234" s="11">
        <f>(((J234/60)/60)/24)+DATE(1970,1,1)</f>
        <v>42032.82576388889</v>
      </c>
      <c r="T234" s="12">
        <f>(((I234/60)/60)/24)+DATE(1970,1,1)</f>
        <v>42062.82576388889</v>
      </c>
      <c r="U234" s="14">
        <f>YEAR(T234)</f>
        <v>2015</v>
      </c>
    </row>
    <row r="235" spans="1:21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>ROUND(((E235 / D235)*100), 0)</f>
        <v>0</v>
      </c>
      <c r="P235">
        <f>IF(L235&lt;&gt;0, ROUND(E235/L235, 2), 0)</f>
        <v>0</v>
      </c>
      <c r="Q235" s="5" t="str">
        <f>LEFT(N235, SEARCH("/",N235,1)-1)</f>
        <v>film &amp; video</v>
      </c>
      <c r="R235" s="5" t="str">
        <f>RIGHT(N235, LEN(N235) - LEN(Q235) - 1)</f>
        <v>drama</v>
      </c>
      <c r="S235" s="11">
        <f>(((J235/60)/60)/24)+DATE(1970,1,1)</f>
        <v>42612.911712962959</v>
      </c>
      <c r="T235" s="12">
        <f>(((I235/60)/60)/24)+DATE(1970,1,1)</f>
        <v>42642.911712962959</v>
      </c>
      <c r="U235" s="14">
        <f>YEAR(T235)</f>
        <v>2016</v>
      </c>
    </row>
    <row r="236" spans="1:21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>ROUND(((E236 / D236)*100), 0)</f>
        <v>40</v>
      </c>
      <c r="P236">
        <f>IF(L236&lt;&gt;0, ROUND(E236/L236, 2), 0)</f>
        <v>80.2</v>
      </c>
      <c r="Q236" s="5" t="str">
        <f>LEFT(N236, SEARCH("/",N236,1)-1)</f>
        <v>film &amp; video</v>
      </c>
      <c r="R236" s="5" t="str">
        <f>RIGHT(N236, LEN(N236) - LEN(Q236) - 1)</f>
        <v>drama</v>
      </c>
      <c r="S236" s="11">
        <f>(((J236/60)/60)/24)+DATE(1970,1,1)</f>
        <v>42136.035405092596</v>
      </c>
      <c r="T236" s="12">
        <f>(((I236/60)/60)/24)+DATE(1970,1,1)</f>
        <v>42176.035405092596</v>
      </c>
      <c r="U236" s="14">
        <f>YEAR(T236)</f>
        <v>2015</v>
      </c>
    </row>
    <row r="237" spans="1:21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>ROUND(((E237 / D237)*100), 0)</f>
        <v>0</v>
      </c>
      <c r="P237">
        <f>IF(L237&lt;&gt;0, ROUND(E237/L237, 2), 0)</f>
        <v>0</v>
      </c>
      <c r="Q237" s="5" t="str">
        <f>LEFT(N237, SEARCH("/",N237,1)-1)</f>
        <v>film &amp; video</v>
      </c>
      <c r="R237" s="5" t="str">
        <f>RIGHT(N237, LEN(N237) - LEN(Q237) - 1)</f>
        <v>drama</v>
      </c>
      <c r="S237" s="11">
        <f>(((J237/60)/60)/24)+DATE(1970,1,1)</f>
        <v>42164.908530092594</v>
      </c>
      <c r="T237" s="12">
        <f>(((I237/60)/60)/24)+DATE(1970,1,1)</f>
        <v>42194.908530092594</v>
      </c>
      <c r="U237" s="14">
        <f>YEAR(T237)</f>
        <v>2015</v>
      </c>
    </row>
    <row r="238" spans="1:21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>ROUND(((E238 / D238)*100), 0)</f>
        <v>0</v>
      </c>
      <c r="P238">
        <f>IF(L238&lt;&gt;0, ROUND(E238/L238, 2), 0)</f>
        <v>0</v>
      </c>
      <c r="Q238" s="5" t="str">
        <f>LEFT(N238, SEARCH("/",N238,1)-1)</f>
        <v>film &amp; video</v>
      </c>
      <c r="R238" s="5" t="str">
        <f>RIGHT(N238, LEN(N238) - LEN(Q238) - 1)</f>
        <v>drama</v>
      </c>
      <c r="S238" s="11">
        <f>(((J238/60)/60)/24)+DATE(1970,1,1)</f>
        <v>42321.08447916666</v>
      </c>
      <c r="T238" s="12">
        <f>(((I238/60)/60)/24)+DATE(1970,1,1)</f>
        <v>42374</v>
      </c>
      <c r="U238" s="14">
        <f>YEAR(T238)</f>
        <v>2016</v>
      </c>
    </row>
    <row r="239" spans="1:21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>ROUND(((E239 / D239)*100), 0)</f>
        <v>0</v>
      </c>
      <c r="P239">
        <f>IF(L239&lt;&gt;0, ROUND(E239/L239, 2), 0)</f>
        <v>50</v>
      </c>
      <c r="Q239" s="5" t="str">
        <f>LEFT(N239, SEARCH("/",N239,1)-1)</f>
        <v>film &amp; video</v>
      </c>
      <c r="R239" s="5" t="str">
        <f>RIGHT(N239, LEN(N239) - LEN(Q239) - 1)</f>
        <v>drama</v>
      </c>
      <c r="S239" s="11">
        <f>(((J239/60)/60)/24)+DATE(1970,1,1)</f>
        <v>42377.577187499999</v>
      </c>
      <c r="T239" s="12">
        <f>(((I239/60)/60)/24)+DATE(1970,1,1)</f>
        <v>42437.577187499999</v>
      </c>
      <c r="U239" s="14">
        <f>YEAR(T239)</f>
        <v>2016</v>
      </c>
    </row>
    <row r="240" spans="1:21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>ROUND(((E240 / D240)*100), 0)</f>
        <v>0</v>
      </c>
      <c r="P240">
        <f>IF(L240&lt;&gt;0, ROUND(E240/L240, 2), 0)</f>
        <v>0</v>
      </c>
      <c r="Q240" s="5" t="str">
        <f>LEFT(N240, SEARCH("/",N240,1)-1)</f>
        <v>film &amp; video</v>
      </c>
      <c r="R240" s="5" t="str">
        <f>RIGHT(N240, LEN(N240) - LEN(Q240) - 1)</f>
        <v>drama</v>
      </c>
      <c r="S240" s="11">
        <f>(((J240/60)/60)/24)+DATE(1970,1,1)</f>
        <v>42713.962499999994</v>
      </c>
      <c r="T240" s="12">
        <f>(((I240/60)/60)/24)+DATE(1970,1,1)</f>
        <v>42734.375</v>
      </c>
      <c r="U240" s="14">
        <f>YEAR(T240)</f>
        <v>2016</v>
      </c>
    </row>
    <row r="241" spans="1:21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>ROUND(((E241 / D241)*100), 0)</f>
        <v>25</v>
      </c>
      <c r="P241">
        <f>IF(L241&lt;&gt;0, ROUND(E241/L241, 2), 0)</f>
        <v>50</v>
      </c>
      <c r="Q241" s="5" t="str">
        <f>LEFT(N241, SEARCH("/",N241,1)-1)</f>
        <v>film &amp; video</v>
      </c>
      <c r="R241" s="5" t="str">
        <f>RIGHT(N241, LEN(N241) - LEN(Q241) - 1)</f>
        <v>drama</v>
      </c>
      <c r="S241" s="11">
        <f>(((J241/60)/60)/24)+DATE(1970,1,1)</f>
        <v>42297.110300925924</v>
      </c>
      <c r="T241" s="12">
        <f>(((I241/60)/60)/24)+DATE(1970,1,1)</f>
        <v>42316.5</v>
      </c>
      <c r="U241" s="14">
        <f>YEAR(T241)</f>
        <v>2015</v>
      </c>
    </row>
    <row r="242" spans="1:21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>ROUND(((E242 / D242)*100), 0)</f>
        <v>108</v>
      </c>
      <c r="P242">
        <f>IF(L242&lt;&gt;0, ROUND(E242/L242, 2), 0)</f>
        <v>117.85</v>
      </c>
      <c r="Q242" s="5" t="str">
        <f>LEFT(N242, SEARCH("/",N242,1)-1)</f>
        <v>film &amp; video</v>
      </c>
      <c r="R242" s="5" t="str">
        <f>RIGHT(N242, LEN(N242) - LEN(Q242) - 1)</f>
        <v>documentary</v>
      </c>
      <c r="S242" s="11">
        <f>(((J242/60)/60)/24)+DATE(1970,1,1)</f>
        <v>41354.708460648151</v>
      </c>
      <c r="T242" s="12">
        <f>(((I242/60)/60)/24)+DATE(1970,1,1)</f>
        <v>41399.708460648151</v>
      </c>
      <c r="U242" s="14">
        <f>YEAR(T242)</f>
        <v>2013</v>
      </c>
    </row>
    <row r="243" spans="1:21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>ROUND(((E243 / D243)*100), 0)</f>
        <v>113</v>
      </c>
      <c r="P243">
        <f>IF(L243&lt;&gt;0, ROUND(E243/L243, 2), 0)</f>
        <v>109.04</v>
      </c>
      <c r="Q243" s="5" t="str">
        <f>LEFT(N243, SEARCH("/",N243,1)-1)</f>
        <v>film &amp; video</v>
      </c>
      <c r="R243" s="5" t="str">
        <f>RIGHT(N243, LEN(N243) - LEN(Q243) - 1)</f>
        <v>documentary</v>
      </c>
      <c r="S243" s="11">
        <f>(((J243/60)/60)/24)+DATE(1970,1,1)</f>
        <v>41949.697962962964</v>
      </c>
      <c r="T243" s="12">
        <f>(((I243/60)/60)/24)+DATE(1970,1,1)</f>
        <v>41994.697962962964</v>
      </c>
      <c r="U243" s="14">
        <f>YEAR(T243)</f>
        <v>2014</v>
      </c>
    </row>
    <row r="244" spans="1:21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>ROUND(((E244 / D244)*100), 0)</f>
        <v>113</v>
      </c>
      <c r="P244">
        <f>IF(L244&lt;&gt;0, ROUND(E244/L244, 2), 0)</f>
        <v>73.02</v>
      </c>
      <c r="Q244" s="5" t="str">
        <f>LEFT(N244, SEARCH("/",N244,1)-1)</f>
        <v>film &amp; video</v>
      </c>
      <c r="R244" s="5" t="str">
        <f>RIGHT(N244, LEN(N244) - LEN(Q244) - 1)</f>
        <v>documentary</v>
      </c>
      <c r="S244" s="11">
        <f>(((J244/60)/60)/24)+DATE(1970,1,1)</f>
        <v>40862.492939814816</v>
      </c>
      <c r="T244" s="12">
        <f>(((I244/60)/60)/24)+DATE(1970,1,1)</f>
        <v>40897.492939814816</v>
      </c>
      <c r="U244" s="14">
        <f>YEAR(T244)</f>
        <v>2011</v>
      </c>
    </row>
    <row r="245" spans="1:21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>ROUND(((E245 / D245)*100), 0)</f>
        <v>103</v>
      </c>
      <c r="P245">
        <f>IF(L245&lt;&gt;0, ROUND(E245/L245, 2), 0)</f>
        <v>78.2</v>
      </c>
      <c r="Q245" s="5" t="str">
        <f>LEFT(N245, SEARCH("/",N245,1)-1)</f>
        <v>film &amp; video</v>
      </c>
      <c r="R245" s="5" t="str">
        <f>RIGHT(N245, LEN(N245) - LEN(Q245) - 1)</f>
        <v>documentary</v>
      </c>
      <c r="S245" s="11">
        <f>(((J245/60)/60)/24)+DATE(1970,1,1)</f>
        <v>41662.047500000001</v>
      </c>
      <c r="T245" s="12">
        <f>(((I245/60)/60)/24)+DATE(1970,1,1)</f>
        <v>41692.047500000001</v>
      </c>
      <c r="U245" s="14">
        <f>YEAR(T245)</f>
        <v>2014</v>
      </c>
    </row>
    <row r="246" spans="1:21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>ROUND(((E246 / D246)*100), 0)</f>
        <v>114</v>
      </c>
      <c r="P246">
        <f>IF(L246&lt;&gt;0, ROUND(E246/L246, 2), 0)</f>
        <v>47.4</v>
      </c>
      <c r="Q246" s="5" t="str">
        <f>LEFT(N246, SEARCH("/",N246,1)-1)</f>
        <v>film &amp; video</v>
      </c>
      <c r="R246" s="5" t="str">
        <f>RIGHT(N246, LEN(N246) - LEN(Q246) - 1)</f>
        <v>documentary</v>
      </c>
      <c r="S246" s="11">
        <f>(((J246/60)/60)/24)+DATE(1970,1,1)</f>
        <v>40213.323599537034</v>
      </c>
      <c r="T246" s="12">
        <f>(((I246/60)/60)/24)+DATE(1970,1,1)</f>
        <v>40253.29583333333</v>
      </c>
      <c r="U246" s="14">
        <f>YEAR(T246)</f>
        <v>2010</v>
      </c>
    </row>
    <row r="247" spans="1:21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>ROUND(((E247 / D247)*100), 0)</f>
        <v>104</v>
      </c>
      <c r="P247">
        <f>IF(L247&lt;&gt;0, ROUND(E247/L247, 2), 0)</f>
        <v>54.02</v>
      </c>
      <c r="Q247" s="5" t="str">
        <f>LEFT(N247, SEARCH("/",N247,1)-1)</f>
        <v>film &amp; video</v>
      </c>
      <c r="R247" s="5" t="str">
        <f>RIGHT(N247, LEN(N247) - LEN(Q247) - 1)</f>
        <v>documentary</v>
      </c>
      <c r="S247" s="11">
        <f>(((J247/60)/60)/24)+DATE(1970,1,1)</f>
        <v>41107.053067129629</v>
      </c>
      <c r="T247" s="12">
        <f>(((I247/60)/60)/24)+DATE(1970,1,1)</f>
        <v>41137.053067129629</v>
      </c>
      <c r="U247" s="14">
        <f>YEAR(T247)</f>
        <v>2012</v>
      </c>
    </row>
    <row r="248" spans="1:21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>ROUND(((E248 / D248)*100), 0)</f>
        <v>305</v>
      </c>
      <c r="P248">
        <f>IF(L248&lt;&gt;0, ROUND(E248/L248, 2), 0)</f>
        <v>68.489999999999995</v>
      </c>
      <c r="Q248" s="5" t="str">
        <f>LEFT(N248, SEARCH("/",N248,1)-1)</f>
        <v>film &amp; video</v>
      </c>
      <c r="R248" s="5" t="str">
        <f>RIGHT(N248, LEN(N248) - LEN(Q248) - 1)</f>
        <v>documentary</v>
      </c>
      <c r="S248" s="11">
        <f>(((J248/60)/60)/24)+DATE(1970,1,1)</f>
        <v>40480.363483796296</v>
      </c>
      <c r="T248" s="12">
        <f>(((I248/60)/60)/24)+DATE(1970,1,1)</f>
        <v>40530.405150462961</v>
      </c>
      <c r="U248" s="14">
        <f>YEAR(T248)</f>
        <v>2010</v>
      </c>
    </row>
    <row r="249" spans="1:21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>ROUND(((E249 / D249)*100), 0)</f>
        <v>134</v>
      </c>
      <c r="P249">
        <f>IF(L249&lt;&gt;0, ROUND(E249/L249, 2), 0)</f>
        <v>108.15</v>
      </c>
      <c r="Q249" s="5" t="str">
        <f>LEFT(N249, SEARCH("/",N249,1)-1)</f>
        <v>film &amp; video</v>
      </c>
      <c r="R249" s="5" t="str">
        <f>RIGHT(N249, LEN(N249) - LEN(Q249) - 1)</f>
        <v>documentary</v>
      </c>
      <c r="S249" s="11">
        <f>(((J249/60)/60)/24)+DATE(1970,1,1)</f>
        <v>40430.604328703703</v>
      </c>
      <c r="T249" s="12">
        <f>(((I249/60)/60)/24)+DATE(1970,1,1)</f>
        <v>40467.152083333334</v>
      </c>
      <c r="U249" s="14">
        <f>YEAR(T249)</f>
        <v>2010</v>
      </c>
    </row>
    <row r="250" spans="1:21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>ROUND(((E250 / D250)*100), 0)</f>
        <v>101</v>
      </c>
      <c r="P250">
        <f>IF(L250&lt;&gt;0, ROUND(E250/L250, 2), 0)</f>
        <v>589.95000000000005</v>
      </c>
      <c r="Q250" s="5" t="str">
        <f>LEFT(N250, SEARCH("/",N250,1)-1)</f>
        <v>film &amp; video</v>
      </c>
      <c r="R250" s="5" t="str">
        <f>RIGHT(N250, LEN(N250) - LEN(Q250) - 1)</f>
        <v>documentary</v>
      </c>
      <c r="S250" s="11">
        <f>(((J250/60)/60)/24)+DATE(1970,1,1)</f>
        <v>40870.774409722224</v>
      </c>
      <c r="T250" s="12">
        <f>(((I250/60)/60)/24)+DATE(1970,1,1)</f>
        <v>40915.774409722224</v>
      </c>
      <c r="U250" s="14">
        <f>YEAR(T250)</f>
        <v>2012</v>
      </c>
    </row>
    <row r="251" spans="1:21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>ROUND(((E251 / D251)*100), 0)</f>
        <v>113</v>
      </c>
      <c r="P251">
        <f>IF(L251&lt;&gt;0, ROUND(E251/L251, 2), 0)</f>
        <v>48.05</v>
      </c>
      <c r="Q251" s="5" t="str">
        <f>LEFT(N251, SEARCH("/",N251,1)-1)</f>
        <v>film &amp; video</v>
      </c>
      <c r="R251" s="5" t="str">
        <f>RIGHT(N251, LEN(N251) - LEN(Q251) - 1)</f>
        <v>documentary</v>
      </c>
      <c r="S251" s="11">
        <f>(((J251/60)/60)/24)+DATE(1970,1,1)</f>
        <v>40332.923842592594</v>
      </c>
      <c r="T251" s="12">
        <f>(((I251/60)/60)/24)+DATE(1970,1,1)</f>
        <v>40412.736111111109</v>
      </c>
      <c r="U251" s="14">
        <f>YEAR(T251)</f>
        <v>2010</v>
      </c>
    </row>
    <row r="252" spans="1:21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>ROUND(((E252 / D252)*100), 0)</f>
        <v>106</v>
      </c>
      <c r="P252">
        <f>IF(L252&lt;&gt;0, ROUND(E252/L252, 2), 0)</f>
        <v>72.48</v>
      </c>
      <c r="Q252" s="5" t="str">
        <f>LEFT(N252, SEARCH("/",N252,1)-1)</f>
        <v>film &amp; video</v>
      </c>
      <c r="R252" s="5" t="str">
        <f>RIGHT(N252, LEN(N252) - LEN(Q252) - 1)</f>
        <v>documentary</v>
      </c>
      <c r="S252" s="11">
        <f>(((J252/60)/60)/24)+DATE(1970,1,1)</f>
        <v>41401.565868055557</v>
      </c>
      <c r="T252" s="12">
        <f>(((I252/60)/60)/24)+DATE(1970,1,1)</f>
        <v>41431.565868055557</v>
      </c>
      <c r="U252" s="14">
        <f>YEAR(T252)</f>
        <v>2013</v>
      </c>
    </row>
    <row r="253" spans="1:21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>ROUND(((E253 / D253)*100), 0)</f>
        <v>126</v>
      </c>
      <c r="P253">
        <f>IF(L253&lt;&gt;0, ROUND(E253/L253, 2), 0)</f>
        <v>57.08</v>
      </c>
      <c r="Q253" s="5" t="str">
        <f>LEFT(N253, SEARCH("/",N253,1)-1)</f>
        <v>film &amp; video</v>
      </c>
      <c r="R253" s="5" t="str">
        <f>RIGHT(N253, LEN(N253) - LEN(Q253) - 1)</f>
        <v>documentary</v>
      </c>
      <c r="S253" s="11">
        <f>(((J253/60)/60)/24)+DATE(1970,1,1)</f>
        <v>41013.787569444445</v>
      </c>
      <c r="T253" s="12">
        <f>(((I253/60)/60)/24)+DATE(1970,1,1)</f>
        <v>41045.791666666664</v>
      </c>
      <c r="U253" s="14">
        <f>YEAR(T253)</f>
        <v>2012</v>
      </c>
    </row>
    <row r="254" spans="1:21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>ROUND(((E254 / D254)*100), 0)</f>
        <v>185</v>
      </c>
      <c r="P254">
        <f>IF(L254&lt;&gt;0, ROUND(E254/L254, 2), 0)</f>
        <v>85.44</v>
      </c>
      <c r="Q254" s="5" t="str">
        <f>LEFT(N254, SEARCH("/",N254,1)-1)</f>
        <v>film &amp; video</v>
      </c>
      <c r="R254" s="5" t="str">
        <f>RIGHT(N254, LEN(N254) - LEN(Q254) - 1)</f>
        <v>documentary</v>
      </c>
      <c r="S254" s="11">
        <f>(((J254/60)/60)/24)+DATE(1970,1,1)</f>
        <v>40266.662708333337</v>
      </c>
      <c r="T254" s="12">
        <f>(((I254/60)/60)/24)+DATE(1970,1,1)</f>
        <v>40330.165972222225</v>
      </c>
      <c r="U254" s="14">
        <f>YEAR(T254)</f>
        <v>2010</v>
      </c>
    </row>
    <row r="255" spans="1:21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>ROUND(((E255 / D255)*100), 0)</f>
        <v>101</v>
      </c>
      <c r="P255">
        <f>IF(L255&lt;&gt;0, ROUND(E255/L255, 2), 0)</f>
        <v>215.86</v>
      </c>
      <c r="Q255" s="5" t="str">
        <f>LEFT(N255, SEARCH("/",N255,1)-1)</f>
        <v>film &amp; video</v>
      </c>
      <c r="R255" s="5" t="str">
        <f>RIGHT(N255, LEN(N255) - LEN(Q255) - 1)</f>
        <v>documentary</v>
      </c>
      <c r="S255" s="11">
        <f>(((J255/60)/60)/24)+DATE(1970,1,1)</f>
        <v>40924.650868055556</v>
      </c>
      <c r="T255" s="12">
        <f>(((I255/60)/60)/24)+DATE(1970,1,1)</f>
        <v>40954.650868055556</v>
      </c>
      <c r="U255" s="14">
        <f>YEAR(T255)</f>
        <v>2012</v>
      </c>
    </row>
    <row r="256" spans="1:21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>ROUND(((E256 / D256)*100), 0)</f>
        <v>117</v>
      </c>
      <c r="P256">
        <f>IF(L256&lt;&gt;0, ROUND(E256/L256, 2), 0)</f>
        <v>89.39</v>
      </c>
      <c r="Q256" s="5" t="str">
        <f>LEFT(N256, SEARCH("/",N256,1)-1)</f>
        <v>film &amp; video</v>
      </c>
      <c r="R256" s="5" t="str">
        <f>RIGHT(N256, LEN(N256) - LEN(Q256) - 1)</f>
        <v>documentary</v>
      </c>
      <c r="S256" s="11">
        <f>(((J256/60)/60)/24)+DATE(1970,1,1)</f>
        <v>42263.952662037031</v>
      </c>
      <c r="T256" s="12">
        <f>(((I256/60)/60)/24)+DATE(1970,1,1)</f>
        <v>42294.083333333328</v>
      </c>
      <c r="U256" s="14">
        <f>YEAR(T256)</f>
        <v>2015</v>
      </c>
    </row>
    <row r="257" spans="1:21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>ROUND(((E257 / D257)*100), 0)</f>
        <v>107</v>
      </c>
      <c r="P257">
        <f>IF(L257&lt;&gt;0, ROUND(E257/L257, 2), 0)</f>
        <v>45.42</v>
      </c>
      <c r="Q257" s="5" t="str">
        <f>LEFT(N257, SEARCH("/",N257,1)-1)</f>
        <v>film &amp; video</v>
      </c>
      <c r="R257" s="5" t="str">
        <f>RIGHT(N257, LEN(N257) - LEN(Q257) - 1)</f>
        <v>documentary</v>
      </c>
      <c r="S257" s="11">
        <f>(((J257/60)/60)/24)+DATE(1970,1,1)</f>
        <v>40588.526412037041</v>
      </c>
      <c r="T257" s="12">
        <f>(((I257/60)/60)/24)+DATE(1970,1,1)</f>
        <v>40618.48474537037</v>
      </c>
      <c r="U257" s="14">
        <f>YEAR(T257)</f>
        <v>2011</v>
      </c>
    </row>
    <row r="258" spans="1:21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>ROUND(((E258 / D258)*100), 0)</f>
        <v>139</v>
      </c>
      <c r="P258">
        <f>IF(L258&lt;&gt;0, ROUND(E258/L258, 2), 0)</f>
        <v>65.760000000000005</v>
      </c>
      <c r="Q258" s="5" t="str">
        <f>LEFT(N258, SEARCH("/",N258,1)-1)</f>
        <v>film &amp; video</v>
      </c>
      <c r="R258" s="5" t="str">
        <f>RIGHT(N258, LEN(N258) - LEN(Q258) - 1)</f>
        <v>documentary</v>
      </c>
      <c r="S258" s="11">
        <f>(((J258/60)/60)/24)+DATE(1970,1,1)</f>
        <v>41319.769293981481</v>
      </c>
      <c r="T258" s="12">
        <f>(((I258/60)/60)/24)+DATE(1970,1,1)</f>
        <v>41349.769293981481</v>
      </c>
      <c r="U258" s="14">
        <f>YEAR(T258)</f>
        <v>2013</v>
      </c>
    </row>
    <row r="259" spans="1:21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>ROUND(((E259 / D259)*100), 0)</f>
        <v>107</v>
      </c>
      <c r="P259">
        <f>IF(L259&lt;&gt;0, ROUND(E259/L259, 2), 0)</f>
        <v>66.7</v>
      </c>
      <c r="Q259" s="5" t="str">
        <f>LEFT(N259, SEARCH("/",N259,1)-1)</f>
        <v>film &amp; video</v>
      </c>
      <c r="R259" s="5" t="str">
        <f>RIGHT(N259, LEN(N259) - LEN(Q259) - 1)</f>
        <v>documentary</v>
      </c>
      <c r="S259" s="11">
        <f>(((J259/60)/60)/24)+DATE(1970,1,1)</f>
        <v>42479.626875000002</v>
      </c>
      <c r="T259" s="12">
        <f>(((I259/60)/60)/24)+DATE(1970,1,1)</f>
        <v>42509.626875000002</v>
      </c>
      <c r="U259" s="14">
        <f>YEAR(T259)</f>
        <v>2016</v>
      </c>
    </row>
    <row r="260" spans="1:21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>ROUND(((E260 / D260)*100), 0)</f>
        <v>191</v>
      </c>
      <c r="P260">
        <f>IF(L260&lt;&gt;0, ROUND(E260/L260, 2), 0)</f>
        <v>83.35</v>
      </c>
      <c r="Q260" s="5" t="str">
        <f>LEFT(N260, SEARCH("/",N260,1)-1)</f>
        <v>film &amp; video</v>
      </c>
      <c r="R260" s="5" t="str">
        <f>RIGHT(N260, LEN(N260) - LEN(Q260) - 1)</f>
        <v>documentary</v>
      </c>
      <c r="S260" s="11">
        <f>(((J260/60)/60)/24)+DATE(1970,1,1)</f>
        <v>40682.051689814813</v>
      </c>
      <c r="T260" s="12">
        <f>(((I260/60)/60)/24)+DATE(1970,1,1)</f>
        <v>40712.051689814813</v>
      </c>
      <c r="U260" s="14">
        <f>YEAR(T260)</f>
        <v>2011</v>
      </c>
    </row>
    <row r="261" spans="1:21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>ROUND(((E261 / D261)*100), 0)</f>
        <v>132</v>
      </c>
      <c r="P261">
        <f>IF(L261&lt;&gt;0, ROUND(E261/L261, 2), 0)</f>
        <v>105.05</v>
      </c>
      <c r="Q261" s="5" t="str">
        <f>LEFT(N261, SEARCH("/",N261,1)-1)</f>
        <v>film &amp; video</v>
      </c>
      <c r="R261" s="5" t="str">
        <f>RIGHT(N261, LEN(N261) - LEN(Q261) - 1)</f>
        <v>documentary</v>
      </c>
      <c r="S261" s="11">
        <f>(((J261/60)/60)/24)+DATE(1970,1,1)</f>
        <v>42072.738067129627</v>
      </c>
      <c r="T261" s="12">
        <f>(((I261/60)/60)/24)+DATE(1970,1,1)</f>
        <v>42102.738067129627</v>
      </c>
      <c r="U261" s="14">
        <f>YEAR(T261)</f>
        <v>2015</v>
      </c>
    </row>
    <row r="262" spans="1:21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>ROUND(((E262 / D262)*100), 0)</f>
        <v>106</v>
      </c>
      <c r="P262">
        <f>IF(L262&lt;&gt;0, ROUND(E262/L262, 2), 0)</f>
        <v>120.91</v>
      </c>
      <c r="Q262" s="5" t="str">
        <f>LEFT(N262, SEARCH("/",N262,1)-1)</f>
        <v>film &amp; video</v>
      </c>
      <c r="R262" s="5" t="str">
        <f>RIGHT(N262, LEN(N262) - LEN(Q262) - 1)</f>
        <v>documentary</v>
      </c>
      <c r="S262" s="11">
        <f>(((J262/60)/60)/24)+DATE(1970,1,1)</f>
        <v>40330.755543981482</v>
      </c>
      <c r="T262" s="12">
        <f>(((I262/60)/60)/24)+DATE(1970,1,1)</f>
        <v>40376.415972222225</v>
      </c>
      <c r="U262" s="14">
        <f>YEAR(T262)</f>
        <v>2010</v>
      </c>
    </row>
    <row r="263" spans="1:21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>ROUND(((E263 / D263)*100), 0)</f>
        <v>107</v>
      </c>
      <c r="P263">
        <f>IF(L263&lt;&gt;0, ROUND(E263/L263, 2), 0)</f>
        <v>97.64</v>
      </c>
      <c r="Q263" s="5" t="str">
        <f>LEFT(N263, SEARCH("/",N263,1)-1)</f>
        <v>film &amp; video</v>
      </c>
      <c r="R263" s="5" t="str">
        <f>RIGHT(N263, LEN(N263) - LEN(Q263) - 1)</f>
        <v>documentary</v>
      </c>
      <c r="S263" s="11">
        <f>(((J263/60)/60)/24)+DATE(1970,1,1)</f>
        <v>41017.885462962964</v>
      </c>
      <c r="T263" s="12">
        <f>(((I263/60)/60)/24)+DATE(1970,1,1)</f>
        <v>41067.621527777781</v>
      </c>
      <c r="U263" s="14">
        <f>YEAR(T263)</f>
        <v>2012</v>
      </c>
    </row>
    <row r="264" spans="1:21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>ROUND(((E264 / D264)*100), 0)</f>
        <v>240</v>
      </c>
      <c r="P264">
        <f>IF(L264&lt;&gt;0, ROUND(E264/L264, 2), 0)</f>
        <v>41.38</v>
      </c>
      <c r="Q264" s="5" t="str">
        <f>LEFT(N264, SEARCH("/",N264,1)-1)</f>
        <v>film &amp; video</v>
      </c>
      <c r="R264" s="5" t="str">
        <f>RIGHT(N264, LEN(N264) - LEN(Q264) - 1)</f>
        <v>documentary</v>
      </c>
      <c r="S264" s="11">
        <f>(((J264/60)/60)/24)+DATE(1970,1,1)</f>
        <v>40555.24800925926</v>
      </c>
      <c r="T264" s="12">
        <f>(((I264/60)/60)/24)+DATE(1970,1,1)</f>
        <v>40600.24800925926</v>
      </c>
      <c r="U264" s="14">
        <f>YEAR(T264)</f>
        <v>2011</v>
      </c>
    </row>
    <row r="265" spans="1:21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>ROUND(((E265 / D265)*100), 0)</f>
        <v>118</v>
      </c>
      <c r="P265">
        <f>IF(L265&lt;&gt;0, ROUND(E265/L265, 2), 0)</f>
        <v>30.65</v>
      </c>
      <c r="Q265" s="5" t="str">
        <f>LEFT(N265, SEARCH("/",N265,1)-1)</f>
        <v>film &amp; video</v>
      </c>
      <c r="R265" s="5" t="str">
        <f>RIGHT(N265, LEN(N265) - LEN(Q265) - 1)</f>
        <v>documentary</v>
      </c>
      <c r="S265" s="11">
        <f>(((J265/60)/60)/24)+DATE(1970,1,1)</f>
        <v>41149.954791666663</v>
      </c>
      <c r="T265" s="12">
        <f>(((I265/60)/60)/24)+DATE(1970,1,1)</f>
        <v>41179.954791666663</v>
      </c>
      <c r="U265" s="14">
        <f>YEAR(T265)</f>
        <v>2012</v>
      </c>
    </row>
    <row r="266" spans="1:21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>ROUND(((E266 / D266)*100), 0)</f>
        <v>118</v>
      </c>
      <c r="P266">
        <f>IF(L266&lt;&gt;0, ROUND(E266/L266, 2), 0)</f>
        <v>64.95</v>
      </c>
      <c r="Q266" s="5" t="str">
        <f>LEFT(N266, SEARCH("/",N266,1)-1)</f>
        <v>film &amp; video</v>
      </c>
      <c r="R266" s="5" t="str">
        <f>RIGHT(N266, LEN(N266) - LEN(Q266) - 1)</f>
        <v>documentary</v>
      </c>
      <c r="S266" s="11">
        <f>(((J266/60)/60)/24)+DATE(1970,1,1)</f>
        <v>41010.620312500003</v>
      </c>
      <c r="T266" s="12">
        <f>(((I266/60)/60)/24)+DATE(1970,1,1)</f>
        <v>41040.620312500003</v>
      </c>
      <c r="U266" s="14">
        <f>YEAR(T266)</f>
        <v>2012</v>
      </c>
    </row>
    <row r="267" spans="1:21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>ROUND(((E267 / D267)*100), 0)</f>
        <v>111</v>
      </c>
      <c r="P267">
        <f>IF(L267&lt;&gt;0, ROUND(E267/L267, 2), 0)</f>
        <v>95.78</v>
      </c>
      <c r="Q267" s="5" t="str">
        <f>LEFT(N267, SEARCH("/",N267,1)-1)</f>
        <v>film &amp; video</v>
      </c>
      <c r="R267" s="5" t="str">
        <f>RIGHT(N267, LEN(N267) - LEN(Q267) - 1)</f>
        <v>documentary</v>
      </c>
      <c r="S267" s="11">
        <f>(((J267/60)/60)/24)+DATE(1970,1,1)</f>
        <v>40267.245717592588</v>
      </c>
      <c r="T267" s="12">
        <f>(((I267/60)/60)/24)+DATE(1970,1,1)</f>
        <v>40308.844444444447</v>
      </c>
      <c r="U267" s="14">
        <f>YEAR(T267)</f>
        <v>2010</v>
      </c>
    </row>
    <row r="268" spans="1:21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>ROUND(((E268 / D268)*100), 0)</f>
        <v>146</v>
      </c>
      <c r="P268">
        <f>IF(L268&lt;&gt;0, ROUND(E268/L268, 2), 0)</f>
        <v>40.42</v>
      </c>
      <c r="Q268" s="5" t="str">
        <f>LEFT(N268, SEARCH("/",N268,1)-1)</f>
        <v>film &amp; video</v>
      </c>
      <c r="R268" s="5" t="str">
        <f>RIGHT(N268, LEN(N268) - LEN(Q268) - 1)</f>
        <v>documentary</v>
      </c>
      <c r="S268" s="11">
        <f>(((J268/60)/60)/24)+DATE(1970,1,1)</f>
        <v>40205.174849537041</v>
      </c>
      <c r="T268" s="12">
        <f>(((I268/60)/60)/24)+DATE(1970,1,1)</f>
        <v>40291.160416666666</v>
      </c>
      <c r="U268" s="14">
        <f>YEAR(T268)</f>
        <v>2010</v>
      </c>
    </row>
    <row r="269" spans="1:21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>ROUND(((E269 / D269)*100), 0)</f>
        <v>132</v>
      </c>
      <c r="P269">
        <f>IF(L269&lt;&gt;0, ROUND(E269/L269, 2), 0)</f>
        <v>78.58</v>
      </c>
      <c r="Q269" s="5" t="str">
        <f>LEFT(N269, SEARCH("/",N269,1)-1)</f>
        <v>film &amp; video</v>
      </c>
      <c r="R269" s="5" t="str">
        <f>RIGHT(N269, LEN(N269) - LEN(Q269) - 1)</f>
        <v>documentary</v>
      </c>
      <c r="S269" s="11">
        <f>(((J269/60)/60)/24)+DATE(1970,1,1)</f>
        <v>41785.452534722222</v>
      </c>
      <c r="T269" s="12">
        <f>(((I269/60)/60)/24)+DATE(1970,1,1)</f>
        <v>41815.452534722222</v>
      </c>
      <c r="U269" s="14">
        <f>YEAR(T269)</f>
        <v>2014</v>
      </c>
    </row>
    <row r="270" spans="1:21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>ROUND(((E270 / D270)*100), 0)</f>
        <v>111</v>
      </c>
      <c r="P270">
        <f>IF(L270&lt;&gt;0, ROUND(E270/L270, 2), 0)</f>
        <v>50.18</v>
      </c>
      <c r="Q270" s="5" t="str">
        <f>LEFT(N270, SEARCH("/",N270,1)-1)</f>
        <v>film &amp; video</v>
      </c>
      <c r="R270" s="5" t="str">
        <f>RIGHT(N270, LEN(N270) - LEN(Q270) - 1)</f>
        <v>documentary</v>
      </c>
      <c r="S270" s="11">
        <f>(((J270/60)/60)/24)+DATE(1970,1,1)</f>
        <v>40809.15252314815</v>
      </c>
      <c r="T270" s="12">
        <f>(((I270/60)/60)/24)+DATE(1970,1,1)</f>
        <v>40854.194189814814</v>
      </c>
      <c r="U270" s="14">
        <f>YEAR(T270)</f>
        <v>2011</v>
      </c>
    </row>
    <row r="271" spans="1:21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>ROUND(((E271 / D271)*100), 0)</f>
        <v>147</v>
      </c>
      <c r="P271">
        <f>IF(L271&lt;&gt;0, ROUND(E271/L271, 2), 0)</f>
        <v>92.25</v>
      </c>
      <c r="Q271" s="5" t="str">
        <f>LEFT(N271, SEARCH("/",N271,1)-1)</f>
        <v>film &amp; video</v>
      </c>
      <c r="R271" s="5" t="str">
        <f>RIGHT(N271, LEN(N271) - LEN(Q271) - 1)</f>
        <v>documentary</v>
      </c>
      <c r="S271" s="11">
        <f>(((J271/60)/60)/24)+DATE(1970,1,1)</f>
        <v>42758.197013888886</v>
      </c>
      <c r="T271" s="12">
        <f>(((I271/60)/60)/24)+DATE(1970,1,1)</f>
        <v>42788.197013888886</v>
      </c>
      <c r="U271" s="14">
        <f>YEAR(T271)</f>
        <v>2017</v>
      </c>
    </row>
    <row r="272" spans="1:21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>ROUND(((E272 / D272)*100), 0)</f>
        <v>153</v>
      </c>
      <c r="P272">
        <f>IF(L272&lt;&gt;0, ROUND(E272/L272, 2), 0)</f>
        <v>57.54</v>
      </c>
      <c r="Q272" s="5" t="str">
        <f>LEFT(N272, SEARCH("/",N272,1)-1)</f>
        <v>film &amp; video</v>
      </c>
      <c r="R272" s="5" t="str">
        <f>RIGHT(N272, LEN(N272) - LEN(Q272) - 1)</f>
        <v>documentary</v>
      </c>
      <c r="S272" s="11">
        <f>(((J272/60)/60)/24)+DATE(1970,1,1)</f>
        <v>40637.866550925923</v>
      </c>
      <c r="T272" s="12">
        <f>(((I272/60)/60)/24)+DATE(1970,1,1)</f>
        <v>40688.166666666664</v>
      </c>
      <c r="U272" s="14">
        <f>YEAR(T272)</f>
        <v>2011</v>
      </c>
    </row>
    <row r="273" spans="1:21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>ROUND(((E273 / D273)*100), 0)</f>
        <v>105</v>
      </c>
      <c r="P273">
        <f>IF(L273&lt;&gt;0, ROUND(E273/L273, 2), 0)</f>
        <v>109.42</v>
      </c>
      <c r="Q273" s="5" t="str">
        <f>LEFT(N273, SEARCH("/",N273,1)-1)</f>
        <v>film &amp; video</v>
      </c>
      <c r="R273" s="5" t="str">
        <f>RIGHT(N273, LEN(N273) - LEN(Q273) - 1)</f>
        <v>documentary</v>
      </c>
      <c r="S273" s="11">
        <f>(((J273/60)/60)/24)+DATE(1970,1,1)</f>
        <v>41612.10024305556</v>
      </c>
      <c r="T273" s="12">
        <f>(((I273/60)/60)/24)+DATE(1970,1,1)</f>
        <v>41641.333333333336</v>
      </c>
      <c r="U273" s="14">
        <f>YEAR(T273)</f>
        <v>2014</v>
      </c>
    </row>
    <row r="274" spans="1:21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>ROUND(((E274 / D274)*100), 0)</f>
        <v>177</v>
      </c>
      <c r="P274">
        <f>IF(L274&lt;&gt;0, ROUND(E274/L274, 2), 0)</f>
        <v>81.89</v>
      </c>
      <c r="Q274" s="5" t="str">
        <f>LEFT(N274, SEARCH("/",N274,1)-1)</f>
        <v>film &amp; video</v>
      </c>
      <c r="R274" s="5" t="str">
        <f>RIGHT(N274, LEN(N274) - LEN(Q274) - 1)</f>
        <v>documentary</v>
      </c>
      <c r="S274" s="11">
        <f>(((J274/60)/60)/24)+DATE(1970,1,1)</f>
        <v>40235.900358796294</v>
      </c>
      <c r="T274" s="12">
        <f>(((I274/60)/60)/24)+DATE(1970,1,1)</f>
        <v>40296.78402777778</v>
      </c>
      <c r="U274" s="14">
        <f>YEAR(T274)</f>
        <v>2010</v>
      </c>
    </row>
    <row r="275" spans="1:21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>ROUND(((E275 / D275)*100), 0)</f>
        <v>108</v>
      </c>
      <c r="P275">
        <f>IF(L275&lt;&gt;0, ROUND(E275/L275, 2), 0)</f>
        <v>45.67</v>
      </c>
      <c r="Q275" s="5" t="str">
        <f>LEFT(N275, SEARCH("/",N275,1)-1)</f>
        <v>film &amp; video</v>
      </c>
      <c r="R275" s="5" t="str">
        <f>RIGHT(N275, LEN(N275) - LEN(Q275) - 1)</f>
        <v>documentary</v>
      </c>
      <c r="S275" s="11">
        <f>(((J275/60)/60)/24)+DATE(1970,1,1)</f>
        <v>40697.498449074075</v>
      </c>
      <c r="T275" s="12">
        <f>(((I275/60)/60)/24)+DATE(1970,1,1)</f>
        <v>40727.498449074075</v>
      </c>
      <c r="U275" s="14">
        <f>YEAR(T275)</f>
        <v>2011</v>
      </c>
    </row>
    <row r="276" spans="1:21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>ROUND(((E276 / D276)*100), 0)</f>
        <v>156</v>
      </c>
      <c r="P276">
        <f>IF(L276&lt;&gt;0, ROUND(E276/L276, 2), 0)</f>
        <v>55.22</v>
      </c>
      <c r="Q276" s="5" t="str">
        <f>LEFT(N276, SEARCH("/",N276,1)-1)</f>
        <v>film &amp; video</v>
      </c>
      <c r="R276" s="5" t="str">
        <f>RIGHT(N276, LEN(N276) - LEN(Q276) - 1)</f>
        <v>documentary</v>
      </c>
      <c r="S276" s="11">
        <f>(((J276/60)/60)/24)+DATE(1970,1,1)</f>
        <v>40969.912372685183</v>
      </c>
      <c r="T276" s="12">
        <f>(((I276/60)/60)/24)+DATE(1970,1,1)</f>
        <v>41004.290972222225</v>
      </c>
      <c r="U276" s="14">
        <f>YEAR(T276)</f>
        <v>2012</v>
      </c>
    </row>
    <row r="277" spans="1:21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>ROUND(((E277 / D277)*100), 0)</f>
        <v>108</v>
      </c>
      <c r="P277">
        <f>IF(L277&lt;&gt;0, ROUND(E277/L277, 2), 0)</f>
        <v>65.3</v>
      </c>
      <c r="Q277" s="5" t="str">
        <f>LEFT(N277, SEARCH("/",N277,1)-1)</f>
        <v>film &amp; video</v>
      </c>
      <c r="R277" s="5" t="str">
        <f>RIGHT(N277, LEN(N277) - LEN(Q277) - 1)</f>
        <v>documentary</v>
      </c>
      <c r="S277" s="11">
        <f>(((J277/60)/60)/24)+DATE(1970,1,1)</f>
        <v>41193.032013888893</v>
      </c>
      <c r="T277" s="12">
        <f>(((I277/60)/60)/24)+DATE(1970,1,1)</f>
        <v>41223.073680555557</v>
      </c>
      <c r="U277" s="14">
        <f>YEAR(T277)</f>
        <v>2012</v>
      </c>
    </row>
    <row r="278" spans="1:21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>ROUND(((E278 / D278)*100), 0)</f>
        <v>148</v>
      </c>
      <c r="P278">
        <f>IF(L278&lt;&gt;0, ROUND(E278/L278, 2), 0)</f>
        <v>95.23</v>
      </c>
      <c r="Q278" s="5" t="str">
        <f>LEFT(N278, SEARCH("/",N278,1)-1)</f>
        <v>film &amp; video</v>
      </c>
      <c r="R278" s="5" t="str">
        <f>RIGHT(N278, LEN(N278) - LEN(Q278) - 1)</f>
        <v>documentary</v>
      </c>
      <c r="S278" s="11">
        <f>(((J278/60)/60)/24)+DATE(1970,1,1)</f>
        <v>40967.081874999996</v>
      </c>
      <c r="T278" s="12">
        <f>(((I278/60)/60)/24)+DATE(1970,1,1)</f>
        <v>41027.040208333332</v>
      </c>
      <c r="U278" s="14">
        <f>YEAR(T278)</f>
        <v>2012</v>
      </c>
    </row>
    <row r="279" spans="1:21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>ROUND(((E279 / D279)*100), 0)</f>
        <v>110</v>
      </c>
      <c r="P279">
        <f>IF(L279&lt;&gt;0, ROUND(E279/L279, 2), 0)</f>
        <v>75.44</v>
      </c>
      <c r="Q279" s="5" t="str">
        <f>LEFT(N279, SEARCH("/",N279,1)-1)</f>
        <v>film &amp; video</v>
      </c>
      <c r="R279" s="5" t="str">
        <f>RIGHT(N279, LEN(N279) - LEN(Q279) - 1)</f>
        <v>documentary</v>
      </c>
      <c r="S279" s="11">
        <f>(((J279/60)/60)/24)+DATE(1970,1,1)</f>
        <v>42117.891423611116</v>
      </c>
      <c r="T279" s="12">
        <f>(((I279/60)/60)/24)+DATE(1970,1,1)</f>
        <v>42147.891423611116</v>
      </c>
      <c r="U279" s="14">
        <f>YEAR(T279)</f>
        <v>2015</v>
      </c>
    </row>
    <row r="280" spans="1:21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>ROUND(((E280 / D280)*100), 0)</f>
        <v>150</v>
      </c>
      <c r="P280">
        <f>IF(L280&lt;&gt;0, ROUND(E280/L280, 2), 0)</f>
        <v>97.82</v>
      </c>
      <c r="Q280" s="5" t="str">
        <f>LEFT(N280, SEARCH("/",N280,1)-1)</f>
        <v>film &amp; video</v>
      </c>
      <c r="R280" s="5" t="str">
        <f>RIGHT(N280, LEN(N280) - LEN(Q280) - 1)</f>
        <v>documentary</v>
      </c>
      <c r="S280" s="11">
        <f>(((J280/60)/60)/24)+DATE(1970,1,1)</f>
        <v>41164.040960648148</v>
      </c>
      <c r="T280" s="12">
        <f>(((I280/60)/60)/24)+DATE(1970,1,1)</f>
        <v>41194.040960648148</v>
      </c>
      <c r="U280" s="14">
        <f>YEAR(T280)</f>
        <v>2012</v>
      </c>
    </row>
    <row r="281" spans="1:21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>ROUND(((E281 / D281)*100), 0)</f>
        <v>157</v>
      </c>
      <c r="P281">
        <f>IF(L281&lt;&gt;0, ROUND(E281/L281, 2), 0)</f>
        <v>87.69</v>
      </c>
      <c r="Q281" s="5" t="str">
        <f>LEFT(N281, SEARCH("/",N281,1)-1)</f>
        <v>film &amp; video</v>
      </c>
      <c r="R281" s="5" t="str">
        <f>RIGHT(N281, LEN(N281) - LEN(Q281) - 1)</f>
        <v>documentary</v>
      </c>
      <c r="S281" s="11">
        <f>(((J281/60)/60)/24)+DATE(1970,1,1)</f>
        <v>42759.244166666671</v>
      </c>
      <c r="T281" s="12">
        <f>(((I281/60)/60)/24)+DATE(1970,1,1)</f>
        <v>42793.084027777775</v>
      </c>
      <c r="U281" s="14">
        <f>YEAR(T281)</f>
        <v>2017</v>
      </c>
    </row>
    <row r="282" spans="1:21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>ROUND(((E282 / D282)*100), 0)</f>
        <v>156</v>
      </c>
      <c r="P282">
        <f>IF(L282&lt;&gt;0, ROUND(E282/L282, 2), 0)</f>
        <v>54.75</v>
      </c>
      <c r="Q282" s="5" t="str">
        <f>LEFT(N282, SEARCH("/",N282,1)-1)</f>
        <v>film &amp; video</v>
      </c>
      <c r="R282" s="5" t="str">
        <f>RIGHT(N282, LEN(N282) - LEN(Q282) - 1)</f>
        <v>documentary</v>
      </c>
      <c r="S282" s="11">
        <f>(((J282/60)/60)/24)+DATE(1970,1,1)</f>
        <v>41744.590682870366</v>
      </c>
      <c r="T282" s="12">
        <f>(((I282/60)/60)/24)+DATE(1970,1,1)</f>
        <v>41789.590682870366</v>
      </c>
      <c r="U282" s="14">
        <f>YEAR(T282)</f>
        <v>2014</v>
      </c>
    </row>
    <row r="283" spans="1:21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>ROUND(((E283 / D283)*100), 0)</f>
        <v>121</v>
      </c>
      <c r="P283">
        <f>IF(L283&lt;&gt;0, ROUND(E283/L283, 2), 0)</f>
        <v>83.95</v>
      </c>
      <c r="Q283" s="5" t="str">
        <f>LEFT(N283, SEARCH("/",N283,1)-1)</f>
        <v>film &amp; video</v>
      </c>
      <c r="R283" s="5" t="str">
        <f>RIGHT(N283, LEN(N283) - LEN(Q283) - 1)</f>
        <v>documentary</v>
      </c>
      <c r="S283" s="11">
        <f>(((J283/60)/60)/24)+DATE(1970,1,1)</f>
        <v>39950.163344907407</v>
      </c>
      <c r="T283" s="12">
        <f>(((I283/60)/60)/24)+DATE(1970,1,1)</f>
        <v>40035.80972222222</v>
      </c>
      <c r="U283" s="14">
        <f>YEAR(T283)</f>
        <v>2009</v>
      </c>
    </row>
    <row r="284" spans="1:21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>ROUND(((E284 / D284)*100), 0)</f>
        <v>101</v>
      </c>
      <c r="P284">
        <f>IF(L284&lt;&gt;0, ROUND(E284/L284, 2), 0)</f>
        <v>254.39</v>
      </c>
      <c r="Q284" s="5" t="str">
        <f>LEFT(N284, SEARCH("/",N284,1)-1)</f>
        <v>film &amp; video</v>
      </c>
      <c r="R284" s="5" t="str">
        <f>RIGHT(N284, LEN(N284) - LEN(Q284) - 1)</f>
        <v>documentary</v>
      </c>
      <c r="S284" s="11">
        <f>(((J284/60)/60)/24)+DATE(1970,1,1)</f>
        <v>40194.920046296298</v>
      </c>
      <c r="T284" s="12">
        <f>(((I284/60)/60)/24)+DATE(1970,1,1)</f>
        <v>40231.916666666664</v>
      </c>
      <c r="U284" s="14">
        <f>YEAR(T284)</f>
        <v>2010</v>
      </c>
    </row>
    <row r="285" spans="1:21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>ROUND(((E285 / D285)*100), 0)</f>
        <v>114</v>
      </c>
      <c r="P285">
        <f>IF(L285&lt;&gt;0, ROUND(E285/L285, 2), 0)</f>
        <v>101.83</v>
      </c>
      <c r="Q285" s="5" t="str">
        <f>LEFT(N285, SEARCH("/",N285,1)-1)</f>
        <v>film &amp; video</v>
      </c>
      <c r="R285" s="5" t="str">
        <f>RIGHT(N285, LEN(N285) - LEN(Q285) - 1)</f>
        <v>documentary</v>
      </c>
      <c r="S285" s="11">
        <f>(((J285/60)/60)/24)+DATE(1970,1,1)</f>
        <v>40675.71</v>
      </c>
      <c r="T285" s="12">
        <f>(((I285/60)/60)/24)+DATE(1970,1,1)</f>
        <v>40695.207638888889</v>
      </c>
      <c r="U285" s="14">
        <f>YEAR(T285)</f>
        <v>2011</v>
      </c>
    </row>
    <row r="286" spans="1:21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>ROUND(((E286 / D286)*100), 0)</f>
        <v>105</v>
      </c>
      <c r="P286">
        <f>IF(L286&lt;&gt;0, ROUND(E286/L286, 2), 0)</f>
        <v>55.07</v>
      </c>
      <c r="Q286" s="5" t="str">
        <f>LEFT(N286, SEARCH("/",N286,1)-1)</f>
        <v>film &amp; video</v>
      </c>
      <c r="R286" s="5" t="str">
        <f>RIGHT(N286, LEN(N286) - LEN(Q286) - 1)</f>
        <v>documentary</v>
      </c>
      <c r="S286" s="11">
        <f>(((J286/60)/60)/24)+DATE(1970,1,1)</f>
        <v>40904.738194444442</v>
      </c>
      <c r="T286" s="12">
        <f>(((I286/60)/60)/24)+DATE(1970,1,1)</f>
        <v>40929.738194444442</v>
      </c>
      <c r="U286" s="14">
        <f>YEAR(T286)</f>
        <v>2012</v>
      </c>
    </row>
    <row r="287" spans="1:21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>ROUND(((E287 / D287)*100), 0)</f>
        <v>229</v>
      </c>
      <c r="P287">
        <f>IF(L287&lt;&gt;0, ROUND(E287/L287, 2), 0)</f>
        <v>56.9</v>
      </c>
      <c r="Q287" s="5" t="str">
        <f>LEFT(N287, SEARCH("/",N287,1)-1)</f>
        <v>film &amp; video</v>
      </c>
      <c r="R287" s="5" t="str">
        <f>RIGHT(N287, LEN(N287) - LEN(Q287) - 1)</f>
        <v>documentary</v>
      </c>
      <c r="S287" s="11">
        <f>(((J287/60)/60)/24)+DATE(1970,1,1)</f>
        <v>41506.756111111114</v>
      </c>
      <c r="T287" s="12">
        <f>(((I287/60)/60)/24)+DATE(1970,1,1)</f>
        <v>41536.756111111114</v>
      </c>
      <c r="U287" s="14">
        <f>YEAR(T287)</f>
        <v>2013</v>
      </c>
    </row>
    <row r="288" spans="1:21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>ROUND(((E288 / D288)*100), 0)</f>
        <v>109</v>
      </c>
      <c r="P288">
        <f>IF(L288&lt;&gt;0, ROUND(E288/L288, 2), 0)</f>
        <v>121.28</v>
      </c>
      <c r="Q288" s="5" t="str">
        <f>LEFT(N288, SEARCH("/",N288,1)-1)</f>
        <v>film &amp; video</v>
      </c>
      <c r="R288" s="5" t="str">
        <f>RIGHT(N288, LEN(N288) - LEN(Q288) - 1)</f>
        <v>documentary</v>
      </c>
      <c r="S288" s="11">
        <f>(((J288/60)/60)/24)+DATE(1970,1,1)</f>
        <v>41313.816249999996</v>
      </c>
      <c r="T288" s="12">
        <f>(((I288/60)/60)/24)+DATE(1970,1,1)</f>
        <v>41358.774583333332</v>
      </c>
      <c r="U288" s="14">
        <f>YEAR(T288)</f>
        <v>2013</v>
      </c>
    </row>
    <row r="289" spans="1:21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>ROUND(((E289 / D289)*100), 0)</f>
        <v>176</v>
      </c>
      <c r="P289">
        <f>IF(L289&lt;&gt;0, ROUND(E289/L289, 2), 0)</f>
        <v>91.19</v>
      </c>
      <c r="Q289" s="5" t="str">
        <f>LEFT(N289, SEARCH("/",N289,1)-1)</f>
        <v>film &amp; video</v>
      </c>
      <c r="R289" s="5" t="str">
        <f>RIGHT(N289, LEN(N289) - LEN(Q289) - 1)</f>
        <v>documentary</v>
      </c>
      <c r="S289" s="11">
        <f>(((J289/60)/60)/24)+DATE(1970,1,1)</f>
        <v>41184.277986111112</v>
      </c>
      <c r="T289" s="12">
        <f>(((I289/60)/60)/24)+DATE(1970,1,1)</f>
        <v>41215.166666666664</v>
      </c>
      <c r="U289" s="14">
        <f>YEAR(T289)</f>
        <v>2012</v>
      </c>
    </row>
    <row r="290" spans="1:21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>ROUND(((E290 / D290)*100), 0)</f>
        <v>103</v>
      </c>
      <c r="P290">
        <f>IF(L290&lt;&gt;0, ROUND(E290/L290, 2), 0)</f>
        <v>115.45</v>
      </c>
      <c r="Q290" s="5" t="str">
        <f>LEFT(N290, SEARCH("/",N290,1)-1)</f>
        <v>film &amp; video</v>
      </c>
      <c r="R290" s="5" t="str">
        <f>RIGHT(N290, LEN(N290) - LEN(Q290) - 1)</f>
        <v>documentary</v>
      </c>
      <c r="S290" s="11">
        <f>(((J290/60)/60)/24)+DATE(1970,1,1)</f>
        <v>41051.168900462959</v>
      </c>
      <c r="T290" s="12">
        <f>(((I290/60)/60)/24)+DATE(1970,1,1)</f>
        <v>41086.168900462959</v>
      </c>
      <c r="U290" s="14">
        <f>YEAR(T290)</f>
        <v>2012</v>
      </c>
    </row>
    <row r="291" spans="1:21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>ROUND(((E291 / D291)*100), 0)</f>
        <v>105</v>
      </c>
      <c r="P291">
        <f>IF(L291&lt;&gt;0, ROUND(E291/L291, 2), 0)</f>
        <v>67.77</v>
      </c>
      <c r="Q291" s="5" t="str">
        <f>LEFT(N291, SEARCH("/",N291,1)-1)</f>
        <v>film &amp; video</v>
      </c>
      <c r="R291" s="5" t="str">
        <f>RIGHT(N291, LEN(N291) - LEN(Q291) - 1)</f>
        <v>documentary</v>
      </c>
      <c r="S291" s="11">
        <f>(((J291/60)/60)/24)+DATE(1970,1,1)</f>
        <v>41550.456412037034</v>
      </c>
      <c r="T291" s="12">
        <f>(((I291/60)/60)/24)+DATE(1970,1,1)</f>
        <v>41580.456412037034</v>
      </c>
      <c r="U291" s="14">
        <f>YEAR(T291)</f>
        <v>2013</v>
      </c>
    </row>
    <row r="292" spans="1:21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>ROUND(((E292 / D292)*100), 0)</f>
        <v>107</v>
      </c>
      <c r="P292">
        <f>IF(L292&lt;&gt;0, ROUND(E292/L292, 2), 0)</f>
        <v>28.58</v>
      </c>
      <c r="Q292" s="5" t="str">
        <f>LEFT(N292, SEARCH("/",N292,1)-1)</f>
        <v>film &amp; video</v>
      </c>
      <c r="R292" s="5" t="str">
        <f>RIGHT(N292, LEN(N292) - LEN(Q292) - 1)</f>
        <v>documentary</v>
      </c>
      <c r="S292" s="11">
        <f>(((J292/60)/60)/24)+DATE(1970,1,1)</f>
        <v>40526.36917824074</v>
      </c>
      <c r="T292" s="12">
        <f>(((I292/60)/60)/24)+DATE(1970,1,1)</f>
        <v>40576.332638888889</v>
      </c>
      <c r="U292" s="14">
        <f>YEAR(T292)</f>
        <v>2011</v>
      </c>
    </row>
    <row r="293" spans="1:21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>ROUND(((E293 / D293)*100), 0)</f>
        <v>120</v>
      </c>
      <c r="P293">
        <f>IF(L293&lt;&gt;0, ROUND(E293/L293, 2), 0)</f>
        <v>46.88</v>
      </c>
      <c r="Q293" s="5" t="str">
        <f>LEFT(N293, SEARCH("/",N293,1)-1)</f>
        <v>film &amp; video</v>
      </c>
      <c r="R293" s="5" t="str">
        <f>RIGHT(N293, LEN(N293) - LEN(Q293) - 1)</f>
        <v>documentary</v>
      </c>
      <c r="S293" s="11">
        <f>(((J293/60)/60)/24)+DATE(1970,1,1)</f>
        <v>41376.769050925926</v>
      </c>
      <c r="T293" s="12">
        <f>(((I293/60)/60)/24)+DATE(1970,1,1)</f>
        <v>41395.000694444447</v>
      </c>
      <c r="U293" s="14">
        <f>YEAR(T293)</f>
        <v>2013</v>
      </c>
    </row>
    <row r="294" spans="1:21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>ROUND(((E294 / D294)*100), 0)</f>
        <v>102</v>
      </c>
      <c r="P294">
        <f>IF(L294&lt;&gt;0, ROUND(E294/L294, 2), 0)</f>
        <v>154.41999999999999</v>
      </c>
      <c r="Q294" s="5" t="str">
        <f>LEFT(N294, SEARCH("/",N294,1)-1)</f>
        <v>film &amp; video</v>
      </c>
      <c r="R294" s="5" t="str">
        <f>RIGHT(N294, LEN(N294) - LEN(Q294) - 1)</f>
        <v>documentary</v>
      </c>
      <c r="S294" s="11">
        <f>(((J294/60)/60)/24)+DATE(1970,1,1)</f>
        <v>40812.803229166668</v>
      </c>
      <c r="T294" s="12">
        <f>(((I294/60)/60)/24)+DATE(1970,1,1)</f>
        <v>40845.165972222225</v>
      </c>
      <c r="U294" s="14">
        <f>YEAR(T294)</f>
        <v>2011</v>
      </c>
    </row>
    <row r="295" spans="1:21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>ROUND(((E295 / D295)*100), 0)</f>
        <v>101</v>
      </c>
      <c r="P295">
        <f>IF(L295&lt;&gt;0, ROUND(E295/L295, 2), 0)</f>
        <v>201.22</v>
      </c>
      <c r="Q295" s="5" t="str">
        <f>LEFT(N295, SEARCH("/",N295,1)-1)</f>
        <v>film &amp; video</v>
      </c>
      <c r="R295" s="5" t="str">
        <f>RIGHT(N295, LEN(N295) - LEN(Q295) - 1)</f>
        <v>documentary</v>
      </c>
      <c r="S295" s="11">
        <f>(((J295/60)/60)/24)+DATE(1970,1,1)</f>
        <v>41719.667986111112</v>
      </c>
      <c r="T295" s="12">
        <f>(((I295/60)/60)/24)+DATE(1970,1,1)</f>
        <v>41749.667986111112</v>
      </c>
      <c r="U295" s="14">
        <f>YEAR(T295)</f>
        <v>2014</v>
      </c>
    </row>
    <row r="296" spans="1:21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>ROUND(((E296 / D296)*100), 0)</f>
        <v>100</v>
      </c>
      <c r="P296">
        <f>IF(L296&lt;&gt;0, ROUND(E296/L296, 2), 0)</f>
        <v>100</v>
      </c>
      <c r="Q296" s="5" t="str">
        <f>LEFT(N296, SEARCH("/",N296,1)-1)</f>
        <v>film &amp; video</v>
      </c>
      <c r="R296" s="5" t="str">
        <f>RIGHT(N296, LEN(N296) - LEN(Q296) - 1)</f>
        <v>documentary</v>
      </c>
      <c r="S296" s="11">
        <f>(((J296/60)/60)/24)+DATE(1970,1,1)</f>
        <v>40343.084421296298</v>
      </c>
      <c r="T296" s="12">
        <f>(((I296/60)/60)/24)+DATE(1970,1,1)</f>
        <v>40378.666666666664</v>
      </c>
      <c r="U296" s="14">
        <f>YEAR(T296)</f>
        <v>2010</v>
      </c>
    </row>
    <row r="297" spans="1:21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>ROUND(((E297 / D297)*100), 0)</f>
        <v>133</v>
      </c>
      <c r="P297">
        <f>IF(L297&lt;&gt;0, ROUND(E297/L297, 2), 0)</f>
        <v>100.08</v>
      </c>
      <c r="Q297" s="5" t="str">
        <f>LEFT(N297, SEARCH("/",N297,1)-1)</f>
        <v>film &amp; video</v>
      </c>
      <c r="R297" s="5" t="str">
        <f>RIGHT(N297, LEN(N297) - LEN(Q297) - 1)</f>
        <v>documentary</v>
      </c>
      <c r="S297" s="11">
        <f>(((J297/60)/60)/24)+DATE(1970,1,1)</f>
        <v>41519.004733796297</v>
      </c>
      <c r="T297" s="12">
        <f>(((I297/60)/60)/24)+DATE(1970,1,1)</f>
        <v>41579</v>
      </c>
      <c r="U297" s="14">
        <f>YEAR(T297)</f>
        <v>2013</v>
      </c>
    </row>
    <row r="298" spans="1:21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>ROUND(((E298 / D298)*100), 0)</f>
        <v>119</v>
      </c>
      <c r="P298">
        <f>IF(L298&lt;&gt;0, ROUND(E298/L298, 2), 0)</f>
        <v>230.09</v>
      </c>
      <c r="Q298" s="5" t="str">
        <f>LEFT(N298, SEARCH("/",N298,1)-1)</f>
        <v>film &amp; video</v>
      </c>
      <c r="R298" s="5" t="str">
        <f>RIGHT(N298, LEN(N298) - LEN(Q298) - 1)</f>
        <v>documentary</v>
      </c>
      <c r="S298" s="11">
        <f>(((J298/60)/60)/24)+DATE(1970,1,1)</f>
        <v>41134.475497685184</v>
      </c>
      <c r="T298" s="12">
        <f>(((I298/60)/60)/24)+DATE(1970,1,1)</f>
        <v>41159.475497685184</v>
      </c>
      <c r="U298" s="14">
        <f>YEAR(T298)</f>
        <v>2012</v>
      </c>
    </row>
    <row r="299" spans="1:21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>ROUND(((E299 / D299)*100), 0)</f>
        <v>101</v>
      </c>
      <c r="P299">
        <f>IF(L299&lt;&gt;0, ROUND(E299/L299, 2), 0)</f>
        <v>141.75</v>
      </c>
      <c r="Q299" s="5" t="str">
        <f>LEFT(N299, SEARCH("/",N299,1)-1)</f>
        <v>film &amp; video</v>
      </c>
      <c r="R299" s="5" t="str">
        <f>RIGHT(N299, LEN(N299) - LEN(Q299) - 1)</f>
        <v>documentary</v>
      </c>
      <c r="S299" s="11">
        <f>(((J299/60)/60)/24)+DATE(1970,1,1)</f>
        <v>42089.72802083334</v>
      </c>
      <c r="T299" s="12">
        <f>(((I299/60)/60)/24)+DATE(1970,1,1)</f>
        <v>42125.165972222225</v>
      </c>
      <c r="U299" s="14">
        <f>YEAR(T299)</f>
        <v>2015</v>
      </c>
    </row>
    <row r="300" spans="1:21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>ROUND(((E300 / D300)*100), 0)</f>
        <v>109</v>
      </c>
      <c r="P300">
        <f>IF(L300&lt;&gt;0, ROUND(E300/L300, 2), 0)</f>
        <v>56.34</v>
      </c>
      <c r="Q300" s="5" t="str">
        <f>LEFT(N300, SEARCH("/",N300,1)-1)</f>
        <v>film &amp; video</v>
      </c>
      <c r="R300" s="5" t="str">
        <f>RIGHT(N300, LEN(N300) - LEN(Q300) - 1)</f>
        <v>documentary</v>
      </c>
      <c r="S300" s="11">
        <f>(((J300/60)/60)/24)+DATE(1970,1,1)</f>
        <v>41709.463518518518</v>
      </c>
      <c r="T300" s="12">
        <f>(((I300/60)/60)/24)+DATE(1970,1,1)</f>
        <v>41768.875</v>
      </c>
      <c r="U300" s="14">
        <f>YEAR(T300)</f>
        <v>2014</v>
      </c>
    </row>
    <row r="301" spans="1:21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>ROUND(((E301 / D301)*100), 0)</f>
        <v>179</v>
      </c>
      <c r="P301">
        <f>IF(L301&lt;&gt;0, ROUND(E301/L301, 2), 0)</f>
        <v>73.34</v>
      </c>
      <c r="Q301" s="5" t="str">
        <f>LEFT(N301, SEARCH("/",N301,1)-1)</f>
        <v>film &amp; video</v>
      </c>
      <c r="R301" s="5" t="str">
        <f>RIGHT(N301, LEN(N301) - LEN(Q301) - 1)</f>
        <v>documentary</v>
      </c>
      <c r="S301" s="11">
        <f>(((J301/60)/60)/24)+DATE(1970,1,1)</f>
        <v>40469.225231481483</v>
      </c>
      <c r="T301" s="12">
        <f>(((I301/60)/60)/24)+DATE(1970,1,1)</f>
        <v>40499.266898148147</v>
      </c>
      <c r="U301" s="14">
        <f>YEAR(T301)</f>
        <v>2010</v>
      </c>
    </row>
    <row r="302" spans="1:21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>ROUND(((E302 / D302)*100), 0)</f>
        <v>102</v>
      </c>
      <c r="P302">
        <f>IF(L302&lt;&gt;0, ROUND(E302/L302, 2), 0)</f>
        <v>85.34</v>
      </c>
      <c r="Q302" s="5" t="str">
        <f>LEFT(N302, SEARCH("/",N302,1)-1)</f>
        <v>film &amp; video</v>
      </c>
      <c r="R302" s="5" t="str">
        <f>RIGHT(N302, LEN(N302) - LEN(Q302) - 1)</f>
        <v>documentary</v>
      </c>
      <c r="S302" s="11">
        <f>(((J302/60)/60)/24)+DATE(1970,1,1)</f>
        <v>40626.959930555553</v>
      </c>
      <c r="T302" s="12">
        <f>(((I302/60)/60)/24)+DATE(1970,1,1)</f>
        <v>40657.959930555553</v>
      </c>
      <c r="U302" s="14">
        <f>YEAR(T302)</f>
        <v>2011</v>
      </c>
    </row>
    <row r="303" spans="1:21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>ROUND(((E303 / D303)*100), 0)</f>
        <v>119</v>
      </c>
      <c r="P303">
        <f>IF(L303&lt;&gt;0, ROUND(E303/L303, 2), 0)</f>
        <v>61.5</v>
      </c>
      <c r="Q303" s="5" t="str">
        <f>LEFT(N303, SEARCH("/",N303,1)-1)</f>
        <v>film &amp; video</v>
      </c>
      <c r="R303" s="5" t="str">
        <f>RIGHT(N303, LEN(N303) - LEN(Q303) - 1)</f>
        <v>documentary</v>
      </c>
      <c r="S303" s="11">
        <f>(((J303/60)/60)/24)+DATE(1970,1,1)</f>
        <v>41312.737673611111</v>
      </c>
      <c r="T303" s="12">
        <f>(((I303/60)/60)/24)+DATE(1970,1,1)</f>
        <v>41352.696006944447</v>
      </c>
      <c r="U303" s="14">
        <f>YEAR(T303)</f>
        <v>2013</v>
      </c>
    </row>
    <row r="304" spans="1:21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>ROUND(((E304 / D304)*100), 0)</f>
        <v>100</v>
      </c>
      <c r="P304">
        <f>IF(L304&lt;&gt;0, ROUND(E304/L304, 2), 0)</f>
        <v>93.02</v>
      </c>
      <c r="Q304" s="5" t="str">
        <f>LEFT(N304, SEARCH("/",N304,1)-1)</f>
        <v>film &amp; video</v>
      </c>
      <c r="R304" s="5" t="str">
        <f>RIGHT(N304, LEN(N304) - LEN(Q304) - 1)</f>
        <v>documentary</v>
      </c>
      <c r="S304" s="11">
        <f>(((J304/60)/60)/24)+DATE(1970,1,1)</f>
        <v>40933.856921296298</v>
      </c>
      <c r="T304" s="12">
        <f>(((I304/60)/60)/24)+DATE(1970,1,1)</f>
        <v>40963.856921296298</v>
      </c>
      <c r="U304" s="14">
        <f>YEAR(T304)</f>
        <v>2012</v>
      </c>
    </row>
    <row r="305" spans="1:21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>ROUND(((E305 / D305)*100), 0)</f>
        <v>137</v>
      </c>
      <c r="P305">
        <f>IF(L305&lt;&gt;0, ROUND(E305/L305, 2), 0)</f>
        <v>50.29</v>
      </c>
      <c r="Q305" s="5" t="str">
        <f>LEFT(N305, SEARCH("/",N305,1)-1)</f>
        <v>film &amp; video</v>
      </c>
      <c r="R305" s="5" t="str">
        <f>RIGHT(N305, LEN(N305) - LEN(Q305) - 1)</f>
        <v>documentary</v>
      </c>
      <c r="S305" s="11">
        <f>(((J305/60)/60)/24)+DATE(1970,1,1)</f>
        <v>41032.071134259262</v>
      </c>
      <c r="T305" s="12">
        <f>(((I305/60)/60)/24)+DATE(1970,1,1)</f>
        <v>41062.071134259262</v>
      </c>
      <c r="U305" s="14">
        <f>YEAR(T305)</f>
        <v>2012</v>
      </c>
    </row>
    <row r="306" spans="1:21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>ROUND(((E306 / D306)*100), 0)</f>
        <v>232</v>
      </c>
      <c r="P306">
        <f>IF(L306&lt;&gt;0, ROUND(E306/L306, 2), 0)</f>
        <v>106.43</v>
      </c>
      <c r="Q306" s="5" t="str">
        <f>LEFT(N306, SEARCH("/",N306,1)-1)</f>
        <v>film &amp; video</v>
      </c>
      <c r="R306" s="5" t="str">
        <f>RIGHT(N306, LEN(N306) - LEN(Q306) - 1)</f>
        <v>documentary</v>
      </c>
      <c r="S306" s="11">
        <f>(((J306/60)/60)/24)+DATE(1970,1,1)</f>
        <v>41114.094872685186</v>
      </c>
      <c r="T306" s="12">
        <f>(((I306/60)/60)/24)+DATE(1970,1,1)</f>
        <v>41153.083333333336</v>
      </c>
      <c r="U306" s="14">
        <f>YEAR(T306)</f>
        <v>2012</v>
      </c>
    </row>
    <row r="307" spans="1:21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>ROUND(((E307 / D307)*100), 0)</f>
        <v>130</v>
      </c>
      <c r="P307">
        <f>IF(L307&lt;&gt;0, ROUND(E307/L307, 2), 0)</f>
        <v>51.72</v>
      </c>
      <c r="Q307" s="5" t="str">
        <f>LEFT(N307, SEARCH("/",N307,1)-1)</f>
        <v>film &amp; video</v>
      </c>
      <c r="R307" s="5" t="str">
        <f>RIGHT(N307, LEN(N307) - LEN(Q307) - 1)</f>
        <v>documentary</v>
      </c>
      <c r="S307" s="11">
        <f>(((J307/60)/60)/24)+DATE(1970,1,1)</f>
        <v>40948.630196759259</v>
      </c>
      <c r="T307" s="12">
        <f>(((I307/60)/60)/24)+DATE(1970,1,1)</f>
        <v>40978.630196759259</v>
      </c>
      <c r="U307" s="14">
        <f>YEAR(T307)</f>
        <v>2012</v>
      </c>
    </row>
    <row r="308" spans="1:21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>ROUND(((E308 / D308)*100), 0)</f>
        <v>293</v>
      </c>
      <c r="P308">
        <f>IF(L308&lt;&gt;0, ROUND(E308/L308, 2), 0)</f>
        <v>36.61</v>
      </c>
      <c r="Q308" s="5" t="str">
        <f>LEFT(N308, SEARCH("/",N308,1)-1)</f>
        <v>film &amp; video</v>
      </c>
      <c r="R308" s="5" t="str">
        <f>RIGHT(N308, LEN(N308) - LEN(Q308) - 1)</f>
        <v>documentary</v>
      </c>
      <c r="S308" s="11">
        <f>(((J308/60)/60)/24)+DATE(1970,1,1)</f>
        <v>41333.837187500001</v>
      </c>
      <c r="T308" s="12">
        <f>(((I308/60)/60)/24)+DATE(1970,1,1)</f>
        <v>41353.795520833337</v>
      </c>
      <c r="U308" s="14">
        <f>YEAR(T308)</f>
        <v>2013</v>
      </c>
    </row>
    <row r="309" spans="1:21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>ROUND(((E309 / D309)*100), 0)</f>
        <v>111</v>
      </c>
      <c r="P309">
        <f>IF(L309&lt;&gt;0, ROUND(E309/L309, 2), 0)</f>
        <v>42.52</v>
      </c>
      <c r="Q309" s="5" t="str">
        <f>LEFT(N309, SEARCH("/",N309,1)-1)</f>
        <v>film &amp; video</v>
      </c>
      <c r="R309" s="5" t="str">
        <f>RIGHT(N309, LEN(N309) - LEN(Q309) - 1)</f>
        <v>documentary</v>
      </c>
      <c r="S309" s="11">
        <f>(((J309/60)/60)/24)+DATE(1970,1,1)</f>
        <v>41282.944456018515</v>
      </c>
      <c r="T309" s="12">
        <f>(((I309/60)/60)/24)+DATE(1970,1,1)</f>
        <v>41312.944456018515</v>
      </c>
      <c r="U309" s="14">
        <f>YEAR(T309)</f>
        <v>2013</v>
      </c>
    </row>
    <row r="310" spans="1:21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>ROUND(((E310 / D310)*100), 0)</f>
        <v>106</v>
      </c>
      <c r="P310">
        <f>IF(L310&lt;&gt;0, ROUND(E310/L310, 2), 0)</f>
        <v>62.71</v>
      </c>
      <c r="Q310" s="5" t="str">
        <f>LEFT(N310, SEARCH("/",N310,1)-1)</f>
        <v>film &amp; video</v>
      </c>
      <c r="R310" s="5" t="str">
        <f>RIGHT(N310, LEN(N310) - LEN(Q310) - 1)</f>
        <v>documentary</v>
      </c>
      <c r="S310" s="11">
        <f>(((J310/60)/60)/24)+DATE(1970,1,1)</f>
        <v>40567.694560185184</v>
      </c>
      <c r="T310" s="12">
        <f>(((I310/60)/60)/24)+DATE(1970,1,1)</f>
        <v>40612.694560185184</v>
      </c>
      <c r="U310" s="14">
        <f>YEAR(T310)</f>
        <v>2011</v>
      </c>
    </row>
    <row r="311" spans="1:21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>ROUND(((E311 / D311)*100), 0)</f>
        <v>119</v>
      </c>
      <c r="P311">
        <f>IF(L311&lt;&gt;0, ROUND(E311/L311, 2), 0)</f>
        <v>89.96</v>
      </c>
      <c r="Q311" s="5" t="str">
        <f>LEFT(N311, SEARCH("/",N311,1)-1)</f>
        <v>film &amp; video</v>
      </c>
      <c r="R311" s="5" t="str">
        <f>RIGHT(N311, LEN(N311) - LEN(Q311) - 1)</f>
        <v>documentary</v>
      </c>
      <c r="S311" s="11">
        <f>(((J311/60)/60)/24)+DATE(1970,1,1)</f>
        <v>41134.751550925925</v>
      </c>
      <c r="T311" s="12">
        <f>(((I311/60)/60)/24)+DATE(1970,1,1)</f>
        <v>41155.751550925925</v>
      </c>
      <c r="U311" s="14">
        <f>YEAR(T311)</f>
        <v>2012</v>
      </c>
    </row>
    <row r="312" spans="1:21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>ROUND(((E312 / D312)*100), 0)</f>
        <v>104</v>
      </c>
      <c r="P312">
        <f>IF(L312&lt;&gt;0, ROUND(E312/L312, 2), 0)</f>
        <v>28.92</v>
      </c>
      <c r="Q312" s="5" t="str">
        <f>LEFT(N312, SEARCH("/",N312,1)-1)</f>
        <v>film &amp; video</v>
      </c>
      <c r="R312" s="5" t="str">
        <f>RIGHT(N312, LEN(N312) - LEN(Q312) - 1)</f>
        <v>documentary</v>
      </c>
      <c r="S312" s="11">
        <f>(((J312/60)/60)/24)+DATE(1970,1,1)</f>
        <v>40821.183136574073</v>
      </c>
      <c r="T312" s="12">
        <f>(((I312/60)/60)/24)+DATE(1970,1,1)</f>
        <v>40836.083333333336</v>
      </c>
      <c r="U312" s="14">
        <f>YEAR(T312)</f>
        <v>2011</v>
      </c>
    </row>
    <row r="313" spans="1:21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>ROUND(((E313 / D313)*100), 0)</f>
        <v>104</v>
      </c>
      <c r="P313">
        <f>IF(L313&lt;&gt;0, ROUND(E313/L313, 2), 0)</f>
        <v>138.80000000000001</v>
      </c>
      <c r="Q313" s="5" t="str">
        <f>LEFT(N313, SEARCH("/",N313,1)-1)</f>
        <v>film &amp; video</v>
      </c>
      <c r="R313" s="5" t="str">
        <f>RIGHT(N313, LEN(N313) - LEN(Q313) - 1)</f>
        <v>documentary</v>
      </c>
      <c r="S313" s="11">
        <f>(((J313/60)/60)/24)+DATE(1970,1,1)</f>
        <v>40868.219814814816</v>
      </c>
      <c r="T313" s="12">
        <f>(((I313/60)/60)/24)+DATE(1970,1,1)</f>
        <v>40909.332638888889</v>
      </c>
      <c r="U313" s="14">
        <f>YEAR(T313)</f>
        <v>2012</v>
      </c>
    </row>
    <row r="314" spans="1:21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>ROUND(((E314 / D314)*100), 0)</f>
        <v>112</v>
      </c>
      <c r="P314">
        <f>IF(L314&lt;&gt;0, ROUND(E314/L314, 2), 0)</f>
        <v>61.3</v>
      </c>
      <c r="Q314" s="5" t="str">
        <f>LEFT(N314, SEARCH("/",N314,1)-1)</f>
        <v>film &amp; video</v>
      </c>
      <c r="R314" s="5" t="str">
        <f>RIGHT(N314, LEN(N314) - LEN(Q314) - 1)</f>
        <v>documentary</v>
      </c>
      <c r="S314" s="11">
        <f>(((J314/60)/60)/24)+DATE(1970,1,1)</f>
        <v>41348.877685185187</v>
      </c>
      <c r="T314" s="12">
        <f>(((I314/60)/60)/24)+DATE(1970,1,1)</f>
        <v>41378.877685185187</v>
      </c>
      <c r="U314" s="14">
        <f>YEAR(T314)</f>
        <v>2013</v>
      </c>
    </row>
    <row r="315" spans="1:21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>ROUND(((E315 / D315)*100), 0)</f>
        <v>105</v>
      </c>
      <c r="P315">
        <f>IF(L315&lt;&gt;0, ROUND(E315/L315, 2), 0)</f>
        <v>80.2</v>
      </c>
      <c r="Q315" s="5" t="str">
        <f>LEFT(N315, SEARCH("/",N315,1)-1)</f>
        <v>film &amp; video</v>
      </c>
      <c r="R315" s="5" t="str">
        <f>RIGHT(N315, LEN(N315) - LEN(Q315) - 1)</f>
        <v>documentary</v>
      </c>
      <c r="S315" s="11">
        <f>(((J315/60)/60)/24)+DATE(1970,1,1)</f>
        <v>40357.227939814817</v>
      </c>
      <c r="T315" s="12">
        <f>(((I315/60)/60)/24)+DATE(1970,1,1)</f>
        <v>40401.665972222225</v>
      </c>
      <c r="U315" s="14">
        <f>YEAR(T315)</f>
        <v>2010</v>
      </c>
    </row>
    <row r="316" spans="1:21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>ROUND(((E316 / D316)*100), 0)</f>
        <v>385</v>
      </c>
      <c r="P316">
        <f>IF(L316&lt;&gt;0, ROUND(E316/L316, 2), 0)</f>
        <v>32.1</v>
      </c>
      <c r="Q316" s="5" t="str">
        <f>LEFT(N316, SEARCH("/",N316,1)-1)</f>
        <v>film &amp; video</v>
      </c>
      <c r="R316" s="5" t="str">
        <f>RIGHT(N316, LEN(N316) - LEN(Q316) - 1)</f>
        <v>documentary</v>
      </c>
      <c r="S316" s="11">
        <f>(((J316/60)/60)/24)+DATE(1970,1,1)</f>
        <v>41304.833194444444</v>
      </c>
      <c r="T316" s="12">
        <f>(((I316/60)/60)/24)+DATE(1970,1,1)</f>
        <v>41334.833194444444</v>
      </c>
      <c r="U316" s="14">
        <f>YEAR(T316)</f>
        <v>2013</v>
      </c>
    </row>
    <row r="317" spans="1:21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>ROUND(((E317 / D317)*100), 0)</f>
        <v>101</v>
      </c>
      <c r="P317">
        <f>IF(L317&lt;&gt;0, ROUND(E317/L317, 2), 0)</f>
        <v>200.89</v>
      </c>
      <c r="Q317" s="5" t="str">
        <f>LEFT(N317, SEARCH("/",N317,1)-1)</f>
        <v>film &amp; video</v>
      </c>
      <c r="R317" s="5" t="str">
        <f>RIGHT(N317, LEN(N317) - LEN(Q317) - 1)</f>
        <v>documentary</v>
      </c>
      <c r="S317" s="11">
        <f>(((J317/60)/60)/24)+DATE(1970,1,1)</f>
        <v>41113.77238425926</v>
      </c>
      <c r="T317" s="12">
        <f>(((I317/60)/60)/24)+DATE(1970,1,1)</f>
        <v>41143.77238425926</v>
      </c>
      <c r="U317" s="14">
        <f>YEAR(T317)</f>
        <v>2012</v>
      </c>
    </row>
    <row r="318" spans="1:21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>ROUND(((E318 / D318)*100), 0)</f>
        <v>114</v>
      </c>
      <c r="P318">
        <f>IF(L318&lt;&gt;0, ROUND(E318/L318, 2), 0)</f>
        <v>108.01</v>
      </c>
      <c r="Q318" s="5" t="str">
        <f>LEFT(N318, SEARCH("/",N318,1)-1)</f>
        <v>film &amp; video</v>
      </c>
      <c r="R318" s="5" t="str">
        <f>RIGHT(N318, LEN(N318) - LEN(Q318) - 1)</f>
        <v>documentary</v>
      </c>
      <c r="S318" s="11">
        <f>(((J318/60)/60)/24)+DATE(1970,1,1)</f>
        <v>41950.923576388886</v>
      </c>
      <c r="T318" s="12">
        <f>(((I318/60)/60)/24)+DATE(1970,1,1)</f>
        <v>41984.207638888889</v>
      </c>
      <c r="U318" s="14">
        <f>YEAR(T318)</f>
        <v>2014</v>
      </c>
    </row>
    <row r="319" spans="1:21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>ROUND(((E319 / D319)*100), 0)</f>
        <v>101</v>
      </c>
      <c r="P319">
        <f>IF(L319&lt;&gt;0, ROUND(E319/L319, 2), 0)</f>
        <v>95.7</v>
      </c>
      <c r="Q319" s="5" t="str">
        <f>LEFT(N319, SEARCH("/",N319,1)-1)</f>
        <v>film &amp; video</v>
      </c>
      <c r="R319" s="5" t="str">
        <f>RIGHT(N319, LEN(N319) - LEN(Q319) - 1)</f>
        <v>documentary</v>
      </c>
      <c r="S319" s="11">
        <f>(((J319/60)/60)/24)+DATE(1970,1,1)</f>
        <v>41589.676886574074</v>
      </c>
      <c r="T319" s="12">
        <f>(((I319/60)/60)/24)+DATE(1970,1,1)</f>
        <v>41619.676886574074</v>
      </c>
      <c r="U319" s="14">
        <f>YEAR(T319)</f>
        <v>2013</v>
      </c>
    </row>
    <row r="320" spans="1:21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>ROUND(((E320 / D320)*100), 0)</f>
        <v>283</v>
      </c>
      <c r="P320">
        <f>IF(L320&lt;&gt;0, ROUND(E320/L320, 2), 0)</f>
        <v>49.88</v>
      </c>
      <c r="Q320" s="5" t="str">
        <f>LEFT(N320, SEARCH("/",N320,1)-1)</f>
        <v>film &amp; video</v>
      </c>
      <c r="R320" s="5" t="str">
        <f>RIGHT(N320, LEN(N320) - LEN(Q320) - 1)</f>
        <v>documentary</v>
      </c>
      <c r="S320" s="11">
        <f>(((J320/60)/60)/24)+DATE(1970,1,1)</f>
        <v>41330.038784722223</v>
      </c>
      <c r="T320" s="12">
        <f>(((I320/60)/60)/24)+DATE(1970,1,1)</f>
        <v>41359.997118055559</v>
      </c>
      <c r="U320" s="14">
        <f>YEAR(T320)</f>
        <v>2013</v>
      </c>
    </row>
    <row r="321" spans="1:21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>ROUND(((E321 / D321)*100), 0)</f>
        <v>113</v>
      </c>
      <c r="P321">
        <f>IF(L321&lt;&gt;0, ROUND(E321/L321, 2), 0)</f>
        <v>110.47</v>
      </c>
      <c r="Q321" s="5" t="str">
        <f>LEFT(N321, SEARCH("/",N321,1)-1)</f>
        <v>film &amp; video</v>
      </c>
      <c r="R321" s="5" t="str">
        <f>RIGHT(N321, LEN(N321) - LEN(Q321) - 1)</f>
        <v>documentary</v>
      </c>
      <c r="S321" s="11">
        <f>(((J321/60)/60)/24)+DATE(1970,1,1)</f>
        <v>40123.83829861111</v>
      </c>
      <c r="T321" s="12">
        <f>(((I321/60)/60)/24)+DATE(1970,1,1)</f>
        <v>40211.332638888889</v>
      </c>
      <c r="U321" s="14">
        <f>YEAR(T321)</f>
        <v>2010</v>
      </c>
    </row>
    <row r="322" spans="1:21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>ROUND(((E322 / D322)*100), 0)</f>
        <v>107</v>
      </c>
      <c r="P322">
        <f>IF(L322&lt;&gt;0, ROUND(E322/L322, 2), 0)</f>
        <v>134.91</v>
      </c>
      <c r="Q322" s="5" t="str">
        <f>LEFT(N322, SEARCH("/",N322,1)-1)</f>
        <v>film &amp; video</v>
      </c>
      <c r="R322" s="5" t="str">
        <f>RIGHT(N322, LEN(N322) - LEN(Q322) - 1)</f>
        <v>documentary</v>
      </c>
      <c r="S322" s="11">
        <f>(((J322/60)/60)/24)+DATE(1970,1,1)</f>
        <v>42331.551307870366</v>
      </c>
      <c r="T322" s="12">
        <f>(((I322/60)/60)/24)+DATE(1970,1,1)</f>
        <v>42360.958333333328</v>
      </c>
      <c r="U322" s="14">
        <f>YEAR(T322)</f>
        <v>2015</v>
      </c>
    </row>
    <row r="323" spans="1:21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>ROUND(((E323 / D323)*100), 0)</f>
        <v>103</v>
      </c>
      <c r="P323">
        <f>IF(L323&lt;&gt;0, ROUND(E323/L323, 2), 0)</f>
        <v>106.62</v>
      </c>
      <c r="Q323" s="5" t="str">
        <f>LEFT(N323, SEARCH("/",N323,1)-1)</f>
        <v>film &amp; video</v>
      </c>
      <c r="R323" s="5" t="str">
        <f>RIGHT(N323, LEN(N323) - LEN(Q323) - 1)</f>
        <v>documentary</v>
      </c>
      <c r="S323" s="11">
        <f>(((J323/60)/60)/24)+DATE(1970,1,1)</f>
        <v>42647.446597222224</v>
      </c>
      <c r="T323" s="12">
        <f>(((I323/60)/60)/24)+DATE(1970,1,1)</f>
        <v>42682.488263888896</v>
      </c>
      <c r="U323" s="14">
        <f>YEAR(T323)</f>
        <v>2016</v>
      </c>
    </row>
    <row r="324" spans="1:21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>ROUND(((E324 / D324)*100), 0)</f>
        <v>108</v>
      </c>
      <c r="P324">
        <f>IF(L324&lt;&gt;0, ROUND(E324/L324, 2), 0)</f>
        <v>145.04</v>
      </c>
      <c r="Q324" s="5" t="str">
        <f>LEFT(N324, SEARCH("/",N324,1)-1)</f>
        <v>film &amp; video</v>
      </c>
      <c r="R324" s="5" t="str">
        <f>RIGHT(N324, LEN(N324) - LEN(Q324) - 1)</f>
        <v>documentary</v>
      </c>
      <c r="S324" s="11">
        <f>(((J324/60)/60)/24)+DATE(1970,1,1)</f>
        <v>42473.57</v>
      </c>
      <c r="T324" s="12">
        <f>(((I324/60)/60)/24)+DATE(1970,1,1)</f>
        <v>42503.57</v>
      </c>
      <c r="U324" s="14">
        <f>YEAR(T324)</f>
        <v>2016</v>
      </c>
    </row>
    <row r="325" spans="1:21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>ROUND(((E325 / D325)*100), 0)</f>
        <v>123</v>
      </c>
      <c r="P325">
        <f>IF(L325&lt;&gt;0, ROUND(E325/L325, 2), 0)</f>
        <v>114.59</v>
      </c>
      <c r="Q325" s="5" t="str">
        <f>LEFT(N325, SEARCH("/",N325,1)-1)</f>
        <v>film &amp; video</v>
      </c>
      <c r="R325" s="5" t="str">
        <f>RIGHT(N325, LEN(N325) - LEN(Q325) - 1)</f>
        <v>documentary</v>
      </c>
      <c r="S325" s="11">
        <f>(((J325/60)/60)/24)+DATE(1970,1,1)</f>
        <v>42697.32136574074</v>
      </c>
      <c r="T325" s="12">
        <f>(((I325/60)/60)/24)+DATE(1970,1,1)</f>
        <v>42725.332638888889</v>
      </c>
      <c r="U325" s="14">
        <f>YEAR(T325)</f>
        <v>2016</v>
      </c>
    </row>
    <row r="326" spans="1:21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>ROUND(((E326 / D326)*100), 0)</f>
        <v>102</v>
      </c>
      <c r="P326">
        <f>IF(L326&lt;&gt;0, ROUND(E326/L326, 2), 0)</f>
        <v>105.32</v>
      </c>
      <c r="Q326" s="5" t="str">
        <f>LEFT(N326, SEARCH("/",N326,1)-1)</f>
        <v>film &amp; video</v>
      </c>
      <c r="R326" s="5" t="str">
        <f>RIGHT(N326, LEN(N326) - LEN(Q326) - 1)</f>
        <v>documentary</v>
      </c>
      <c r="S326" s="11">
        <f>(((J326/60)/60)/24)+DATE(1970,1,1)</f>
        <v>42184.626250000001</v>
      </c>
      <c r="T326" s="12">
        <f>(((I326/60)/60)/24)+DATE(1970,1,1)</f>
        <v>42217.626250000001</v>
      </c>
      <c r="U326" s="14">
        <f>YEAR(T326)</f>
        <v>2015</v>
      </c>
    </row>
    <row r="327" spans="1:21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>ROUND(((E327 / D327)*100), 0)</f>
        <v>104</v>
      </c>
      <c r="P327">
        <f>IF(L327&lt;&gt;0, ROUND(E327/L327, 2), 0)</f>
        <v>70.92</v>
      </c>
      <c r="Q327" s="5" t="str">
        <f>LEFT(N327, SEARCH("/",N327,1)-1)</f>
        <v>film &amp; video</v>
      </c>
      <c r="R327" s="5" t="str">
        <f>RIGHT(N327, LEN(N327) - LEN(Q327) - 1)</f>
        <v>documentary</v>
      </c>
      <c r="S327" s="11">
        <f>(((J327/60)/60)/24)+DATE(1970,1,1)</f>
        <v>42689.187881944439</v>
      </c>
      <c r="T327" s="12">
        <f>(((I327/60)/60)/24)+DATE(1970,1,1)</f>
        <v>42724.187881944439</v>
      </c>
      <c r="U327" s="14">
        <f>YEAR(T327)</f>
        <v>2016</v>
      </c>
    </row>
    <row r="328" spans="1:21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>ROUND(((E328 / D328)*100), 0)</f>
        <v>113</v>
      </c>
      <c r="P328">
        <f>IF(L328&lt;&gt;0, ROUND(E328/L328, 2), 0)</f>
        <v>147.16999999999999</v>
      </c>
      <c r="Q328" s="5" t="str">
        <f>LEFT(N328, SEARCH("/",N328,1)-1)</f>
        <v>film &amp; video</v>
      </c>
      <c r="R328" s="5" t="str">
        <f>RIGHT(N328, LEN(N328) - LEN(Q328) - 1)</f>
        <v>documentary</v>
      </c>
      <c r="S328" s="11">
        <f>(((J328/60)/60)/24)+DATE(1970,1,1)</f>
        <v>42775.314884259264</v>
      </c>
      <c r="T328" s="12">
        <f>(((I328/60)/60)/24)+DATE(1970,1,1)</f>
        <v>42808.956250000003</v>
      </c>
      <c r="U328" s="14">
        <f>YEAR(T328)</f>
        <v>2017</v>
      </c>
    </row>
    <row r="329" spans="1:21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>ROUND(((E329 / D329)*100), 0)</f>
        <v>136</v>
      </c>
      <c r="P329">
        <f>IF(L329&lt;&gt;0, ROUND(E329/L329, 2), 0)</f>
        <v>160.47</v>
      </c>
      <c r="Q329" s="5" t="str">
        <f>LEFT(N329, SEARCH("/",N329,1)-1)</f>
        <v>film &amp; video</v>
      </c>
      <c r="R329" s="5" t="str">
        <f>RIGHT(N329, LEN(N329) - LEN(Q329) - 1)</f>
        <v>documentary</v>
      </c>
      <c r="S329" s="11">
        <f>(((J329/60)/60)/24)+DATE(1970,1,1)</f>
        <v>42058.235289351855</v>
      </c>
      <c r="T329" s="12">
        <f>(((I329/60)/60)/24)+DATE(1970,1,1)</f>
        <v>42085.333333333328</v>
      </c>
      <c r="U329" s="14">
        <f>YEAR(T329)</f>
        <v>2015</v>
      </c>
    </row>
    <row r="330" spans="1:21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>ROUND(((E330 / D330)*100), 0)</f>
        <v>104</v>
      </c>
      <c r="P330">
        <f>IF(L330&lt;&gt;0, ROUND(E330/L330, 2), 0)</f>
        <v>156.05000000000001</v>
      </c>
      <c r="Q330" s="5" t="str">
        <f>LEFT(N330, SEARCH("/",N330,1)-1)</f>
        <v>film &amp; video</v>
      </c>
      <c r="R330" s="5" t="str">
        <f>RIGHT(N330, LEN(N330) - LEN(Q330) - 1)</f>
        <v>documentary</v>
      </c>
      <c r="S330" s="11">
        <f>(((J330/60)/60)/24)+DATE(1970,1,1)</f>
        <v>42278.946620370371</v>
      </c>
      <c r="T330" s="12">
        <f>(((I330/60)/60)/24)+DATE(1970,1,1)</f>
        <v>42309.166666666672</v>
      </c>
      <c r="U330" s="14">
        <f>YEAR(T330)</f>
        <v>2015</v>
      </c>
    </row>
    <row r="331" spans="1:21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>ROUND(((E331 / D331)*100), 0)</f>
        <v>106</v>
      </c>
      <c r="P331">
        <f>IF(L331&lt;&gt;0, ROUND(E331/L331, 2), 0)</f>
        <v>63.17</v>
      </c>
      <c r="Q331" s="5" t="str">
        <f>LEFT(N331, SEARCH("/",N331,1)-1)</f>
        <v>film &amp; video</v>
      </c>
      <c r="R331" s="5" t="str">
        <f>RIGHT(N331, LEN(N331) - LEN(Q331) - 1)</f>
        <v>documentary</v>
      </c>
      <c r="S331" s="11">
        <f>(((J331/60)/60)/24)+DATE(1970,1,1)</f>
        <v>42291.46674768519</v>
      </c>
      <c r="T331" s="12">
        <f>(((I331/60)/60)/24)+DATE(1970,1,1)</f>
        <v>42315.166666666672</v>
      </c>
      <c r="U331" s="14">
        <f>YEAR(T331)</f>
        <v>2015</v>
      </c>
    </row>
    <row r="332" spans="1:21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>ROUND(((E332 / D332)*100), 0)</f>
        <v>102</v>
      </c>
      <c r="P332">
        <f>IF(L332&lt;&gt;0, ROUND(E332/L332, 2), 0)</f>
        <v>104.82</v>
      </c>
      <c r="Q332" s="5" t="str">
        <f>LEFT(N332, SEARCH("/",N332,1)-1)</f>
        <v>film &amp; video</v>
      </c>
      <c r="R332" s="5" t="str">
        <f>RIGHT(N332, LEN(N332) - LEN(Q332) - 1)</f>
        <v>documentary</v>
      </c>
      <c r="S332" s="11">
        <f>(((J332/60)/60)/24)+DATE(1970,1,1)</f>
        <v>41379.515775462962</v>
      </c>
      <c r="T332" s="12">
        <f>(((I332/60)/60)/24)+DATE(1970,1,1)</f>
        <v>41411.165972222225</v>
      </c>
      <c r="U332" s="14">
        <f>YEAR(T332)</f>
        <v>2013</v>
      </c>
    </row>
    <row r="333" spans="1:21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>ROUND(((E333 / D333)*100), 0)</f>
        <v>107</v>
      </c>
      <c r="P333">
        <f>IF(L333&lt;&gt;0, ROUND(E333/L333, 2), 0)</f>
        <v>97.36</v>
      </c>
      <c r="Q333" s="5" t="str">
        <f>LEFT(N333, SEARCH("/",N333,1)-1)</f>
        <v>film &amp; video</v>
      </c>
      <c r="R333" s="5" t="str">
        <f>RIGHT(N333, LEN(N333) - LEN(Q333) - 1)</f>
        <v>documentary</v>
      </c>
      <c r="S333" s="11">
        <f>(((J333/60)/60)/24)+DATE(1970,1,1)</f>
        <v>42507.581412037034</v>
      </c>
      <c r="T333" s="12">
        <f>(((I333/60)/60)/24)+DATE(1970,1,1)</f>
        <v>42538.581412037034</v>
      </c>
      <c r="U333" s="14">
        <f>YEAR(T333)</f>
        <v>2016</v>
      </c>
    </row>
    <row r="334" spans="1:21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>ROUND(((E334 / D334)*100), 0)</f>
        <v>113</v>
      </c>
      <c r="P334">
        <f>IF(L334&lt;&gt;0, ROUND(E334/L334, 2), 0)</f>
        <v>203.63</v>
      </c>
      <c r="Q334" s="5" t="str">
        <f>LEFT(N334, SEARCH("/",N334,1)-1)</f>
        <v>film &amp; video</v>
      </c>
      <c r="R334" s="5" t="str">
        <f>RIGHT(N334, LEN(N334) - LEN(Q334) - 1)</f>
        <v>documentary</v>
      </c>
      <c r="S334" s="11">
        <f>(((J334/60)/60)/24)+DATE(1970,1,1)</f>
        <v>42263.680289351847</v>
      </c>
      <c r="T334" s="12">
        <f>(((I334/60)/60)/24)+DATE(1970,1,1)</f>
        <v>42305.333333333328</v>
      </c>
      <c r="U334" s="14">
        <f>YEAR(T334)</f>
        <v>2015</v>
      </c>
    </row>
    <row r="335" spans="1:21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>ROUND(((E335 / D335)*100), 0)</f>
        <v>125</v>
      </c>
      <c r="P335">
        <f>IF(L335&lt;&gt;0, ROUND(E335/L335, 2), 0)</f>
        <v>188.31</v>
      </c>
      <c r="Q335" s="5" t="str">
        <f>LEFT(N335, SEARCH("/",N335,1)-1)</f>
        <v>film &amp; video</v>
      </c>
      <c r="R335" s="5" t="str">
        <f>RIGHT(N335, LEN(N335) - LEN(Q335) - 1)</f>
        <v>documentary</v>
      </c>
      <c r="S335" s="11">
        <f>(((J335/60)/60)/24)+DATE(1970,1,1)</f>
        <v>42437.636469907404</v>
      </c>
      <c r="T335" s="12">
        <f>(((I335/60)/60)/24)+DATE(1970,1,1)</f>
        <v>42467.59480324074</v>
      </c>
      <c r="U335" s="14">
        <f>YEAR(T335)</f>
        <v>2016</v>
      </c>
    </row>
    <row r="336" spans="1:21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>ROUND(((E336 / D336)*100), 0)</f>
        <v>101</v>
      </c>
      <c r="P336">
        <f>IF(L336&lt;&gt;0, ROUND(E336/L336, 2), 0)</f>
        <v>146.65</v>
      </c>
      <c r="Q336" s="5" t="str">
        <f>LEFT(N336, SEARCH("/",N336,1)-1)</f>
        <v>film &amp; video</v>
      </c>
      <c r="R336" s="5" t="str">
        <f>RIGHT(N336, LEN(N336) - LEN(Q336) - 1)</f>
        <v>documentary</v>
      </c>
      <c r="S336" s="11">
        <f>(((J336/60)/60)/24)+DATE(1970,1,1)</f>
        <v>42101.682372685187</v>
      </c>
      <c r="T336" s="12">
        <f>(((I336/60)/60)/24)+DATE(1970,1,1)</f>
        <v>42139.791666666672</v>
      </c>
      <c r="U336" s="14">
        <f>YEAR(T336)</f>
        <v>2015</v>
      </c>
    </row>
    <row r="337" spans="1:21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>ROUND(((E337 / D337)*100), 0)</f>
        <v>103</v>
      </c>
      <c r="P337">
        <f>IF(L337&lt;&gt;0, ROUND(E337/L337, 2), 0)</f>
        <v>109.19</v>
      </c>
      <c r="Q337" s="5" t="str">
        <f>LEFT(N337, SEARCH("/",N337,1)-1)</f>
        <v>film &amp; video</v>
      </c>
      <c r="R337" s="5" t="str">
        <f>RIGHT(N337, LEN(N337) - LEN(Q337) - 1)</f>
        <v>documentary</v>
      </c>
      <c r="S337" s="11">
        <f>(((J337/60)/60)/24)+DATE(1970,1,1)</f>
        <v>42101.737442129626</v>
      </c>
      <c r="T337" s="12">
        <f>(((I337/60)/60)/24)+DATE(1970,1,1)</f>
        <v>42132.916666666672</v>
      </c>
      <c r="U337" s="14">
        <f>YEAR(T337)</f>
        <v>2015</v>
      </c>
    </row>
    <row r="338" spans="1:21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>ROUND(((E338 / D338)*100), 0)</f>
        <v>117</v>
      </c>
      <c r="P338">
        <f>IF(L338&lt;&gt;0, ROUND(E338/L338, 2), 0)</f>
        <v>59.25</v>
      </c>
      <c r="Q338" s="5" t="str">
        <f>LEFT(N338, SEARCH("/",N338,1)-1)</f>
        <v>film &amp; video</v>
      </c>
      <c r="R338" s="5" t="str">
        <f>RIGHT(N338, LEN(N338) - LEN(Q338) - 1)</f>
        <v>documentary</v>
      </c>
      <c r="S338" s="11">
        <f>(((J338/60)/60)/24)+DATE(1970,1,1)</f>
        <v>42291.596273148149</v>
      </c>
      <c r="T338" s="12">
        <f>(((I338/60)/60)/24)+DATE(1970,1,1)</f>
        <v>42321.637939814813</v>
      </c>
      <c r="U338" s="14">
        <f>YEAR(T338)</f>
        <v>2015</v>
      </c>
    </row>
    <row r="339" spans="1:21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>ROUND(((E339 / D339)*100), 0)</f>
        <v>101</v>
      </c>
      <c r="P339">
        <f>IF(L339&lt;&gt;0, ROUND(E339/L339, 2), 0)</f>
        <v>97.9</v>
      </c>
      <c r="Q339" s="5" t="str">
        <f>LEFT(N339, SEARCH("/",N339,1)-1)</f>
        <v>film &amp; video</v>
      </c>
      <c r="R339" s="5" t="str">
        <f>RIGHT(N339, LEN(N339) - LEN(Q339) - 1)</f>
        <v>documentary</v>
      </c>
      <c r="S339" s="11">
        <f>(((J339/60)/60)/24)+DATE(1970,1,1)</f>
        <v>42047.128564814819</v>
      </c>
      <c r="T339" s="12">
        <f>(((I339/60)/60)/24)+DATE(1970,1,1)</f>
        <v>42077.086898148147</v>
      </c>
      <c r="U339" s="14">
        <f>YEAR(T339)</f>
        <v>2015</v>
      </c>
    </row>
    <row r="340" spans="1:21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>ROUND(((E340 / D340)*100), 0)</f>
        <v>110</v>
      </c>
      <c r="P340">
        <f>IF(L340&lt;&gt;0, ROUND(E340/L340, 2), 0)</f>
        <v>70</v>
      </c>
      <c r="Q340" s="5" t="str">
        <f>LEFT(N340, SEARCH("/",N340,1)-1)</f>
        <v>film &amp; video</v>
      </c>
      <c r="R340" s="5" t="str">
        <f>RIGHT(N340, LEN(N340) - LEN(Q340) - 1)</f>
        <v>documentary</v>
      </c>
      <c r="S340" s="11">
        <f>(((J340/60)/60)/24)+DATE(1970,1,1)</f>
        <v>42559.755671296298</v>
      </c>
      <c r="T340" s="12">
        <f>(((I340/60)/60)/24)+DATE(1970,1,1)</f>
        <v>42616.041666666672</v>
      </c>
      <c r="U340" s="14">
        <f>YEAR(T340)</f>
        <v>2016</v>
      </c>
    </row>
    <row r="341" spans="1:21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>ROUND(((E341 / D341)*100), 0)</f>
        <v>108</v>
      </c>
      <c r="P341">
        <f>IF(L341&lt;&gt;0, ROUND(E341/L341, 2), 0)</f>
        <v>72.87</v>
      </c>
      <c r="Q341" s="5" t="str">
        <f>LEFT(N341, SEARCH("/",N341,1)-1)</f>
        <v>film &amp; video</v>
      </c>
      <c r="R341" s="5" t="str">
        <f>RIGHT(N341, LEN(N341) - LEN(Q341) - 1)</f>
        <v>documentary</v>
      </c>
      <c r="S341" s="11">
        <f>(((J341/60)/60)/24)+DATE(1970,1,1)</f>
        <v>42093.760046296295</v>
      </c>
      <c r="T341" s="12">
        <f>(((I341/60)/60)/24)+DATE(1970,1,1)</f>
        <v>42123.760046296295</v>
      </c>
      <c r="U341" s="14">
        <f>YEAR(T341)</f>
        <v>2015</v>
      </c>
    </row>
    <row r="342" spans="1:21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>ROUND(((E342 / D342)*100), 0)</f>
        <v>125</v>
      </c>
      <c r="P342">
        <f>IF(L342&lt;&gt;0, ROUND(E342/L342, 2), 0)</f>
        <v>146.35</v>
      </c>
      <c r="Q342" s="5" t="str">
        <f>LEFT(N342, SEARCH("/",N342,1)-1)</f>
        <v>film &amp; video</v>
      </c>
      <c r="R342" s="5" t="str">
        <f>RIGHT(N342, LEN(N342) - LEN(Q342) - 1)</f>
        <v>documentary</v>
      </c>
      <c r="S342" s="11">
        <f>(((J342/60)/60)/24)+DATE(1970,1,1)</f>
        <v>42772.669062500005</v>
      </c>
      <c r="T342" s="12">
        <f>(((I342/60)/60)/24)+DATE(1970,1,1)</f>
        <v>42802.875</v>
      </c>
      <c r="U342" s="14">
        <f>YEAR(T342)</f>
        <v>2017</v>
      </c>
    </row>
    <row r="343" spans="1:21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>ROUND(((E343 / D343)*100), 0)</f>
        <v>107</v>
      </c>
      <c r="P343">
        <f>IF(L343&lt;&gt;0, ROUND(E343/L343, 2), 0)</f>
        <v>67.91</v>
      </c>
      <c r="Q343" s="5" t="str">
        <f>LEFT(N343, SEARCH("/",N343,1)-1)</f>
        <v>film &amp; video</v>
      </c>
      <c r="R343" s="5" t="str">
        <f>RIGHT(N343, LEN(N343) - LEN(Q343) - 1)</f>
        <v>documentary</v>
      </c>
      <c r="S343" s="11">
        <f>(((J343/60)/60)/24)+DATE(1970,1,1)</f>
        <v>41894.879606481481</v>
      </c>
      <c r="T343" s="12">
        <f>(((I343/60)/60)/24)+DATE(1970,1,1)</f>
        <v>41913.165972222225</v>
      </c>
      <c r="U343" s="14">
        <f>YEAR(T343)</f>
        <v>2014</v>
      </c>
    </row>
    <row r="344" spans="1:21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>ROUND(((E344 / D344)*100), 0)</f>
        <v>100</v>
      </c>
      <c r="P344">
        <f>IF(L344&lt;&gt;0, ROUND(E344/L344, 2), 0)</f>
        <v>169.85</v>
      </c>
      <c r="Q344" s="5" t="str">
        <f>LEFT(N344, SEARCH("/",N344,1)-1)</f>
        <v>film &amp; video</v>
      </c>
      <c r="R344" s="5" t="str">
        <f>RIGHT(N344, LEN(N344) - LEN(Q344) - 1)</f>
        <v>documentary</v>
      </c>
      <c r="S344" s="11">
        <f>(((J344/60)/60)/24)+DATE(1970,1,1)</f>
        <v>42459.780844907407</v>
      </c>
      <c r="T344" s="12">
        <f>(((I344/60)/60)/24)+DATE(1970,1,1)</f>
        <v>42489.780844907407</v>
      </c>
      <c r="U344" s="14">
        <f>YEAR(T344)</f>
        <v>2016</v>
      </c>
    </row>
    <row r="345" spans="1:21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>ROUND(((E345 / D345)*100), 0)</f>
        <v>102</v>
      </c>
      <c r="P345">
        <f>IF(L345&lt;&gt;0, ROUND(E345/L345, 2), 0)</f>
        <v>58.41</v>
      </c>
      <c r="Q345" s="5" t="str">
        <f>LEFT(N345, SEARCH("/",N345,1)-1)</f>
        <v>film &amp; video</v>
      </c>
      <c r="R345" s="5" t="str">
        <f>RIGHT(N345, LEN(N345) - LEN(Q345) - 1)</f>
        <v>documentary</v>
      </c>
      <c r="S345" s="11">
        <f>(((J345/60)/60)/24)+DATE(1970,1,1)</f>
        <v>41926.73778935185</v>
      </c>
      <c r="T345" s="12">
        <f>(((I345/60)/60)/24)+DATE(1970,1,1)</f>
        <v>41957.125</v>
      </c>
      <c r="U345" s="14">
        <f>YEAR(T345)</f>
        <v>2014</v>
      </c>
    </row>
    <row r="346" spans="1:21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>ROUND(((E346 / D346)*100), 0)</f>
        <v>102</v>
      </c>
      <c r="P346">
        <f>IF(L346&lt;&gt;0, ROUND(E346/L346, 2), 0)</f>
        <v>119.99</v>
      </c>
      <c r="Q346" s="5" t="str">
        <f>LEFT(N346, SEARCH("/",N346,1)-1)</f>
        <v>film &amp; video</v>
      </c>
      <c r="R346" s="5" t="str">
        <f>RIGHT(N346, LEN(N346) - LEN(Q346) - 1)</f>
        <v>documentary</v>
      </c>
      <c r="S346" s="11">
        <f>(((J346/60)/60)/24)+DATE(1970,1,1)</f>
        <v>42111.970995370371</v>
      </c>
      <c r="T346" s="12">
        <f>(((I346/60)/60)/24)+DATE(1970,1,1)</f>
        <v>42156.097222222219</v>
      </c>
      <c r="U346" s="14">
        <f>YEAR(T346)</f>
        <v>2015</v>
      </c>
    </row>
    <row r="347" spans="1:21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>ROUND(((E347 / D347)*100), 0)</f>
        <v>123</v>
      </c>
      <c r="P347">
        <f>IF(L347&lt;&gt;0, ROUND(E347/L347, 2), 0)</f>
        <v>99.86</v>
      </c>
      <c r="Q347" s="5" t="str">
        <f>LEFT(N347, SEARCH("/",N347,1)-1)</f>
        <v>film &amp; video</v>
      </c>
      <c r="R347" s="5" t="str">
        <f>RIGHT(N347, LEN(N347) - LEN(Q347) - 1)</f>
        <v>documentary</v>
      </c>
      <c r="S347" s="11">
        <f>(((J347/60)/60)/24)+DATE(1970,1,1)</f>
        <v>42114.944328703699</v>
      </c>
      <c r="T347" s="12">
        <f>(((I347/60)/60)/24)+DATE(1970,1,1)</f>
        <v>42144.944328703699</v>
      </c>
      <c r="U347" s="14">
        <f>YEAR(T347)</f>
        <v>2015</v>
      </c>
    </row>
    <row r="348" spans="1:21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>ROUND(((E348 / D348)*100), 0)</f>
        <v>170</v>
      </c>
      <c r="P348">
        <f>IF(L348&lt;&gt;0, ROUND(E348/L348, 2), 0)</f>
        <v>90.58</v>
      </c>
      <c r="Q348" s="5" t="str">
        <f>LEFT(N348, SEARCH("/",N348,1)-1)</f>
        <v>film &amp; video</v>
      </c>
      <c r="R348" s="5" t="str">
        <f>RIGHT(N348, LEN(N348) - LEN(Q348) - 1)</f>
        <v>documentary</v>
      </c>
      <c r="S348" s="11">
        <f>(((J348/60)/60)/24)+DATE(1970,1,1)</f>
        <v>42261.500243055561</v>
      </c>
      <c r="T348" s="12">
        <f>(((I348/60)/60)/24)+DATE(1970,1,1)</f>
        <v>42291.500243055561</v>
      </c>
      <c r="U348" s="14">
        <f>YEAR(T348)</f>
        <v>2015</v>
      </c>
    </row>
    <row r="349" spans="1:21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>ROUND(((E349 / D349)*100), 0)</f>
        <v>112</v>
      </c>
      <c r="P349">
        <f>IF(L349&lt;&gt;0, ROUND(E349/L349, 2), 0)</f>
        <v>117.77</v>
      </c>
      <c r="Q349" s="5" t="str">
        <f>LEFT(N349, SEARCH("/",N349,1)-1)</f>
        <v>film &amp; video</v>
      </c>
      <c r="R349" s="5" t="str">
        <f>RIGHT(N349, LEN(N349) - LEN(Q349) - 1)</f>
        <v>documentary</v>
      </c>
      <c r="S349" s="11">
        <f>(((J349/60)/60)/24)+DATE(1970,1,1)</f>
        <v>42292.495474537034</v>
      </c>
      <c r="T349" s="12">
        <f>(((I349/60)/60)/24)+DATE(1970,1,1)</f>
        <v>42322.537141203706</v>
      </c>
      <c r="U349" s="14">
        <f>YEAR(T349)</f>
        <v>2015</v>
      </c>
    </row>
    <row r="350" spans="1:21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>ROUND(((E350 / D350)*100), 0)</f>
        <v>103</v>
      </c>
      <c r="P350">
        <f>IF(L350&lt;&gt;0, ROUND(E350/L350, 2), 0)</f>
        <v>86.55</v>
      </c>
      <c r="Q350" s="5" t="str">
        <f>LEFT(N350, SEARCH("/",N350,1)-1)</f>
        <v>film &amp; video</v>
      </c>
      <c r="R350" s="5" t="str">
        <f>RIGHT(N350, LEN(N350) - LEN(Q350) - 1)</f>
        <v>documentary</v>
      </c>
      <c r="S350" s="11">
        <f>(((J350/60)/60)/24)+DATE(1970,1,1)</f>
        <v>42207.58699074074</v>
      </c>
      <c r="T350" s="12">
        <f>(((I350/60)/60)/24)+DATE(1970,1,1)</f>
        <v>42237.58699074074</v>
      </c>
      <c r="U350" s="14">
        <f>YEAR(T350)</f>
        <v>2015</v>
      </c>
    </row>
    <row r="351" spans="1:21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>ROUND(((E351 / D351)*100), 0)</f>
        <v>107</v>
      </c>
      <c r="P351">
        <f>IF(L351&lt;&gt;0, ROUND(E351/L351, 2), 0)</f>
        <v>71.900000000000006</v>
      </c>
      <c r="Q351" s="5" t="str">
        <f>LEFT(N351, SEARCH("/",N351,1)-1)</f>
        <v>film &amp; video</v>
      </c>
      <c r="R351" s="5" t="str">
        <f>RIGHT(N351, LEN(N351) - LEN(Q351) - 1)</f>
        <v>documentary</v>
      </c>
      <c r="S351" s="11">
        <f>(((J351/60)/60)/24)+DATE(1970,1,1)</f>
        <v>42760.498935185184</v>
      </c>
      <c r="T351" s="12">
        <f>(((I351/60)/60)/24)+DATE(1970,1,1)</f>
        <v>42790.498935185184</v>
      </c>
      <c r="U351" s="14">
        <f>YEAR(T351)</f>
        <v>2017</v>
      </c>
    </row>
    <row r="352" spans="1:21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>ROUND(((E352 / D352)*100), 0)</f>
        <v>115</v>
      </c>
      <c r="P352">
        <f>IF(L352&lt;&gt;0, ROUND(E352/L352, 2), 0)</f>
        <v>129.82</v>
      </c>
      <c r="Q352" s="5" t="str">
        <f>LEFT(N352, SEARCH("/",N352,1)-1)</f>
        <v>film &amp; video</v>
      </c>
      <c r="R352" s="5" t="str">
        <f>RIGHT(N352, LEN(N352) - LEN(Q352) - 1)</f>
        <v>documentary</v>
      </c>
      <c r="S352" s="11">
        <f>(((J352/60)/60)/24)+DATE(1970,1,1)</f>
        <v>42586.066076388888</v>
      </c>
      <c r="T352" s="12">
        <f>(((I352/60)/60)/24)+DATE(1970,1,1)</f>
        <v>42624.165972222225</v>
      </c>
      <c r="U352" s="14">
        <f>YEAR(T352)</f>
        <v>2016</v>
      </c>
    </row>
    <row r="353" spans="1:21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>ROUND(((E353 / D353)*100), 0)</f>
        <v>127</v>
      </c>
      <c r="P353">
        <f>IF(L353&lt;&gt;0, ROUND(E353/L353, 2), 0)</f>
        <v>44.91</v>
      </c>
      <c r="Q353" s="5" t="str">
        <f>LEFT(N353, SEARCH("/",N353,1)-1)</f>
        <v>film &amp; video</v>
      </c>
      <c r="R353" s="5" t="str">
        <f>RIGHT(N353, LEN(N353) - LEN(Q353) - 1)</f>
        <v>documentary</v>
      </c>
      <c r="S353" s="11">
        <f>(((J353/60)/60)/24)+DATE(1970,1,1)</f>
        <v>42427.964745370366</v>
      </c>
      <c r="T353" s="12">
        <f>(((I353/60)/60)/24)+DATE(1970,1,1)</f>
        <v>42467.923078703709</v>
      </c>
      <c r="U353" s="14">
        <f>YEAR(T353)</f>
        <v>2016</v>
      </c>
    </row>
    <row r="354" spans="1:21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>ROUND(((E354 / D354)*100), 0)</f>
        <v>117</v>
      </c>
      <c r="P354">
        <f>IF(L354&lt;&gt;0, ROUND(E354/L354, 2), 0)</f>
        <v>40.76</v>
      </c>
      <c r="Q354" s="5" t="str">
        <f>LEFT(N354, SEARCH("/",N354,1)-1)</f>
        <v>film &amp; video</v>
      </c>
      <c r="R354" s="5" t="str">
        <f>RIGHT(N354, LEN(N354) - LEN(Q354) - 1)</f>
        <v>documentary</v>
      </c>
      <c r="S354" s="11">
        <f>(((J354/60)/60)/24)+DATE(1970,1,1)</f>
        <v>41890.167453703703</v>
      </c>
      <c r="T354" s="12">
        <f>(((I354/60)/60)/24)+DATE(1970,1,1)</f>
        <v>41920.167453703703</v>
      </c>
      <c r="U354" s="14">
        <f>YEAR(T354)</f>
        <v>2014</v>
      </c>
    </row>
    <row r="355" spans="1:21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>ROUND(((E355 / D355)*100), 0)</f>
        <v>109</v>
      </c>
      <c r="P355">
        <f>IF(L355&lt;&gt;0, ROUND(E355/L355, 2), 0)</f>
        <v>103.52</v>
      </c>
      <c r="Q355" s="5" t="str">
        <f>LEFT(N355, SEARCH("/",N355,1)-1)</f>
        <v>film &amp; video</v>
      </c>
      <c r="R355" s="5" t="str">
        <f>RIGHT(N355, LEN(N355) - LEN(Q355) - 1)</f>
        <v>documentary</v>
      </c>
      <c r="S355" s="11">
        <f>(((J355/60)/60)/24)+DATE(1970,1,1)</f>
        <v>42297.791886574079</v>
      </c>
      <c r="T355" s="12">
        <f>(((I355/60)/60)/24)+DATE(1970,1,1)</f>
        <v>42327.833553240736</v>
      </c>
      <c r="U355" s="14">
        <f>YEAR(T355)</f>
        <v>2015</v>
      </c>
    </row>
    <row r="356" spans="1:21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>ROUND(((E356 / D356)*100), 0)</f>
        <v>104</v>
      </c>
      <c r="P356">
        <f>IF(L356&lt;&gt;0, ROUND(E356/L356, 2), 0)</f>
        <v>125.45</v>
      </c>
      <c r="Q356" s="5" t="str">
        <f>LEFT(N356, SEARCH("/",N356,1)-1)</f>
        <v>film &amp; video</v>
      </c>
      <c r="R356" s="5" t="str">
        <f>RIGHT(N356, LEN(N356) - LEN(Q356) - 1)</f>
        <v>documentary</v>
      </c>
      <c r="S356" s="11">
        <f>(((J356/60)/60)/24)+DATE(1970,1,1)</f>
        <v>42438.827789351853</v>
      </c>
      <c r="T356" s="12">
        <f>(((I356/60)/60)/24)+DATE(1970,1,1)</f>
        <v>42468.786122685182</v>
      </c>
      <c r="U356" s="14">
        <f>YEAR(T356)</f>
        <v>2016</v>
      </c>
    </row>
    <row r="357" spans="1:21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>ROUND(((E357 / D357)*100), 0)</f>
        <v>116</v>
      </c>
      <c r="P357">
        <f>IF(L357&lt;&gt;0, ROUND(E357/L357, 2), 0)</f>
        <v>246.61</v>
      </c>
      <c r="Q357" s="5" t="str">
        <f>LEFT(N357, SEARCH("/",N357,1)-1)</f>
        <v>film &amp; video</v>
      </c>
      <c r="R357" s="5" t="str">
        <f>RIGHT(N357, LEN(N357) - LEN(Q357) - 1)</f>
        <v>documentary</v>
      </c>
      <c r="S357" s="11">
        <f>(((J357/60)/60)/24)+DATE(1970,1,1)</f>
        <v>41943.293912037036</v>
      </c>
      <c r="T357" s="12">
        <f>(((I357/60)/60)/24)+DATE(1970,1,1)</f>
        <v>41974.3355787037</v>
      </c>
      <c r="U357" s="14">
        <f>YEAR(T357)</f>
        <v>2014</v>
      </c>
    </row>
    <row r="358" spans="1:21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>ROUND(((E358 / D358)*100), 0)</f>
        <v>103</v>
      </c>
      <c r="P358">
        <f>IF(L358&lt;&gt;0, ROUND(E358/L358, 2), 0)</f>
        <v>79.400000000000006</v>
      </c>
      <c r="Q358" s="5" t="str">
        <f>LEFT(N358, SEARCH("/",N358,1)-1)</f>
        <v>film &amp; video</v>
      </c>
      <c r="R358" s="5" t="str">
        <f>RIGHT(N358, LEN(N358) - LEN(Q358) - 1)</f>
        <v>documentary</v>
      </c>
      <c r="S358" s="11">
        <f>(((J358/60)/60)/24)+DATE(1970,1,1)</f>
        <v>42415.803159722222</v>
      </c>
      <c r="T358" s="12">
        <f>(((I358/60)/60)/24)+DATE(1970,1,1)</f>
        <v>42445.761493055557</v>
      </c>
      <c r="U358" s="14">
        <f>YEAR(T358)</f>
        <v>2016</v>
      </c>
    </row>
    <row r="359" spans="1:21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>ROUND(((E359 / D359)*100), 0)</f>
        <v>174</v>
      </c>
      <c r="P359">
        <f>IF(L359&lt;&gt;0, ROUND(E359/L359, 2), 0)</f>
        <v>86.14</v>
      </c>
      <c r="Q359" s="5" t="str">
        <f>LEFT(N359, SEARCH("/",N359,1)-1)</f>
        <v>film &amp; video</v>
      </c>
      <c r="R359" s="5" t="str">
        <f>RIGHT(N359, LEN(N359) - LEN(Q359) - 1)</f>
        <v>documentary</v>
      </c>
      <c r="S359" s="11">
        <f>(((J359/60)/60)/24)+DATE(1970,1,1)</f>
        <v>42078.222187499996</v>
      </c>
      <c r="T359" s="12">
        <f>(((I359/60)/60)/24)+DATE(1970,1,1)</f>
        <v>42118.222187499996</v>
      </c>
      <c r="U359" s="14">
        <f>YEAR(T359)</f>
        <v>2015</v>
      </c>
    </row>
    <row r="360" spans="1:21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>ROUND(((E360 / D360)*100), 0)</f>
        <v>103</v>
      </c>
      <c r="P360">
        <f>IF(L360&lt;&gt;0, ROUND(E360/L360, 2), 0)</f>
        <v>193.05</v>
      </c>
      <c r="Q360" s="5" t="str">
        <f>LEFT(N360, SEARCH("/",N360,1)-1)</f>
        <v>film &amp; video</v>
      </c>
      <c r="R360" s="5" t="str">
        <f>RIGHT(N360, LEN(N360) - LEN(Q360) - 1)</f>
        <v>documentary</v>
      </c>
      <c r="S360" s="11">
        <f>(((J360/60)/60)/24)+DATE(1970,1,1)</f>
        <v>42507.860196759255</v>
      </c>
      <c r="T360" s="12">
        <f>(((I360/60)/60)/24)+DATE(1970,1,1)</f>
        <v>42536.625</v>
      </c>
      <c r="U360" s="14">
        <f>YEAR(T360)</f>
        <v>2016</v>
      </c>
    </row>
    <row r="361" spans="1:21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>ROUND(((E361 / D361)*100), 0)</f>
        <v>105</v>
      </c>
      <c r="P361">
        <f>IF(L361&lt;&gt;0, ROUND(E361/L361, 2), 0)</f>
        <v>84.02</v>
      </c>
      <c r="Q361" s="5" t="str">
        <f>LEFT(N361, SEARCH("/",N361,1)-1)</f>
        <v>film &amp; video</v>
      </c>
      <c r="R361" s="5" t="str">
        <f>RIGHT(N361, LEN(N361) - LEN(Q361) - 1)</f>
        <v>documentary</v>
      </c>
      <c r="S361" s="11">
        <f>(((J361/60)/60)/24)+DATE(1970,1,1)</f>
        <v>41935.070486111108</v>
      </c>
      <c r="T361" s="12">
        <f>(((I361/60)/60)/24)+DATE(1970,1,1)</f>
        <v>41957.216666666667</v>
      </c>
      <c r="U361" s="14">
        <f>YEAR(T361)</f>
        <v>2014</v>
      </c>
    </row>
    <row r="362" spans="1:21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>ROUND(((E362 / D362)*100), 0)</f>
        <v>101</v>
      </c>
      <c r="P362">
        <f>IF(L362&lt;&gt;0, ROUND(E362/L362, 2), 0)</f>
        <v>139.83000000000001</v>
      </c>
      <c r="Q362" s="5" t="str">
        <f>LEFT(N362, SEARCH("/",N362,1)-1)</f>
        <v>film &amp; video</v>
      </c>
      <c r="R362" s="5" t="str">
        <f>RIGHT(N362, LEN(N362) - LEN(Q362) - 1)</f>
        <v>documentary</v>
      </c>
      <c r="S362" s="11">
        <f>(((J362/60)/60)/24)+DATE(1970,1,1)</f>
        <v>42163.897916666669</v>
      </c>
      <c r="T362" s="12">
        <f>(((I362/60)/60)/24)+DATE(1970,1,1)</f>
        <v>42208.132638888885</v>
      </c>
      <c r="U362" s="14">
        <f>YEAR(T362)</f>
        <v>2015</v>
      </c>
    </row>
    <row r="363" spans="1:21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>ROUND(((E363 / D363)*100), 0)</f>
        <v>111</v>
      </c>
      <c r="P363">
        <f>IF(L363&lt;&gt;0, ROUND(E363/L363, 2), 0)</f>
        <v>109.82</v>
      </c>
      <c r="Q363" s="5" t="str">
        <f>LEFT(N363, SEARCH("/",N363,1)-1)</f>
        <v>film &amp; video</v>
      </c>
      <c r="R363" s="5" t="str">
        <f>RIGHT(N363, LEN(N363) - LEN(Q363) - 1)</f>
        <v>documentary</v>
      </c>
      <c r="S363" s="11">
        <f>(((J363/60)/60)/24)+DATE(1970,1,1)</f>
        <v>41936.001226851848</v>
      </c>
      <c r="T363" s="12">
        <f>(((I363/60)/60)/24)+DATE(1970,1,1)</f>
        <v>41966.042893518519</v>
      </c>
      <c r="U363" s="14">
        <f>YEAR(T363)</f>
        <v>2014</v>
      </c>
    </row>
    <row r="364" spans="1:21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>ROUND(((E364 / D364)*100), 0)</f>
        <v>124</v>
      </c>
      <c r="P364">
        <f>IF(L364&lt;&gt;0, ROUND(E364/L364, 2), 0)</f>
        <v>139.53</v>
      </c>
      <c r="Q364" s="5" t="str">
        <f>LEFT(N364, SEARCH("/",N364,1)-1)</f>
        <v>film &amp; video</v>
      </c>
      <c r="R364" s="5" t="str">
        <f>RIGHT(N364, LEN(N364) - LEN(Q364) - 1)</f>
        <v>documentary</v>
      </c>
      <c r="S364" s="11">
        <f>(((J364/60)/60)/24)+DATE(1970,1,1)</f>
        <v>41837.210543981484</v>
      </c>
      <c r="T364" s="12">
        <f>(((I364/60)/60)/24)+DATE(1970,1,1)</f>
        <v>41859</v>
      </c>
      <c r="U364" s="14">
        <f>YEAR(T364)</f>
        <v>2014</v>
      </c>
    </row>
    <row r="365" spans="1:21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>ROUND(((E365 / D365)*100), 0)</f>
        <v>101</v>
      </c>
      <c r="P365">
        <f>IF(L365&lt;&gt;0, ROUND(E365/L365, 2), 0)</f>
        <v>347.85</v>
      </c>
      <c r="Q365" s="5" t="str">
        <f>LEFT(N365, SEARCH("/",N365,1)-1)</f>
        <v>film &amp; video</v>
      </c>
      <c r="R365" s="5" t="str">
        <f>RIGHT(N365, LEN(N365) - LEN(Q365) - 1)</f>
        <v>documentary</v>
      </c>
      <c r="S365" s="11">
        <f>(((J365/60)/60)/24)+DATE(1970,1,1)</f>
        <v>40255.744629629626</v>
      </c>
      <c r="T365" s="12">
        <f>(((I365/60)/60)/24)+DATE(1970,1,1)</f>
        <v>40300.806944444441</v>
      </c>
      <c r="U365" s="14">
        <f>YEAR(T365)</f>
        <v>2010</v>
      </c>
    </row>
    <row r="366" spans="1:21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>ROUND(((E366 / D366)*100), 0)</f>
        <v>110</v>
      </c>
      <c r="P366">
        <f>IF(L366&lt;&gt;0, ROUND(E366/L366, 2), 0)</f>
        <v>68.239999999999995</v>
      </c>
      <c r="Q366" s="5" t="str">
        <f>LEFT(N366, SEARCH("/",N366,1)-1)</f>
        <v>film &amp; video</v>
      </c>
      <c r="R366" s="5" t="str">
        <f>RIGHT(N366, LEN(N366) - LEN(Q366) - 1)</f>
        <v>documentary</v>
      </c>
      <c r="S366" s="11">
        <f>(((J366/60)/60)/24)+DATE(1970,1,1)</f>
        <v>41780.859629629631</v>
      </c>
      <c r="T366" s="12">
        <f>(((I366/60)/60)/24)+DATE(1970,1,1)</f>
        <v>41811.165972222225</v>
      </c>
      <c r="U366" s="14">
        <f>YEAR(T366)</f>
        <v>2014</v>
      </c>
    </row>
    <row r="367" spans="1:21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>ROUND(((E367 / D367)*100), 0)</f>
        <v>104</v>
      </c>
      <c r="P367">
        <f>IF(L367&lt;&gt;0, ROUND(E367/L367, 2), 0)</f>
        <v>239.94</v>
      </c>
      <c r="Q367" s="5" t="str">
        <f>LEFT(N367, SEARCH("/",N367,1)-1)</f>
        <v>film &amp; video</v>
      </c>
      <c r="R367" s="5" t="str">
        <f>RIGHT(N367, LEN(N367) - LEN(Q367) - 1)</f>
        <v>documentary</v>
      </c>
      <c r="S367" s="11">
        <f>(((J367/60)/60)/24)+DATE(1970,1,1)</f>
        <v>41668.606469907405</v>
      </c>
      <c r="T367" s="12">
        <f>(((I367/60)/60)/24)+DATE(1970,1,1)</f>
        <v>41698.606469907405</v>
      </c>
      <c r="U367" s="14">
        <f>YEAR(T367)</f>
        <v>2014</v>
      </c>
    </row>
    <row r="368" spans="1:21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>ROUND(((E368 / D368)*100), 0)</f>
        <v>101</v>
      </c>
      <c r="P368">
        <f>IF(L368&lt;&gt;0, ROUND(E368/L368, 2), 0)</f>
        <v>287.31</v>
      </c>
      <c r="Q368" s="5" t="str">
        <f>LEFT(N368, SEARCH("/",N368,1)-1)</f>
        <v>film &amp; video</v>
      </c>
      <c r="R368" s="5" t="str">
        <f>RIGHT(N368, LEN(N368) - LEN(Q368) - 1)</f>
        <v>documentary</v>
      </c>
      <c r="S368" s="11">
        <f>(((J368/60)/60)/24)+DATE(1970,1,1)</f>
        <v>41019.793032407404</v>
      </c>
      <c r="T368" s="12">
        <f>(((I368/60)/60)/24)+DATE(1970,1,1)</f>
        <v>41049.793032407404</v>
      </c>
      <c r="U368" s="14">
        <f>YEAR(T368)</f>
        <v>2012</v>
      </c>
    </row>
    <row r="369" spans="1:21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>ROUND(((E369 / D369)*100), 0)</f>
        <v>103</v>
      </c>
      <c r="P369">
        <f>IF(L369&lt;&gt;0, ROUND(E369/L369, 2), 0)</f>
        <v>86.85</v>
      </c>
      <c r="Q369" s="5" t="str">
        <f>LEFT(N369, SEARCH("/",N369,1)-1)</f>
        <v>film &amp; video</v>
      </c>
      <c r="R369" s="5" t="str">
        <f>RIGHT(N369, LEN(N369) - LEN(Q369) - 1)</f>
        <v>documentary</v>
      </c>
      <c r="S369" s="11">
        <f>(((J369/60)/60)/24)+DATE(1970,1,1)</f>
        <v>41355.577291666668</v>
      </c>
      <c r="T369" s="12">
        <f>(((I369/60)/60)/24)+DATE(1970,1,1)</f>
        <v>41395.207638888889</v>
      </c>
      <c r="U369" s="14">
        <f>YEAR(T369)</f>
        <v>2013</v>
      </c>
    </row>
    <row r="370" spans="1:21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>ROUND(((E370 / D370)*100), 0)</f>
        <v>104</v>
      </c>
      <c r="P370">
        <f>IF(L370&lt;&gt;0, ROUND(E370/L370, 2), 0)</f>
        <v>81.849999999999994</v>
      </c>
      <c r="Q370" s="5" t="str">
        <f>LEFT(N370, SEARCH("/",N370,1)-1)</f>
        <v>film &amp; video</v>
      </c>
      <c r="R370" s="5" t="str">
        <f>RIGHT(N370, LEN(N370) - LEN(Q370) - 1)</f>
        <v>documentary</v>
      </c>
      <c r="S370" s="11">
        <f>(((J370/60)/60)/24)+DATE(1970,1,1)</f>
        <v>42043.605578703704</v>
      </c>
      <c r="T370" s="12">
        <f>(((I370/60)/60)/24)+DATE(1970,1,1)</f>
        <v>42078.563912037032</v>
      </c>
      <c r="U370" s="14">
        <f>YEAR(T370)</f>
        <v>2015</v>
      </c>
    </row>
    <row r="371" spans="1:21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>ROUND(((E371 / D371)*100), 0)</f>
        <v>110</v>
      </c>
      <c r="P371">
        <f>IF(L371&lt;&gt;0, ROUND(E371/L371, 2), 0)</f>
        <v>42.87</v>
      </c>
      <c r="Q371" s="5" t="str">
        <f>LEFT(N371, SEARCH("/",N371,1)-1)</f>
        <v>film &amp; video</v>
      </c>
      <c r="R371" s="5" t="str">
        <f>RIGHT(N371, LEN(N371) - LEN(Q371) - 1)</f>
        <v>documentary</v>
      </c>
      <c r="S371" s="11">
        <f>(((J371/60)/60)/24)+DATE(1970,1,1)</f>
        <v>40893.551724537036</v>
      </c>
      <c r="T371" s="12">
        <f>(((I371/60)/60)/24)+DATE(1970,1,1)</f>
        <v>40923.551724537036</v>
      </c>
      <c r="U371" s="14">
        <f>YEAR(T371)</f>
        <v>2012</v>
      </c>
    </row>
    <row r="372" spans="1:21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>ROUND(((E372 / D372)*100), 0)</f>
        <v>122</v>
      </c>
      <c r="P372">
        <f>IF(L372&lt;&gt;0, ROUND(E372/L372, 2), 0)</f>
        <v>709.42</v>
      </c>
      <c r="Q372" s="5" t="str">
        <f>LEFT(N372, SEARCH("/",N372,1)-1)</f>
        <v>film &amp; video</v>
      </c>
      <c r="R372" s="5" t="str">
        <f>RIGHT(N372, LEN(N372) - LEN(Q372) - 1)</f>
        <v>documentary</v>
      </c>
      <c r="S372" s="11">
        <f>(((J372/60)/60)/24)+DATE(1970,1,1)</f>
        <v>42711.795138888891</v>
      </c>
      <c r="T372" s="12">
        <f>(((I372/60)/60)/24)+DATE(1970,1,1)</f>
        <v>42741.795138888891</v>
      </c>
      <c r="U372" s="14">
        <f>YEAR(T372)</f>
        <v>2017</v>
      </c>
    </row>
    <row r="373" spans="1:21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>ROUND(((E373 / D373)*100), 0)</f>
        <v>114</v>
      </c>
      <c r="P373">
        <f>IF(L373&lt;&gt;0, ROUND(E373/L373, 2), 0)</f>
        <v>161.26</v>
      </c>
      <c r="Q373" s="5" t="str">
        <f>LEFT(N373, SEARCH("/",N373,1)-1)</f>
        <v>film &amp; video</v>
      </c>
      <c r="R373" s="5" t="str">
        <f>RIGHT(N373, LEN(N373) - LEN(Q373) - 1)</f>
        <v>documentary</v>
      </c>
      <c r="S373" s="11">
        <f>(((J373/60)/60)/24)+DATE(1970,1,1)</f>
        <v>41261.767812500002</v>
      </c>
      <c r="T373" s="12">
        <f>(((I373/60)/60)/24)+DATE(1970,1,1)</f>
        <v>41306.767812500002</v>
      </c>
      <c r="U373" s="14">
        <f>YEAR(T373)</f>
        <v>2013</v>
      </c>
    </row>
    <row r="374" spans="1:21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>ROUND(((E374 / D374)*100), 0)</f>
        <v>125</v>
      </c>
      <c r="P374">
        <f>IF(L374&lt;&gt;0, ROUND(E374/L374, 2), 0)</f>
        <v>41.78</v>
      </c>
      <c r="Q374" s="5" t="str">
        <f>LEFT(N374, SEARCH("/",N374,1)-1)</f>
        <v>film &amp; video</v>
      </c>
      <c r="R374" s="5" t="str">
        <f>RIGHT(N374, LEN(N374) - LEN(Q374) - 1)</f>
        <v>documentary</v>
      </c>
      <c r="S374" s="11">
        <f>(((J374/60)/60)/24)+DATE(1970,1,1)</f>
        <v>42425.576898148152</v>
      </c>
      <c r="T374" s="12">
        <f>(((I374/60)/60)/24)+DATE(1970,1,1)</f>
        <v>42465.666666666672</v>
      </c>
      <c r="U374" s="14">
        <f>YEAR(T374)</f>
        <v>2016</v>
      </c>
    </row>
    <row r="375" spans="1:21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>ROUND(((E375 / D375)*100), 0)</f>
        <v>107</v>
      </c>
      <c r="P375">
        <f>IF(L375&lt;&gt;0, ROUND(E375/L375, 2), 0)</f>
        <v>89.89</v>
      </c>
      <c r="Q375" s="5" t="str">
        <f>LEFT(N375, SEARCH("/",N375,1)-1)</f>
        <v>film &amp; video</v>
      </c>
      <c r="R375" s="5" t="str">
        <f>RIGHT(N375, LEN(N375) - LEN(Q375) - 1)</f>
        <v>documentary</v>
      </c>
      <c r="S375" s="11">
        <f>(((J375/60)/60)/24)+DATE(1970,1,1)</f>
        <v>41078.91201388889</v>
      </c>
      <c r="T375" s="12">
        <f>(((I375/60)/60)/24)+DATE(1970,1,1)</f>
        <v>41108.91201388889</v>
      </c>
      <c r="U375" s="14">
        <f>YEAR(T375)</f>
        <v>2012</v>
      </c>
    </row>
    <row r="376" spans="1:21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>ROUND(((E376 / D376)*100), 0)</f>
        <v>131</v>
      </c>
      <c r="P376">
        <f>IF(L376&lt;&gt;0, ROUND(E376/L376, 2), 0)</f>
        <v>45.05</v>
      </c>
      <c r="Q376" s="5" t="str">
        <f>LEFT(N376, SEARCH("/",N376,1)-1)</f>
        <v>film &amp; video</v>
      </c>
      <c r="R376" s="5" t="str">
        <f>RIGHT(N376, LEN(N376) - LEN(Q376) - 1)</f>
        <v>documentary</v>
      </c>
      <c r="S376" s="11">
        <f>(((J376/60)/60)/24)+DATE(1970,1,1)</f>
        <v>40757.889247685183</v>
      </c>
      <c r="T376" s="12">
        <f>(((I376/60)/60)/24)+DATE(1970,1,1)</f>
        <v>40802.889247685183</v>
      </c>
      <c r="U376" s="14">
        <f>YEAR(T376)</f>
        <v>2011</v>
      </c>
    </row>
    <row r="377" spans="1:21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>ROUND(((E377 / D377)*100), 0)</f>
        <v>120</v>
      </c>
      <c r="P377">
        <f>IF(L377&lt;&gt;0, ROUND(E377/L377, 2), 0)</f>
        <v>42.86</v>
      </c>
      <c r="Q377" s="5" t="str">
        <f>LEFT(N377, SEARCH("/",N377,1)-1)</f>
        <v>film &amp; video</v>
      </c>
      <c r="R377" s="5" t="str">
        <f>RIGHT(N377, LEN(N377) - LEN(Q377) - 1)</f>
        <v>documentary</v>
      </c>
      <c r="S377" s="11">
        <f>(((J377/60)/60)/24)+DATE(1970,1,1)</f>
        <v>41657.985081018516</v>
      </c>
      <c r="T377" s="12">
        <f>(((I377/60)/60)/24)+DATE(1970,1,1)</f>
        <v>41699.720833333333</v>
      </c>
      <c r="U377" s="14">
        <f>YEAR(T377)</f>
        <v>2014</v>
      </c>
    </row>
    <row r="378" spans="1:21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>ROUND(((E378 / D378)*100), 0)</f>
        <v>106</v>
      </c>
      <c r="P378">
        <f>IF(L378&lt;&gt;0, ROUND(E378/L378, 2), 0)</f>
        <v>54.08</v>
      </c>
      <c r="Q378" s="5" t="str">
        <f>LEFT(N378, SEARCH("/",N378,1)-1)</f>
        <v>film &amp; video</v>
      </c>
      <c r="R378" s="5" t="str">
        <f>RIGHT(N378, LEN(N378) - LEN(Q378) - 1)</f>
        <v>documentary</v>
      </c>
      <c r="S378" s="11">
        <f>(((J378/60)/60)/24)+DATE(1970,1,1)</f>
        <v>42576.452731481477</v>
      </c>
      <c r="T378" s="12">
        <f>(((I378/60)/60)/24)+DATE(1970,1,1)</f>
        <v>42607.452731481477</v>
      </c>
      <c r="U378" s="14">
        <f>YEAR(T378)</f>
        <v>2016</v>
      </c>
    </row>
    <row r="379" spans="1:21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>ROUND(((E379 / D379)*100), 0)</f>
        <v>114</v>
      </c>
      <c r="P379">
        <f>IF(L379&lt;&gt;0, ROUND(E379/L379, 2), 0)</f>
        <v>103.22</v>
      </c>
      <c r="Q379" s="5" t="str">
        <f>LEFT(N379, SEARCH("/",N379,1)-1)</f>
        <v>film &amp; video</v>
      </c>
      <c r="R379" s="5" t="str">
        <f>RIGHT(N379, LEN(N379) - LEN(Q379) - 1)</f>
        <v>documentary</v>
      </c>
      <c r="S379" s="11">
        <f>(((J379/60)/60)/24)+DATE(1970,1,1)</f>
        <v>42292.250787037032</v>
      </c>
      <c r="T379" s="12">
        <f>(((I379/60)/60)/24)+DATE(1970,1,1)</f>
        <v>42322.292361111111</v>
      </c>
      <c r="U379" s="14">
        <f>YEAR(T379)</f>
        <v>2015</v>
      </c>
    </row>
    <row r="380" spans="1:21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>ROUND(((E380 / D380)*100), 0)</f>
        <v>112</v>
      </c>
      <c r="P380">
        <f>IF(L380&lt;&gt;0, ROUND(E380/L380, 2), 0)</f>
        <v>40.4</v>
      </c>
      <c r="Q380" s="5" t="str">
        <f>LEFT(N380, SEARCH("/",N380,1)-1)</f>
        <v>film &amp; video</v>
      </c>
      <c r="R380" s="5" t="str">
        <f>RIGHT(N380, LEN(N380) - LEN(Q380) - 1)</f>
        <v>documentary</v>
      </c>
      <c r="S380" s="11">
        <f>(((J380/60)/60)/24)+DATE(1970,1,1)</f>
        <v>42370.571851851855</v>
      </c>
      <c r="T380" s="12">
        <f>(((I380/60)/60)/24)+DATE(1970,1,1)</f>
        <v>42394.994444444441</v>
      </c>
      <c r="U380" s="14">
        <f>YEAR(T380)</f>
        <v>2016</v>
      </c>
    </row>
    <row r="381" spans="1:21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>ROUND(((E381 / D381)*100), 0)</f>
        <v>116</v>
      </c>
      <c r="P381">
        <f>IF(L381&lt;&gt;0, ROUND(E381/L381, 2), 0)</f>
        <v>116.86</v>
      </c>
      <c r="Q381" s="5" t="str">
        <f>LEFT(N381, SEARCH("/",N381,1)-1)</f>
        <v>film &amp; video</v>
      </c>
      <c r="R381" s="5" t="str">
        <f>RIGHT(N381, LEN(N381) - LEN(Q381) - 1)</f>
        <v>documentary</v>
      </c>
      <c r="S381" s="11">
        <f>(((J381/60)/60)/24)+DATE(1970,1,1)</f>
        <v>40987.688333333332</v>
      </c>
      <c r="T381" s="12">
        <f>(((I381/60)/60)/24)+DATE(1970,1,1)</f>
        <v>41032.688333333332</v>
      </c>
      <c r="U381" s="14">
        <f>YEAR(T381)</f>
        <v>2012</v>
      </c>
    </row>
    <row r="382" spans="1:21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>ROUND(((E382 / D382)*100), 0)</f>
        <v>142</v>
      </c>
      <c r="P382">
        <f>IF(L382&lt;&gt;0, ROUND(E382/L382, 2), 0)</f>
        <v>115.51</v>
      </c>
      <c r="Q382" s="5" t="str">
        <f>LEFT(N382, SEARCH("/",N382,1)-1)</f>
        <v>film &amp; video</v>
      </c>
      <c r="R382" s="5" t="str">
        <f>RIGHT(N382, LEN(N382) - LEN(Q382) - 1)</f>
        <v>documentary</v>
      </c>
      <c r="S382" s="11">
        <f>(((J382/60)/60)/24)+DATE(1970,1,1)</f>
        <v>42367.719814814816</v>
      </c>
      <c r="T382" s="12">
        <f>(((I382/60)/60)/24)+DATE(1970,1,1)</f>
        <v>42392.719814814816</v>
      </c>
      <c r="U382" s="14">
        <f>YEAR(T382)</f>
        <v>2016</v>
      </c>
    </row>
    <row r="383" spans="1:21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>ROUND(((E383 / D383)*100), 0)</f>
        <v>105</v>
      </c>
      <c r="P383">
        <f>IF(L383&lt;&gt;0, ROUND(E383/L383, 2), 0)</f>
        <v>104.31</v>
      </c>
      <c r="Q383" s="5" t="str">
        <f>LEFT(N383, SEARCH("/",N383,1)-1)</f>
        <v>film &amp; video</v>
      </c>
      <c r="R383" s="5" t="str">
        <f>RIGHT(N383, LEN(N383) - LEN(Q383) - 1)</f>
        <v>documentary</v>
      </c>
      <c r="S383" s="11">
        <f>(((J383/60)/60)/24)+DATE(1970,1,1)</f>
        <v>41085.698113425926</v>
      </c>
      <c r="T383" s="12">
        <f>(((I383/60)/60)/24)+DATE(1970,1,1)</f>
        <v>41120.208333333336</v>
      </c>
      <c r="U383" s="14">
        <f>YEAR(T383)</f>
        <v>2012</v>
      </c>
    </row>
    <row r="384" spans="1:21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>ROUND(((E384 / D384)*100), 0)</f>
        <v>256</v>
      </c>
      <c r="P384">
        <f>IF(L384&lt;&gt;0, ROUND(E384/L384, 2), 0)</f>
        <v>69.77</v>
      </c>
      <c r="Q384" s="5" t="str">
        <f>LEFT(N384, SEARCH("/",N384,1)-1)</f>
        <v>film &amp; video</v>
      </c>
      <c r="R384" s="5" t="str">
        <f>RIGHT(N384, LEN(N384) - LEN(Q384) - 1)</f>
        <v>documentary</v>
      </c>
      <c r="S384" s="11">
        <f>(((J384/60)/60)/24)+DATE(1970,1,1)</f>
        <v>41144.709490740745</v>
      </c>
      <c r="T384" s="12">
        <f>(((I384/60)/60)/24)+DATE(1970,1,1)</f>
        <v>41158.709490740745</v>
      </c>
      <c r="U384" s="14">
        <f>YEAR(T384)</f>
        <v>2012</v>
      </c>
    </row>
    <row r="385" spans="1:21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>ROUND(((E385 / D385)*100), 0)</f>
        <v>207</v>
      </c>
      <c r="P385">
        <f>IF(L385&lt;&gt;0, ROUND(E385/L385, 2), 0)</f>
        <v>43.02</v>
      </c>
      <c r="Q385" s="5" t="str">
        <f>LEFT(N385, SEARCH("/",N385,1)-1)</f>
        <v>film &amp; video</v>
      </c>
      <c r="R385" s="5" t="str">
        <f>RIGHT(N385, LEN(N385) - LEN(Q385) - 1)</f>
        <v>documentary</v>
      </c>
      <c r="S385" s="11">
        <f>(((J385/60)/60)/24)+DATE(1970,1,1)</f>
        <v>41755.117581018516</v>
      </c>
      <c r="T385" s="12">
        <f>(((I385/60)/60)/24)+DATE(1970,1,1)</f>
        <v>41778.117581018516</v>
      </c>
      <c r="U385" s="14">
        <f>YEAR(T385)</f>
        <v>2014</v>
      </c>
    </row>
    <row r="386" spans="1:21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>ROUND(((E386 / D386)*100), 0)</f>
        <v>112</v>
      </c>
      <c r="P386">
        <f>IF(L386&lt;&gt;0, ROUND(E386/L386, 2), 0)</f>
        <v>58.54</v>
      </c>
      <c r="Q386" s="5" t="str">
        <f>LEFT(N386, SEARCH("/",N386,1)-1)</f>
        <v>film &amp; video</v>
      </c>
      <c r="R386" s="5" t="str">
        <f>RIGHT(N386, LEN(N386) - LEN(Q386) - 1)</f>
        <v>documentary</v>
      </c>
      <c r="S386" s="11">
        <f>(((J386/60)/60)/24)+DATE(1970,1,1)</f>
        <v>41980.781793981485</v>
      </c>
      <c r="T386" s="12">
        <f>(((I386/60)/60)/24)+DATE(1970,1,1)</f>
        <v>42010.781793981485</v>
      </c>
      <c r="U386" s="14">
        <f>YEAR(T386)</f>
        <v>2015</v>
      </c>
    </row>
    <row r="387" spans="1:21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>ROUND(((E387 / D387)*100), 0)</f>
        <v>106</v>
      </c>
      <c r="P387">
        <f>IF(L387&lt;&gt;0, ROUND(E387/L387, 2), 0)</f>
        <v>111.8</v>
      </c>
      <c r="Q387" s="5" t="str">
        <f>LEFT(N387, SEARCH("/",N387,1)-1)</f>
        <v>film &amp; video</v>
      </c>
      <c r="R387" s="5" t="str">
        <f>RIGHT(N387, LEN(N387) - LEN(Q387) - 1)</f>
        <v>documentary</v>
      </c>
      <c r="S387" s="11">
        <f>(((J387/60)/60)/24)+DATE(1970,1,1)</f>
        <v>41934.584502314814</v>
      </c>
      <c r="T387" s="12">
        <f>(((I387/60)/60)/24)+DATE(1970,1,1)</f>
        <v>41964.626168981486</v>
      </c>
      <c r="U387" s="14">
        <f>YEAR(T387)</f>
        <v>2014</v>
      </c>
    </row>
    <row r="388" spans="1:21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>ROUND(((E388 / D388)*100), 0)</f>
        <v>100</v>
      </c>
      <c r="P388">
        <f>IF(L388&lt;&gt;0, ROUND(E388/L388, 2), 0)</f>
        <v>46.23</v>
      </c>
      <c r="Q388" s="5" t="str">
        <f>LEFT(N388, SEARCH("/",N388,1)-1)</f>
        <v>film &amp; video</v>
      </c>
      <c r="R388" s="5" t="str">
        <f>RIGHT(N388, LEN(N388) - LEN(Q388) - 1)</f>
        <v>documentary</v>
      </c>
      <c r="S388" s="11">
        <f>(((J388/60)/60)/24)+DATE(1970,1,1)</f>
        <v>42211.951284722221</v>
      </c>
      <c r="T388" s="12">
        <f>(((I388/60)/60)/24)+DATE(1970,1,1)</f>
        <v>42226.951284722221</v>
      </c>
      <c r="U388" s="14">
        <f>YEAR(T388)</f>
        <v>2015</v>
      </c>
    </row>
    <row r="389" spans="1:21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>ROUND(((E389 / D389)*100), 0)</f>
        <v>214</v>
      </c>
      <c r="P389">
        <f>IF(L389&lt;&gt;0, ROUND(E389/L389, 2), 0)</f>
        <v>144.69</v>
      </c>
      <c r="Q389" s="5" t="str">
        <f>LEFT(N389, SEARCH("/",N389,1)-1)</f>
        <v>film &amp; video</v>
      </c>
      <c r="R389" s="5" t="str">
        <f>RIGHT(N389, LEN(N389) - LEN(Q389) - 1)</f>
        <v>documentary</v>
      </c>
      <c r="S389" s="11">
        <f>(((J389/60)/60)/24)+DATE(1970,1,1)</f>
        <v>42200.67659722222</v>
      </c>
      <c r="T389" s="12">
        <f>(((I389/60)/60)/24)+DATE(1970,1,1)</f>
        <v>42231.25</v>
      </c>
      <c r="U389" s="14">
        <f>YEAR(T389)</f>
        <v>2015</v>
      </c>
    </row>
    <row r="390" spans="1:21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>ROUND(((E390 / D390)*100), 0)</f>
        <v>126</v>
      </c>
      <c r="P390">
        <f>IF(L390&lt;&gt;0, ROUND(E390/L390, 2), 0)</f>
        <v>88.85</v>
      </c>
      <c r="Q390" s="5" t="str">
        <f>LEFT(N390, SEARCH("/",N390,1)-1)</f>
        <v>film &amp; video</v>
      </c>
      <c r="R390" s="5" t="str">
        <f>RIGHT(N390, LEN(N390) - LEN(Q390) - 1)</f>
        <v>documentary</v>
      </c>
      <c r="S390" s="11">
        <f>(((J390/60)/60)/24)+DATE(1970,1,1)</f>
        <v>42549.076157407413</v>
      </c>
      <c r="T390" s="12">
        <f>(((I390/60)/60)/24)+DATE(1970,1,1)</f>
        <v>42579.076157407413</v>
      </c>
      <c r="U390" s="14">
        <f>YEAR(T390)</f>
        <v>2016</v>
      </c>
    </row>
    <row r="391" spans="1:21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>ROUND(((E391 / D391)*100), 0)</f>
        <v>182</v>
      </c>
      <c r="P391">
        <f>IF(L391&lt;&gt;0, ROUND(E391/L391, 2), 0)</f>
        <v>81.75</v>
      </c>
      <c r="Q391" s="5" t="str">
        <f>LEFT(N391, SEARCH("/",N391,1)-1)</f>
        <v>film &amp; video</v>
      </c>
      <c r="R391" s="5" t="str">
        <f>RIGHT(N391, LEN(N391) - LEN(Q391) - 1)</f>
        <v>documentary</v>
      </c>
      <c r="S391" s="11">
        <f>(((J391/60)/60)/24)+DATE(1970,1,1)</f>
        <v>41674.063078703701</v>
      </c>
      <c r="T391" s="12">
        <f>(((I391/60)/60)/24)+DATE(1970,1,1)</f>
        <v>41705.957638888889</v>
      </c>
      <c r="U391" s="14">
        <f>YEAR(T391)</f>
        <v>2014</v>
      </c>
    </row>
    <row r="392" spans="1:21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>ROUND(((E392 / D392)*100), 0)</f>
        <v>100</v>
      </c>
      <c r="P392">
        <f>IF(L392&lt;&gt;0, ROUND(E392/L392, 2), 0)</f>
        <v>71.430000000000007</v>
      </c>
      <c r="Q392" s="5" t="str">
        <f>LEFT(N392, SEARCH("/",N392,1)-1)</f>
        <v>film &amp; video</v>
      </c>
      <c r="R392" s="5" t="str">
        <f>RIGHT(N392, LEN(N392) - LEN(Q392) - 1)</f>
        <v>documentary</v>
      </c>
      <c r="S392" s="11">
        <f>(((J392/60)/60)/24)+DATE(1970,1,1)</f>
        <v>42112.036712962959</v>
      </c>
      <c r="T392" s="12">
        <f>(((I392/60)/60)/24)+DATE(1970,1,1)</f>
        <v>42132.036712962959</v>
      </c>
      <c r="U392" s="14">
        <f>YEAR(T392)</f>
        <v>2015</v>
      </c>
    </row>
    <row r="393" spans="1:21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>ROUND(((E393 / D393)*100), 0)</f>
        <v>101</v>
      </c>
      <c r="P393">
        <f>IF(L393&lt;&gt;0, ROUND(E393/L393, 2), 0)</f>
        <v>104.26</v>
      </c>
      <c r="Q393" s="5" t="str">
        <f>LEFT(N393, SEARCH("/",N393,1)-1)</f>
        <v>film &amp; video</v>
      </c>
      <c r="R393" s="5" t="str">
        <f>RIGHT(N393, LEN(N393) - LEN(Q393) - 1)</f>
        <v>documentary</v>
      </c>
      <c r="S393" s="11">
        <f>(((J393/60)/60)/24)+DATE(1970,1,1)</f>
        <v>40865.042256944449</v>
      </c>
      <c r="T393" s="12">
        <f>(((I393/60)/60)/24)+DATE(1970,1,1)</f>
        <v>40895.040972222225</v>
      </c>
      <c r="U393" s="14">
        <f>YEAR(T393)</f>
        <v>2011</v>
      </c>
    </row>
    <row r="394" spans="1:21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>ROUND(((E394 / D394)*100), 0)</f>
        <v>101</v>
      </c>
      <c r="P394">
        <f>IF(L394&lt;&gt;0, ROUND(E394/L394, 2), 0)</f>
        <v>90.62</v>
      </c>
      <c r="Q394" s="5" t="str">
        <f>LEFT(N394, SEARCH("/",N394,1)-1)</f>
        <v>film &amp; video</v>
      </c>
      <c r="R394" s="5" t="str">
        <f>RIGHT(N394, LEN(N394) - LEN(Q394) - 1)</f>
        <v>documentary</v>
      </c>
      <c r="S394" s="11">
        <f>(((J394/60)/60)/24)+DATE(1970,1,1)</f>
        <v>40763.717256944445</v>
      </c>
      <c r="T394" s="12">
        <f>(((I394/60)/60)/24)+DATE(1970,1,1)</f>
        <v>40794.125</v>
      </c>
      <c r="U394" s="14">
        <f>YEAR(T394)</f>
        <v>2011</v>
      </c>
    </row>
    <row r="395" spans="1:21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>ROUND(((E395 / D395)*100), 0)</f>
        <v>110</v>
      </c>
      <c r="P395">
        <f>IF(L395&lt;&gt;0, ROUND(E395/L395, 2), 0)</f>
        <v>157.33000000000001</v>
      </c>
      <c r="Q395" s="5" t="str">
        <f>LEFT(N395, SEARCH("/",N395,1)-1)</f>
        <v>film &amp; video</v>
      </c>
      <c r="R395" s="5" t="str">
        <f>RIGHT(N395, LEN(N395) - LEN(Q395) - 1)</f>
        <v>documentary</v>
      </c>
      <c r="S395" s="11">
        <f>(((J395/60)/60)/24)+DATE(1970,1,1)</f>
        <v>41526.708935185183</v>
      </c>
      <c r="T395" s="12">
        <f>(((I395/60)/60)/24)+DATE(1970,1,1)</f>
        <v>41557.708935185183</v>
      </c>
      <c r="U395" s="14">
        <f>YEAR(T395)</f>
        <v>2013</v>
      </c>
    </row>
    <row r="396" spans="1:21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>ROUND(((E396 / D396)*100), 0)</f>
        <v>112</v>
      </c>
      <c r="P396">
        <f>IF(L396&lt;&gt;0, ROUND(E396/L396, 2), 0)</f>
        <v>105.18</v>
      </c>
      <c r="Q396" s="5" t="str">
        <f>LEFT(N396, SEARCH("/",N396,1)-1)</f>
        <v>film &amp; video</v>
      </c>
      <c r="R396" s="5" t="str">
        <f>RIGHT(N396, LEN(N396) - LEN(Q396) - 1)</f>
        <v>documentary</v>
      </c>
      <c r="S396" s="11">
        <f>(((J396/60)/60)/24)+DATE(1970,1,1)</f>
        <v>42417.818078703705</v>
      </c>
      <c r="T396" s="12">
        <f>(((I396/60)/60)/24)+DATE(1970,1,1)</f>
        <v>42477.776412037041</v>
      </c>
      <c r="U396" s="14">
        <f>YEAR(T396)</f>
        <v>2016</v>
      </c>
    </row>
    <row r="397" spans="1:21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>ROUND(((E397 / D397)*100), 0)</f>
        <v>108</v>
      </c>
      <c r="P397">
        <f>IF(L397&lt;&gt;0, ROUND(E397/L397, 2), 0)</f>
        <v>58.72</v>
      </c>
      <c r="Q397" s="5" t="str">
        <f>LEFT(N397, SEARCH("/",N397,1)-1)</f>
        <v>film &amp; video</v>
      </c>
      <c r="R397" s="5" t="str">
        <f>RIGHT(N397, LEN(N397) - LEN(Q397) - 1)</f>
        <v>documentary</v>
      </c>
      <c r="S397" s="11">
        <f>(((J397/60)/60)/24)+DATE(1970,1,1)</f>
        <v>40990.909259259257</v>
      </c>
      <c r="T397" s="12">
        <f>(((I397/60)/60)/24)+DATE(1970,1,1)</f>
        <v>41026.897222222222</v>
      </c>
      <c r="U397" s="14">
        <f>YEAR(T397)</f>
        <v>2012</v>
      </c>
    </row>
    <row r="398" spans="1:21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>ROUND(((E398 / D398)*100), 0)</f>
        <v>107</v>
      </c>
      <c r="P398">
        <f>IF(L398&lt;&gt;0, ROUND(E398/L398, 2), 0)</f>
        <v>81.63</v>
      </c>
      <c r="Q398" s="5" t="str">
        <f>LEFT(N398, SEARCH("/",N398,1)-1)</f>
        <v>film &amp; video</v>
      </c>
      <c r="R398" s="5" t="str">
        <f>RIGHT(N398, LEN(N398) - LEN(Q398) - 1)</f>
        <v>documentary</v>
      </c>
      <c r="S398" s="11">
        <f>(((J398/60)/60)/24)+DATE(1970,1,1)</f>
        <v>41082.564884259256</v>
      </c>
      <c r="T398" s="12">
        <f>(((I398/60)/60)/24)+DATE(1970,1,1)</f>
        <v>41097.564884259256</v>
      </c>
      <c r="U398" s="14">
        <f>YEAR(T398)</f>
        <v>2012</v>
      </c>
    </row>
    <row r="399" spans="1:21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>ROUND(((E399 / D399)*100), 0)</f>
        <v>104</v>
      </c>
      <c r="P399">
        <f>IF(L399&lt;&gt;0, ROUND(E399/L399, 2), 0)</f>
        <v>56.46</v>
      </c>
      <c r="Q399" s="5" t="str">
        <f>LEFT(N399, SEARCH("/",N399,1)-1)</f>
        <v>film &amp; video</v>
      </c>
      <c r="R399" s="5" t="str">
        <f>RIGHT(N399, LEN(N399) - LEN(Q399) - 1)</f>
        <v>documentary</v>
      </c>
      <c r="S399" s="11">
        <f>(((J399/60)/60)/24)+DATE(1970,1,1)</f>
        <v>40379.776435185187</v>
      </c>
      <c r="T399" s="12">
        <f>(((I399/60)/60)/24)+DATE(1970,1,1)</f>
        <v>40422.155555555553</v>
      </c>
      <c r="U399" s="14">
        <f>YEAR(T399)</f>
        <v>2010</v>
      </c>
    </row>
    <row r="400" spans="1:21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>ROUND(((E400 / D400)*100), 0)</f>
        <v>125</v>
      </c>
      <c r="P400">
        <f>IF(L400&lt;&gt;0, ROUND(E400/L400, 2), 0)</f>
        <v>140.1</v>
      </c>
      <c r="Q400" s="5" t="str">
        <f>LEFT(N400, SEARCH("/",N400,1)-1)</f>
        <v>film &amp; video</v>
      </c>
      <c r="R400" s="5" t="str">
        <f>RIGHT(N400, LEN(N400) - LEN(Q400) - 1)</f>
        <v>documentary</v>
      </c>
      <c r="S400" s="11">
        <f>(((J400/60)/60)/24)+DATE(1970,1,1)</f>
        <v>42078.793124999997</v>
      </c>
      <c r="T400" s="12">
        <f>(((I400/60)/60)/24)+DATE(1970,1,1)</f>
        <v>42123.793124999997</v>
      </c>
      <c r="U400" s="14">
        <f>YEAR(T400)</f>
        <v>2015</v>
      </c>
    </row>
    <row r="401" spans="1:21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>ROUND(((E401 / D401)*100), 0)</f>
        <v>107</v>
      </c>
      <c r="P401">
        <f>IF(L401&lt;&gt;0, ROUND(E401/L401, 2), 0)</f>
        <v>224.85</v>
      </c>
      <c r="Q401" s="5" t="str">
        <f>LEFT(N401, SEARCH("/",N401,1)-1)</f>
        <v>film &amp; video</v>
      </c>
      <c r="R401" s="5" t="str">
        <f>RIGHT(N401, LEN(N401) - LEN(Q401) - 1)</f>
        <v>documentary</v>
      </c>
      <c r="S401" s="11">
        <f>(((J401/60)/60)/24)+DATE(1970,1,1)</f>
        <v>42687.875775462962</v>
      </c>
      <c r="T401" s="12">
        <f>(((I401/60)/60)/24)+DATE(1970,1,1)</f>
        <v>42718.5</v>
      </c>
      <c r="U401" s="14">
        <f>YEAR(T401)</f>
        <v>2016</v>
      </c>
    </row>
    <row r="402" spans="1:21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>ROUND(((E402 / D402)*100), 0)</f>
        <v>112</v>
      </c>
      <c r="P402">
        <f>IF(L402&lt;&gt;0, ROUND(E402/L402, 2), 0)</f>
        <v>181.13</v>
      </c>
      <c r="Q402" s="5" t="str">
        <f>LEFT(N402, SEARCH("/",N402,1)-1)</f>
        <v>film &amp; video</v>
      </c>
      <c r="R402" s="5" t="str">
        <f>RIGHT(N402, LEN(N402) - LEN(Q402) - 1)</f>
        <v>documentary</v>
      </c>
      <c r="S402" s="11">
        <f>(((J402/60)/60)/24)+DATE(1970,1,1)</f>
        <v>41745.635960648149</v>
      </c>
      <c r="T402" s="12">
        <f>(((I402/60)/60)/24)+DATE(1970,1,1)</f>
        <v>41776.145833333336</v>
      </c>
      <c r="U402" s="14">
        <f>YEAR(T402)</f>
        <v>2014</v>
      </c>
    </row>
    <row r="403" spans="1:21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>ROUND(((E403 / D403)*100), 0)</f>
        <v>104</v>
      </c>
      <c r="P403">
        <f>IF(L403&lt;&gt;0, ROUND(E403/L403, 2), 0)</f>
        <v>711.04</v>
      </c>
      <c r="Q403" s="5" t="str">
        <f>LEFT(N403, SEARCH("/",N403,1)-1)</f>
        <v>film &amp; video</v>
      </c>
      <c r="R403" s="5" t="str">
        <f>RIGHT(N403, LEN(N403) - LEN(Q403) - 1)</f>
        <v>documentary</v>
      </c>
      <c r="S403" s="11">
        <f>(((J403/60)/60)/24)+DATE(1970,1,1)</f>
        <v>40732.842245370368</v>
      </c>
      <c r="T403" s="12">
        <f>(((I403/60)/60)/24)+DATE(1970,1,1)</f>
        <v>40762.842245370368</v>
      </c>
      <c r="U403" s="14">
        <f>YEAR(T403)</f>
        <v>2011</v>
      </c>
    </row>
    <row r="404" spans="1:21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>ROUND(((E404 / D404)*100), 0)</f>
        <v>142</v>
      </c>
      <c r="P404">
        <f>IF(L404&lt;&gt;0, ROUND(E404/L404, 2), 0)</f>
        <v>65.88</v>
      </c>
      <c r="Q404" s="5" t="str">
        <f>LEFT(N404, SEARCH("/",N404,1)-1)</f>
        <v>film &amp; video</v>
      </c>
      <c r="R404" s="5" t="str">
        <f>RIGHT(N404, LEN(N404) - LEN(Q404) - 1)</f>
        <v>documentary</v>
      </c>
      <c r="S404" s="11">
        <f>(((J404/60)/60)/24)+DATE(1970,1,1)</f>
        <v>42292.539548611108</v>
      </c>
      <c r="T404" s="12">
        <f>(((I404/60)/60)/24)+DATE(1970,1,1)</f>
        <v>42313.58121527778</v>
      </c>
      <c r="U404" s="14">
        <f>YEAR(T404)</f>
        <v>2015</v>
      </c>
    </row>
    <row r="405" spans="1:21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>ROUND(((E405 / D405)*100), 0)</f>
        <v>105</v>
      </c>
      <c r="P405">
        <f>IF(L405&lt;&gt;0, ROUND(E405/L405, 2), 0)</f>
        <v>75.19</v>
      </c>
      <c r="Q405" s="5" t="str">
        <f>LEFT(N405, SEARCH("/",N405,1)-1)</f>
        <v>film &amp; video</v>
      </c>
      <c r="R405" s="5" t="str">
        <f>RIGHT(N405, LEN(N405) - LEN(Q405) - 1)</f>
        <v>documentary</v>
      </c>
      <c r="S405" s="11">
        <f>(((J405/60)/60)/24)+DATE(1970,1,1)</f>
        <v>40718.310659722221</v>
      </c>
      <c r="T405" s="12">
        <f>(((I405/60)/60)/24)+DATE(1970,1,1)</f>
        <v>40765.297222222223</v>
      </c>
      <c r="U405" s="14">
        <f>YEAR(T405)</f>
        <v>2011</v>
      </c>
    </row>
    <row r="406" spans="1:21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>ROUND(((E406 / D406)*100), 0)</f>
        <v>103</v>
      </c>
      <c r="P406">
        <f>IF(L406&lt;&gt;0, ROUND(E406/L406, 2), 0)</f>
        <v>133.13999999999999</v>
      </c>
      <c r="Q406" s="5" t="str">
        <f>LEFT(N406, SEARCH("/",N406,1)-1)</f>
        <v>film &amp; video</v>
      </c>
      <c r="R406" s="5" t="str">
        <f>RIGHT(N406, LEN(N406) - LEN(Q406) - 1)</f>
        <v>documentary</v>
      </c>
      <c r="S406" s="11">
        <f>(((J406/60)/60)/24)+DATE(1970,1,1)</f>
        <v>41646.628032407411</v>
      </c>
      <c r="T406" s="12">
        <f>(((I406/60)/60)/24)+DATE(1970,1,1)</f>
        <v>41675.961111111108</v>
      </c>
      <c r="U406" s="14">
        <f>YEAR(T406)</f>
        <v>2014</v>
      </c>
    </row>
    <row r="407" spans="1:21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>ROUND(((E407 / D407)*100), 0)</f>
        <v>108</v>
      </c>
      <c r="P407">
        <f>IF(L407&lt;&gt;0, ROUND(E407/L407, 2), 0)</f>
        <v>55.2</v>
      </c>
      <c r="Q407" s="5" t="str">
        <f>LEFT(N407, SEARCH("/",N407,1)-1)</f>
        <v>film &amp; video</v>
      </c>
      <c r="R407" s="5" t="str">
        <f>RIGHT(N407, LEN(N407) - LEN(Q407) - 1)</f>
        <v>documentary</v>
      </c>
      <c r="S407" s="11">
        <f>(((J407/60)/60)/24)+DATE(1970,1,1)</f>
        <v>41674.08494212963</v>
      </c>
      <c r="T407" s="12">
        <f>(((I407/60)/60)/24)+DATE(1970,1,1)</f>
        <v>41704.08494212963</v>
      </c>
      <c r="U407" s="14">
        <f>YEAR(T407)</f>
        <v>2014</v>
      </c>
    </row>
    <row r="408" spans="1:21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>ROUND(((E408 / D408)*100), 0)</f>
        <v>108</v>
      </c>
      <c r="P408">
        <f>IF(L408&lt;&gt;0, ROUND(E408/L408, 2), 0)</f>
        <v>86.16</v>
      </c>
      <c r="Q408" s="5" t="str">
        <f>LEFT(N408, SEARCH("/",N408,1)-1)</f>
        <v>film &amp; video</v>
      </c>
      <c r="R408" s="5" t="str">
        <f>RIGHT(N408, LEN(N408) - LEN(Q408) - 1)</f>
        <v>documentary</v>
      </c>
      <c r="S408" s="11">
        <f>(((J408/60)/60)/24)+DATE(1970,1,1)</f>
        <v>40638.162465277775</v>
      </c>
      <c r="T408" s="12">
        <f>(((I408/60)/60)/24)+DATE(1970,1,1)</f>
        <v>40672.249305555553</v>
      </c>
      <c r="U408" s="14">
        <f>YEAR(T408)</f>
        <v>2011</v>
      </c>
    </row>
    <row r="409" spans="1:21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>ROUND(((E409 / D409)*100), 0)</f>
        <v>102</v>
      </c>
      <c r="P409">
        <f>IF(L409&lt;&gt;0, ROUND(E409/L409, 2), 0)</f>
        <v>92.32</v>
      </c>
      <c r="Q409" s="5" t="str">
        <f>LEFT(N409, SEARCH("/",N409,1)-1)</f>
        <v>film &amp; video</v>
      </c>
      <c r="R409" s="5" t="str">
        <f>RIGHT(N409, LEN(N409) - LEN(Q409) - 1)</f>
        <v>documentary</v>
      </c>
      <c r="S409" s="11">
        <f>(((J409/60)/60)/24)+DATE(1970,1,1)</f>
        <v>40806.870949074073</v>
      </c>
      <c r="T409" s="12">
        <f>(((I409/60)/60)/24)+DATE(1970,1,1)</f>
        <v>40866.912615740745</v>
      </c>
      <c r="U409" s="14">
        <f>YEAR(T409)</f>
        <v>2011</v>
      </c>
    </row>
    <row r="410" spans="1:21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>ROUND(((E410 / D410)*100), 0)</f>
        <v>101</v>
      </c>
      <c r="P410">
        <f>IF(L410&lt;&gt;0, ROUND(E410/L410, 2), 0)</f>
        <v>160.16</v>
      </c>
      <c r="Q410" s="5" t="str">
        <f>LEFT(N410, SEARCH("/",N410,1)-1)</f>
        <v>film &amp; video</v>
      </c>
      <c r="R410" s="5" t="str">
        <f>RIGHT(N410, LEN(N410) - LEN(Q410) - 1)</f>
        <v>documentary</v>
      </c>
      <c r="S410" s="11">
        <f>(((J410/60)/60)/24)+DATE(1970,1,1)</f>
        <v>41543.735995370371</v>
      </c>
      <c r="T410" s="12">
        <f>(((I410/60)/60)/24)+DATE(1970,1,1)</f>
        <v>41583.777662037035</v>
      </c>
      <c r="U410" s="14">
        <f>YEAR(T410)</f>
        <v>2013</v>
      </c>
    </row>
    <row r="411" spans="1:21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>ROUND(((E411 / D411)*100), 0)</f>
        <v>137</v>
      </c>
      <c r="P411">
        <f>IF(L411&lt;&gt;0, ROUND(E411/L411, 2), 0)</f>
        <v>45.6</v>
      </c>
      <c r="Q411" s="5" t="str">
        <f>LEFT(N411, SEARCH("/",N411,1)-1)</f>
        <v>film &amp; video</v>
      </c>
      <c r="R411" s="5" t="str">
        <f>RIGHT(N411, LEN(N411) - LEN(Q411) - 1)</f>
        <v>documentary</v>
      </c>
      <c r="S411" s="11">
        <f>(((J411/60)/60)/24)+DATE(1970,1,1)</f>
        <v>42543.862777777773</v>
      </c>
      <c r="T411" s="12">
        <f>(((I411/60)/60)/24)+DATE(1970,1,1)</f>
        <v>42573.862777777773</v>
      </c>
      <c r="U411" s="14">
        <f>YEAR(T411)</f>
        <v>2016</v>
      </c>
    </row>
    <row r="412" spans="1:21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>ROUND(((E412 / D412)*100), 0)</f>
        <v>128</v>
      </c>
      <c r="P412">
        <f>IF(L412&lt;&gt;0, ROUND(E412/L412, 2), 0)</f>
        <v>183.29</v>
      </c>
      <c r="Q412" s="5" t="str">
        <f>LEFT(N412, SEARCH("/",N412,1)-1)</f>
        <v>film &amp; video</v>
      </c>
      <c r="R412" s="5" t="str">
        <f>RIGHT(N412, LEN(N412) - LEN(Q412) - 1)</f>
        <v>documentary</v>
      </c>
      <c r="S412" s="11">
        <f>(((J412/60)/60)/24)+DATE(1970,1,1)</f>
        <v>42113.981446759266</v>
      </c>
      <c r="T412" s="12">
        <f>(((I412/60)/60)/24)+DATE(1970,1,1)</f>
        <v>42173.981446759266</v>
      </c>
      <c r="U412" s="14">
        <f>YEAR(T412)</f>
        <v>2015</v>
      </c>
    </row>
    <row r="413" spans="1:21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>ROUND(((E413 / D413)*100), 0)</f>
        <v>101</v>
      </c>
      <c r="P413">
        <f>IF(L413&lt;&gt;0, ROUND(E413/L413, 2), 0)</f>
        <v>125.79</v>
      </c>
      <c r="Q413" s="5" t="str">
        <f>LEFT(N413, SEARCH("/",N413,1)-1)</f>
        <v>film &amp; video</v>
      </c>
      <c r="R413" s="5" t="str">
        <f>RIGHT(N413, LEN(N413) - LEN(Q413) - 1)</f>
        <v>documentary</v>
      </c>
      <c r="S413" s="11">
        <f>(((J413/60)/60)/24)+DATE(1970,1,1)</f>
        <v>41598.17597222222</v>
      </c>
      <c r="T413" s="12">
        <f>(((I413/60)/60)/24)+DATE(1970,1,1)</f>
        <v>41630.208333333336</v>
      </c>
      <c r="U413" s="14">
        <f>YEAR(T413)</f>
        <v>2013</v>
      </c>
    </row>
    <row r="414" spans="1:21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>ROUND(((E414 / D414)*100), 0)</f>
        <v>127</v>
      </c>
      <c r="P414">
        <f>IF(L414&lt;&gt;0, ROUND(E414/L414, 2), 0)</f>
        <v>57.65</v>
      </c>
      <c r="Q414" s="5" t="str">
        <f>LEFT(N414, SEARCH("/",N414,1)-1)</f>
        <v>film &amp; video</v>
      </c>
      <c r="R414" s="5" t="str">
        <f>RIGHT(N414, LEN(N414) - LEN(Q414) - 1)</f>
        <v>documentary</v>
      </c>
      <c r="S414" s="11">
        <f>(((J414/60)/60)/24)+DATE(1970,1,1)</f>
        <v>41099.742800925924</v>
      </c>
      <c r="T414" s="12">
        <f>(((I414/60)/60)/24)+DATE(1970,1,1)</f>
        <v>41115.742800925924</v>
      </c>
      <c r="U414" s="14">
        <f>YEAR(T414)</f>
        <v>2012</v>
      </c>
    </row>
    <row r="415" spans="1:21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>ROUND(((E415 / D415)*100), 0)</f>
        <v>105</v>
      </c>
      <c r="P415">
        <f>IF(L415&lt;&gt;0, ROUND(E415/L415, 2), 0)</f>
        <v>78.66</v>
      </c>
      <c r="Q415" s="5" t="str">
        <f>LEFT(N415, SEARCH("/",N415,1)-1)</f>
        <v>film &amp; video</v>
      </c>
      <c r="R415" s="5" t="str">
        <f>RIGHT(N415, LEN(N415) - LEN(Q415) - 1)</f>
        <v>documentary</v>
      </c>
      <c r="S415" s="11">
        <f>(((J415/60)/60)/24)+DATE(1970,1,1)</f>
        <v>41079.877442129626</v>
      </c>
      <c r="T415" s="12">
        <f>(((I415/60)/60)/24)+DATE(1970,1,1)</f>
        <v>41109.877442129626</v>
      </c>
      <c r="U415" s="14">
        <f>YEAR(T415)</f>
        <v>2012</v>
      </c>
    </row>
    <row r="416" spans="1:21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>ROUND(((E416 / D416)*100), 0)</f>
        <v>103</v>
      </c>
      <c r="P416">
        <f>IF(L416&lt;&gt;0, ROUND(E416/L416, 2), 0)</f>
        <v>91.48</v>
      </c>
      <c r="Q416" s="5" t="str">
        <f>LEFT(N416, SEARCH("/",N416,1)-1)</f>
        <v>film &amp; video</v>
      </c>
      <c r="R416" s="5" t="str">
        <f>RIGHT(N416, LEN(N416) - LEN(Q416) - 1)</f>
        <v>documentary</v>
      </c>
      <c r="S416" s="11">
        <f>(((J416/60)/60)/24)+DATE(1970,1,1)</f>
        <v>41529.063252314816</v>
      </c>
      <c r="T416" s="12">
        <f>(((I416/60)/60)/24)+DATE(1970,1,1)</f>
        <v>41559.063252314816</v>
      </c>
      <c r="U416" s="14">
        <f>YEAR(T416)</f>
        <v>2013</v>
      </c>
    </row>
    <row r="417" spans="1:21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>ROUND(((E417 / D417)*100), 0)</f>
        <v>102</v>
      </c>
      <c r="P417">
        <f>IF(L417&lt;&gt;0, ROUND(E417/L417, 2), 0)</f>
        <v>68.099999999999994</v>
      </c>
      <c r="Q417" s="5" t="str">
        <f>LEFT(N417, SEARCH("/",N417,1)-1)</f>
        <v>film &amp; video</v>
      </c>
      <c r="R417" s="5" t="str">
        <f>RIGHT(N417, LEN(N417) - LEN(Q417) - 1)</f>
        <v>documentary</v>
      </c>
      <c r="S417" s="11">
        <f>(((J417/60)/60)/24)+DATE(1970,1,1)</f>
        <v>41904.851875</v>
      </c>
      <c r="T417" s="12">
        <f>(((I417/60)/60)/24)+DATE(1970,1,1)</f>
        <v>41929.5</v>
      </c>
      <c r="U417" s="14">
        <f>YEAR(T417)</f>
        <v>2014</v>
      </c>
    </row>
    <row r="418" spans="1:21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>ROUND(((E418 / D418)*100), 0)</f>
        <v>120</v>
      </c>
      <c r="P418">
        <f>IF(L418&lt;&gt;0, ROUND(E418/L418, 2), 0)</f>
        <v>48.09</v>
      </c>
      <c r="Q418" s="5" t="str">
        <f>LEFT(N418, SEARCH("/",N418,1)-1)</f>
        <v>film &amp; video</v>
      </c>
      <c r="R418" s="5" t="str">
        <f>RIGHT(N418, LEN(N418) - LEN(Q418) - 1)</f>
        <v>documentary</v>
      </c>
      <c r="S418" s="11">
        <f>(((J418/60)/60)/24)+DATE(1970,1,1)</f>
        <v>41648.396192129629</v>
      </c>
      <c r="T418" s="12">
        <f>(((I418/60)/60)/24)+DATE(1970,1,1)</f>
        <v>41678.396192129629</v>
      </c>
      <c r="U418" s="14">
        <f>YEAR(T418)</f>
        <v>2014</v>
      </c>
    </row>
    <row r="419" spans="1:21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>ROUND(((E419 / D419)*100), 0)</f>
        <v>100</v>
      </c>
      <c r="P419">
        <f>IF(L419&lt;&gt;0, ROUND(E419/L419, 2), 0)</f>
        <v>202.42</v>
      </c>
      <c r="Q419" s="5" t="str">
        <f>LEFT(N419, SEARCH("/",N419,1)-1)</f>
        <v>film &amp; video</v>
      </c>
      <c r="R419" s="5" t="str">
        <f>RIGHT(N419, LEN(N419) - LEN(Q419) - 1)</f>
        <v>documentary</v>
      </c>
      <c r="S419" s="11">
        <f>(((J419/60)/60)/24)+DATE(1970,1,1)</f>
        <v>41360.970601851855</v>
      </c>
      <c r="T419" s="12">
        <f>(((I419/60)/60)/24)+DATE(1970,1,1)</f>
        <v>41372.189583333333</v>
      </c>
      <c r="U419" s="14">
        <f>YEAR(T419)</f>
        <v>2013</v>
      </c>
    </row>
    <row r="420" spans="1:21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>ROUND(((E420 / D420)*100), 0)</f>
        <v>101</v>
      </c>
      <c r="P420">
        <f>IF(L420&lt;&gt;0, ROUND(E420/L420, 2), 0)</f>
        <v>216.75</v>
      </c>
      <c r="Q420" s="5" t="str">
        <f>LEFT(N420, SEARCH("/",N420,1)-1)</f>
        <v>film &amp; video</v>
      </c>
      <c r="R420" s="5" t="str">
        <f>RIGHT(N420, LEN(N420) - LEN(Q420) - 1)</f>
        <v>documentary</v>
      </c>
      <c r="S420" s="11">
        <f>(((J420/60)/60)/24)+DATE(1970,1,1)</f>
        <v>42178.282372685186</v>
      </c>
      <c r="T420" s="12">
        <f>(((I420/60)/60)/24)+DATE(1970,1,1)</f>
        <v>42208.282372685186</v>
      </c>
      <c r="U420" s="14">
        <f>YEAR(T420)</f>
        <v>2015</v>
      </c>
    </row>
    <row r="421" spans="1:21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>ROUND(((E421 / D421)*100), 0)</f>
        <v>100</v>
      </c>
      <c r="P421">
        <f>IF(L421&lt;&gt;0, ROUND(E421/L421, 2), 0)</f>
        <v>110.07</v>
      </c>
      <c r="Q421" s="5" t="str">
        <f>LEFT(N421, SEARCH("/",N421,1)-1)</f>
        <v>film &amp; video</v>
      </c>
      <c r="R421" s="5" t="str">
        <f>RIGHT(N421, LEN(N421) - LEN(Q421) - 1)</f>
        <v>documentary</v>
      </c>
      <c r="S421" s="11">
        <f>(((J421/60)/60)/24)+DATE(1970,1,1)</f>
        <v>41394.842442129629</v>
      </c>
      <c r="T421" s="12">
        <f>(((I421/60)/60)/24)+DATE(1970,1,1)</f>
        <v>41454.842442129629</v>
      </c>
      <c r="U421" s="14">
        <f>YEAR(T421)</f>
        <v>2013</v>
      </c>
    </row>
    <row r="422" spans="1:21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>ROUND(((E422 / D422)*100), 0)</f>
        <v>0</v>
      </c>
      <c r="P422">
        <f>IF(L422&lt;&gt;0, ROUND(E422/L422, 2), 0)</f>
        <v>4.83</v>
      </c>
      <c r="Q422" s="5" t="str">
        <f>LEFT(N422, SEARCH("/",N422,1)-1)</f>
        <v>film &amp; video</v>
      </c>
      <c r="R422" s="5" t="str">
        <f>RIGHT(N422, LEN(N422) - LEN(Q422) - 1)</f>
        <v>animation</v>
      </c>
      <c r="S422" s="11">
        <f>(((J422/60)/60)/24)+DATE(1970,1,1)</f>
        <v>41682.23646990741</v>
      </c>
      <c r="T422" s="12">
        <f>(((I422/60)/60)/24)+DATE(1970,1,1)</f>
        <v>41712.194803240738</v>
      </c>
      <c r="U422" s="14">
        <f>YEAR(T422)</f>
        <v>2014</v>
      </c>
    </row>
    <row r="423" spans="1:21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>ROUND(((E423 / D423)*100), 0)</f>
        <v>2</v>
      </c>
      <c r="P423">
        <f>IF(L423&lt;&gt;0, ROUND(E423/L423, 2), 0)</f>
        <v>50.17</v>
      </c>
      <c r="Q423" s="5" t="str">
        <f>LEFT(N423, SEARCH("/",N423,1)-1)</f>
        <v>film &amp; video</v>
      </c>
      <c r="R423" s="5" t="str">
        <f>RIGHT(N423, LEN(N423) - LEN(Q423) - 1)</f>
        <v>animation</v>
      </c>
      <c r="S423" s="11">
        <f>(((J423/60)/60)/24)+DATE(1970,1,1)</f>
        <v>42177.491388888884</v>
      </c>
      <c r="T423" s="12">
        <f>(((I423/60)/60)/24)+DATE(1970,1,1)</f>
        <v>42237.491388888884</v>
      </c>
      <c r="U423" s="14">
        <f>YEAR(T423)</f>
        <v>2015</v>
      </c>
    </row>
    <row r="424" spans="1:21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>ROUND(((E424 / D424)*100), 0)</f>
        <v>1</v>
      </c>
      <c r="P424">
        <f>IF(L424&lt;&gt;0, ROUND(E424/L424, 2), 0)</f>
        <v>35.83</v>
      </c>
      <c r="Q424" s="5" t="str">
        <f>LEFT(N424, SEARCH("/",N424,1)-1)</f>
        <v>film &amp; video</v>
      </c>
      <c r="R424" s="5" t="str">
        <f>RIGHT(N424, LEN(N424) - LEN(Q424) - 1)</f>
        <v>animation</v>
      </c>
      <c r="S424" s="11">
        <f>(((J424/60)/60)/24)+DATE(1970,1,1)</f>
        <v>41863.260381944441</v>
      </c>
      <c r="T424" s="12">
        <f>(((I424/60)/60)/24)+DATE(1970,1,1)</f>
        <v>41893.260381944441</v>
      </c>
      <c r="U424" s="14">
        <f>YEAR(T424)</f>
        <v>2014</v>
      </c>
    </row>
    <row r="425" spans="1:21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>ROUND(((E425 / D425)*100), 0)</f>
        <v>1</v>
      </c>
      <c r="P425">
        <f>IF(L425&lt;&gt;0, ROUND(E425/L425, 2), 0)</f>
        <v>11.77</v>
      </c>
      <c r="Q425" s="5" t="str">
        <f>LEFT(N425, SEARCH("/",N425,1)-1)</f>
        <v>film &amp; video</v>
      </c>
      <c r="R425" s="5" t="str">
        <f>RIGHT(N425, LEN(N425) - LEN(Q425) - 1)</f>
        <v>animation</v>
      </c>
      <c r="S425" s="11">
        <f>(((J425/60)/60)/24)+DATE(1970,1,1)</f>
        <v>41400.92627314815</v>
      </c>
      <c r="T425" s="12">
        <f>(((I425/60)/60)/24)+DATE(1970,1,1)</f>
        <v>41430.92627314815</v>
      </c>
      <c r="U425" s="14">
        <f>YEAR(T425)</f>
        <v>2013</v>
      </c>
    </row>
    <row r="426" spans="1:21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>ROUND(((E426 / D426)*100), 0)</f>
        <v>7</v>
      </c>
      <c r="P426">
        <f>IF(L426&lt;&gt;0, ROUND(E426/L426, 2), 0)</f>
        <v>40.78</v>
      </c>
      <c r="Q426" s="5" t="str">
        <f>LEFT(N426, SEARCH("/",N426,1)-1)</f>
        <v>film &amp; video</v>
      </c>
      <c r="R426" s="5" t="str">
        <f>RIGHT(N426, LEN(N426) - LEN(Q426) - 1)</f>
        <v>animation</v>
      </c>
      <c r="S426" s="11">
        <f>(((J426/60)/60)/24)+DATE(1970,1,1)</f>
        <v>40934.376145833332</v>
      </c>
      <c r="T426" s="12">
        <f>(((I426/60)/60)/24)+DATE(1970,1,1)</f>
        <v>40994.334479166668</v>
      </c>
      <c r="U426" s="14">
        <f>YEAR(T426)</f>
        <v>2012</v>
      </c>
    </row>
    <row r="427" spans="1:21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>ROUND(((E427 / D427)*100), 0)</f>
        <v>0</v>
      </c>
      <c r="P427">
        <f>IF(L427&lt;&gt;0, ROUND(E427/L427, 2), 0)</f>
        <v>3</v>
      </c>
      <c r="Q427" s="5" t="str">
        <f>LEFT(N427, SEARCH("/",N427,1)-1)</f>
        <v>film &amp; video</v>
      </c>
      <c r="R427" s="5" t="str">
        <f>RIGHT(N427, LEN(N427) - LEN(Q427) - 1)</f>
        <v>animation</v>
      </c>
      <c r="S427" s="11">
        <f>(((J427/60)/60)/24)+DATE(1970,1,1)</f>
        <v>42275.861157407402</v>
      </c>
      <c r="T427" s="12">
        <f>(((I427/60)/60)/24)+DATE(1970,1,1)</f>
        <v>42335.902824074074</v>
      </c>
      <c r="U427" s="14">
        <f>YEAR(T427)</f>
        <v>2015</v>
      </c>
    </row>
    <row r="428" spans="1:21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>ROUND(((E428 / D428)*100), 0)</f>
        <v>1</v>
      </c>
      <c r="P428">
        <f>IF(L428&lt;&gt;0, ROUND(E428/L428, 2), 0)</f>
        <v>16.63</v>
      </c>
      <c r="Q428" s="5" t="str">
        <f>LEFT(N428, SEARCH("/",N428,1)-1)</f>
        <v>film &amp; video</v>
      </c>
      <c r="R428" s="5" t="str">
        <f>RIGHT(N428, LEN(N428) - LEN(Q428) - 1)</f>
        <v>animation</v>
      </c>
      <c r="S428" s="11">
        <f>(((J428/60)/60)/24)+DATE(1970,1,1)</f>
        <v>42400.711967592593</v>
      </c>
      <c r="T428" s="12">
        <f>(((I428/60)/60)/24)+DATE(1970,1,1)</f>
        <v>42430.711967592593</v>
      </c>
      <c r="U428" s="14">
        <f>YEAR(T428)</f>
        <v>2016</v>
      </c>
    </row>
    <row r="429" spans="1:21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>ROUND(((E429 / D429)*100), 0)</f>
        <v>0</v>
      </c>
      <c r="P429">
        <f>IF(L429&lt;&gt;0, ROUND(E429/L429, 2), 0)</f>
        <v>0</v>
      </c>
      <c r="Q429" s="5" t="str">
        <f>LEFT(N429, SEARCH("/",N429,1)-1)</f>
        <v>film &amp; video</v>
      </c>
      <c r="R429" s="5" t="str">
        <f>RIGHT(N429, LEN(N429) - LEN(Q429) - 1)</f>
        <v>animation</v>
      </c>
      <c r="S429" s="11">
        <f>(((J429/60)/60)/24)+DATE(1970,1,1)</f>
        <v>42285.909027777772</v>
      </c>
      <c r="T429" s="12">
        <f>(((I429/60)/60)/24)+DATE(1970,1,1)</f>
        <v>42299.790972222225</v>
      </c>
      <c r="U429" s="14">
        <f>YEAR(T429)</f>
        <v>2015</v>
      </c>
    </row>
    <row r="430" spans="1:21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>ROUND(((E430 / D430)*100), 0)</f>
        <v>6</v>
      </c>
      <c r="P430">
        <f>IF(L430&lt;&gt;0, ROUND(E430/L430, 2), 0)</f>
        <v>52</v>
      </c>
      <c r="Q430" s="5" t="str">
        <f>LEFT(N430, SEARCH("/",N430,1)-1)</f>
        <v>film &amp; video</v>
      </c>
      <c r="R430" s="5" t="str">
        <f>RIGHT(N430, LEN(N430) - LEN(Q430) - 1)</f>
        <v>animation</v>
      </c>
      <c r="S430" s="11">
        <f>(((J430/60)/60)/24)+DATE(1970,1,1)</f>
        <v>41778.766724537039</v>
      </c>
      <c r="T430" s="12">
        <f>(((I430/60)/60)/24)+DATE(1970,1,1)</f>
        <v>41806.916666666664</v>
      </c>
      <c r="U430" s="14">
        <f>YEAR(T430)</f>
        <v>2014</v>
      </c>
    </row>
    <row r="431" spans="1:21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>ROUND(((E431 / D431)*100), 0)</f>
        <v>0</v>
      </c>
      <c r="P431">
        <f>IF(L431&lt;&gt;0, ROUND(E431/L431, 2), 0)</f>
        <v>0</v>
      </c>
      <c r="Q431" s="5" t="str">
        <f>LEFT(N431, SEARCH("/",N431,1)-1)</f>
        <v>film &amp; video</v>
      </c>
      <c r="R431" s="5" t="str">
        <f>RIGHT(N431, LEN(N431) - LEN(Q431) - 1)</f>
        <v>animation</v>
      </c>
      <c r="S431" s="11">
        <f>(((J431/60)/60)/24)+DATE(1970,1,1)</f>
        <v>40070.901412037041</v>
      </c>
      <c r="T431" s="12">
        <f>(((I431/60)/60)/24)+DATE(1970,1,1)</f>
        <v>40144.207638888889</v>
      </c>
      <c r="U431" s="14">
        <f>YEAR(T431)</f>
        <v>2009</v>
      </c>
    </row>
    <row r="432" spans="1:21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>ROUND(((E432 / D432)*100), 0)</f>
        <v>2</v>
      </c>
      <c r="P432">
        <f>IF(L432&lt;&gt;0, ROUND(E432/L432, 2), 0)</f>
        <v>4.8</v>
      </c>
      <c r="Q432" s="5" t="str">
        <f>LEFT(N432, SEARCH("/",N432,1)-1)</f>
        <v>film &amp; video</v>
      </c>
      <c r="R432" s="5" t="str">
        <f>RIGHT(N432, LEN(N432) - LEN(Q432) - 1)</f>
        <v>animation</v>
      </c>
      <c r="S432" s="11">
        <f>(((J432/60)/60)/24)+DATE(1970,1,1)</f>
        <v>41513.107256944444</v>
      </c>
      <c r="T432" s="12">
        <f>(((I432/60)/60)/24)+DATE(1970,1,1)</f>
        <v>41528.107256944444</v>
      </c>
      <c r="U432" s="14">
        <f>YEAR(T432)</f>
        <v>2013</v>
      </c>
    </row>
    <row r="433" spans="1:21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>ROUND(((E433 / D433)*100), 0)</f>
        <v>14</v>
      </c>
      <c r="P433">
        <f>IF(L433&lt;&gt;0, ROUND(E433/L433, 2), 0)</f>
        <v>51.88</v>
      </c>
      <c r="Q433" s="5" t="str">
        <f>LEFT(N433, SEARCH("/",N433,1)-1)</f>
        <v>film &amp; video</v>
      </c>
      <c r="R433" s="5" t="str">
        <f>RIGHT(N433, LEN(N433) - LEN(Q433) - 1)</f>
        <v>animation</v>
      </c>
      <c r="S433" s="11">
        <f>(((J433/60)/60)/24)+DATE(1970,1,1)</f>
        <v>42526.871331018512</v>
      </c>
      <c r="T433" s="12">
        <f>(((I433/60)/60)/24)+DATE(1970,1,1)</f>
        <v>42556.871331018512</v>
      </c>
      <c r="U433" s="14">
        <f>YEAR(T433)</f>
        <v>2016</v>
      </c>
    </row>
    <row r="434" spans="1:21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>ROUND(((E434 / D434)*100), 0)</f>
        <v>10</v>
      </c>
      <c r="P434">
        <f>IF(L434&lt;&gt;0, ROUND(E434/L434, 2), 0)</f>
        <v>71.25</v>
      </c>
      <c r="Q434" s="5" t="str">
        <f>LEFT(N434, SEARCH("/",N434,1)-1)</f>
        <v>film &amp; video</v>
      </c>
      <c r="R434" s="5" t="str">
        <f>RIGHT(N434, LEN(N434) - LEN(Q434) - 1)</f>
        <v>animation</v>
      </c>
      <c r="S434" s="11">
        <f>(((J434/60)/60)/24)+DATE(1970,1,1)</f>
        <v>42238.726631944446</v>
      </c>
      <c r="T434" s="12">
        <f>(((I434/60)/60)/24)+DATE(1970,1,1)</f>
        <v>42298.726631944446</v>
      </c>
      <c r="U434" s="14">
        <f>YEAR(T434)</f>
        <v>2015</v>
      </c>
    </row>
    <row r="435" spans="1:21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>ROUND(((E435 / D435)*100), 0)</f>
        <v>0</v>
      </c>
      <c r="P435">
        <f>IF(L435&lt;&gt;0, ROUND(E435/L435, 2), 0)</f>
        <v>0</v>
      </c>
      <c r="Q435" s="5" t="str">
        <f>LEFT(N435, SEARCH("/",N435,1)-1)</f>
        <v>film &amp; video</v>
      </c>
      <c r="R435" s="5" t="str">
        <f>RIGHT(N435, LEN(N435) - LEN(Q435) - 1)</f>
        <v>animation</v>
      </c>
      <c r="S435" s="11">
        <f>(((J435/60)/60)/24)+DATE(1970,1,1)</f>
        <v>42228.629884259266</v>
      </c>
      <c r="T435" s="12">
        <f>(((I435/60)/60)/24)+DATE(1970,1,1)</f>
        <v>42288.629884259266</v>
      </c>
      <c r="U435" s="14">
        <f>YEAR(T435)</f>
        <v>2015</v>
      </c>
    </row>
    <row r="436" spans="1:21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>ROUND(((E436 / D436)*100), 0)</f>
        <v>5</v>
      </c>
      <c r="P436">
        <f>IF(L436&lt;&gt;0, ROUND(E436/L436, 2), 0)</f>
        <v>62.5</v>
      </c>
      <c r="Q436" s="5" t="str">
        <f>LEFT(N436, SEARCH("/",N436,1)-1)</f>
        <v>film &amp; video</v>
      </c>
      <c r="R436" s="5" t="str">
        <f>RIGHT(N436, LEN(N436) - LEN(Q436) - 1)</f>
        <v>animation</v>
      </c>
      <c r="S436" s="11">
        <f>(((J436/60)/60)/24)+DATE(1970,1,1)</f>
        <v>41576.834513888891</v>
      </c>
      <c r="T436" s="12">
        <f>(((I436/60)/60)/24)+DATE(1970,1,1)</f>
        <v>41609.876180555555</v>
      </c>
      <c r="U436" s="14">
        <f>YEAR(T436)</f>
        <v>2013</v>
      </c>
    </row>
    <row r="437" spans="1:21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>ROUND(((E437 / D437)*100), 0)</f>
        <v>0</v>
      </c>
      <c r="P437">
        <f>IF(L437&lt;&gt;0, ROUND(E437/L437, 2), 0)</f>
        <v>1</v>
      </c>
      <c r="Q437" s="5" t="str">
        <f>LEFT(N437, SEARCH("/",N437,1)-1)</f>
        <v>film &amp; video</v>
      </c>
      <c r="R437" s="5" t="str">
        <f>RIGHT(N437, LEN(N437) - LEN(Q437) - 1)</f>
        <v>animation</v>
      </c>
      <c r="S437" s="11">
        <f>(((J437/60)/60)/24)+DATE(1970,1,1)</f>
        <v>41500.747453703705</v>
      </c>
      <c r="T437" s="12">
        <f>(((I437/60)/60)/24)+DATE(1970,1,1)</f>
        <v>41530.747453703705</v>
      </c>
      <c r="U437" s="14">
        <f>YEAR(T437)</f>
        <v>2013</v>
      </c>
    </row>
    <row r="438" spans="1:21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>ROUND(((E438 / D438)*100), 0)</f>
        <v>0</v>
      </c>
      <c r="P438">
        <f>IF(L438&lt;&gt;0, ROUND(E438/L438, 2), 0)</f>
        <v>0</v>
      </c>
      <c r="Q438" s="5" t="str">
        <f>LEFT(N438, SEARCH("/",N438,1)-1)</f>
        <v>film &amp; video</v>
      </c>
      <c r="R438" s="5" t="str">
        <f>RIGHT(N438, LEN(N438) - LEN(Q438) - 1)</f>
        <v>animation</v>
      </c>
      <c r="S438" s="11">
        <f>(((J438/60)/60)/24)+DATE(1970,1,1)</f>
        <v>41456.36241898148</v>
      </c>
      <c r="T438" s="12">
        <f>(((I438/60)/60)/24)+DATE(1970,1,1)</f>
        <v>41486.36241898148</v>
      </c>
      <c r="U438" s="14">
        <f>YEAR(T438)</f>
        <v>2013</v>
      </c>
    </row>
    <row r="439" spans="1:21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>ROUND(((E439 / D439)*100), 0)</f>
        <v>0</v>
      </c>
      <c r="P439">
        <f>IF(L439&lt;&gt;0, ROUND(E439/L439, 2), 0)</f>
        <v>0</v>
      </c>
      <c r="Q439" s="5" t="str">
        <f>LEFT(N439, SEARCH("/",N439,1)-1)</f>
        <v>film &amp; video</v>
      </c>
      <c r="R439" s="5" t="str">
        <f>RIGHT(N439, LEN(N439) - LEN(Q439) - 1)</f>
        <v>animation</v>
      </c>
      <c r="S439" s="11">
        <f>(((J439/60)/60)/24)+DATE(1970,1,1)</f>
        <v>42591.31858796296</v>
      </c>
      <c r="T439" s="12">
        <f>(((I439/60)/60)/24)+DATE(1970,1,1)</f>
        <v>42651.31858796296</v>
      </c>
      <c r="U439" s="14">
        <f>YEAR(T439)</f>
        <v>2016</v>
      </c>
    </row>
    <row r="440" spans="1:21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>ROUND(((E440 / D440)*100), 0)</f>
        <v>9</v>
      </c>
      <c r="P440">
        <f>IF(L440&lt;&gt;0, ROUND(E440/L440, 2), 0)</f>
        <v>170.55</v>
      </c>
      <c r="Q440" s="5" t="str">
        <f>LEFT(N440, SEARCH("/",N440,1)-1)</f>
        <v>film &amp; video</v>
      </c>
      <c r="R440" s="5" t="str">
        <f>RIGHT(N440, LEN(N440) - LEN(Q440) - 1)</f>
        <v>animation</v>
      </c>
      <c r="S440" s="11">
        <f>(((J440/60)/60)/24)+DATE(1970,1,1)</f>
        <v>42296.261087962965</v>
      </c>
      <c r="T440" s="12">
        <f>(((I440/60)/60)/24)+DATE(1970,1,1)</f>
        <v>42326.302754629629</v>
      </c>
      <c r="U440" s="14">
        <f>YEAR(T440)</f>
        <v>2015</v>
      </c>
    </row>
    <row r="441" spans="1:21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>ROUND(((E441 / D441)*100), 0)</f>
        <v>0</v>
      </c>
      <c r="P441">
        <f>IF(L441&lt;&gt;0, ROUND(E441/L441, 2), 0)</f>
        <v>0</v>
      </c>
      <c r="Q441" s="5" t="str">
        <f>LEFT(N441, SEARCH("/",N441,1)-1)</f>
        <v>film &amp; video</v>
      </c>
      <c r="R441" s="5" t="str">
        <f>RIGHT(N441, LEN(N441) - LEN(Q441) - 1)</f>
        <v>animation</v>
      </c>
      <c r="S441" s="11">
        <f>(((J441/60)/60)/24)+DATE(1970,1,1)</f>
        <v>41919.761782407404</v>
      </c>
      <c r="T441" s="12">
        <f>(((I441/60)/60)/24)+DATE(1970,1,1)</f>
        <v>41929.761782407404</v>
      </c>
      <c r="U441" s="14">
        <f>YEAR(T441)</f>
        <v>2014</v>
      </c>
    </row>
    <row r="442" spans="1:21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>ROUND(((E442 / D442)*100), 0)</f>
        <v>0</v>
      </c>
      <c r="P442">
        <f>IF(L442&lt;&gt;0, ROUND(E442/L442, 2), 0)</f>
        <v>5</v>
      </c>
      <c r="Q442" s="5" t="str">
        <f>LEFT(N442, SEARCH("/",N442,1)-1)</f>
        <v>film &amp; video</v>
      </c>
      <c r="R442" s="5" t="str">
        <f>RIGHT(N442, LEN(N442) - LEN(Q442) - 1)</f>
        <v>animation</v>
      </c>
      <c r="S442" s="11">
        <f>(((J442/60)/60)/24)+DATE(1970,1,1)</f>
        <v>42423.985567129625</v>
      </c>
      <c r="T442" s="12">
        <f>(((I442/60)/60)/24)+DATE(1970,1,1)</f>
        <v>42453.943900462968</v>
      </c>
      <c r="U442" s="14">
        <f>YEAR(T442)</f>
        <v>2016</v>
      </c>
    </row>
    <row r="443" spans="1:21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>ROUND(((E443 / D443)*100), 0)</f>
        <v>0</v>
      </c>
      <c r="P443">
        <f>IF(L443&lt;&gt;0, ROUND(E443/L443, 2), 0)</f>
        <v>0</v>
      </c>
      <c r="Q443" s="5" t="str">
        <f>LEFT(N443, SEARCH("/",N443,1)-1)</f>
        <v>film &amp; video</v>
      </c>
      <c r="R443" s="5" t="str">
        <f>RIGHT(N443, LEN(N443) - LEN(Q443) - 1)</f>
        <v>animation</v>
      </c>
      <c r="S443" s="11">
        <f>(((J443/60)/60)/24)+DATE(1970,1,1)</f>
        <v>41550.793935185182</v>
      </c>
      <c r="T443" s="12">
        <f>(((I443/60)/60)/24)+DATE(1970,1,1)</f>
        <v>41580.793935185182</v>
      </c>
      <c r="U443" s="14">
        <f>YEAR(T443)</f>
        <v>2013</v>
      </c>
    </row>
    <row r="444" spans="1:21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>ROUND(((E444 / D444)*100), 0)</f>
        <v>39</v>
      </c>
      <c r="P444">
        <f>IF(L444&lt;&gt;0, ROUND(E444/L444, 2), 0)</f>
        <v>393.59</v>
      </c>
      <c r="Q444" s="5" t="str">
        <f>LEFT(N444, SEARCH("/",N444,1)-1)</f>
        <v>film &amp; video</v>
      </c>
      <c r="R444" s="5" t="str">
        <f>RIGHT(N444, LEN(N444) - LEN(Q444) - 1)</f>
        <v>animation</v>
      </c>
      <c r="S444" s="11">
        <f>(((J444/60)/60)/24)+DATE(1970,1,1)</f>
        <v>42024.888692129629</v>
      </c>
      <c r="T444" s="12">
        <f>(((I444/60)/60)/24)+DATE(1970,1,1)</f>
        <v>42054.888692129629</v>
      </c>
      <c r="U444" s="14">
        <f>YEAR(T444)</f>
        <v>2015</v>
      </c>
    </row>
    <row r="445" spans="1:21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>ROUND(((E445 / D445)*100), 0)</f>
        <v>0</v>
      </c>
      <c r="P445">
        <f>IF(L445&lt;&gt;0, ROUND(E445/L445, 2), 0)</f>
        <v>5</v>
      </c>
      <c r="Q445" s="5" t="str">
        <f>LEFT(N445, SEARCH("/",N445,1)-1)</f>
        <v>film &amp; video</v>
      </c>
      <c r="R445" s="5" t="str">
        <f>RIGHT(N445, LEN(N445) - LEN(Q445) - 1)</f>
        <v>animation</v>
      </c>
      <c r="S445" s="11">
        <f>(((J445/60)/60)/24)+DATE(1970,1,1)</f>
        <v>41650.015057870369</v>
      </c>
      <c r="T445" s="12">
        <f>(((I445/60)/60)/24)+DATE(1970,1,1)</f>
        <v>41680.015057870369</v>
      </c>
      <c r="U445" s="14">
        <f>YEAR(T445)</f>
        <v>2014</v>
      </c>
    </row>
    <row r="446" spans="1:21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>ROUND(((E446 / D446)*100), 0)</f>
        <v>5</v>
      </c>
      <c r="P446">
        <f>IF(L446&lt;&gt;0, ROUND(E446/L446, 2), 0)</f>
        <v>50</v>
      </c>
      <c r="Q446" s="5" t="str">
        <f>LEFT(N446, SEARCH("/",N446,1)-1)</f>
        <v>film &amp; video</v>
      </c>
      <c r="R446" s="5" t="str">
        <f>RIGHT(N446, LEN(N446) - LEN(Q446) - 1)</f>
        <v>animation</v>
      </c>
      <c r="S446" s="11">
        <f>(((J446/60)/60)/24)+DATE(1970,1,1)</f>
        <v>40894.906956018516</v>
      </c>
      <c r="T446" s="12">
        <f>(((I446/60)/60)/24)+DATE(1970,1,1)</f>
        <v>40954.906956018516</v>
      </c>
      <c r="U446" s="14">
        <f>YEAR(T446)</f>
        <v>2012</v>
      </c>
    </row>
    <row r="447" spans="1:21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>ROUND(((E447 / D447)*100), 0)</f>
        <v>0</v>
      </c>
      <c r="P447">
        <f>IF(L447&lt;&gt;0, ROUND(E447/L447, 2), 0)</f>
        <v>1</v>
      </c>
      <c r="Q447" s="5" t="str">
        <f>LEFT(N447, SEARCH("/",N447,1)-1)</f>
        <v>film &amp; video</v>
      </c>
      <c r="R447" s="5" t="str">
        <f>RIGHT(N447, LEN(N447) - LEN(Q447) - 1)</f>
        <v>animation</v>
      </c>
      <c r="S447" s="11">
        <f>(((J447/60)/60)/24)+DATE(1970,1,1)</f>
        <v>42130.335358796292</v>
      </c>
      <c r="T447" s="12">
        <f>(((I447/60)/60)/24)+DATE(1970,1,1)</f>
        <v>42145.335358796292</v>
      </c>
      <c r="U447" s="14">
        <f>YEAR(T447)</f>
        <v>2015</v>
      </c>
    </row>
    <row r="448" spans="1:21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>ROUND(((E448 / D448)*100), 0)</f>
        <v>7</v>
      </c>
      <c r="P448">
        <f>IF(L448&lt;&gt;0, ROUND(E448/L448, 2), 0)</f>
        <v>47.88</v>
      </c>
      <c r="Q448" s="5" t="str">
        <f>LEFT(N448, SEARCH("/",N448,1)-1)</f>
        <v>film &amp; video</v>
      </c>
      <c r="R448" s="5" t="str">
        <f>RIGHT(N448, LEN(N448) - LEN(Q448) - 1)</f>
        <v>animation</v>
      </c>
      <c r="S448" s="11">
        <f>(((J448/60)/60)/24)+DATE(1970,1,1)</f>
        <v>42037.083564814813</v>
      </c>
      <c r="T448" s="12">
        <f>(((I448/60)/60)/24)+DATE(1970,1,1)</f>
        <v>42067.083564814813</v>
      </c>
      <c r="U448" s="14">
        <f>YEAR(T448)</f>
        <v>2015</v>
      </c>
    </row>
    <row r="449" spans="1:21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>ROUND(((E449 / D449)*100), 0)</f>
        <v>0</v>
      </c>
      <c r="P449">
        <f>IF(L449&lt;&gt;0, ROUND(E449/L449, 2), 0)</f>
        <v>5</v>
      </c>
      <c r="Q449" s="5" t="str">
        <f>LEFT(N449, SEARCH("/",N449,1)-1)</f>
        <v>film &amp; video</v>
      </c>
      <c r="R449" s="5" t="str">
        <f>RIGHT(N449, LEN(N449) - LEN(Q449) - 1)</f>
        <v>animation</v>
      </c>
      <c r="S449" s="11">
        <f>(((J449/60)/60)/24)+DATE(1970,1,1)</f>
        <v>41331.555127314816</v>
      </c>
      <c r="T449" s="12">
        <f>(((I449/60)/60)/24)+DATE(1970,1,1)</f>
        <v>41356.513460648144</v>
      </c>
      <c r="U449" s="14">
        <f>YEAR(T449)</f>
        <v>2013</v>
      </c>
    </row>
    <row r="450" spans="1:21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>ROUND(((E450 / D450)*100), 0)</f>
        <v>3</v>
      </c>
      <c r="P450">
        <f>IF(L450&lt;&gt;0, ROUND(E450/L450, 2), 0)</f>
        <v>20.5</v>
      </c>
      <c r="Q450" s="5" t="str">
        <f>LEFT(N450, SEARCH("/",N450,1)-1)</f>
        <v>film &amp; video</v>
      </c>
      <c r="R450" s="5" t="str">
        <f>RIGHT(N450, LEN(N450) - LEN(Q450) - 1)</f>
        <v>animation</v>
      </c>
      <c r="S450" s="11">
        <f>(((J450/60)/60)/24)+DATE(1970,1,1)</f>
        <v>41753.758043981477</v>
      </c>
      <c r="T450" s="12">
        <f>(((I450/60)/60)/24)+DATE(1970,1,1)</f>
        <v>41773.758043981477</v>
      </c>
      <c r="U450" s="14">
        <f>YEAR(T450)</f>
        <v>2014</v>
      </c>
    </row>
    <row r="451" spans="1:21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>ROUND(((E451 / D451)*100), 0)</f>
        <v>2</v>
      </c>
      <c r="P451">
        <f>IF(L451&lt;&gt;0, ROUND(E451/L451, 2), 0)</f>
        <v>9</v>
      </c>
      <c r="Q451" s="5" t="str">
        <f>LEFT(N451, SEARCH("/",N451,1)-1)</f>
        <v>film &amp; video</v>
      </c>
      <c r="R451" s="5" t="str">
        <f>RIGHT(N451, LEN(N451) - LEN(Q451) - 1)</f>
        <v>animation</v>
      </c>
      <c r="S451" s="11">
        <f>(((J451/60)/60)/24)+DATE(1970,1,1)</f>
        <v>41534.568113425928</v>
      </c>
      <c r="T451" s="12">
        <f>(((I451/60)/60)/24)+DATE(1970,1,1)</f>
        <v>41564.568113425928</v>
      </c>
      <c r="U451" s="14">
        <f>YEAR(T451)</f>
        <v>2013</v>
      </c>
    </row>
    <row r="452" spans="1:21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>ROUND(((E452 / D452)*100), 0)</f>
        <v>1</v>
      </c>
      <c r="P452">
        <f>IF(L452&lt;&gt;0, ROUND(E452/L452, 2), 0)</f>
        <v>56.57</v>
      </c>
      <c r="Q452" s="5" t="str">
        <f>LEFT(N452, SEARCH("/",N452,1)-1)</f>
        <v>film &amp; video</v>
      </c>
      <c r="R452" s="5" t="str">
        <f>RIGHT(N452, LEN(N452) - LEN(Q452) - 1)</f>
        <v>animation</v>
      </c>
      <c r="S452" s="11">
        <f>(((J452/60)/60)/24)+DATE(1970,1,1)</f>
        <v>41654.946759259255</v>
      </c>
      <c r="T452" s="12">
        <f>(((I452/60)/60)/24)+DATE(1970,1,1)</f>
        <v>41684.946759259255</v>
      </c>
      <c r="U452" s="14">
        <f>YEAR(T452)</f>
        <v>2014</v>
      </c>
    </row>
    <row r="453" spans="1:21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>ROUND(((E453 / D453)*100), 0)</f>
        <v>0</v>
      </c>
      <c r="P453">
        <f>IF(L453&lt;&gt;0, ROUND(E453/L453, 2), 0)</f>
        <v>0</v>
      </c>
      <c r="Q453" s="5" t="str">
        <f>LEFT(N453, SEARCH("/",N453,1)-1)</f>
        <v>film &amp; video</v>
      </c>
      <c r="R453" s="5" t="str">
        <f>RIGHT(N453, LEN(N453) - LEN(Q453) - 1)</f>
        <v>animation</v>
      </c>
      <c r="S453" s="11">
        <f>(((J453/60)/60)/24)+DATE(1970,1,1)</f>
        <v>41634.715173611112</v>
      </c>
      <c r="T453" s="12">
        <f>(((I453/60)/60)/24)+DATE(1970,1,1)</f>
        <v>41664.715173611112</v>
      </c>
      <c r="U453" s="14">
        <f>YEAR(T453)</f>
        <v>2014</v>
      </c>
    </row>
    <row r="454" spans="1:21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>ROUND(((E454 / D454)*100), 0)</f>
        <v>64</v>
      </c>
      <c r="P454">
        <f>IF(L454&lt;&gt;0, ROUND(E454/L454, 2), 0)</f>
        <v>40</v>
      </c>
      <c r="Q454" s="5" t="str">
        <f>LEFT(N454, SEARCH("/",N454,1)-1)</f>
        <v>film &amp; video</v>
      </c>
      <c r="R454" s="5" t="str">
        <f>RIGHT(N454, LEN(N454) - LEN(Q454) - 1)</f>
        <v>animation</v>
      </c>
      <c r="S454" s="11">
        <f>(((J454/60)/60)/24)+DATE(1970,1,1)</f>
        <v>42107.703877314809</v>
      </c>
      <c r="T454" s="12">
        <f>(((I454/60)/60)/24)+DATE(1970,1,1)</f>
        <v>42137.703877314809</v>
      </c>
      <c r="U454" s="14">
        <f>YEAR(T454)</f>
        <v>2015</v>
      </c>
    </row>
    <row r="455" spans="1:21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>ROUND(((E455 / D455)*100), 0)</f>
        <v>0</v>
      </c>
      <c r="P455">
        <f>IF(L455&lt;&gt;0, ROUND(E455/L455, 2), 0)</f>
        <v>13</v>
      </c>
      <c r="Q455" s="5" t="str">
        <f>LEFT(N455, SEARCH("/",N455,1)-1)</f>
        <v>film &amp; video</v>
      </c>
      <c r="R455" s="5" t="str">
        <f>RIGHT(N455, LEN(N455) - LEN(Q455) - 1)</f>
        <v>animation</v>
      </c>
      <c r="S455" s="11">
        <f>(((J455/60)/60)/24)+DATE(1970,1,1)</f>
        <v>42038.824988425928</v>
      </c>
      <c r="T455" s="12">
        <f>(((I455/60)/60)/24)+DATE(1970,1,1)</f>
        <v>42054.824988425928</v>
      </c>
      <c r="U455" s="14">
        <f>YEAR(T455)</f>
        <v>2015</v>
      </c>
    </row>
    <row r="456" spans="1:21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>ROUND(((E456 / D456)*100), 0)</f>
        <v>1</v>
      </c>
      <c r="P456">
        <f>IF(L456&lt;&gt;0, ROUND(E456/L456, 2), 0)</f>
        <v>16.399999999999999</v>
      </c>
      <c r="Q456" s="5" t="str">
        <f>LEFT(N456, SEARCH("/",N456,1)-1)</f>
        <v>film &amp; video</v>
      </c>
      <c r="R456" s="5" t="str">
        <f>RIGHT(N456, LEN(N456) - LEN(Q456) - 1)</f>
        <v>animation</v>
      </c>
      <c r="S456" s="11">
        <f>(((J456/60)/60)/24)+DATE(1970,1,1)</f>
        <v>41938.717256944445</v>
      </c>
      <c r="T456" s="12">
        <f>(((I456/60)/60)/24)+DATE(1970,1,1)</f>
        <v>41969.551388888889</v>
      </c>
      <c r="U456" s="14">
        <f>YEAR(T456)</f>
        <v>2014</v>
      </c>
    </row>
    <row r="457" spans="1:21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>ROUND(((E457 / D457)*100), 0)</f>
        <v>0</v>
      </c>
      <c r="P457">
        <f>IF(L457&lt;&gt;0, ROUND(E457/L457, 2), 0)</f>
        <v>22.5</v>
      </c>
      <c r="Q457" s="5" t="str">
        <f>LEFT(N457, SEARCH("/",N457,1)-1)</f>
        <v>film &amp; video</v>
      </c>
      <c r="R457" s="5" t="str">
        <f>RIGHT(N457, LEN(N457) - LEN(Q457) - 1)</f>
        <v>animation</v>
      </c>
      <c r="S457" s="11">
        <f>(((J457/60)/60)/24)+DATE(1970,1,1)</f>
        <v>40971.002569444441</v>
      </c>
      <c r="T457" s="12">
        <f>(((I457/60)/60)/24)+DATE(1970,1,1)</f>
        <v>41016.021527777775</v>
      </c>
      <c r="U457" s="14">
        <f>YEAR(T457)</f>
        <v>2012</v>
      </c>
    </row>
    <row r="458" spans="1:21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>ROUND(((E458 / D458)*100), 0)</f>
        <v>1</v>
      </c>
      <c r="P458">
        <f>IF(L458&lt;&gt;0, ROUND(E458/L458, 2), 0)</f>
        <v>20.329999999999998</v>
      </c>
      <c r="Q458" s="5" t="str">
        <f>LEFT(N458, SEARCH("/",N458,1)-1)</f>
        <v>film &amp; video</v>
      </c>
      <c r="R458" s="5" t="str">
        <f>RIGHT(N458, LEN(N458) - LEN(Q458) - 1)</f>
        <v>animation</v>
      </c>
      <c r="S458" s="11">
        <f>(((J458/60)/60)/24)+DATE(1970,1,1)</f>
        <v>41547.694456018515</v>
      </c>
      <c r="T458" s="12">
        <f>(((I458/60)/60)/24)+DATE(1970,1,1)</f>
        <v>41569.165972222225</v>
      </c>
      <c r="U458" s="14">
        <f>YEAR(T458)</f>
        <v>2013</v>
      </c>
    </row>
    <row r="459" spans="1:21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>ROUND(((E459 / D459)*100), 0)</f>
        <v>0</v>
      </c>
      <c r="P459">
        <f>IF(L459&lt;&gt;0, ROUND(E459/L459, 2), 0)</f>
        <v>0</v>
      </c>
      <c r="Q459" s="5" t="str">
        <f>LEFT(N459, SEARCH("/",N459,1)-1)</f>
        <v>film &amp; video</v>
      </c>
      <c r="R459" s="5" t="str">
        <f>RIGHT(N459, LEN(N459) - LEN(Q459) - 1)</f>
        <v>animation</v>
      </c>
      <c r="S459" s="11">
        <f>(((J459/60)/60)/24)+DATE(1970,1,1)</f>
        <v>41837.767500000002</v>
      </c>
      <c r="T459" s="12">
        <f>(((I459/60)/60)/24)+DATE(1970,1,1)</f>
        <v>41867.767500000002</v>
      </c>
      <c r="U459" s="14">
        <f>YEAR(T459)</f>
        <v>2014</v>
      </c>
    </row>
    <row r="460" spans="1:21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>ROUND(((E460 / D460)*100), 0)</f>
        <v>8</v>
      </c>
      <c r="P460">
        <f>IF(L460&lt;&gt;0, ROUND(E460/L460, 2), 0)</f>
        <v>16.760000000000002</v>
      </c>
      <c r="Q460" s="5" t="str">
        <f>LEFT(N460, SEARCH("/",N460,1)-1)</f>
        <v>film &amp; video</v>
      </c>
      <c r="R460" s="5" t="str">
        <f>RIGHT(N460, LEN(N460) - LEN(Q460) - 1)</f>
        <v>animation</v>
      </c>
      <c r="S460" s="11">
        <f>(((J460/60)/60)/24)+DATE(1970,1,1)</f>
        <v>41378.69976851852</v>
      </c>
      <c r="T460" s="12">
        <f>(((I460/60)/60)/24)+DATE(1970,1,1)</f>
        <v>41408.69976851852</v>
      </c>
      <c r="U460" s="14">
        <f>YEAR(T460)</f>
        <v>2013</v>
      </c>
    </row>
    <row r="461" spans="1:21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>ROUND(((E461 / D461)*100), 0)</f>
        <v>0</v>
      </c>
      <c r="P461">
        <f>IF(L461&lt;&gt;0, ROUND(E461/L461, 2), 0)</f>
        <v>25</v>
      </c>
      <c r="Q461" s="5" t="str">
        <f>LEFT(N461, SEARCH("/",N461,1)-1)</f>
        <v>film &amp; video</v>
      </c>
      <c r="R461" s="5" t="str">
        <f>RIGHT(N461, LEN(N461) - LEN(Q461) - 1)</f>
        <v>animation</v>
      </c>
      <c r="S461" s="11">
        <f>(((J461/60)/60)/24)+DATE(1970,1,1)</f>
        <v>40800.6403587963</v>
      </c>
      <c r="T461" s="12">
        <f>(((I461/60)/60)/24)+DATE(1970,1,1)</f>
        <v>40860.682025462964</v>
      </c>
      <c r="U461" s="14">
        <f>YEAR(T461)</f>
        <v>2011</v>
      </c>
    </row>
    <row r="462" spans="1:21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>ROUND(((E462 / D462)*100), 0)</f>
        <v>0</v>
      </c>
      <c r="P462">
        <f>IF(L462&lt;&gt;0, ROUND(E462/L462, 2), 0)</f>
        <v>12.5</v>
      </c>
      <c r="Q462" s="5" t="str">
        <f>LEFT(N462, SEARCH("/",N462,1)-1)</f>
        <v>film &amp; video</v>
      </c>
      <c r="R462" s="5" t="str">
        <f>RIGHT(N462, LEN(N462) - LEN(Q462) - 1)</f>
        <v>animation</v>
      </c>
      <c r="S462" s="11">
        <f>(((J462/60)/60)/24)+DATE(1970,1,1)</f>
        <v>41759.542534722219</v>
      </c>
      <c r="T462" s="12">
        <f>(((I462/60)/60)/24)+DATE(1970,1,1)</f>
        <v>41791.166666666664</v>
      </c>
      <c r="U462" s="14">
        <f>YEAR(T462)</f>
        <v>2014</v>
      </c>
    </row>
    <row r="463" spans="1:21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>ROUND(((E463 / D463)*100), 0)</f>
        <v>0</v>
      </c>
      <c r="P463">
        <f>IF(L463&lt;&gt;0, ROUND(E463/L463, 2), 0)</f>
        <v>0</v>
      </c>
      <c r="Q463" s="5" t="str">
        <f>LEFT(N463, SEARCH("/",N463,1)-1)</f>
        <v>film &amp; video</v>
      </c>
      <c r="R463" s="5" t="str">
        <f>RIGHT(N463, LEN(N463) - LEN(Q463) - 1)</f>
        <v>animation</v>
      </c>
      <c r="S463" s="11">
        <f>(((J463/60)/60)/24)+DATE(1970,1,1)</f>
        <v>41407.84684027778</v>
      </c>
      <c r="T463" s="12">
        <f>(((I463/60)/60)/24)+DATE(1970,1,1)</f>
        <v>41427.84684027778</v>
      </c>
      <c r="U463" s="14">
        <f>YEAR(T463)</f>
        <v>2013</v>
      </c>
    </row>
    <row r="464" spans="1:21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>ROUND(((E464 / D464)*100), 0)</f>
        <v>0</v>
      </c>
      <c r="P464">
        <f>IF(L464&lt;&gt;0, ROUND(E464/L464, 2), 0)</f>
        <v>0</v>
      </c>
      <c r="Q464" s="5" t="str">
        <f>LEFT(N464, SEARCH("/",N464,1)-1)</f>
        <v>film &amp; video</v>
      </c>
      <c r="R464" s="5" t="str">
        <f>RIGHT(N464, LEN(N464) - LEN(Q464) - 1)</f>
        <v>animation</v>
      </c>
      <c r="S464" s="11">
        <f>(((J464/60)/60)/24)+DATE(1970,1,1)</f>
        <v>40705.126631944448</v>
      </c>
      <c r="T464" s="12">
        <f>(((I464/60)/60)/24)+DATE(1970,1,1)</f>
        <v>40765.126631944448</v>
      </c>
      <c r="U464" s="14">
        <f>YEAR(T464)</f>
        <v>2011</v>
      </c>
    </row>
    <row r="465" spans="1:21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>ROUND(((E465 / D465)*100), 0)</f>
        <v>2</v>
      </c>
      <c r="P465">
        <f>IF(L465&lt;&gt;0, ROUND(E465/L465, 2), 0)</f>
        <v>113.64</v>
      </c>
      <c r="Q465" s="5" t="str">
        <f>LEFT(N465, SEARCH("/",N465,1)-1)</f>
        <v>film &amp; video</v>
      </c>
      <c r="R465" s="5" t="str">
        <f>RIGHT(N465, LEN(N465) - LEN(Q465) - 1)</f>
        <v>animation</v>
      </c>
      <c r="S465" s="11">
        <f>(((J465/60)/60)/24)+DATE(1970,1,1)</f>
        <v>40750.710104166668</v>
      </c>
      <c r="T465" s="12">
        <f>(((I465/60)/60)/24)+DATE(1970,1,1)</f>
        <v>40810.710104166668</v>
      </c>
      <c r="U465" s="14">
        <f>YEAR(T465)</f>
        <v>2011</v>
      </c>
    </row>
    <row r="466" spans="1:21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>ROUND(((E466 / D466)*100), 0)</f>
        <v>0</v>
      </c>
      <c r="P466">
        <f>IF(L466&lt;&gt;0, ROUND(E466/L466, 2), 0)</f>
        <v>1</v>
      </c>
      <c r="Q466" s="5" t="str">
        <f>LEFT(N466, SEARCH("/",N466,1)-1)</f>
        <v>film &amp; video</v>
      </c>
      <c r="R466" s="5" t="str">
        <f>RIGHT(N466, LEN(N466) - LEN(Q466) - 1)</f>
        <v>animation</v>
      </c>
      <c r="S466" s="11">
        <f>(((J466/60)/60)/24)+DATE(1970,1,1)</f>
        <v>42488.848784722228</v>
      </c>
      <c r="T466" s="12">
        <f>(((I466/60)/60)/24)+DATE(1970,1,1)</f>
        <v>42508.848784722228</v>
      </c>
      <c r="U466" s="14">
        <f>YEAR(T466)</f>
        <v>2016</v>
      </c>
    </row>
    <row r="467" spans="1:21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>ROUND(((E467 / D467)*100), 0)</f>
        <v>27</v>
      </c>
      <c r="P467">
        <f>IF(L467&lt;&gt;0, ROUND(E467/L467, 2), 0)</f>
        <v>17.25</v>
      </c>
      <c r="Q467" s="5" t="str">
        <f>LEFT(N467, SEARCH("/",N467,1)-1)</f>
        <v>film &amp; video</v>
      </c>
      <c r="R467" s="5" t="str">
        <f>RIGHT(N467, LEN(N467) - LEN(Q467) - 1)</f>
        <v>animation</v>
      </c>
      <c r="S467" s="11">
        <f>(((J467/60)/60)/24)+DATE(1970,1,1)</f>
        <v>41801.120069444441</v>
      </c>
      <c r="T467" s="12">
        <f>(((I467/60)/60)/24)+DATE(1970,1,1)</f>
        <v>41817.120069444441</v>
      </c>
      <c r="U467" s="14">
        <f>YEAR(T467)</f>
        <v>2014</v>
      </c>
    </row>
    <row r="468" spans="1:21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>ROUND(((E468 / D468)*100), 0)</f>
        <v>1</v>
      </c>
      <c r="P468">
        <f>IF(L468&lt;&gt;0, ROUND(E468/L468, 2), 0)</f>
        <v>15.2</v>
      </c>
      <c r="Q468" s="5" t="str">
        <f>LEFT(N468, SEARCH("/",N468,1)-1)</f>
        <v>film &amp; video</v>
      </c>
      <c r="R468" s="5" t="str">
        <f>RIGHT(N468, LEN(N468) - LEN(Q468) - 1)</f>
        <v>animation</v>
      </c>
      <c r="S468" s="11">
        <f>(((J468/60)/60)/24)+DATE(1970,1,1)</f>
        <v>41129.942870370374</v>
      </c>
      <c r="T468" s="12">
        <f>(((I468/60)/60)/24)+DATE(1970,1,1)</f>
        <v>41159.942870370374</v>
      </c>
      <c r="U468" s="14">
        <f>YEAR(T468)</f>
        <v>2012</v>
      </c>
    </row>
    <row r="469" spans="1:21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>ROUND(((E469 / D469)*100), 0)</f>
        <v>22</v>
      </c>
      <c r="P469">
        <f>IF(L469&lt;&gt;0, ROUND(E469/L469, 2), 0)</f>
        <v>110.64</v>
      </c>
      <c r="Q469" s="5" t="str">
        <f>LEFT(N469, SEARCH("/",N469,1)-1)</f>
        <v>film &amp; video</v>
      </c>
      <c r="R469" s="5" t="str">
        <f>RIGHT(N469, LEN(N469) - LEN(Q469) - 1)</f>
        <v>animation</v>
      </c>
      <c r="S469" s="11">
        <f>(((J469/60)/60)/24)+DATE(1970,1,1)</f>
        <v>41135.679791666669</v>
      </c>
      <c r="T469" s="12">
        <f>(((I469/60)/60)/24)+DATE(1970,1,1)</f>
        <v>41180.679791666669</v>
      </c>
      <c r="U469" s="14">
        <f>YEAR(T469)</f>
        <v>2012</v>
      </c>
    </row>
    <row r="470" spans="1:21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>ROUND(((E470 / D470)*100), 0)</f>
        <v>0</v>
      </c>
      <c r="P470">
        <f>IF(L470&lt;&gt;0, ROUND(E470/L470, 2), 0)</f>
        <v>0</v>
      </c>
      <c r="Q470" s="5" t="str">
        <f>LEFT(N470, SEARCH("/",N470,1)-1)</f>
        <v>film &amp; video</v>
      </c>
      <c r="R470" s="5" t="str">
        <f>RIGHT(N470, LEN(N470) - LEN(Q470) - 1)</f>
        <v>animation</v>
      </c>
      <c r="S470" s="11">
        <f>(((J470/60)/60)/24)+DATE(1970,1,1)</f>
        <v>41041.167627314811</v>
      </c>
      <c r="T470" s="12">
        <f>(((I470/60)/60)/24)+DATE(1970,1,1)</f>
        <v>41101.160474537035</v>
      </c>
      <c r="U470" s="14">
        <f>YEAR(T470)</f>
        <v>2012</v>
      </c>
    </row>
    <row r="471" spans="1:21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>ROUND(((E471 / D471)*100), 0)</f>
        <v>0</v>
      </c>
      <c r="P471">
        <f>IF(L471&lt;&gt;0, ROUND(E471/L471, 2), 0)</f>
        <v>0</v>
      </c>
      <c r="Q471" s="5" t="str">
        <f>LEFT(N471, SEARCH("/",N471,1)-1)</f>
        <v>film &amp; video</v>
      </c>
      <c r="R471" s="5" t="str">
        <f>RIGHT(N471, LEN(N471) - LEN(Q471) - 1)</f>
        <v>animation</v>
      </c>
      <c r="S471" s="11">
        <f>(((J471/60)/60)/24)+DATE(1970,1,1)</f>
        <v>41827.989861111113</v>
      </c>
      <c r="T471" s="12">
        <f>(((I471/60)/60)/24)+DATE(1970,1,1)</f>
        <v>41887.989861111113</v>
      </c>
      <c r="U471" s="14">
        <f>YEAR(T471)</f>
        <v>2014</v>
      </c>
    </row>
    <row r="472" spans="1:21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>ROUND(((E472 / D472)*100), 0)</f>
        <v>1</v>
      </c>
      <c r="P472">
        <f>IF(L472&lt;&gt;0, ROUND(E472/L472, 2), 0)</f>
        <v>25.5</v>
      </c>
      <c r="Q472" s="5" t="str">
        <f>LEFT(N472, SEARCH("/",N472,1)-1)</f>
        <v>film &amp; video</v>
      </c>
      <c r="R472" s="5" t="str">
        <f>RIGHT(N472, LEN(N472) - LEN(Q472) - 1)</f>
        <v>animation</v>
      </c>
      <c r="S472" s="11">
        <f>(((J472/60)/60)/24)+DATE(1970,1,1)</f>
        <v>41605.167696759258</v>
      </c>
      <c r="T472" s="12">
        <f>(((I472/60)/60)/24)+DATE(1970,1,1)</f>
        <v>41655.166666666664</v>
      </c>
      <c r="U472" s="14">
        <f>YEAR(T472)</f>
        <v>2014</v>
      </c>
    </row>
    <row r="473" spans="1:21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>ROUND(((E473 / D473)*100), 0)</f>
        <v>12</v>
      </c>
      <c r="P473">
        <f>IF(L473&lt;&gt;0, ROUND(E473/L473, 2), 0)</f>
        <v>38.479999999999997</v>
      </c>
      <c r="Q473" s="5" t="str">
        <f>LEFT(N473, SEARCH("/",N473,1)-1)</f>
        <v>film &amp; video</v>
      </c>
      <c r="R473" s="5" t="str">
        <f>RIGHT(N473, LEN(N473) - LEN(Q473) - 1)</f>
        <v>animation</v>
      </c>
      <c r="S473" s="11">
        <f>(((J473/60)/60)/24)+DATE(1970,1,1)</f>
        <v>41703.721979166665</v>
      </c>
      <c r="T473" s="12">
        <f>(((I473/60)/60)/24)+DATE(1970,1,1)</f>
        <v>41748.680312500001</v>
      </c>
      <c r="U473" s="14">
        <f>YEAR(T473)</f>
        <v>2014</v>
      </c>
    </row>
    <row r="474" spans="1:21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>ROUND(((E474 / D474)*100), 0)</f>
        <v>18</v>
      </c>
      <c r="P474">
        <f>IF(L474&lt;&gt;0, ROUND(E474/L474, 2), 0)</f>
        <v>28.2</v>
      </c>
      <c r="Q474" s="5" t="str">
        <f>LEFT(N474, SEARCH("/",N474,1)-1)</f>
        <v>film &amp; video</v>
      </c>
      <c r="R474" s="5" t="str">
        <f>RIGHT(N474, LEN(N474) - LEN(Q474) - 1)</f>
        <v>animation</v>
      </c>
      <c r="S474" s="11">
        <f>(((J474/60)/60)/24)+DATE(1970,1,1)</f>
        <v>41844.922662037039</v>
      </c>
      <c r="T474" s="12">
        <f>(((I474/60)/60)/24)+DATE(1970,1,1)</f>
        <v>41874.922662037039</v>
      </c>
      <c r="U474" s="14">
        <f>YEAR(T474)</f>
        <v>2014</v>
      </c>
    </row>
    <row r="475" spans="1:21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>ROUND(((E475 / D475)*100), 0)</f>
        <v>3</v>
      </c>
      <c r="P475">
        <f>IF(L475&lt;&gt;0, ROUND(E475/L475, 2), 0)</f>
        <v>61.5</v>
      </c>
      <c r="Q475" s="5" t="str">
        <f>LEFT(N475, SEARCH("/",N475,1)-1)</f>
        <v>film &amp; video</v>
      </c>
      <c r="R475" s="5" t="str">
        <f>RIGHT(N475, LEN(N475) - LEN(Q475) - 1)</f>
        <v>animation</v>
      </c>
      <c r="S475" s="11">
        <f>(((J475/60)/60)/24)+DATE(1970,1,1)</f>
        <v>41869.698136574072</v>
      </c>
      <c r="T475" s="12">
        <f>(((I475/60)/60)/24)+DATE(1970,1,1)</f>
        <v>41899.698136574072</v>
      </c>
      <c r="U475" s="14">
        <f>YEAR(T475)</f>
        <v>2014</v>
      </c>
    </row>
    <row r="476" spans="1:21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>ROUND(((E476 / D476)*100), 0)</f>
        <v>0</v>
      </c>
      <c r="P476">
        <f>IF(L476&lt;&gt;0, ROUND(E476/L476, 2), 0)</f>
        <v>1</v>
      </c>
      <c r="Q476" s="5" t="str">
        <f>LEFT(N476, SEARCH("/",N476,1)-1)</f>
        <v>film &amp; video</v>
      </c>
      <c r="R476" s="5" t="str">
        <f>RIGHT(N476, LEN(N476) - LEN(Q476) - 1)</f>
        <v>animation</v>
      </c>
      <c r="S476" s="11">
        <f>(((J476/60)/60)/24)+DATE(1970,1,1)</f>
        <v>42753.329039351855</v>
      </c>
      <c r="T476" s="12">
        <f>(((I476/60)/60)/24)+DATE(1970,1,1)</f>
        <v>42783.329039351855</v>
      </c>
      <c r="U476" s="14">
        <f>YEAR(T476)</f>
        <v>2017</v>
      </c>
    </row>
    <row r="477" spans="1:21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>ROUND(((E477 / D477)*100), 0)</f>
        <v>0</v>
      </c>
      <c r="P477">
        <f>IF(L477&lt;&gt;0, ROUND(E477/L477, 2), 0)</f>
        <v>0</v>
      </c>
      <c r="Q477" s="5" t="str">
        <f>LEFT(N477, SEARCH("/",N477,1)-1)</f>
        <v>film &amp; video</v>
      </c>
      <c r="R477" s="5" t="str">
        <f>RIGHT(N477, LEN(N477) - LEN(Q477) - 1)</f>
        <v>animation</v>
      </c>
      <c r="S477" s="11">
        <f>(((J477/60)/60)/24)+DATE(1970,1,1)</f>
        <v>42100.086145833338</v>
      </c>
      <c r="T477" s="12">
        <f>(((I477/60)/60)/24)+DATE(1970,1,1)</f>
        <v>42130.086145833338</v>
      </c>
      <c r="U477" s="14">
        <f>YEAR(T477)</f>
        <v>2015</v>
      </c>
    </row>
    <row r="478" spans="1:21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>ROUND(((E478 / D478)*100), 0)</f>
        <v>2</v>
      </c>
      <c r="P478">
        <f>IF(L478&lt;&gt;0, ROUND(E478/L478, 2), 0)</f>
        <v>39.57</v>
      </c>
      <c r="Q478" s="5" t="str">
        <f>LEFT(N478, SEARCH("/",N478,1)-1)</f>
        <v>film &amp; video</v>
      </c>
      <c r="R478" s="5" t="str">
        <f>RIGHT(N478, LEN(N478) - LEN(Q478) - 1)</f>
        <v>animation</v>
      </c>
      <c r="S478" s="11">
        <f>(((J478/60)/60)/24)+DATE(1970,1,1)</f>
        <v>41757.975011574075</v>
      </c>
      <c r="T478" s="12">
        <f>(((I478/60)/60)/24)+DATE(1970,1,1)</f>
        <v>41793.165972222225</v>
      </c>
      <c r="U478" s="14">
        <f>YEAR(T478)</f>
        <v>2014</v>
      </c>
    </row>
    <row r="479" spans="1:21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>ROUND(((E479 / D479)*100), 0)</f>
        <v>0</v>
      </c>
      <c r="P479">
        <f>IF(L479&lt;&gt;0, ROUND(E479/L479, 2), 0)</f>
        <v>0</v>
      </c>
      <c r="Q479" s="5" t="str">
        <f>LEFT(N479, SEARCH("/",N479,1)-1)</f>
        <v>film &amp; video</v>
      </c>
      <c r="R479" s="5" t="str">
        <f>RIGHT(N479, LEN(N479) - LEN(Q479) - 1)</f>
        <v>animation</v>
      </c>
      <c r="S479" s="11">
        <f>(((J479/60)/60)/24)+DATE(1970,1,1)</f>
        <v>40987.83488425926</v>
      </c>
      <c r="T479" s="12">
        <f>(((I479/60)/60)/24)+DATE(1970,1,1)</f>
        <v>41047.83488425926</v>
      </c>
      <c r="U479" s="14">
        <f>YEAR(T479)</f>
        <v>2012</v>
      </c>
    </row>
    <row r="480" spans="1:21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>ROUND(((E480 / D480)*100), 0)</f>
        <v>0</v>
      </c>
      <c r="P480">
        <f>IF(L480&lt;&gt;0, ROUND(E480/L480, 2), 0)</f>
        <v>0</v>
      </c>
      <c r="Q480" s="5" t="str">
        <f>LEFT(N480, SEARCH("/",N480,1)-1)</f>
        <v>film &amp; video</v>
      </c>
      <c r="R480" s="5" t="str">
        <f>RIGHT(N480, LEN(N480) - LEN(Q480) - 1)</f>
        <v>animation</v>
      </c>
      <c r="S480" s="11">
        <f>(((J480/60)/60)/24)+DATE(1970,1,1)</f>
        <v>42065.910983796297</v>
      </c>
      <c r="T480" s="12">
        <f>(((I480/60)/60)/24)+DATE(1970,1,1)</f>
        <v>42095.869317129633</v>
      </c>
      <c r="U480" s="14">
        <f>YEAR(T480)</f>
        <v>2015</v>
      </c>
    </row>
    <row r="481" spans="1:21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>ROUND(((E481 / D481)*100), 0)</f>
        <v>33</v>
      </c>
      <c r="P481">
        <f>IF(L481&lt;&gt;0, ROUND(E481/L481, 2), 0)</f>
        <v>88.8</v>
      </c>
      <c r="Q481" s="5" t="str">
        <f>LEFT(N481, SEARCH("/",N481,1)-1)</f>
        <v>film &amp; video</v>
      </c>
      <c r="R481" s="5" t="str">
        <f>RIGHT(N481, LEN(N481) - LEN(Q481) - 1)</f>
        <v>animation</v>
      </c>
      <c r="S481" s="11">
        <f>(((J481/60)/60)/24)+DATE(1970,1,1)</f>
        <v>41904.407812500001</v>
      </c>
      <c r="T481" s="12">
        <f>(((I481/60)/60)/24)+DATE(1970,1,1)</f>
        <v>41964.449479166666</v>
      </c>
      <c r="U481" s="14">
        <f>YEAR(T481)</f>
        <v>2014</v>
      </c>
    </row>
    <row r="482" spans="1:21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>ROUND(((E482 / D482)*100), 0)</f>
        <v>19</v>
      </c>
      <c r="P482">
        <f>IF(L482&lt;&gt;0, ROUND(E482/L482, 2), 0)</f>
        <v>55.46</v>
      </c>
      <c r="Q482" s="5" t="str">
        <f>LEFT(N482, SEARCH("/",N482,1)-1)</f>
        <v>film &amp; video</v>
      </c>
      <c r="R482" s="5" t="str">
        <f>RIGHT(N482, LEN(N482) - LEN(Q482) - 1)</f>
        <v>animation</v>
      </c>
      <c r="S482" s="11">
        <f>(((J482/60)/60)/24)+DATE(1970,1,1)</f>
        <v>41465.500173611108</v>
      </c>
      <c r="T482" s="12">
        <f>(((I482/60)/60)/24)+DATE(1970,1,1)</f>
        <v>41495.500173611108</v>
      </c>
      <c r="U482" s="14">
        <f>YEAR(T482)</f>
        <v>2013</v>
      </c>
    </row>
    <row r="483" spans="1:21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>ROUND(((E483 / D483)*100), 0)</f>
        <v>6</v>
      </c>
      <c r="P483">
        <f>IF(L483&lt;&gt;0, ROUND(E483/L483, 2), 0)</f>
        <v>87.14</v>
      </c>
      <c r="Q483" s="5" t="str">
        <f>LEFT(N483, SEARCH("/",N483,1)-1)</f>
        <v>film &amp; video</v>
      </c>
      <c r="R483" s="5" t="str">
        <f>RIGHT(N483, LEN(N483) - LEN(Q483) - 1)</f>
        <v>animation</v>
      </c>
      <c r="S483" s="11">
        <f>(((J483/60)/60)/24)+DATE(1970,1,1)</f>
        <v>41162.672326388885</v>
      </c>
      <c r="T483" s="12">
        <f>(((I483/60)/60)/24)+DATE(1970,1,1)</f>
        <v>41192.672326388885</v>
      </c>
      <c r="U483" s="14">
        <f>YEAR(T483)</f>
        <v>2012</v>
      </c>
    </row>
    <row r="484" spans="1:21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>ROUND(((E484 / D484)*100), 0)</f>
        <v>0</v>
      </c>
      <c r="P484">
        <f>IF(L484&lt;&gt;0, ROUND(E484/L484, 2), 0)</f>
        <v>10</v>
      </c>
      <c r="Q484" s="5" t="str">
        <f>LEFT(N484, SEARCH("/",N484,1)-1)</f>
        <v>film &amp; video</v>
      </c>
      <c r="R484" s="5" t="str">
        <f>RIGHT(N484, LEN(N484) - LEN(Q484) - 1)</f>
        <v>animation</v>
      </c>
      <c r="S484" s="11">
        <f>(((J484/60)/60)/24)+DATE(1970,1,1)</f>
        <v>42447.896875000006</v>
      </c>
      <c r="T484" s="12">
        <f>(((I484/60)/60)/24)+DATE(1970,1,1)</f>
        <v>42474.606944444444</v>
      </c>
      <c r="U484" s="14">
        <f>YEAR(T484)</f>
        <v>2016</v>
      </c>
    </row>
    <row r="485" spans="1:21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>ROUND(((E485 / D485)*100), 0)</f>
        <v>50</v>
      </c>
      <c r="P485">
        <f>IF(L485&lt;&gt;0, ROUND(E485/L485, 2), 0)</f>
        <v>51.22</v>
      </c>
      <c r="Q485" s="5" t="str">
        <f>LEFT(N485, SEARCH("/",N485,1)-1)</f>
        <v>film &amp; video</v>
      </c>
      <c r="R485" s="5" t="str">
        <f>RIGHT(N485, LEN(N485) - LEN(Q485) - 1)</f>
        <v>animation</v>
      </c>
      <c r="S485" s="11">
        <f>(((J485/60)/60)/24)+DATE(1970,1,1)</f>
        <v>41243.197592592594</v>
      </c>
      <c r="T485" s="12">
        <f>(((I485/60)/60)/24)+DATE(1970,1,1)</f>
        <v>41303.197592592594</v>
      </c>
      <c r="U485" s="14">
        <f>YEAR(T485)</f>
        <v>2013</v>
      </c>
    </row>
    <row r="486" spans="1:21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>ROUND(((E486 / D486)*100), 0)</f>
        <v>0</v>
      </c>
      <c r="P486">
        <f>IF(L486&lt;&gt;0, ROUND(E486/L486, 2), 0)</f>
        <v>13.55</v>
      </c>
      <c r="Q486" s="5" t="str">
        <f>LEFT(N486, SEARCH("/",N486,1)-1)</f>
        <v>film &amp; video</v>
      </c>
      <c r="R486" s="5" t="str">
        <f>RIGHT(N486, LEN(N486) - LEN(Q486) - 1)</f>
        <v>animation</v>
      </c>
      <c r="S486" s="11">
        <f>(((J486/60)/60)/24)+DATE(1970,1,1)</f>
        <v>42272.93949074074</v>
      </c>
      <c r="T486" s="12">
        <f>(((I486/60)/60)/24)+DATE(1970,1,1)</f>
        <v>42313.981157407412</v>
      </c>
      <c r="U486" s="14">
        <f>YEAR(T486)</f>
        <v>2015</v>
      </c>
    </row>
    <row r="487" spans="1:21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>ROUND(((E487 / D487)*100), 0)</f>
        <v>22</v>
      </c>
      <c r="P487">
        <f>IF(L487&lt;&gt;0, ROUND(E487/L487, 2), 0)</f>
        <v>66.52</v>
      </c>
      <c r="Q487" s="5" t="str">
        <f>LEFT(N487, SEARCH("/",N487,1)-1)</f>
        <v>film &amp; video</v>
      </c>
      <c r="R487" s="5" t="str">
        <f>RIGHT(N487, LEN(N487) - LEN(Q487) - 1)</f>
        <v>animation</v>
      </c>
      <c r="S487" s="11">
        <f>(((J487/60)/60)/24)+DATE(1970,1,1)</f>
        <v>41381.50577546296</v>
      </c>
      <c r="T487" s="12">
        <f>(((I487/60)/60)/24)+DATE(1970,1,1)</f>
        <v>41411.50577546296</v>
      </c>
      <c r="U487" s="14">
        <f>YEAR(T487)</f>
        <v>2013</v>
      </c>
    </row>
    <row r="488" spans="1:21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>ROUND(((E488 / D488)*100), 0)</f>
        <v>0</v>
      </c>
      <c r="P488">
        <f>IF(L488&lt;&gt;0, ROUND(E488/L488, 2), 0)</f>
        <v>50</v>
      </c>
      <c r="Q488" s="5" t="str">
        <f>LEFT(N488, SEARCH("/",N488,1)-1)</f>
        <v>film &amp; video</v>
      </c>
      <c r="R488" s="5" t="str">
        <f>RIGHT(N488, LEN(N488) - LEN(Q488) - 1)</f>
        <v>animation</v>
      </c>
      <c r="S488" s="11">
        <f>(((J488/60)/60)/24)+DATE(1970,1,1)</f>
        <v>41761.94258101852</v>
      </c>
      <c r="T488" s="12">
        <f>(((I488/60)/60)/24)+DATE(1970,1,1)</f>
        <v>41791.94258101852</v>
      </c>
      <c r="U488" s="14">
        <f>YEAR(T488)</f>
        <v>2014</v>
      </c>
    </row>
    <row r="489" spans="1:21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>ROUND(((E489 / D489)*100), 0)</f>
        <v>0</v>
      </c>
      <c r="P489">
        <f>IF(L489&lt;&gt;0, ROUND(E489/L489, 2), 0)</f>
        <v>0</v>
      </c>
      <c r="Q489" s="5" t="str">
        <f>LEFT(N489, SEARCH("/",N489,1)-1)</f>
        <v>film &amp; video</v>
      </c>
      <c r="R489" s="5" t="str">
        <f>RIGHT(N489, LEN(N489) - LEN(Q489) - 1)</f>
        <v>animation</v>
      </c>
      <c r="S489" s="11">
        <f>(((J489/60)/60)/24)+DATE(1970,1,1)</f>
        <v>42669.594837962963</v>
      </c>
      <c r="T489" s="12">
        <f>(((I489/60)/60)/24)+DATE(1970,1,1)</f>
        <v>42729.636504629627</v>
      </c>
      <c r="U489" s="14">
        <f>YEAR(T489)</f>
        <v>2016</v>
      </c>
    </row>
    <row r="490" spans="1:21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>ROUND(((E490 / D490)*100), 0)</f>
        <v>0</v>
      </c>
      <c r="P490">
        <f>IF(L490&lt;&gt;0, ROUND(E490/L490, 2), 0)</f>
        <v>0</v>
      </c>
      <c r="Q490" s="5" t="str">
        <f>LEFT(N490, SEARCH("/",N490,1)-1)</f>
        <v>film &amp; video</v>
      </c>
      <c r="R490" s="5" t="str">
        <f>RIGHT(N490, LEN(N490) - LEN(Q490) - 1)</f>
        <v>animation</v>
      </c>
      <c r="S490" s="11">
        <f>(((J490/60)/60)/24)+DATE(1970,1,1)</f>
        <v>42714.054398148146</v>
      </c>
      <c r="T490" s="12">
        <f>(((I490/60)/60)/24)+DATE(1970,1,1)</f>
        <v>42744.054398148146</v>
      </c>
      <c r="U490" s="14">
        <f>YEAR(T490)</f>
        <v>2017</v>
      </c>
    </row>
    <row r="491" spans="1:21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>ROUND(((E491 / D491)*100), 0)</f>
        <v>0</v>
      </c>
      <c r="P491">
        <f>IF(L491&lt;&gt;0, ROUND(E491/L491, 2), 0)</f>
        <v>71.67</v>
      </c>
      <c r="Q491" s="5" t="str">
        <f>LEFT(N491, SEARCH("/",N491,1)-1)</f>
        <v>film &amp; video</v>
      </c>
      <c r="R491" s="5" t="str">
        <f>RIGHT(N491, LEN(N491) - LEN(Q491) - 1)</f>
        <v>animation</v>
      </c>
      <c r="S491" s="11">
        <f>(((J491/60)/60)/24)+DATE(1970,1,1)</f>
        <v>40882.481666666667</v>
      </c>
      <c r="T491" s="12">
        <f>(((I491/60)/60)/24)+DATE(1970,1,1)</f>
        <v>40913.481249999997</v>
      </c>
      <c r="U491" s="14">
        <f>YEAR(T491)</f>
        <v>2012</v>
      </c>
    </row>
    <row r="492" spans="1:21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>ROUND(((E492 / D492)*100), 0)</f>
        <v>0</v>
      </c>
      <c r="P492">
        <f>IF(L492&lt;&gt;0, ROUND(E492/L492, 2), 0)</f>
        <v>0</v>
      </c>
      <c r="Q492" s="5" t="str">
        <f>LEFT(N492, SEARCH("/",N492,1)-1)</f>
        <v>film &amp; video</v>
      </c>
      <c r="R492" s="5" t="str">
        <f>RIGHT(N492, LEN(N492) - LEN(Q492) - 1)</f>
        <v>animation</v>
      </c>
      <c r="S492" s="11">
        <f>(((J492/60)/60)/24)+DATE(1970,1,1)</f>
        <v>41113.968576388892</v>
      </c>
      <c r="T492" s="12">
        <f>(((I492/60)/60)/24)+DATE(1970,1,1)</f>
        <v>41143.968576388892</v>
      </c>
      <c r="U492" s="14">
        <f>YEAR(T492)</f>
        <v>2012</v>
      </c>
    </row>
    <row r="493" spans="1:21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>ROUND(((E493 / D493)*100), 0)</f>
        <v>0</v>
      </c>
      <c r="P493">
        <f>IF(L493&lt;&gt;0, ROUND(E493/L493, 2), 0)</f>
        <v>0</v>
      </c>
      <c r="Q493" s="5" t="str">
        <f>LEFT(N493, SEARCH("/",N493,1)-1)</f>
        <v>film &amp; video</v>
      </c>
      <c r="R493" s="5" t="str">
        <f>RIGHT(N493, LEN(N493) - LEN(Q493) - 1)</f>
        <v>animation</v>
      </c>
      <c r="S493" s="11">
        <f>(((J493/60)/60)/24)+DATE(1970,1,1)</f>
        <v>42366.982627314821</v>
      </c>
      <c r="T493" s="12">
        <f>(((I493/60)/60)/24)+DATE(1970,1,1)</f>
        <v>42396.982627314821</v>
      </c>
      <c r="U493" s="14">
        <f>YEAR(T493)</f>
        <v>2016</v>
      </c>
    </row>
    <row r="494" spans="1:21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>ROUND(((E494 / D494)*100), 0)</f>
        <v>0</v>
      </c>
      <c r="P494">
        <f>IF(L494&lt;&gt;0, ROUND(E494/L494, 2), 0)</f>
        <v>0</v>
      </c>
      <c r="Q494" s="5" t="str">
        <f>LEFT(N494, SEARCH("/",N494,1)-1)</f>
        <v>film &amp; video</v>
      </c>
      <c r="R494" s="5" t="str">
        <f>RIGHT(N494, LEN(N494) - LEN(Q494) - 1)</f>
        <v>animation</v>
      </c>
      <c r="S494" s="11">
        <f>(((J494/60)/60)/24)+DATE(1970,1,1)</f>
        <v>42596.03506944445</v>
      </c>
      <c r="T494" s="12">
        <f>(((I494/60)/60)/24)+DATE(1970,1,1)</f>
        <v>42656.03506944445</v>
      </c>
      <c r="U494" s="14">
        <f>YEAR(T494)</f>
        <v>2016</v>
      </c>
    </row>
    <row r="495" spans="1:21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>ROUND(((E495 / D495)*100), 0)</f>
        <v>0</v>
      </c>
      <c r="P495">
        <f>IF(L495&lt;&gt;0, ROUND(E495/L495, 2), 0)</f>
        <v>0</v>
      </c>
      <c r="Q495" s="5" t="str">
        <f>LEFT(N495, SEARCH("/",N495,1)-1)</f>
        <v>film &amp; video</v>
      </c>
      <c r="R495" s="5" t="str">
        <f>RIGHT(N495, LEN(N495) - LEN(Q495) - 1)</f>
        <v>animation</v>
      </c>
      <c r="S495" s="11">
        <f>(((J495/60)/60)/24)+DATE(1970,1,1)</f>
        <v>42114.726134259254</v>
      </c>
      <c r="T495" s="12">
        <f>(((I495/60)/60)/24)+DATE(1970,1,1)</f>
        <v>42144.726134259254</v>
      </c>
      <c r="U495" s="14">
        <f>YEAR(T495)</f>
        <v>2015</v>
      </c>
    </row>
    <row r="496" spans="1:21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>ROUND(((E496 / D496)*100), 0)</f>
        <v>0</v>
      </c>
      <c r="P496">
        <f>IF(L496&lt;&gt;0, ROUND(E496/L496, 2), 0)</f>
        <v>10.33</v>
      </c>
      <c r="Q496" s="5" t="str">
        <f>LEFT(N496, SEARCH("/",N496,1)-1)</f>
        <v>film &amp; video</v>
      </c>
      <c r="R496" s="5" t="str">
        <f>RIGHT(N496, LEN(N496) - LEN(Q496) - 1)</f>
        <v>animation</v>
      </c>
      <c r="S496" s="11">
        <f>(((J496/60)/60)/24)+DATE(1970,1,1)</f>
        <v>41799.830613425926</v>
      </c>
      <c r="T496" s="12">
        <f>(((I496/60)/60)/24)+DATE(1970,1,1)</f>
        <v>41823.125</v>
      </c>
      <c r="U496" s="14">
        <f>YEAR(T496)</f>
        <v>2014</v>
      </c>
    </row>
    <row r="497" spans="1:21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>ROUND(((E497 / D497)*100), 0)</f>
        <v>0</v>
      </c>
      <c r="P497">
        <f>IF(L497&lt;&gt;0, ROUND(E497/L497, 2), 0)</f>
        <v>0</v>
      </c>
      <c r="Q497" s="5" t="str">
        <f>LEFT(N497, SEARCH("/",N497,1)-1)</f>
        <v>film &amp; video</v>
      </c>
      <c r="R497" s="5" t="str">
        <f>RIGHT(N497, LEN(N497) - LEN(Q497) - 1)</f>
        <v>animation</v>
      </c>
      <c r="S497" s="11">
        <f>(((J497/60)/60)/24)+DATE(1970,1,1)</f>
        <v>42171.827604166669</v>
      </c>
      <c r="T497" s="12">
        <f>(((I497/60)/60)/24)+DATE(1970,1,1)</f>
        <v>42201.827604166669</v>
      </c>
      <c r="U497" s="14">
        <f>YEAR(T497)</f>
        <v>2015</v>
      </c>
    </row>
    <row r="498" spans="1:21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>ROUND(((E498 / D498)*100), 0)</f>
        <v>0</v>
      </c>
      <c r="P498">
        <f>IF(L498&lt;&gt;0, ROUND(E498/L498, 2), 0)</f>
        <v>1</v>
      </c>
      <c r="Q498" s="5" t="str">
        <f>LEFT(N498, SEARCH("/",N498,1)-1)</f>
        <v>film &amp; video</v>
      </c>
      <c r="R498" s="5" t="str">
        <f>RIGHT(N498, LEN(N498) - LEN(Q498) - 1)</f>
        <v>animation</v>
      </c>
      <c r="S498" s="11">
        <f>(((J498/60)/60)/24)+DATE(1970,1,1)</f>
        <v>41620.93141203704</v>
      </c>
      <c r="T498" s="12">
        <f>(((I498/60)/60)/24)+DATE(1970,1,1)</f>
        <v>41680.93141203704</v>
      </c>
      <c r="U498" s="14">
        <f>YEAR(T498)</f>
        <v>2014</v>
      </c>
    </row>
    <row r="499" spans="1:21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>ROUND(((E499 / D499)*100), 0)</f>
        <v>1</v>
      </c>
      <c r="P499">
        <f>IF(L499&lt;&gt;0, ROUND(E499/L499, 2), 0)</f>
        <v>10</v>
      </c>
      <c r="Q499" s="5" t="str">
        <f>LEFT(N499, SEARCH("/",N499,1)-1)</f>
        <v>film &amp; video</v>
      </c>
      <c r="R499" s="5" t="str">
        <f>RIGHT(N499, LEN(N499) - LEN(Q499) - 1)</f>
        <v>animation</v>
      </c>
      <c r="S499" s="11">
        <f>(((J499/60)/60)/24)+DATE(1970,1,1)</f>
        <v>41945.037789351853</v>
      </c>
      <c r="T499" s="12">
        <f>(((I499/60)/60)/24)+DATE(1970,1,1)</f>
        <v>41998.208333333328</v>
      </c>
      <c r="U499" s="14">
        <f>YEAR(T499)</f>
        <v>2014</v>
      </c>
    </row>
    <row r="500" spans="1:21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>ROUND(((E500 / D500)*100), 0)</f>
        <v>5</v>
      </c>
      <c r="P500">
        <f>IF(L500&lt;&gt;0, ROUND(E500/L500, 2), 0)</f>
        <v>136.09</v>
      </c>
      <c r="Q500" s="5" t="str">
        <f>LEFT(N500, SEARCH("/",N500,1)-1)</f>
        <v>film &amp; video</v>
      </c>
      <c r="R500" s="5" t="str">
        <f>RIGHT(N500, LEN(N500) - LEN(Q500) - 1)</f>
        <v>animation</v>
      </c>
      <c r="S500" s="11">
        <f>(((J500/60)/60)/24)+DATE(1970,1,1)</f>
        <v>40858.762141203704</v>
      </c>
      <c r="T500" s="12">
        <f>(((I500/60)/60)/24)+DATE(1970,1,1)</f>
        <v>40900.762141203704</v>
      </c>
      <c r="U500" s="14">
        <f>YEAR(T500)</f>
        <v>2011</v>
      </c>
    </row>
    <row r="501" spans="1:21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>ROUND(((E501 / D501)*100), 0)</f>
        <v>10</v>
      </c>
      <c r="P501">
        <f>IF(L501&lt;&gt;0, ROUND(E501/L501, 2), 0)</f>
        <v>73.459999999999994</v>
      </c>
      <c r="Q501" s="5" t="str">
        <f>LEFT(N501, SEARCH("/",N501,1)-1)</f>
        <v>film &amp; video</v>
      </c>
      <c r="R501" s="5" t="str">
        <f>RIGHT(N501, LEN(N501) - LEN(Q501) - 1)</f>
        <v>animation</v>
      </c>
      <c r="S501" s="11">
        <f>(((J501/60)/60)/24)+DATE(1970,1,1)</f>
        <v>40043.895462962959</v>
      </c>
      <c r="T501" s="12">
        <f>(((I501/60)/60)/24)+DATE(1970,1,1)</f>
        <v>40098.874305555553</v>
      </c>
      <c r="U501" s="14">
        <f>YEAR(T501)</f>
        <v>2009</v>
      </c>
    </row>
    <row r="502" spans="1:21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>ROUND(((E502 / D502)*100), 0)</f>
        <v>3</v>
      </c>
      <c r="P502">
        <f>IF(L502&lt;&gt;0, ROUND(E502/L502, 2), 0)</f>
        <v>53.75</v>
      </c>
      <c r="Q502" s="5" t="str">
        <f>LEFT(N502, SEARCH("/",N502,1)-1)</f>
        <v>film &amp; video</v>
      </c>
      <c r="R502" s="5" t="str">
        <f>RIGHT(N502, LEN(N502) - LEN(Q502) - 1)</f>
        <v>animation</v>
      </c>
      <c r="S502" s="11">
        <f>(((J502/60)/60)/24)+DATE(1970,1,1)</f>
        <v>40247.886006944449</v>
      </c>
      <c r="T502" s="12">
        <f>(((I502/60)/60)/24)+DATE(1970,1,1)</f>
        <v>40306.927777777775</v>
      </c>
      <c r="U502" s="14">
        <f>YEAR(T502)</f>
        <v>2010</v>
      </c>
    </row>
    <row r="503" spans="1:21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>ROUND(((E503 / D503)*100), 0)</f>
        <v>0</v>
      </c>
      <c r="P503">
        <f>IF(L503&lt;&gt;0, ROUND(E503/L503, 2), 0)</f>
        <v>0</v>
      </c>
      <c r="Q503" s="5" t="str">
        <f>LEFT(N503, SEARCH("/",N503,1)-1)</f>
        <v>film &amp; video</v>
      </c>
      <c r="R503" s="5" t="str">
        <f>RIGHT(N503, LEN(N503) - LEN(Q503) - 1)</f>
        <v>animation</v>
      </c>
      <c r="S503" s="11">
        <f>(((J503/60)/60)/24)+DATE(1970,1,1)</f>
        <v>40703.234386574077</v>
      </c>
      <c r="T503" s="12">
        <f>(((I503/60)/60)/24)+DATE(1970,1,1)</f>
        <v>40733.234386574077</v>
      </c>
      <c r="U503" s="14">
        <f>YEAR(T503)</f>
        <v>2011</v>
      </c>
    </row>
    <row r="504" spans="1:21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>ROUND(((E504 / D504)*100), 0)</f>
        <v>1</v>
      </c>
      <c r="P504">
        <f>IF(L504&lt;&gt;0, ROUND(E504/L504, 2), 0)</f>
        <v>57.5</v>
      </c>
      <c r="Q504" s="5" t="str">
        <f>LEFT(N504, SEARCH("/",N504,1)-1)</f>
        <v>film &amp; video</v>
      </c>
      <c r="R504" s="5" t="str">
        <f>RIGHT(N504, LEN(N504) - LEN(Q504) - 1)</f>
        <v>animation</v>
      </c>
      <c r="S504" s="11">
        <f>(((J504/60)/60)/24)+DATE(1970,1,1)</f>
        <v>40956.553530092591</v>
      </c>
      <c r="T504" s="12">
        <f>(((I504/60)/60)/24)+DATE(1970,1,1)</f>
        <v>40986.511863425927</v>
      </c>
      <c r="U504" s="14">
        <f>YEAR(T504)</f>
        <v>2012</v>
      </c>
    </row>
    <row r="505" spans="1:21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>ROUND(((E505 / D505)*100), 0)</f>
        <v>2</v>
      </c>
      <c r="P505">
        <f>IF(L505&lt;&gt;0, ROUND(E505/L505, 2), 0)</f>
        <v>12.67</v>
      </c>
      <c r="Q505" s="5" t="str">
        <f>LEFT(N505, SEARCH("/",N505,1)-1)</f>
        <v>film &amp; video</v>
      </c>
      <c r="R505" s="5" t="str">
        <f>RIGHT(N505, LEN(N505) - LEN(Q505) - 1)</f>
        <v>animation</v>
      </c>
      <c r="S505" s="11">
        <f>(((J505/60)/60)/24)+DATE(1970,1,1)</f>
        <v>41991.526655092588</v>
      </c>
      <c r="T505" s="12">
        <f>(((I505/60)/60)/24)+DATE(1970,1,1)</f>
        <v>42021.526655092588</v>
      </c>
      <c r="U505" s="14">
        <f>YEAR(T505)</f>
        <v>2015</v>
      </c>
    </row>
    <row r="506" spans="1:21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>ROUND(((E506 / D506)*100), 0)</f>
        <v>1</v>
      </c>
      <c r="P506">
        <f>IF(L506&lt;&gt;0, ROUND(E506/L506, 2), 0)</f>
        <v>67</v>
      </c>
      <c r="Q506" s="5" t="str">
        <f>LEFT(N506, SEARCH("/",N506,1)-1)</f>
        <v>film &amp; video</v>
      </c>
      <c r="R506" s="5" t="str">
        <f>RIGHT(N506, LEN(N506) - LEN(Q506) - 1)</f>
        <v>animation</v>
      </c>
      <c r="S506" s="11">
        <f>(((J506/60)/60)/24)+DATE(1970,1,1)</f>
        <v>40949.98364583333</v>
      </c>
      <c r="T506" s="12">
        <f>(((I506/60)/60)/24)+DATE(1970,1,1)</f>
        <v>41009.941979166666</v>
      </c>
      <c r="U506" s="14">
        <f>YEAR(T506)</f>
        <v>2012</v>
      </c>
    </row>
    <row r="507" spans="1:21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>ROUND(((E507 / D507)*100), 0)</f>
        <v>0</v>
      </c>
      <c r="P507">
        <f>IF(L507&lt;&gt;0, ROUND(E507/L507, 2), 0)</f>
        <v>3.71</v>
      </c>
      <c r="Q507" s="5" t="str">
        <f>LEFT(N507, SEARCH("/",N507,1)-1)</f>
        <v>film &amp; video</v>
      </c>
      <c r="R507" s="5" t="str">
        <f>RIGHT(N507, LEN(N507) - LEN(Q507) - 1)</f>
        <v>animation</v>
      </c>
      <c r="S507" s="11">
        <f>(((J507/60)/60)/24)+DATE(1970,1,1)</f>
        <v>42318.098217592589</v>
      </c>
      <c r="T507" s="12">
        <f>(((I507/60)/60)/24)+DATE(1970,1,1)</f>
        <v>42363.098217592589</v>
      </c>
      <c r="U507" s="14">
        <f>YEAR(T507)</f>
        <v>2015</v>
      </c>
    </row>
    <row r="508" spans="1:21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>ROUND(((E508 / D508)*100), 0)</f>
        <v>0</v>
      </c>
      <c r="P508">
        <f>IF(L508&lt;&gt;0, ROUND(E508/L508, 2), 0)</f>
        <v>250</v>
      </c>
      <c r="Q508" s="5" t="str">
        <f>LEFT(N508, SEARCH("/",N508,1)-1)</f>
        <v>film &amp; video</v>
      </c>
      <c r="R508" s="5" t="str">
        <f>RIGHT(N508, LEN(N508) - LEN(Q508) - 1)</f>
        <v>animation</v>
      </c>
      <c r="S508" s="11">
        <f>(((J508/60)/60)/24)+DATE(1970,1,1)</f>
        <v>41466.552314814813</v>
      </c>
      <c r="T508" s="12">
        <f>(((I508/60)/60)/24)+DATE(1970,1,1)</f>
        <v>41496.552314814813</v>
      </c>
      <c r="U508" s="14">
        <f>YEAR(T508)</f>
        <v>2013</v>
      </c>
    </row>
    <row r="509" spans="1:21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>ROUND(((E509 / D509)*100), 0)</f>
        <v>3</v>
      </c>
      <c r="P509">
        <f>IF(L509&lt;&gt;0, ROUND(E509/L509, 2), 0)</f>
        <v>64</v>
      </c>
      <c r="Q509" s="5" t="str">
        <f>LEFT(N509, SEARCH("/",N509,1)-1)</f>
        <v>film &amp; video</v>
      </c>
      <c r="R509" s="5" t="str">
        <f>RIGHT(N509, LEN(N509) - LEN(Q509) - 1)</f>
        <v>animation</v>
      </c>
      <c r="S509" s="11">
        <f>(((J509/60)/60)/24)+DATE(1970,1,1)</f>
        <v>41156.958993055552</v>
      </c>
      <c r="T509" s="12">
        <f>(((I509/60)/60)/24)+DATE(1970,1,1)</f>
        <v>41201.958993055552</v>
      </c>
      <c r="U509" s="14">
        <f>YEAR(T509)</f>
        <v>2012</v>
      </c>
    </row>
    <row r="510" spans="1:21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>ROUND(((E510 / D510)*100), 0)</f>
        <v>1</v>
      </c>
      <c r="P510">
        <f>IF(L510&lt;&gt;0, ROUND(E510/L510, 2), 0)</f>
        <v>133.33000000000001</v>
      </c>
      <c r="Q510" s="5" t="str">
        <f>LEFT(N510, SEARCH("/",N510,1)-1)</f>
        <v>film &amp; video</v>
      </c>
      <c r="R510" s="5" t="str">
        <f>RIGHT(N510, LEN(N510) - LEN(Q510) - 1)</f>
        <v>animation</v>
      </c>
      <c r="S510" s="11">
        <f>(((J510/60)/60)/24)+DATE(1970,1,1)</f>
        <v>40995.024317129632</v>
      </c>
      <c r="T510" s="12">
        <f>(((I510/60)/60)/24)+DATE(1970,1,1)</f>
        <v>41054.593055555553</v>
      </c>
      <c r="U510" s="14">
        <f>YEAR(T510)</f>
        <v>2012</v>
      </c>
    </row>
    <row r="511" spans="1:21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>ROUND(((E511 / D511)*100), 0)</f>
        <v>0</v>
      </c>
      <c r="P511">
        <f>IF(L511&lt;&gt;0, ROUND(E511/L511, 2), 0)</f>
        <v>10</v>
      </c>
      <c r="Q511" s="5" t="str">
        <f>LEFT(N511, SEARCH("/",N511,1)-1)</f>
        <v>film &amp; video</v>
      </c>
      <c r="R511" s="5" t="str">
        <f>RIGHT(N511, LEN(N511) - LEN(Q511) - 1)</f>
        <v>animation</v>
      </c>
      <c r="S511" s="11">
        <f>(((J511/60)/60)/24)+DATE(1970,1,1)</f>
        <v>42153.631597222222</v>
      </c>
      <c r="T511" s="12">
        <f>(((I511/60)/60)/24)+DATE(1970,1,1)</f>
        <v>42183.631597222222</v>
      </c>
      <c r="U511" s="14">
        <f>YEAR(T511)</f>
        <v>2015</v>
      </c>
    </row>
    <row r="512" spans="1:21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>ROUND(((E512 / D512)*100), 0)</f>
        <v>0</v>
      </c>
      <c r="P512">
        <f>IF(L512&lt;&gt;0, ROUND(E512/L512, 2), 0)</f>
        <v>0</v>
      </c>
      <c r="Q512" s="5" t="str">
        <f>LEFT(N512, SEARCH("/",N512,1)-1)</f>
        <v>film &amp; video</v>
      </c>
      <c r="R512" s="5" t="str">
        <f>RIGHT(N512, LEN(N512) - LEN(Q512) - 1)</f>
        <v>animation</v>
      </c>
      <c r="S512" s="11">
        <f>(((J512/60)/60)/24)+DATE(1970,1,1)</f>
        <v>42400.176377314812</v>
      </c>
      <c r="T512" s="12">
        <f>(((I512/60)/60)/24)+DATE(1970,1,1)</f>
        <v>42430.176377314812</v>
      </c>
      <c r="U512" s="14">
        <f>YEAR(T512)</f>
        <v>2016</v>
      </c>
    </row>
    <row r="513" spans="1:21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>ROUND(((E513 / D513)*100), 0)</f>
        <v>3</v>
      </c>
      <c r="P513">
        <f>IF(L513&lt;&gt;0, ROUND(E513/L513, 2), 0)</f>
        <v>30</v>
      </c>
      <c r="Q513" s="5" t="str">
        <f>LEFT(N513, SEARCH("/",N513,1)-1)</f>
        <v>film &amp; video</v>
      </c>
      <c r="R513" s="5" t="str">
        <f>RIGHT(N513, LEN(N513) - LEN(Q513) - 1)</f>
        <v>animation</v>
      </c>
      <c r="S513" s="11">
        <f>(((J513/60)/60)/24)+DATE(1970,1,1)</f>
        <v>41340.303032407406</v>
      </c>
      <c r="T513" s="12">
        <f>(((I513/60)/60)/24)+DATE(1970,1,1)</f>
        <v>41370.261365740742</v>
      </c>
      <c r="U513" s="14">
        <f>YEAR(T513)</f>
        <v>2013</v>
      </c>
    </row>
    <row r="514" spans="1:21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>ROUND(((E514 / D514)*100), 0)</f>
        <v>0</v>
      </c>
      <c r="P514">
        <f>IF(L514&lt;&gt;0, ROUND(E514/L514, 2), 0)</f>
        <v>5.5</v>
      </c>
      <c r="Q514" s="5" t="str">
        <f>LEFT(N514, SEARCH("/",N514,1)-1)</f>
        <v>film &amp; video</v>
      </c>
      <c r="R514" s="5" t="str">
        <f>RIGHT(N514, LEN(N514) - LEN(Q514) - 1)</f>
        <v>animation</v>
      </c>
      <c r="S514" s="11">
        <f>(((J514/60)/60)/24)+DATE(1970,1,1)</f>
        <v>42649.742210648154</v>
      </c>
      <c r="T514" s="12">
        <f>(((I514/60)/60)/24)+DATE(1970,1,1)</f>
        <v>42694.783877314811</v>
      </c>
      <c r="U514" s="14">
        <f>YEAR(T514)</f>
        <v>2016</v>
      </c>
    </row>
    <row r="515" spans="1:21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>ROUND(((E515 / D515)*100), 0)</f>
        <v>14</v>
      </c>
      <c r="P515">
        <f>IF(L515&lt;&gt;0, ROUND(E515/L515, 2), 0)</f>
        <v>102.38</v>
      </c>
      <c r="Q515" s="5" t="str">
        <f>LEFT(N515, SEARCH("/",N515,1)-1)</f>
        <v>film &amp; video</v>
      </c>
      <c r="R515" s="5" t="str">
        <f>RIGHT(N515, LEN(N515) - LEN(Q515) - 1)</f>
        <v>animation</v>
      </c>
      <c r="S515" s="11">
        <f>(((J515/60)/60)/24)+DATE(1970,1,1)</f>
        <v>42552.653993055559</v>
      </c>
      <c r="T515" s="12">
        <f>(((I515/60)/60)/24)+DATE(1970,1,1)</f>
        <v>42597.291666666672</v>
      </c>
      <c r="U515" s="14">
        <f>YEAR(T515)</f>
        <v>2016</v>
      </c>
    </row>
    <row r="516" spans="1:21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>ROUND(((E516 / D516)*100), 0)</f>
        <v>3</v>
      </c>
      <c r="P516">
        <f>IF(L516&lt;&gt;0, ROUND(E516/L516, 2), 0)</f>
        <v>16.670000000000002</v>
      </c>
      <c r="Q516" s="5" t="str">
        <f>LEFT(N516, SEARCH("/",N516,1)-1)</f>
        <v>film &amp; video</v>
      </c>
      <c r="R516" s="5" t="str">
        <f>RIGHT(N516, LEN(N516) - LEN(Q516) - 1)</f>
        <v>animation</v>
      </c>
      <c r="S516" s="11">
        <f>(((J516/60)/60)/24)+DATE(1970,1,1)</f>
        <v>41830.613969907405</v>
      </c>
      <c r="T516" s="12">
        <f>(((I516/60)/60)/24)+DATE(1970,1,1)</f>
        <v>41860.613969907405</v>
      </c>
      <c r="U516" s="14">
        <f>YEAR(T516)</f>
        <v>2014</v>
      </c>
    </row>
    <row r="517" spans="1:21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>ROUND(((E517 / D517)*100), 0)</f>
        <v>25</v>
      </c>
      <c r="P517">
        <f>IF(L517&lt;&gt;0, ROUND(E517/L517, 2), 0)</f>
        <v>725.03</v>
      </c>
      <c r="Q517" s="5" t="str">
        <f>LEFT(N517, SEARCH("/",N517,1)-1)</f>
        <v>film &amp; video</v>
      </c>
      <c r="R517" s="5" t="str">
        <f>RIGHT(N517, LEN(N517) - LEN(Q517) - 1)</f>
        <v>animation</v>
      </c>
      <c r="S517" s="11">
        <f>(((J517/60)/60)/24)+DATE(1970,1,1)</f>
        <v>42327.490752314814</v>
      </c>
      <c r="T517" s="12">
        <f>(((I517/60)/60)/24)+DATE(1970,1,1)</f>
        <v>42367.490752314814</v>
      </c>
      <c r="U517" s="14">
        <f>YEAR(T517)</f>
        <v>2015</v>
      </c>
    </row>
    <row r="518" spans="1:21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>ROUND(((E518 / D518)*100), 0)</f>
        <v>0</v>
      </c>
      <c r="P518">
        <f>IF(L518&lt;&gt;0, ROUND(E518/L518, 2), 0)</f>
        <v>0</v>
      </c>
      <c r="Q518" s="5" t="str">
        <f>LEFT(N518, SEARCH("/",N518,1)-1)</f>
        <v>film &amp; video</v>
      </c>
      <c r="R518" s="5" t="str">
        <f>RIGHT(N518, LEN(N518) - LEN(Q518) - 1)</f>
        <v>animation</v>
      </c>
      <c r="S518" s="11">
        <f>(((J518/60)/60)/24)+DATE(1970,1,1)</f>
        <v>42091.778703703705</v>
      </c>
      <c r="T518" s="12">
        <f>(((I518/60)/60)/24)+DATE(1970,1,1)</f>
        <v>42151.778703703705</v>
      </c>
      <c r="U518" s="14">
        <f>YEAR(T518)</f>
        <v>2015</v>
      </c>
    </row>
    <row r="519" spans="1:21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>ROUND(((E519 / D519)*100), 0)</f>
        <v>1</v>
      </c>
      <c r="P519">
        <f>IF(L519&lt;&gt;0, ROUND(E519/L519, 2), 0)</f>
        <v>68.33</v>
      </c>
      <c r="Q519" s="5" t="str">
        <f>LEFT(N519, SEARCH("/",N519,1)-1)</f>
        <v>film &amp; video</v>
      </c>
      <c r="R519" s="5" t="str">
        <f>RIGHT(N519, LEN(N519) - LEN(Q519) - 1)</f>
        <v>animation</v>
      </c>
      <c r="S519" s="11">
        <f>(((J519/60)/60)/24)+DATE(1970,1,1)</f>
        <v>42738.615289351852</v>
      </c>
      <c r="T519" s="12">
        <f>(((I519/60)/60)/24)+DATE(1970,1,1)</f>
        <v>42768.615289351852</v>
      </c>
      <c r="U519" s="14">
        <f>YEAR(T519)</f>
        <v>2017</v>
      </c>
    </row>
    <row r="520" spans="1:21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>ROUND(((E520 / D520)*100), 0)</f>
        <v>0</v>
      </c>
      <c r="P520">
        <f>IF(L520&lt;&gt;0, ROUND(E520/L520, 2), 0)</f>
        <v>0</v>
      </c>
      <c r="Q520" s="5" t="str">
        <f>LEFT(N520, SEARCH("/",N520,1)-1)</f>
        <v>film &amp; video</v>
      </c>
      <c r="R520" s="5" t="str">
        <f>RIGHT(N520, LEN(N520) - LEN(Q520) - 1)</f>
        <v>animation</v>
      </c>
      <c r="S520" s="11">
        <f>(((J520/60)/60)/24)+DATE(1970,1,1)</f>
        <v>42223.616018518514</v>
      </c>
      <c r="T520" s="12">
        <f>(((I520/60)/60)/24)+DATE(1970,1,1)</f>
        <v>42253.615277777775</v>
      </c>
      <c r="U520" s="14">
        <f>YEAR(T520)</f>
        <v>2015</v>
      </c>
    </row>
    <row r="521" spans="1:21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>ROUND(((E521 / D521)*100), 0)</f>
        <v>23</v>
      </c>
      <c r="P521">
        <f>IF(L521&lt;&gt;0, ROUND(E521/L521, 2), 0)</f>
        <v>39.229999999999997</v>
      </c>
      <c r="Q521" s="5" t="str">
        <f>LEFT(N521, SEARCH("/",N521,1)-1)</f>
        <v>film &amp; video</v>
      </c>
      <c r="R521" s="5" t="str">
        <f>RIGHT(N521, LEN(N521) - LEN(Q521) - 1)</f>
        <v>animation</v>
      </c>
      <c r="S521" s="11">
        <f>(((J521/60)/60)/24)+DATE(1970,1,1)</f>
        <v>41218.391446759262</v>
      </c>
      <c r="T521" s="12">
        <f>(((I521/60)/60)/24)+DATE(1970,1,1)</f>
        <v>41248.391446759262</v>
      </c>
      <c r="U521" s="14">
        <f>YEAR(T521)</f>
        <v>2012</v>
      </c>
    </row>
    <row r="522" spans="1:21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>ROUND(((E522 / D522)*100), 0)</f>
        <v>102</v>
      </c>
      <c r="P522">
        <f>IF(L522&lt;&gt;0, ROUND(E522/L522, 2), 0)</f>
        <v>150.15</v>
      </c>
      <c r="Q522" s="5" t="str">
        <f>LEFT(N522, SEARCH("/",N522,1)-1)</f>
        <v>theater</v>
      </c>
      <c r="R522" s="5" t="str">
        <f>RIGHT(N522, LEN(N522) - LEN(Q522) - 1)</f>
        <v>plays</v>
      </c>
      <c r="S522" s="11">
        <f>(((J522/60)/60)/24)+DATE(1970,1,1)</f>
        <v>42318.702094907407</v>
      </c>
      <c r="T522" s="12">
        <f>(((I522/60)/60)/24)+DATE(1970,1,1)</f>
        <v>42348.702094907407</v>
      </c>
      <c r="U522" s="14">
        <f>YEAR(T522)</f>
        <v>2015</v>
      </c>
    </row>
    <row r="523" spans="1:21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>ROUND(((E523 / D523)*100), 0)</f>
        <v>105</v>
      </c>
      <c r="P523">
        <f>IF(L523&lt;&gt;0, ROUND(E523/L523, 2), 0)</f>
        <v>93.43</v>
      </c>
      <c r="Q523" s="5" t="str">
        <f>LEFT(N523, SEARCH("/",N523,1)-1)</f>
        <v>theater</v>
      </c>
      <c r="R523" s="5" t="str">
        <f>RIGHT(N523, LEN(N523) - LEN(Q523) - 1)</f>
        <v>plays</v>
      </c>
      <c r="S523" s="11">
        <f>(((J523/60)/60)/24)+DATE(1970,1,1)</f>
        <v>42646.092812499999</v>
      </c>
      <c r="T523" s="12">
        <f>(((I523/60)/60)/24)+DATE(1970,1,1)</f>
        <v>42675.207638888889</v>
      </c>
      <c r="U523" s="14">
        <f>YEAR(T523)</f>
        <v>2016</v>
      </c>
    </row>
    <row r="524" spans="1:21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>ROUND(((E524 / D524)*100), 0)</f>
        <v>115</v>
      </c>
      <c r="P524">
        <f>IF(L524&lt;&gt;0, ROUND(E524/L524, 2), 0)</f>
        <v>110.97</v>
      </c>
      <c r="Q524" s="5" t="str">
        <f>LEFT(N524, SEARCH("/",N524,1)-1)</f>
        <v>theater</v>
      </c>
      <c r="R524" s="5" t="str">
        <f>RIGHT(N524, LEN(N524) - LEN(Q524) - 1)</f>
        <v>plays</v>
      </c>
      <c r="S524" s="11">
        <f>(((J524/60)/60)/24)+DATE(1970,1,1)</f>
        <v>42430.040798611109</v>
      </c>
      <c r="T524" s="12">
        <f>(((I524/60)/60)/24)+DATE(1970,1,1)</f>
        <v>42449.999131944445</v>
      </c>
      <c r="U524" s="14">
        <f>YEAR(T524)</f>
        <v>2016</v>
      </c>
    </row>
    <row r="525" spans="1:21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>ROUND(((E525 / D525)*100), 0)</f>
        <v>121</v>
      </c>
      <c r="P525">
        <f>IF(L525&lt;&gt;0, ROUND(E525/L525, 2), 0)</f>
        <v>71.790000000000006</v>
      </c>
      <c r="Q525" s="5" t="str">
        <f>LEFT(N525, SEARCH("/",N525,1)-1)</f>
        <v>theater</v>
      </c>
      <c r="R525" s="5" t="str">
        <f>RIGHT(N525, LEN(N525) - LEN(Q525) - 1)</f>
        <v>plays</v>
      </c>
      <c r="S525" s="11">
        <f>(((J525/60)/60)/24)+DATE(1970,1,1)</f>
        <v>42238.13282407407</v>
      </c>
      <c r="T525" s="12">
        <f>(((I525/60)/60)/24)+DATE(1970,1,1)</f>
        <v>42268.13282407407</v>
      </c>
      <c r="U525" s="14">
        <f>YEAR(T525)</f>
        <v>2015</v>
      </c>
    </row>
    <row r="526" spans="1:21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>ROUND(((E526 / D526)*100), 0)</f>
        <v>109</v>
      </c>
      <c r="P526">
        <f>IF(L526&lt;&gt;0, ROUND(E526/L526, 2), 0)</f>
        <v>29.26</v>
      </c>
      <c r="Q526" s="5" t="str">
        <f>LEFT(N526, SEARCH("/",N526,1)-1)</f>
        <v>theater</v>
      </c>
      <c r="R526" s="5" t="str">
        <f>RIGHT(N526, LEN(N526) - LEN(Q526) - 1)</f>
        <v>plays</v>
      </c>
      <c r="S526" s="11">
        <f>(((J526/60)/60)/24)+DATE(1970,1,1)</f>
        <v>42492.717233796298</v>
      </c>
      <c r="T526" s="12">
        <f>(((I526/60)/60)/24)+DATE(1970,1,1)</f>
        <v>42522.717233796298</v>
      </c>
      <c r="U526" s="14">
        <f>YEAR(T526)</f>
        <v>2016</v>
      </c>
    </row>
    <row r="527" spans="1:21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>ROUND(((E527 / D527)*100), 0)</f>
        <v>100</v>
      </c>
      <c r="P527">
        <f>IF(L527&lt;&gt;0, ROUND(E527/L527, 2), 0)</f>
        <v>1000</v>
      </c>
      <c r="Q527" s="5" t="str">
        <f>LEFT(N527, SEARCH("/",N527,1)-1)</f>
        <v>theater</v>
      </c>
      <c r="R527" s="5" t="str">
        <f>RIGHT(N527, LEN(N527) - LEN(Q527) - 1)</f>
        <v>plays</v>
      </c>
      <c r="S527" s="11">
        <f>(((J527/60)/60)/24)+DATE(1970,1,1)</f>
        <v>41850.400937500002</v>
      </c>
      <c r="T527" s="12">
        <f>(((I527/60)/60)/24)+DATE(1970,1,1)</f>
        <v>41895.400937500002</v>
      </c>
      <c r="U527" s="14">
        <f>YEAR(T527)</f>
        <v>2014</v>
      </c>
    </row>
    <row r="528" spans="1:21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>ROUND(((E528 / D528)*100), 0)</f>
        <v>114</v>
      </c>
      <c r="P528">
        <f>IF(L528&lt;&gt;0, ROUND(E528/L528, 2), 0)</f>
        <v>74.349999999999994</v>
      </c>
      <c r="Q528" s="5" t="str">
        <f>LEFT(N528, SEARCH("/",N528,1)-1)</f>
        <v>theater</v>
      </c>
      <c r="R528" s="5" t="str">
        <f>RIGHT(N528, LEN(N528) - LEN(Q528) - 1)</f>
        <v>plays</v>
      </c>
      <c r="S528" s="11">
        <f>(((J528/60)/60)/24)+DATE(1970,1,1)</f>
        <v>42192.591944444444</v>
      </c>
      <c r="T528" s="12">
        <f>(((I528/60)/60)/24)+DATE(1970,1,1)</f>
        <v>42223.708333333328</v>
      </c>
      <c r="U528" s="14">
        <f>YEAR(T528)</f>
        <v>2015</v>
      </c>
    </row>
    <row r="529" spans="1:21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>ROUND(((E529 / D529)*100), 0)</f>
        <v>101</v>
      </c>
      <c r="P529">
        <f>IF(L529&lt;&gt;0, ROUND(E529/L529, 2), 0)</f>
        <v>63.83</v>
      </c>
      <c r="Q529" s="5" t="str">
        <f>LEFT(N529, SEARCH("/",N529,1)-1)</f>
        <v>theater</v>
      </c>
      <c r="R529" s="5" t="str">
        <f>RIGHT(N529, LEN(N529) - LEN(Q529) - 1)</f>
        <v>plays</v>
      </c>
      <c r="S529" s="11">
        <f>(((J529/60)/60)/24)+DATE(1970,1,1)</f>
        <v>42753.205625000002</v>
      </c>
      <c r="T529" s="12">
        <f>(((I529/60)/60)/24)+DATE(1970,1,1)</f>
        <v>42783.670138888891</v>
      </c>
      <c r="U529" s="14">
        <f>YEAR(T529)</f>
        <v>2017</v>
      </c>
    </row>
    <row r="530" spans="1:21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>ROUND(((E530 / D530)*100), 0)</f>
        <v>116</v>
      </c>
      <c r="P530">
        <f>IF(L530&lt;&gt;0, ROUND(E530/L530, 2), 0)</f>
        <v>44.33</v>
      </c>
      <c r="Q530" s="5" t="str">
        <f>LEFT(N530, SEARCH("/",N530,1)-1)</f>
        <v>theater</v>
      </c>
      <c r="R530" s="5" t="str">
        <f>RIGHT(N530, LEN(N530) - LEN(Q530) - 1)</f>
        <v>plays</v>
      </c>
      <c r="S530" s="11">
        <f>(((J530/60)/60)/24)+DATE(1970,1,1)</f>
        <v>42155.920219907406</v>
      </c>
      <c r="T530" s="12">
        <f>(((I530/60)/60)/24)+DATE(1970,1,1)</f>
        <v>42176.888888888891</v>
      </c>
      <c r="U530" s="14">
        <f>YEAR(T530)</f>
        <v>2015</v>
      </c>
    </row>
    <row r="531" spans="1:21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>ROUND(((E531 / D531)*100), 0)</f>
        <v>130</v>
      </c>
      <c r="P531">
        <f>IF(L531&lt;&gt;0, ROUND(E531/L531, 2), 0)</f>
        <v>86.94</v>
      </c>
      <c r="Q531" s="5" t="str">
        <f>LEFT(N531, SEARCH("/",N531,1)-1)</f>
        <v>theater</v>
      </c>
      <c r="R531" s="5" t="str">
        <f>RIGHT(N531, LEN(N531) - LEN(Q531) - 1)</f>
        <v>plays</v>
      </c>
      <c r="S531" s="11">
        <f>(((J531/60)/60)/24)+DATE(1970,1,1)</f>
        <v>42725.031180555554</v>
      </c>
      <c r="T531" s="12">
        <f>(((I531/60)/60)/24)+DATE(1970,1,1)</f>
        <v>42746.208333333328</v>
      </c>
      <c r="U531" s="14">
        <f>YEAR(T531)</f>
        <v>2017</v>
      </c>
    </row>
    <row r="532" spans="1:21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>ROUND(((E532 / D532)*100), 0)</f>
        <v>108</v>
      </c>
      <c r="P532">
        <f>IF(L532&lt;&gt;0, ROUND(E532/L532, 2), 0)</f>
        <v>126.55</v>
      </c>
      <c r="Q532" s="5" t="str">
        <f>LEFT(N532, SEARCH("/",N532,1)-1)</f>
        <v>theater</v>
      </c>
      <c r="R532" s="5" t="str">
        <f>RIGHT(N532, LEN(N532) - LEN(Q532) - 1)</f>
        <v>plays</v>
      </c>
      <c r="S532" s="11">
        <f>(((J532/60)/60)/24)+DATE(1970,1,1)</f>
        <v>42157.591064814813</v>
      </c>
      <c r="T532" s="12">
        <f>(((I532/60)/60)/24)+DATE(1970,1,1)</f>
        <v>42179.083333333328</v>
      </c>
      <c r="U532" s="14">
        <f>YEAR(T532)</f>
        <v>2015</v>
      </c>
    </row>
    <row r="533" spans="1:21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>ROUND(((E533 / D533)*100), 0)</f>
        <v>100</v>
      </c>
      <c r="P533">
        <f>IF(L533&lt;&gt;0, ROUND(E533/L533, 2), 0)</f>
        <v>129.03</v>
      </c>
      <c r="Q533" s="5" t="str">
        <f>LEFT(N533, SEARCH("/",N533,1)-1)</f>
        <v>theater</v>
      </c>
      <c r="R533" s="5" t="str">
        <f>RIGHT(N533, LEN(N533) - LEN(Q533) - 1)</f>
        <v>plays</v>
      </c>
      <c r="S533" s="11">
        <f>(((J533/60)/60)/24)+DATE(1970,1,1)</f>
        <v>42676.065150462964</v>
      </c>
      <c r="T533" s="12">
        <f>(((I533/60)/60)/24)+DATE(1970,1,1)</f>
        <v>42721.290972222225</v>
      </c>
      <c r="U533" s="14">
        <f>YEAR(T533)</f>
        <v>2016</v>
      </c>
    </row>
    <row r="534" spans="1:21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>ROUND(((E534 / D534)*100), 0)</f>
        <v>123</v>
      </c>
      <c r="P534">
        <f>IF(L534&lt;&gt;0, ROUND(E534/L534, 2), 0)</f>
        <v>71.239999999999995</v>
      </c>
      <c r="Q534" s="5" t="str">
        <f>LEFT(N534, SEARCH("/",N534,1)-1)</f>
        <v>theater</v>
      </c>
      <c r="R534" s="5" t="str">
        <f>RIGHT(N534, LEN(N534) - LEN(Q534) - 1)</f>
        <v>plays</v>
      </c>
      <c r="S534" s="11">
        <f>(((J534/60)/60)/24)+DATE(1970,1,1)</f>
        <v>42473.007037037038</v>
      </c>
      <c r="T534" s="12">
        <f>(((I534/60)/60)/24)+DATE(1970,1,1)</f>
        <v>42503.007037037038</v>
      </c>
      <c r="U534" s="14">
        <f>YEAR(T534)</f>
        <v>2016</v>
      </c>
    </row>
    <row r="535" spans="1:21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>ROUND(((E535 / D535)*100), 0)</f>
        <v>100</v>
      </c>
      <c r="P535">
        <f>IF(L535&lt;&gt;0, ROUND(E535/L535, 2), 0)</f>
        <v>117.88</v>
      </c>
      <c r="Q535" s="5" t="str">
        <f>LEFT(N535, SEARCH("/",N535,1)-1)</f>
        <v>theater</v>
      </c>
      <c r="R535" s="5" t="str">
        <f>RIGHT(N535, LEN(N535) - LEN(Q535) - 1)</f>
        <v>plays</v>
      </c>
      <c r="S535" s="11">
        <f>(((J535/60)/60)/24)+DATE(1970,1,1)</f>
        <v>42482.43478009259</v>
      </c>
      <c r="T535" s="12">
        <f>(((I535/60)/60)/24)+DATE(1970,1,1)</f>
        <v>42506.43478009259</v>
      </c>
      <c r="U535" s="14">
        <f>YEAR(T535)</f>
        <v>2016</v>
      </c>
    </row>
    <row r="536" spans="1:21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>ROUND(((E536 / D536)*100), 0)</f>
        <v>105</v>
      </c>
      <c r="P536">
        <f>IF(L536&lt;&gt;0, ROUND(E536/L536, 2), 0)</f>
        <v>327.08</v>
      </c>
      <c r="Q536" s="5" t="str">
        <f>LEFT(N536, SEARCH("/",N536,1)-1)</f>
        <v>theater</v>
      </c>
      <c r="R536" s="5" t="str">
        <f>RIGHT(N536, LEN(N536) - LEN(Q536) - 1)</f>
        <v>plays</v>
      </c>
      <c r="S536" s="11">
        <f>(((J536/60)/60)/24)+DATE(1970,1,1)</f>
        <v>42270.810995370368</v>
      </c>
      <c r="T536" s="12">
        <f>(((I536/60)/60)/24)+DATE(1970,1,1)</f>
        <v>42309.958333333328</v>
      </c>
      <c r="U536" s="14">
        <f>YEAR(T536)</f>
        <v>2015</v>
      </c>
    </row>
    <row r="537" spans="1:21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>ROUND(((E537 / D537)*100), 0)</f>
        <v>103</v>
      </c>
      <c r="P537">
        <f>IF(L537&lt;&gt;0, ROUND(E537/L537, 2), 0)</f>
        <v>34.75</v>
      </c>
      <c r="Q537" s="5" t="str">
        <f>LEFT(N537, SEARCH("/",N537,1)-1)</f>
        <v>theater</v>
      </c>
      <c r="R537" s="5" t="str">
        <f>RIGHT(N537, LEN(N537) - LEN(Q537) - 1)</f>
        <v>plays</v>
      </c>
      <c r="S537" s="11">
        <f>(((J537/60)/60)/24)+DATE(1970,1,1)</f>
        <v>42711.545196759253</v>
      </c>
      <c r="T537" s="12">
        <f>(((I537/60)/60)/24)+DATE(1970,1,1)</f>
        <v>42741.545196759253</v>
      </c>
      <c r="U537" s="14">
        <f>YEAR(T537)</f>
        <v>2017</v>
      </c>
    </row>
    <row r="538" spans="1:21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>ROUND(((E538 / D538)*100), 0)</f>
        <v>118</v>
      </c>
      <c r="P538">
        <f>IF(L538&lt;&gt;0, ROUND(E538/L538, 2), 0)</f>
        <v>100.06</v>
      </c>
      <c r="Q538" s="5" t="str">
        <f>LEFT(N538, SEARCH("/",N538,1)-1)</f>
        <v>theater</v>
      </c>
      <c r="R538" s="5" t="str">
        <f>RIGHT(N538, LEN(N538) - LEN(Q538) - 1)</f>
        <v>plays</v>
      </c>
      <c r="S538" s="11">
        <f>(((J538/60)/60)/24)+DATE(1970,1,1)</f>
        <v>42179.344988425932</v>
      </c>
      <c r="T538" s="12">
        <f>(((I538/60)/60)/24)+DATE(1970,1,1)</f>
        <v>42219.75</v>
      </c>
      <c r="U538" s="14">
        <f>YEAR(T538)</f>
        <v>2015</v>
      </c>
    </row>
    <row r="539" spans="1:21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>ROUND(((E539 / D539)*100), 0)</f>
        <v>121</v>
      </c>
      <c r="P539">
        <f>IF(L539&lt;&gt;0, ROUND(E539/L539, 2), 0)</f>
        <v>40.85</v>
      </c>
      <c r="Q539" s="5" t="str">
        <f>LEFT(N539, SEARCH("/",N539,1)-1)</f>
        <v>theater</v>
      </c>
      <c r="R539" s="5" t="str">
        <f>RIGHT(N539, LEN(N539) - LEN(Q539) - 1)</f>
        <v>plays</v>
      </c>
      <c r="S539" s="11">
        <f>(((J539/60)/60)/24)+DATE(1970,1,1)</f>
        <v>42282.768414351856</v>
      </c>
      <c r="T539" s="12">
        <f>(((I539/60)/60)/24)+DATE(1970,1,1)</f>
        <v>42312.810081018513</v>
      </c>
      <c r="U539" s="14">
        <f>YEAR(T539)</f>
        <v>2015</v>
      </c>
    </row>
    <row r="540" spans="1:21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>ROUND(((E540 / D540)*100), 0)</f>
        <v>302</v>
      </c>
      <c r="P540">
        <f>IF(L540&lt;&gt;0, ROUND(E540/L540, 2), 0)</f>
        <v>252.02</v>
      </c>
      <c r="Q540" s="5" t="str">
        <f>LEFT(N540, SEARCH("/",N540,1)-1)</f>
        <v>theater</v>
      </c>
      <c r="R540" s="5" t="str">
        <f>RIGHT(N540, LEN(N540) - LEN(Q540) - 1)</f>
        <v>plays</v>
      </c>
      <c r="S540" s="11">
        <f>(((J540/60)/60)/24)+DATE(1970,1,1)</f>
        <v>42473.794710648144</v>
      </c>
      <c r="T540" s="12">
        <f>(((I540/60)/60)/24)+DATE(1970,1,1)</f>
        <v>42503.794710648144</v>
      </c>
      <c r="U540" s="14">
        <f>YEAR(T540)</f>
        <v>2016</v>
      </c>
    </row>
    <row r="541" spans="1:21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>ROUND(((E541 / D541)*100), 0)</f>
        <v>101</v>
      </c>
      <c r="P541">
        <f>IF(L541&lt;&gt;0, ROUND(E541/L541, 2), 0)</f>
        <v>25.16</v>
      </c>
      <c r="Q541" s="5" t="str">
        <f>LEFT(N541, SEARCH("/",N541,1)-1)</f>
        <v>theater</v>
      </c>
      <c r="R541" s="5" t="str">
        <f>RIGHT(N541, LEN(N541) - LEN(Q541) - 1)</f>
        <v>plays</v>
      </c>
      <c r="S541" s="11">
        <f>(((J541/60)/60)/24)+DATE(1970,1,1)</f>
        <v>42535.049849537041</v>
      </c>
      <c r="T541" s="12">
        <f>(((I541/60)/60)/24)+DATE(1970,1,1)</f>
        <v>42556.049849537041</v>
      </c>
      <c r="U541" s="14">
        <f>YEAR(T541)</f>
        <v>2016</v>
      </c>
    </row>
    <row r="542" spans="1:21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>ROUND(((E542 / D542)*100), 0)</f>
        <v>0</v>
      </c>
      <c r="P542">
        <f>IF(L542&lt;&gt;0, ROUND(E542/L542, 2), 0)</f>
        <v>1</v>
      </c>
      <c r="Q542" s="5" t="str">
        <f>LEFT(N542, SEARCH("/",N542,1)-1)</f>
        <v>technology</v>
      </c>
      <c r="R542" s="5" t="str">
        <f>RIGHT(N542, LEN(N542) - LEN(Q542) - 1)</f>
        <v>web</v>
      </c>
      <c r="S542" s="11">
        <f>(((J542/60)/60)/24)+DATE(1970,1,1)</f>
        <v>42009.817199074074</v>
      </c>
      <c r="T542" s="12">
        <f>(((I542/60)/60)/24)+DATE(1970,1,1)</f>
        <v>42039.817199074074</v>
      </c>
      <c r="U542" s="14">
        <f>YEAR(T542)</f>
        <v>2015</v>
      </c>
    </row>
    <row r="543" spans="1:21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>ROUND(((E543 / D543)*100), 0)</f>
        <v>1</v>
      </c>
      <c r="P543">
        <f>IF(L543&lt;&gt;0, ROUND(E543/L543, 2), 0)</f>
        <v>25</v>
      </c>
      <c r="Q543" s="5" t="str">
        <f>LEFT(N543, SEARCH("/",N543,1)-1)</f>
        <v>technology</v>
      </c>
      <c r="R543" s="5" t="str">
        <f>RIGHT(N543, LEN(N543) - LEN(Q543) - 1)</f>
        <v>web</v>
      </c>
      <c r="S543" s="11">
        <f>(((J543/60)/60)/24)+DATE(1970,1,1)</f>
        <v>42276.046689814815</v>
      </c>
      <c r="T543" s="12">
        <f>(((I543/60)/60)/24)+DATE(1970,1,1)</f>
        <v>42306.046689814815</v>
      </c>
      <c r="U543" s="14">
        <f>YEAR(T543)</f>
        <v>2015</v>
      </c>
    </row>
    <row r="544" spans="1:21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>ROUND(((E544 / D544)*100), 0)</f>
        <v>0</v>
      </c>
      <c r="P544">
        <f>IF(L544&lt;&gt;0, ROUND(E544/L544, 2), 0)</f>
        <v>1</v>
      </c>
      <c r="Q544" s="5" t="str">
        <f>LEFT(N544, SEARCH("/",N544,1)-1)</f>
        <v>technology</v>
      </c>
      <c r="R544" s="5" t="str">
        <f>RIGHT(N544, LEN(N544) - LEN(Q544) - 1)</f>
        <v>web</v>
      </c>
      <c r="S544" s="11">
        <f>(((J544/60)/60)/24)+DATE(1970,1,1)</f>
        <v>42433.737453703703</v>
      </c>
      <c r="T544" s="12">
        <f>(((I544/60)/60)/24)+DATE(1970,1,1)</f>
        <v>42493.695787037039</v>
      </c>
      <c r="U544" s="14">
        <f>YEAR(T544)</f>
        <v>2016</v>
      </c>
    </row>
    <row r="545" spans="1:21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>ROUND(((E545 / D545)*100), 0)</f>
        <v>0</v>
      </c>
      <c r="P545">
        <f>IF(L545&lt;&gt;0, ROUND(E545/L545, 2), 0)</f>
        <v>35</v>
      </c>
      <c r="Q545" s="5" t="str">
        <f>LEFT(N545, SEARCH("/",N545,1)-1)</f>
        <v>technology</v>
      </c>
      <c r="R545" s="5" t="str">
        <f>RIGHT(N545, LEN(N545) - LEN(Q545) - 1)</f>
        <v>web</v>
      </c>
      <c r="S545" s="11">
        <f>(((J545/60)/60)/24)+DATE(1970,1,1)</f>
        <v>41914.092152777775</v>
      </c>
      <c r="T545" s="12">
        <f>(((I545/60)/60)/24)+DATE(1970,1,1)</f>
        <v>41944.092152777775</v>
      </c>
      <c r="U545" s="14">
        <f>YEAR(T545)</f>
        <v>2014</v>
      </c>
    </row>
    <row r="546" spans="1:21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>ROUND(((E546 / D546)*100), 0)</f>
        <v>1</v>
      </c>
      <c r="P546">
        <f>IF(L546&lt;&gt;0, ROUND(E546/L546, 2), 0)</f>
        <v>3</v>
      </c>
      <c r="Q546" s="5" t="str">
        <f>LEFT(N546, SEARCH("/",N546,1)-1)</f>
        <v>technology</v>
      </c>
      <c r="R546" s="5" t="str">
        <f>RIGHT(N546, LEN(N546) - LEN(Q546) - 1)</f>
        <v>web</v>
      </c>
      <c r="S546" s="11">
        <f>(((J546/60)/60)/24)+DATE(1970,1,1)</f>
        <v>42525.656944444447</v>
      </c>
      <c r="T546" s="12">
        <f>(((I546/60)/60)/24)+DATE(1970,1,1)</f>
        <v>42555.656944444447</v>
      </c>
      <c r="U546" s="14">
        <f>YEAR(T546)</f>
        <v>2016</v>
      </c>
    </row>
    <row r="547" spans="1:21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>ROUND(((E547 / D547)*100), 0)</f>
        <v>27</v>
      </c>
      <c r="P547">
        <f>IF(L547&lt;&gt;0, ROUND(E547/L547, 2), 0)</f>
        <v>402.71</v>
      </c>
      <c r="Q547" s="5" t="str">
        <f>LEFT(N547, SEARCH("/",N547,1)-1)</f>
        <v>technology</v>
      </c>
      <c r="R547" s="5" t="str">
        <f>RIGHT(N547, LEN(N547) - LEN(Q547) - 1)</f>
        <v>web</v>
      </c>
      <c r="S547" s="11">
        <f>(((J547/60)/60)/24)+DATE(1970,1,1)</f>
        <v>42283.592465277776</v>
      </c>
      <c r="T547" s="12">
        <f>(((I547/60)/60)/24)+DATE(1970,1,1)</f>
        <v>42323.634131944447</v>
      </c>
      <c r="U547" s="14">
        <f>YEAR(T547)</f>
        <v>2015</v>
      </c>
    </row>
    <row r="548" spans="1:21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>ROUND(((E548 / D548)*100), 0)</f>
        <v>0</v>
      </c>
      <c r="P548">
        <f>IF(L548&lt;&gt;0, ROUND(E548/L548, 2), 0)</f>
        <v>26</v>
      </c>
      <c r="Q548" s="5" t="str">
        <f>LEFT(N548, SEARCH("/",N548,1)-1)</f>
        <v>technology</v>
      </c>
      <c r="R548" s="5" t="str">
        <f>RIGHT(N548, LEN(N548) - LEN(Q548) - 1)</f>
        <v>web</v>
      </c>
      <c r="S548" s="11">
        <f>(((J548/60)/60)/24)+DATE(1970,1,1)</f>
        <v>42249.667997685188</v>
      </c>
      <c r="T548" s="12">
        <f>(((I548/60)/60)/24)+DATE(1970,1,1)</f>
        <v>42294.667997685188</v>
      </c>
      <c r="U548" s="14">
        <f>YEAR(T548)</f>
        <v>2015</v>
      </c>
    </row>
    <row r="549" spans="1:21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>ROUND(((E549 / D549)*100), 0)</f>
        <v>0</v>
      </c>
      <c r="P549">
        <f>IF(L549&lt;&gt;0, ROUND(E549/L549, 2), 0)</f>
        <v>0</v>
      </c>
      <c r="Q549" s="5" t="str">
        <f>LEFT(N549, SEARCH("/",N549,1)-1)</f>
        <v>technology</v>
      </c>
      <c r="R549" s="5" t="str">
        <f>RIGHT(N549, LEN(N549) - LEN(Q549) - 1)</f>
        <v>web</v>
      </c>
      <c r="S549" s="11">
        <f>(((J549/60)/60)/24)+DATE(1970,1,1)</f>
        <v>42380.696342592593</v>
      </c>
      <c r="T549" s="12">
        <f>(((I549/60)/60)/24)+DATE(1970,1,1)</f>
        <v>42410.696342592593</v>
      </c>
      <c r="U549" s="14">
        <f>YEAR(T549)</f>
        <v>2016</v>
      </c>
    </row>
    <row r="550" spans="1:21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>ROUND(((E550 / D550)*100), 0)</f>
        <v>0</v>
      </c>
      <c r="P550">
        <f>IF(L550&lt;&gt;0, ROUND(E550/L550, 2), 0)</f>
        <v>9</v>
      </c>
      <c r="Q550" s="5" t="str">
        <f>LEFT(N550, SEARCH("/",N550,1)-1)</f>
        <v>technology</v>
      </c>
      <c r="R550" s="5" t="str">
        <f>RIGHT(N550, LEN(N550) - LEN(Q550) - 1)</f>
        <v>web</v>
      </c>
      <c r="S550" s="11">
        <f>(((J550/60)/60)/24)+DATE(1970,1,1)</f>
        <v>42276.903333333335</v>
      </c>
      <c r="T550" s="12">
        <f>(((I550/60)/60)/24)+DATE(1970,1,1)</f>
        <v>42306.903333333335</v>
      </c>
      <c r="U550" s="14">
        <f>YEAR(T550)</f>
        <v>2015</v>
      </c>
    </row>
    <row r="551" spans="1:21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>ROUND(((E551 / D551)*100), 0)</f>
        <v>3</v>
      </c>
      <c r="P551">
        <f>IF(L551&lt;&gt;0, ROUND(E551/L551, 2), 0)</f>
        <v>8.5</v>
      </c>
      <c r="Q551" s="5" t="str">
        <f>LEFT(N551, SEARCH("/",N551,1)-1)</f>
        <v>technology</v>
      </c>
      <c r="R551" s="5" t="str">
        <f>RIGHT(N551, LEN(N551) - LEN(Q551) - 1)</f>
        <v>web</v>
      </c>
      <c r="S551" s="11">
        <f>(((J551/60)/60)/24)+DATE(1970,1,1)</f>
        <v>42163.636828703704</v>
      </c>
      <c r="T551" s="12">
        <f>(((I551/60)/60)/24)+DATE(1970,1,1)</f>
        <v>42193.636828703704</v>
      </c>
      <c r="U551" s="14">
        <f>YEAR(T551)</f>
        <v>2015</v>
      </c>
    </row>
    <row r="552" spans="1:21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>ROUND(((E552 / D552)*100), 0)</f>
        <v>1</v>
      </c>
      <c r="P552">
        <f>IF(L552&lt;&gt;0, ROUND(E552/L552, 2), 0)</f>
        <v>8.75</v>
      </c>
      <c r="Q552" s="5" t="str">
        <f>LEFT(N552, SEARCH("/",N552,1)-1)</f>
        <v>technology</v>
      </c>
      <c r="R552" s="5" t="str">
        <f>RIGHT(N552, LEN(N552) - LEN(Q552) - 1)</f>
        <v>web</v>
      </c>
      <c r="S552" s="11">
        <f>(((J552/60)/60)/24)+DATE(1970,1,1)</f>
        <v>42753.678761574076</v>
      </c>
      <c r="T552" s="12">
        <f>(((I552/60)/60)/24)+DATE(1970,1,1)</f>
        <v>42766.208333333328</v>
      </c>
      <c r="U552" s="14">
        <f>YEAR(T552)</f>
        <v>2017</v>
      </c>
    </row>
    <row r="553" spans="1:21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>ROUND(((E553 / D553)*100), 0)</f>
        <v>5</v>
      </c>
      <c r="P553">
        <f>IF(L553&lt;&gt;0, ROUND(E553/L553, 2), 0)</f>
        <v>135.04</v>
      </c>
      <c r="Q553" s="5" t="str">
        <f>LEFT(N553, SEARCH("/",N553,1)-1)</f>
        <v>technology</v>
      </c>
      <c r="R553" s="5" t="str">
        <f>RIGHT(N553, LEN(N553) - LEN(Q553) - 1)</f>
        <v>web</v>
      </c>
      <c r="S553" s="11">
        <f>(((J553/60)/60)/24)+DATE(1970,1,1)</f>
        <v>42173.275740740741</v>
      </c>
      <c r="T553" s="12">
        <f>(((I553/60)/60)/24)+DATE(1970,1,1)</f>
        <v>42217.745138888888</v>
      </c>
      <c r="U553" s="14">
        <f>YEAR(T553)</f>
        <v>2015</v>
      </c>
    </row>
    <row r="554" spans="1:21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>ROUND(((E554 / D554)*100), 0)</f>
        <v>0</v>
      </c>
      <c r="P554">
        <f>IF(L554&lt;&gt;0, ROUND(E554/L554, 2), 0)</f>
        <v>0</v>
      </c>
      <c r="Q554" s="5" t="str">
        <f>LEFT(N554, SEARCH("/",N554,1)-1)</f>
        <v>technology</v>
      </c>
      <c r="R554" s="5" t="str">
        <f>RIGHT(N554, LEN(N554) - LEN(Q554) - 1)</f>
        <v>web</v>
      </c>
      <c r="S554" s="11">
        <f>(((J554/60)/60)/24)+DATE(1970,1,1)</f>
        <v>42318.616851851853</v>
      </c>
      <c r="T554" s="12">
        <f>(((I554/60)/60)/24)+DATE(1970,1,1)</f>
        <v>42378.616851851853</v>
      </c>
      <c r="U554" s="14">
        <f>YEAR(T554)</f>
        <v>2016</v>
      </c>
    </row>
    <row r="555" spans="1:21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>ROUND(((E555 / D555)*100), 0)</f>
        <v>0</v>
      </c>
      <c r="P555">
        <f>IF(L555&lt;&gt;0, ROUND(E555/L555, 2), 0)</f>
        <v>20.5</v>
      </c>
      <c r="Q555" s="5" t="str">
        <f>LEFT(N555, SEARCH("/",N555,1)-1)</f>
        <v>technology</v>
      </c>
      <c r="R555" s="5" t="str">
        <f>RIGHT(N555, LEN(N555) - LEN(Q555) - 1)</f>
        <v>web</v>
      </c>
      <c r="S555" s="11">
        <f>(((J555/60)/60)/24)+DATE(1970,1,1)</f>
        <v>41927.71980324074</v>
      </c>
      <c r="T555" s="12">
        <f>(((I555/60)/60)/24)+DATE(1970,1,1)</f>
        <v>41957.761469907404</v>
      </c>
      <c r="U555" s="14">
        <f>YEAR(T555)</f>
        <v>2014</v>
      </c>
    </row>
    <row r="556" spans="1:21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>ROUND(((E556 / D556)*100), 0)</f>
        <v>37</v>
      </c>
      <c r="P556">
        <f>IF(L556&lt;&gt;0, ROUND(E556/L556, 2), 0)</f>
        <v>64.36</v>
      </c>
      <c r="Q556" s="5" t="str">
        <f>LEFT(N556, SEARCH("/",N556,1)-1)</f>
        <v>technology</v>
      </c>
      <c r="R556" s="5" t="str">
        <f>RIGHT(N556, LEN(N556) - LEN(Q556) - 1)</f>
        <v>web</v>
      </c>
      <c r="S556" s="11">
        <f>(((J556/60)/60)/24)+DATE(1970,1,1)</f>
        <v>41901.684861111113</v>
      </c>
      <c r="T556" s="12">
        <f>(((I556/60)/60)/24)+DATE(1970,1,1)</f>
        <v>41931.684861111113</v>
      </c>
      <c r="U556" s="14">
        <f>YEAR(T556)</f>
        <v>2014</v>
      </c>
    </row>
    <row r="557" spans="1:21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>ROUND(((E557 / D557)*100), 0)</f>
        <v>0</v>
      </c>
      <c r="P557">
        <f>IF(L557&lt;&gt;0, ROUND(E557/L557, 2), 0)</f>
        <v>0</v>
      </c>
      <c r="Q557" s="5" t="str">
        <f>LEFT(N557, SEARCH("/",N557,1)-1)</f>
        <v>technology</v>
      </c>
      <c r="R557" s="5" t="str">
        <f>RIGHT(N557, LEN(N557) - LEN(Q557) - 1)</f>
        <v>web</v>
      </c>
      <c r="S557" s="11">
        <f>(((J557/60)/60)/24)+DATE(1970,1,1)</f>
        <v>42503.353506944448</v>
      </c>
      <c r="T557" s="12">
        <f>(((I557/60)/60)/24)+DATE(1970,1,1)</f>
        <v>42533.353506944448</v>
      </c>
      <c r="U557" s="14">
        <f>YEAR(T557)</f>
        <v>2016</v>
      </c>
    </row>
    <row r="558" spans="1:21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>ROUND(((E558 / D558)*100), 0)</f>
        <v>3</v>
      </c>
      <c r="P558">
        <f>IF(L558&lt;&gt;0, ROUND(E558/L558, 2), 0)</f>
        <v>200</v>
      </c>
      <c r="Q558" s="5" t="str">
        <f>LEFT(N558, SEARCH("/",N558,1)-1)</f>
        <v>technology</v>
      </c>
      <c r="R558" s="5" t="str">
        <f>RIGHT(N558, LEN(N558) - LEN(Q558) - 1)</f>
        <v>web</v>
      </c>
      <c r="S558" s="11">
        <f>(((J558/60)/60)/24)+DATE(1970,1,1)</f>
        <v>42345.860150462962</v>
      </c>
      <c r="T558" s="12">
        <f>(((I558/60)/60)/24)+DATE(1970,1,1)</f>
        <v>42375.860150462962</v>
      </c>
      <c r="U558" s="14">
        <f>YEAR(T558)</f>
        <v>2016</v>
      </c>
    </row>
    <row r="559" spans="1:21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>ROUND(((E559 / D559)*100), 0)</f>
        <v>1</v>
      </c>
      <c r="P559">
        <f>IF(L559&lt;&gt;0, ROUND(E559/L559, 2), 0)</f>
        <v>68.3</v>
      </c>
      <c r="Q559" s="5" t="str">
        <f>LEFT(N559, SEARCH("/",N559,1)-1)</f>
        <v>technology</v>
      </c>
      <c r="R559" s="5" t="str">
        <f>RIGHT(N559, LEN(N559) - LEN(Q559) - 1)</f>
        <v>web</v>
      </c>
      <c r="S559" s="11">
        <f>(((J559/60)/60)/24)+DATE(1970,1,1)</f>
        <v>42676.942164351851</v>
      </c>
      <c r="T559" s="12">
        <f>(((I559/60)/60)/24)+DATE(1970,1,1)</f>
        <v>42706.983831018515</v>
      </c>
      <c r="U559" s="14">
        <f>YEAR(T559)</f>
        <v>2016</v>
      </c>
    </row>
    <row r="560" spans="1:21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>ROUND(((E560 / D560)*100), 0)</f>
        <v>0</v>
      </c>
      <c r="P560">
        <f>IF(L560&lt;&gt;0, ROUND(E560/L560, 2), 0)</f>
        <v>0</v>
      </c>
      <c r="Q560" s="5" t="str">
        <f>LEFT(N560, SEARCH("/",N560,1)-1)</f>
        <v>technology</v>
      </c>
      <c r="R560" s="5" t="str">
        <f>RIGHT(N560, LEN(N560) - LEN(Q560) - 1)</f>
        <v>web</v>
      </c>
      <c r="S560" s="11">
        <f>(((J560/60)/60)/24)+DATE(1970,1,1)</f>
        <v>42057.883159722223</v>
      </c>
      <c r="T560" s="12">
        <f>(((I560/60)/60)/24)+DATE(1970,1,1)</f>
        <v>42087.841493055559</v>
      </c>
      <c r="U560" s="14">
        <f>YEAR(T560)</f>
        <v>2015</v>
      </c>
    </row>
    <row r="561" spans="1:21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>ROUND(((E561 / D561)*100), 0)</f>
        <v>0</v>
      </c>
      <c r="P561">
        <f>IF(L561&lt;&gt;0, ROUND(E561/L561, 2), 0)</f>
        <v>50</v>
      </c>
      <c r="Q561" s="5" t="str">
        <f>LEFT(N561, SEARCH("/",N561,1)-1)</f>
        <v>technology</v>
      </c>
      <c r="R561" s="5" t="str">
        <f>RIGHT(N561, LEN(N561) - LEN(Q561) - 1)</f>
        <v>web</v>
      </c>
      <c r="S561" s="11">
        <f>(((J561/60)/60)/24)+DATE(1970,1,1)</f>
        <v>42321.283101851848</v>
      </c>
      <c r="T561" s="12">
        <f>(((I561/60)/60)/24)+DATE(1970,1,1)</f>
        <v>42351.283101851848</v>
      </c>
      <c r="U561" s="14">
        <f>YEAR(T561)</f>
        <v>2015</v>
      </c>
    </row>
    <row r="562" spans="1:21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>ROUND(((E562 / D562)*100), 0)</f>
        <v>0</v>
      </c>
      <c r="P562">
        <f>IF(L562&lt;&gt;0, ROUND(E562/L562, 2), 0)</f>
        <v>4</v>
      </c>
      <c r="Q562" s="5" t="str">
        <f>LEFT(N562, SEARCH("/",N562,1)-1)</f>
        <v>technology</v>
      </c>
      <c r="R562" s="5" t="str">
        <f>RIGHT(N562, LEN(N562) - LEN(Q562) - 1)</f>
        <v>web</v>
      </c>
      <c r="S562" s="11">
        <f>(((J562/60)/60)/24)+DATE(1970,1,1)</f>
        <v>41960.771354166667</v>
      </c>
      <c r="T562" s="12">
        <f>(((I562/60)/60)/24)+DATE(1970,1,1)</f>
        <v>41990.771354166667</v>
      </c>
      <c r="U562" s="14">
        <f>YEAR(T562)</f>
        <v>2014</v>
      </c>
    </row>
    <row r="563" spans="1:21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>ROUND(((E563 / D563)*100), 0)</f>
        <v>0</v>
      </c>
      <c r="P563">
        <f>IF(L563&lt;&gt;0, ROUND(E563/L563, 2), 0)</f>
        <v>27.5</v>
      </c>
      <c r="Q563" s="5" t="str">
        <f>LEFT(N563, SEARCH("/",N563,1)-1)</f>
        <v>technology</v>
      </c>
      <c r="R563" s="5" t="str">
        <f>RIGHT(N563, LEN(N563) - LEN(Q563) - 1)</f>
        <v>web</v>
      </c>
      <c r="S563" s="11">
        <f>(((J563/60)/60)/24)+DATE(1970,1,1)</f>
        <v>42268.658715277779</v>
      </c>
      <c r="T563" s="12">
        <f>(((I563/60)/60)/24)+DATE(1970,1,1)</f>
        <v>42303.658715277779</v>
      </c>
      <c r="U563" s="14">
        <f>YEAR(T563)</f>
        <v>2015</v>
      </c>
    </row>
    <row r="564" spans="1:21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>ROUND(((E564 / D564)*100), 0)</f>
        <v>0</v>
      </c>
      <c r="P564">
        <f>IF(L564&lt;&gt;0, ROUND(E564/L564, 2), 0)</f>
        <v>0</v>
      </c>
      <c r="Q564" s="5" t="str">
        <f>LEFT(N564, SEARCH("/",N564,1)-1)</f>
        <v>technology</v>
      </c>
      <c r="R564" s="5" t="str">
        <f>RIGHT(N564, LEN(N564) - LEN(Q564) - 1)</f>
        <v>web</v>
      </c>
      <c r="S564" s="11">
        <f>(((J564/60)/60)/24)+DATE(1970,1,1)</f>
        <v>42692.389062500006</v>
      </c>
      <c r="T564" s="12">
        <f>(((I564/60)/60)/24)+DATE(1970,1,1)</f>
        <v>42722.389062500006</v>
      </c>
      <c r="U564" s="14">
        <f>YEAR(T564)</f>
        <v>2016</v>
      </c>
    </row>
    <row r="565" spans="1:21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>ROUND(((E565 / D565)*100), 0)</f>
        <v>0</v>
      </c>
      <c r="P565">
        <f>IF(L565&lt;&gt;0, ROUND(E565/L565, 2), 0)</f>
        <v>34</v>
      </c>
      <c r="Q565" s="5" t="str">
        <f>LEFT(N565, SEARCH("/",N565,1)-1)</f>
        <v>technology</v>
      </c>
      <c r="R565" s="5" t="str">
        <f>RIGHT(N565, LEN(N565) - LEN(Q565) - 1)</f>
        <v>web</v>
      </c>
      <c r="S565" s="11">
        <f>(((J565/60)/60)/24)+DATE(1970,1,1)</f>
        <v>42022.069988425923</v>
      </c>
      <c r="T565" s="12">
        <f>(((I565/60)/60)/24)+DATE(1970,1,1)</f>
        <v>42052.069988425923</v>
      </c>
      <c r="U565" s="14">
        <f>YEAR(T565)</f>
        <v>2015</v>
      </c>
    </row>
    <row r="566" spans="1:21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>ROUND(((E566 / D566)*100), 0)</f>
        <v>0</v>
      </c>
      <c r="P566">
        <f>IF(L566&lt;&gt;0, ROUND(E566/L566, 2), 0)</f>
        <v>1</v>
      </c>
      <c r="Q566" s="5" t="str">
        <f>LEFT(N566, SEARCH("/",N566,1)-1)</f>
        <v>technology</v>
      </c>
      <c r="R566" s="5" t="str">
        <f>RIGHT(N566, LEN(N566) - LEN(Q566) - 1)</f>
        <v>web</v>
      </c>
      <c r="S566" s="11">
        <f>(((J566/60)/60)/24)+DATE(1970,1,1)</f>
        <v>42411.942997685182</v>
      </c>
      <c r="T566" s="12">
        <f>(((I566/60)/60)/24)+DATE(1970,1,1)</f>
        <v>42441.942997685182</v>
      </c>
      <c r="U566" s="14">
        <f>YEAR(T566)</f>
        <v>2016</v>
      </c>
    </row>
    <row r="567" spans="1:21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>ROUND(((E567 / D567)*100), 0)</f>
        <v>0</v>
      </c>
      <c r="P567">
        <f>IF(L567&lt;&gt;0, ROUND(E567/L567, 2), 0)</f>
        <v>0</v>
      </c>
      <c r="Q567" s="5" t="str">
        <f>LEFT(N567, SEARCH("/",N567,1)-1)</f>
        <v>technology</v>
      </c>
      <c r="R567" s="5" t="str">
        <f>RIGHT(N567, LEN(N567) - LEN(Q567) - 1)</f>
        <v>web</v>
      </c>
      <c r="S567" s="11">
        <f>(((J567/60)/60)/24)+DATE(1970,1,1)</f>
        <v>42165.785289351858</v>
      </c>
      <c r="T567" s="12">
        <f>(((I567/60)/60)/24)+DATE(1970,1,1)</f>
        <v>42195.785289351858</v>
      </c>
      <c r="U567" s="14">
        <f>YEAR(T567)</f>
        <v>2015</v>
      </c>
    </row>
    <row r="568" spans="1:21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>ROUND(((E568 / D568)*100), 0)</f>
        <v>0</v>
      </c>
      <c r="P568">
        <f>IF(L568&lt;&gt;0, ROUND(E568/L568, 2), 0)</f>
        <v>1</v>
      </c>
      <c r="Q568" s="5" t="str">
        <f>LEFT(N568, SEARCH("/",N568,1)-1)</f>
        <v>technology</v>
      </c>
      <c r="R568" s="5" t="str">
        <f>RIGHT(N568, LEN(N568) - LEN(Q568) - 1)</f>
        <v>web</v>
      </c>
      <c r="S568" s="11">
        <f>(((J568/60)/60)/24)+DATE(1970,1,1)</f>
        <v>42535.68440972222</v>
      </c>
      <c r="T568" s="12">
        <f>(((I568/60)/60)/24)+DATE(1970,1,1)</f>
        <v>42565.68440972222</v>
      </c>
      <c r="U568" s="14">
        <f>YEAR(T568)</f>
        <v>2016</v>
      </c>
    </row>
    <row r="569" spans="1:21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>ROUND(((E569 / D569)*100), 0)</f>
        <v>0</v>
      </c>
      <c r="P569">
        <f>IF(L569&lt;&gt;0, ROUND(E569/L569, 2), 0)</f>
        <v>0</v>
      </c>
      <c r="Q569" s="5" t="str">
        <f>LEFT(N569, SEARCH("/",N569,1)-1)</f>
        <v>technology</v>
      </c>
      <c r="R569" s="5" t="str">
        <f>RIGHT(N569, LEN(N569) - LEN(Q569) - 1)</f>
        <v>web</v>
      </c>
      <c r="S569" s="11">
        <f>(((J569/60)/60)/24)+DATE(1970,1,1)</f>
        <v>41975.842523148152</v>
      </c>
      <c r="T569" s="12">
        <f>(((I569/60)/60)/24)+DATE(1970,1,1)</f>
        <v>42005.842523148152</v>
      </c>
      <c r="U569" s="14">
        <f>YEAR(T569)</f>
        <v>2015</v>
      </c>
    </row>
    <row r="570" spans="1:21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>ROUND(((E570 / D570)*100), 0)</f>
        <v>1</v>
      </c>
      <c r="P570">
        <f>IF(L570&lt;&gt;0, ROUND(E570/L570, 2), 0)</f>
        <v>49</v>
      </c>
      <c r="Q570" s="5" t="str">
        <f>LEFT(N570, SEARCH("/",N570,1)-1)</f>
        <v>technology</v>
      </c>
      <c r="R570" s="5" t="str">
        <f>RIGHT(N570, LEN(N570) - LEN(Q570) - 1)</f>
        <v>web</v>
      </c>
      <c r="S570" s="11">
        <f>(((J570/60)/60)/24)+DATE(1970,1,1)</f>
        <v>42348.9215625</v>
      </c>
      <c r="T570" s="12">
        <f>(((I570/60)/60)/24)+DATE(1970,1,1)</f>
        <v>42385.458333333328</v>
      </c>
      <c r="U570" s="14">
        <f>YEAR(T570)</f>
        <v>2016</v>
      </c>
    </row>
    <row r="571" spans="1:21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>ROUND(((E571 / D571)*100), 0)</f>
        <v>1</v>
      </c>
      <c r="P571">
        <f>IF(L571&lt;&gt;0, ROUND(E571/L571, 2), 0)</f>
        <v>20</v>
      </c>
      <c r="Q571" s="5" t="str">
        <f>LEFT(N571, SEARCH("/",N571,1)-1)</f>
        <v>technology</v>
      </c>
      <c r="R571" s="5" t="str">
        <f>RIGHT(N571, LEN(N571) - LEN(Q571) - 1)</f>
        <v>web</v>
      </c>
      <c r="S571" s="11">
        <f>(((J571/60)/60)/24)+DATE(1970,1,1)</f>
        <v>42340.847361111111</v>
      </c>
      <c r="T571" s="12">
        <f>(((I571/60)/60)/24)+DATE(1970,1,1)</f>
        <v>42370.847361111111</v>
      </c>
      <c r="U571" s="14">
        <f>YEAR(T571)</f>
        <v>2016</v>
      </c>
    </row>
    <row r="572" spans="1:21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>ROUND(((E572 / D572)*100), 0)</f>
        <v>0</v>
      </c>
      <c r="P572">
        <f>IF(L572&lt;&gt;0, ROUND(E572/L572, 2), 0)</f>
        <v>142</v>
      </c>
      <c r="Q572" s="5" t="str">
        <f>LEFT(N572, SEARCH("/",N572,1)-1)</f>
        <v>technology</v>
      </c>
      <c r="R572" s="5" t="str">
        <f>RIGHT(N572, LEN(N572) - LEN(Q572) - 1)</f>
        <v>web</v>
      </c>
      <c r="S572" s="11">
        <f>(((J572/60)/60)/24)+DATE(1970,1,1)</f>
        <v>42388.798252314817</v>
      </c>
      <c r="T572" s="12">
        <f>(((I572/60)/60)/24)+DATE(1970,1,1)</f>
        <v>42418.798252314817</v>
      </c>
      <c r="U572" s="14">
        <f>YEAR(T572)</f>
        <v>2016</v>
      </c>
    </row>
    <row r="573" spans="1:21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>ROUND(((E573 / D573)*100), 0)</f>
        <v>0</v>
      </c>
      <c r="P573">
        <f>IF(L573&lt;&gt;0, ROUND(E573/L573, 2), 0)</f>
        <v>53</v>
      </c>
      <c r="Q573" s="5" t="str">
        <f>LEFT(N573, SEARCH("/",N573,1)-1)</f>
        <v>technology</v>
      </c>
      <c r="R573" s="5" t="str">
        <f>RIGHT(N573, LEN(N573) - LEN(Q573) - 1)</f>
        <v>web</v>
      </c>
      <c r="S573" s="11">
        <f>(((J573/60)/60)/24)+DATE(1970,1,1)</f>
        <v>42192.816238425927</v>
      </c>
      <c r="T573" s="12">
        <f>(((I573/60)/60)/24)+DATE(1970,1,1)</f>
        <v>42212.165972222225</v>
      </c>
      <c r="U573" s="14">
        <f>YEAR(T573)</f>
        <v>2015</v>
      </c>
    </row>
    <row r="574" spans="1:21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>ROUND(((E574 / D574)*100), 0)</f>
        <v>0</v>
      </c>
      <c r="P574">
        <f>IF(L574&lt;&gt;0, ROUND(E574/L574, 2), 0)</f>
        <v>0</v>
      </c>
      <c r="Q574" s="5" t="str">
        <f>LEFT(N574, SEARCH("/",N574,1)-1)</f>
        <v>technology</v>
      </c>
      <c r="R574" s="5" t="str">
        <f>RIGHT(N574, LEN(N574) - LEN(Q574) - 1)</f>
        <v>web</v>
      </c>
      <c r="S574" s="11">
        <f>(((J574/60)/60)/24)+DATE(1970,1,1)</f>
        <v>42282.71629629629</v>
      </c>
      <c r="T574" s="12">
        <f>(((I574/60)/60)/24)+DATE(1970,1,1)</f>
        <v>42312.757962962962</v>
      </c>
      <c r="U574" s="14">
        <f>YEAR(T574)</f>
        <v>2015</v>
      </c>
    </row>
    <row r="575" spans="1:21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>ROUND(((E575 / D575)*100), 0)</f>
        <v>0</v>
      </c>
      <c r="P575">
        <f>IF(L575&lt;&gt;0, ROUND(E575/L575, 2), 0)</f>
        <v>38.44</v>
      </c>
      <c r="Q575" s="5" t="str">
        <f>LEFT(N575, SEARCH("/",N575,1)-1)</f>
        <v>technology</v>
      </c>
      <c r="R575" s="5" t="str">
        <f>RIGHT(N575, LEN(N575) - LEN(Q575) - 1)</f>
        <v>web</v>
      </c>
      <c r="S575" s="11">
        <f>(((J575/60)/60)/24)+DATE(1970,1,1)</f>
        <v>41963.050127314811</v>
      </c>
      <c r="T575" s="12">
        <f>(((I575/60)/60)/24)+DATE(1970,1,1)</f>
        <v>42022.05</v>
      </c>
      <c r="U575" s="14">
        <f>YEAR(T575)</f>
        <v>2015</v>
      </c>
    </row>
    <row r="576" spans="1:21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>ROUND(((E576 / D576)*100), 0)</f>
        <v>1</v>
      </c>
      <c r="P576">
        <f>IF(L576&lt;&gt;0, ROUND(E576/L576, 2), 0)</f>
        <v>20</v>
      </c>
      <c r="Q576" s="5" t="str">
        <f>LEFT(N576, SEARCH("/",N576,1)-1)</f>
        <v>technology</v>
      </c>
      <c r="R576" s="5" t="str">
        <f>RIGHT(N576, LEN(N576) - LEN(Q576) - 1)</f>
        <v>web</v>
      </c>
      <c r="S576" s="11">
        <f>(((J576/60)/60)/24)+DATE(1970,1,1)</f>
        <v>42632.443368055552</v>
      </c>
      <c r="T576" s="12">
        <f>(((I576/60)/60)/24)+DATE(1970,1,1)</f>
        <v>42662.443368055552</v>
      </c>
      <c r="U576" s="14">
        <f>YEAR(T576)</f>
        <v>2016</v>
      </c>
    </row>
    <row r="577" spans="1:21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>ROUND(((E577 / D577)*100), 0)</f>
        <v>0</v>
      </c>
      <c r="P577">
        <f>IF(L577&lt;&gt;0, ROUND(E577/L577, 2), 0)</f>
        <v>64.75</v>
      </c>
      <c r="Q577" s="5" t="str">
        <f>LEFT(N577, SEARCH("/",N577,1)-1)</f>
        <v>technology</v>
      </c>
      <c r="R577" s="5" t="str">
        <f>RIGHT(N577, LEN(N577) - LEN(Q577) - 1)</f>
        <v>web</v>
      </c>
      <c r="S577" s="11">
        <f>(((J577/60)/60)/24)+DATE(1970,1,1)</f>
        <v>42138.692627314813</v>
      </c>
      <c r="T577" s="12">
        <f>(((I577/60)/60)/24)+DATE(1970,1,1)</f>
        <v>42168.692627314813</v>
      </c>
      <c r="U577" s="14">
        <f>YEAR(T577)</f>
        <v>2015</v>
      </c>
    </row>
    <row r="578" spans="1:21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>ROUND(((E578 / D578)*100), 0)</f>
        <v>0</v>
      </c>
      <c r="P578">
        <f>IF(L578&lt;&gt;0, ROUND(E578/L578, 2), 0)</f>
        <v>1</v>
      </c>
      <c r="Q578" s="5" t="str">
        <f>LEFT(N578, SEARCH("/",N578,1)-1)</f>
        <v>technology</v>
      </c>
      <c r="R578" s="5" t="str">
        <f>RIGHT(N578, LEN(N578) - LEN(Q578) - 1)</f>
        <v>web</v>
      </c>
      <c r="S578" s="11">
        <f>(((J578/60)/60)/24)+DATE(1970,1,1)</f>
        <v>42031.471666666665</v>
      </c>
      <c r="T578" s="12">
        <f>(((I578/60)/60)/24)+DATE(1970,1,1)</f>
        <v>42091.43</v>
      </c>
      <c r="U578" s="14">
        <f>YEAR(T578)</f>
        <v>2015</v>
      </c>
    </row>
    <row r="579" spans="1:21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>ROUND(((E579 / D579)*100), 0)</f>
        <v>0</v>
      </c>
      <c r="P579">
        <f>IF(L579&lt;&gt;0, ROUND(E579/L579, 2), 0)</f>
        <v>10</v>
      </c>
      <c r="Q579" s="5" t="str">
        <f>LEFT(N579, SEARCH("/",N579,1)-1)</f>
        <v>technology</v>
      </c>
      <c r="R579" s="5" t="str">
        <f>RIGHT(N579, LEN(N579) - LEN(Q579) - 1)</f>
        <v>web</v>
      </c>
      <c r="S579" s="11">
        <f>(((J579/60)/60)/24)+DATE(1970,1,1)</f>
        <v>42450.589143518519</v>
      </c>
      <c r="T579" s="12">
        <f>(((I579/60)/60)/24)+DATE(1970,1,1)</f>
        <v>42510.589143518519</v>
      </c>
      <c r="U579" s="14">
        <f>YEAR(T579)</f>
        <v>2016</v>
      </c>
    </row>
    <row r="580" spans="1:21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>ROUND(((E580 / D580)*100), 0)</f>
        <v>0</v>
      </c>
      <c r="P580">
        <f>IF(L580&lt;&gt;0, ROUND(E580/L580, 2), 0)</f>
        <v>2</v>
      </c>
      <c r="Q580" s="5" t="str">
        <f>LEFT(N580, SEARCH("/",N580,1)-1)</f>
        <v>technology</v>
      </c>
      <c r="R580" s="5" t="str">
        <f>RIGHT(N580, LEN(N580) - LEN(Q580) - 1)</f>
        <v>web</v>
      </c>
      <c r="S580" s="11">
        <f>(((J580/60)/60)/24)+DATE(1970,1,1)</f>
        <v>42230.578622685185</v>
      </c>
      <c r="T580" s="12">
        <f>(((I580/60)/60)/24)+DATE(1970,1,1)</f>
        <v>42254.578622685185</v>
      </c>
      <c r="U580" s="14">
        <f>YEAR(T580)</f>
        <v>2015</v>
      </c>
    </row>
    <row r="581" spans="1:21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>ROUND(((E581 / D581)*100), 0)</f>
        <v>1</v>
      </c>
      <c r="P581">
        <f>IF(L581&lt;&gt;0, ROUND(E581/L581, 2), 0)</f>
        <v>35</v>
      </c>
      <c r="Q581" s="5" t="str">
        <f>LEFT(N581, SEARCH("/",N581,1)-1)</f>
        <v>technology</v>
      </c>
      <c r="R581" s="5" t="str">
        <f>RIGHT(N581, LEN(N581) - LEN(Q581) - 1)</f>
        <v>web</v>
      </c>
      <c r="S581" s="11">
        <f>(((J581/60)/60)/24)+DATE(1970,1,1)</f>
        <v>41968.852118055554</v>
      </c>
      <c r="T581" s="12">
        <f>(((I581/60)/60)/24)+DATE(1970,1,1)</f>
        <v>41998.852118055554</v>
      </c>
      <c r="U581" s="14">
        <f>YEAR(T581)</f>
        <v>2014</v>
      </c>
    </row>
    <row r="582" spans="1:21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>ROUND(((E582 / D582)*100), 0)</f>
        <v>0</v>
      </c>
      <c r="P582">
        <f>IF(L582&lt;&gt;0, ROUND(E582/L582, 2), 0)</f>
        <v>1</v>
      </c>
      <c r="Q582" s="5" t="str">
        <f>LEFT(N582, SEARCH("/",N582,1)-1)</f>
        <v>technology</v>
      </c>
      <c r="R582" s="5" t="str">
        <f>RIGHT(N582, LEN(N582) - LEN(Q582) - 1)</f>
        <v>web</v>
      </c>
      <c r="S582" s="11">
        <f>(((J582/60)/60)/24)+DATE(1970,1,1)</f>
        <v>42605.908182870371</v>
      </c>
      <c r="T582" s="12">
        <f>(((I582/60)/60)/24)+DATE(1970,1,1)</f>
        <v>42635.908182870371</v>
      </c>
      <c r="U582" s="14">
        <f>YEAR(T582)</f>
        <v>2016</v>
      </c>
    </row>
    <row r="583" spans="1:21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>ROUND(((E583 / D583)*100), 0)</f>
        <v>0</v>
      </c>
      <c r="P583">
        <f>IF(L583&lt;&gt;0, ROUND(E583/L583, 2), 0)</f>
        <v>0</v>
      </c>
      <c r="Q583" s="5" t="str">
        <f>LEFT(N583, SEARCH("/",N583,1)-1)</f>
        <v>technology</v>
      </c>
      <c r="R583" s="5" t="str">
        <f>RIGHT(N583, LEN(N583) - LEN(Q583) - 1)</f>
        <v>web</v>
      </c>
      <c r="S583" s="11">
        <f>(((J583/60)/60)/24)+DATE(1970,1,1)</f>
        <v>42188.012777777782</v>
      </c>
      <c r="T583" s="12">
        <f>(((I583/60)/60)/24)+DATE(1970,1,1)</f>
        <v>42218.012777777782</v>
      </c>
      <c r="U583" s="14">
        <f>YEAR(T583)</f>
        <v>2015</v>
      </c>
    </row>
    <row r="584" spans="1:21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>ROUND(((E584 / D584)*100), 0)</f>
        <v>0</v>
      </c>
      <c r="P584">
        <f>IF(L584&lt;&gt;0, ROUND(E584/L584, 2), 0)</f>
        <v>0</v>
      </c>
      <c r="Q584" s="5" t="str">
        <f>LEFT(N584, SEARCH("/",N584,1)-1)</f>
        <v>technology</v>
      </c>
      <c r="R584" s="5" t="str">
        <f>RIGHT(N584, LEN(N584) - LEN(Q584) - 1)</f>
        <v>web</v>
      </c>
      <c r="S584" s="11">
        <f>(((J584/60)/60)/24)+DATE(1970,1,1)</f>
        <v>42055.739803240736</v>
      </c>
      <c r="T584" s="12">
        <f>(((I584/60)/60)/24)+DATE(1970,1,1)</f>
        <v>42078.75</v>
      </c>
      <c r="U584" s="14">
        <f>YEAR(T584)</f>
        <v>2015</v>
      </c>
    </row>
    <row r="585" spans="1:21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>ROUND(((E585 / D585)*100), 0)</f>
        <v>0</v>
      </c>
      <c r="P585">
        <f>IF(L585&lt;&gt;0, ROUND(E585/L585, 2), 0)</f>
        <v>1</v>
      </c>
      <c r="Q585" s="5" t="str">
        <f>LEFT(N585, SEARCH("/",N585,1)-1)</f>
        <v>technology</v>
      </c>
      <c r="R585" s="5" t="str">
        <f>RIGHT(N585, LEN(N585) - LEN(Q585) - 1)</f>
        <v>web</v>
      </c>
      <c r="S585" s="11">
        <f>(((J585/60)/60)/24)+DATE(1970,1,1)</f>
        <v>42052.93850694444</v>
      </c>
      <c r="T585" s="12">
        <f>(((I585/60)/60)/24)+DATE(1970,1,1)</f>
        <v>42082.896840277783</v>
      </c>
      <c r="U585" s="14">
        <f>YEAR(T585)</f>
        <v>2015</v>
      </c>
    </row>
    <row r="586" spans="1:21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>ROUND(((E586 / D586)*100), 0)</f>
        <v>1</v>
      </c>
      <c r="P586">
        <f>IF(L586&lt;&gt;0, ROUND(E586/L586, 2), 0)</f>
        <v>5</v>
      </c>
      <c r="Q586" s="5" t="str">
        <f>LEFT(N586, SEARCH("/",N586,1)-1)</f>
        <v>technology</v>
      </c>
      <c r="R586" s="5" t="str">
        <f>RIGHT(N586, LEN(N586) - LEN(Q586) - 1)</f>
        <v>web</v>
      </c>
      <c r="S586" s="11">
        <f>(((J586/60)/60)/24)+DATE(1970,1,1)</f>
        <v>42049.716620370367</v>
      </c>
      <c r="T586" s="12">
        <f>(((I586/60)/60)/24)+DATE(1970,1,1)</f>
        <v>42079.674953703703</v>
      </c>
      <c r="U586" s="14">
        <f>YEAR(T586)</f>
        <v>2015</v>
      </c>
    </row>
    <row r="587" spans="1:21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>ROUND(((E587 / D587)*100), 0)</f>
        <v>0</v>
      </c>
      <c r="P587">
        <f>IF(L587&lt;&gt;0, ROUND(E587/L587, 2), 0)</f>
        <v>0</v>
      </c>
      <c r="Q587" s="5" t="str">
        <f>LEFT(N587, SEARCH("/",N587,1)-1)</f>
        <v>technology</v>
      </c>
      <c r="R587" s="5" t="str">
        <f>RIGHT(N587, LEN(N587) - LEN(Q587) - 1)</f>
        <v>web</v>
      </c>
      <c r="S587" s="11">
        <f>(((J587/60)/60)/24)+DATE(1970,1,1)</f>
        <v>42283.3909375</v>
      </c>
      <c r="T587" s="12">
        <f>(((I587/60)/60)/24)+DATE(1970,1,1)</f>
        <v>42339</v>
      </c>
      <c r="U587" s="14">
        <f>YEAR(T587)</f>
        <v>2015</v>
      </c>
    </row>
    <row r="588" spans="1:21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>ROUND(((E588 / D588)*100), 0)</f>
        <v>1</v>
      </c>
      <c r="P588">
        <f>IF(L588&lt;&gt;0, ROUND(E588/L588, 2), 0)</f>
        <v>14</v>
      </c>
      <c r="Q588" s="5" t="str">
        <f>LEFT(N588, SEARCH("/",N588,1)-1)</f>
        <v>technology</v>
      </c>
      <c r="R588" s="5" t="str">
        <f>RIGHT(N588, LEN(N588) - LEN(Q588) - 1)</f>
        <v>web</v>
      </c>
      <c r="S588" s="11">
        <f>(((J588/60)/60)/24)+DATE(1970,1,1)</f>
        <v>42020.854247685187</v>
      </c>
      <c r="T588" s="12">
        <f>(((I588/60)/60)/24)+DATE(1970,1,1)</f>
        <v>42050.854247685187</v>
      </c>
      <c r="U588" s="14">
        <f>YEAR(T588)</f>
        <v>2015</v>
      </c>
    </row>
    <row r="589" spans="1:21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>ROUND(((E589 / D589)*100), 0)</f>
        <v>9</v>
      </c>
      <c r="P589">
        <f>IF(L589&lt;&gt;0, ROUND(E589/L589, 2), 0)</f>
        <v>389.29</v>
      </c>
      <c r="Q589" s="5" t="str">
        <f>LEFT(N589, SEARCH("/",N589,1)-1)</f>
        <v>technology</v>
      </c>
      <c r="R589" s="5" t="str">
        <f>RIGHT(N589, LEN(N589) - LEN(Q589) - 1)</f>
        <v>web</v>
      </c>
      <c r="S589" s="11">
        <f>(((J589/60)/60)/24)+DATE(1970,1,1)</f>
        <v>42080.757326388892</v>
      </c>
      <c r="T589" s="12">
        <f>(((I589/60)/60)/24)+DATE(1970,1,1)</f>
        <v>42110.757326388892</v>
      </c>
      <c r="U589" s="14">
        <f>YEAR(T589)</f>
        <v>2015</v>
      </c>
    </row>
    <row r="590" spans="1:21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>ROUND(((E590 / D590)*100), 0)</f>
        <v>3</v>
      </c>
      <c r="P590">
        <f>IF(L590&lt;&gt;0, ROUND(E590/L590, 2), 0)</f>
        <v>150.5</v>
      </c>
      <c r="Q590" s="5" t="str">
        <f>LEFT(N590, SEARCH("/",N590,1)-1)</f>
        <v>technology</v>
      </c>
      <c r="R590" s="5" t="str">
        <f>RIGHT(N590, LEN(N590) - LEN(Q590) - 1)</f>
        <v>web</v>
      </c>
      <c r="S590" s="11">
        <f>(((J590/60)/60)/24)+DATE(1970,1,1)</f>
        <v>42631.769513888896</v>
      </c>
      <c r="T590" s="12">
        <f>(((I590/60)/60)/24)+DATE(1970,1,1)</f>
        <v>42691.811180555553</v>
      </c>
      <c r="U590" s="14">
        <f>YEAR(T590)</f>
        <v>2016</v>
      </c>
    </row>
    <row r="591" spans="1:21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>ROUND(((E591 / D591)*100), 0)</f>
        <v>0</v>
      </c>
      <c r="P591">
        <f>IF(L591&lt;&gt;0, ROUND(E591/L591, 2), 0)</f>
        <v>1</v>
      </c>
      <c r="Q591" s="5" t="str">
        <f>LEFT(N591, SEARCH("/",N591,1)-1)</f>
        <v>technology</v>
      </c>
      <c r="R591" s="5" t="str">
        <f>RIGHT(N591, LEN(N591) - LEN(Q591) - 1)</f>
        <v>web</v>
      </c>
      <c r="S591" s="11">
        <f>(((J591/60)/60)/24)+DATE(1970,1,1)</f>
        <v>42178.614571759259</v>
      </c>
      <c r="T591" s="12">
        <f>(((I591/60)/60)/24)+DATE(1970,1,1)</f>
        <v>42193.614571759259</v>
      </c>
      <c r="U591" s="14">
        <f>YEAR(T591)</f>
        <v>2015</v>
      </c>
    </row>
    <row r="592" spans="1:21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>ROUND(((E592 / D592)*100), 0)</f>
        <v>4</v>
      </c>
      <c r="P592">
        <f>IF(L592&lt;&gt;0, ROUND(E592/L592, 2), 0)</f>
        <v>24.78</v>
      </c>
      <c r="Q592" s="5" t="str">
        <f>LEFT(N592, SEARCH("/",N592,1)-1)</f>
        <v>technology</v>
      </c>
      <c r="R592" s="5" t="str">
        <f>RIGHT(N592, LEN(N592) - LEN(Q592) - 1)</f>
        <v>web</v>
      </c>
      <c r="S592" s="11">
        <f>(((J592/60)/60)/24)+DATE(1970,1,1)</f>
        <v>42377.554756944446</v>
      </c>
      <c r="T592" s="12">
        <f>(((I592/60)/60)/24)+DATE(1970,1,1)</f>
        <v>42408.542361111111</v>
      </c>
      <c r="U592" s="14">
        <f>YEAR(T592)</f>
        <v>2016</v>
      </c>
    </row>
    <row r="593" spans="1:21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>ROUND(((E593 / D593)*100), 0)</f>
        <v>0</v>
      </c>
      <c r="P593">
        <f>IF(L593&lt;&gt;0, ROUND(E593/L593, 2), 0)</f>
        <v>30.5</v>
      </c>
      <c r="Q593" s="5" t="str">
        <f>LEFT(N593, SEARCH("/",N593,1)-1)</f>
        <v>technology</v>
      </c>
      <c r="R593" s="5" t="str">
        <f>RIGHT(N593, LEN(N593) - LEN(Q593) - 1)</f>
        <v>web</v>
      </c>
      <c r="S593" s="11">
        <f>(((J593/60)/60)/24)+DATE(1970,1,1)</f>
        <v>42177.543171296296</v>
      </c>
      <c r="T593" s="12">
        <f>(((I593/60)/60)/24)+DATE(1970,1,1)</f>
        <v>42207.543171296296</v>
      </c>
      <c r="U593" s="14">
        <f>YEAR(T593)</f>
        <v>2015</v>
      </c>
    </row>
    <row r="594" spans="1:21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>ROUND(((E594 / D594)*100), 0)</f>
        <v>3</v>
      </c>
      <c r="P594">
        <f>IF(L594&lt;&gt;0, ROUND(E594/L594, 2), 0)</f>
        <v>250</v>
      </c>
      <c r="Q594" s="5" t="str">
        <f>LEFT(N594, SEARCH("/",N594,1)-1)</f>
        <v>technology</v>
      </c>
      <c r="R594" s="5" t="str">
        <f>RIGHT(N594, LEN(N594) - LEN(Q594) - 1)</f>
        <v>web</v>
      </c>
      <c r="S594" s="11">
        <f>(((J594/60)/60)/24)+DATE(1970,1,1)</f>
        <v>41946.232175925928</v>
      </c>
      <c r="T594" s="12">
        <f>(((I594/60)/60)/24)+DATE(1970,1,1)</f>
        <v>41976.232175925921</v>
      </c>
      <c r="U594" s="14">
        <f>YEAR(T594)</f>
        <v>2014</v>
      </c>
    </row>
    <row r="595" spans="1:21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>ROUND(((E595 / D595)*100), 0)</f>
        <v>23</v>
      </c>
      <c r="P595">
        <f>IF(L595&lt;&gt;0, ROUND(E595/L595, 2), 0)</f>
        <v>16.43</v>
      </c>
      <c r="Q595" s="5" t="str">
        <f>LEFT(N595, SEARCH("/",N595,1)-1)</f>
        <v>technology</v>
      </c>
      <c r="R595" s="5" t="str">
        <f>RIGHT(N595, LEN(N595) - LEN(Q595) - 1)</f>
        <v>web</v>
      </c>
      <c r="S595" s="11">
        <f>(((J595/60)/60)/24)+DATE(1970,1,1)</f>
        <v>42070.677604166667</v>
      </c>
      <c r="T595" s="12">
        <f>(((I595/60)/60)/24)+DATE(1970,1,1)</f>
        <v>42100.635937500003</v>
      </c>
      <c r="U595" s="14">
        <f>YEAR(T595)</f>
        <v>2015</v>
      </c>
    </row>
    <row r="596" spans="1:21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>ROUND(((E596 / D596)*100), 0)</f>
        <v>0</v>
      </c>
      <c r="P596">
        <f>IF(L596&lt;&gt;0, ROUND(E596/L596, 2), 0)</f>
        <v>13</v>
      </c>
      <c r="Q596" s="5" t="str">
        <f>LEFT(N596, SEARCH("/",N596,1)-1)</f>
        <v>technology</v>
      </c>
      <c r="R596" s="5" t="str">
        <f>RIGHT(N596, LEN(N596) - LEN(Q596) - 1)</f>
        <v>web</v>
      </c>
      <c r="S596" s="11">
        <f>(((J596/60)/60)/24)+DATE(1970,1,1)</f>
        <v>42446.780162037037</v>
      </c>
      <c r="T596" s="12">
        <f>(((I596/60)/60)/24)+DATE(1970,1,1)</f>
        <v>42476.780162037037</v>
      </c>
      <c r="U596" s="14">
        <f>YEAR(T596)</f>
        <v>2016</v>
      </c>
    </row>
    <row r="597" spans="1:21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>ROUND(((E597 / D597)*100), 0)</f>
        <v>0</v>
      </c>
      <c r="P597">
        <f>IF(L597&lt;&gt;0, ROUND(E597/L597, 2), 0)</f>
        <v>53.25</v>
      </c>
      <c r="Q597" s="5" t="str">
        <f>LEFT(N597, SEARCH("/",N597,1)-1)</f>
        <v>technology</v>
      </c>
      <c r="R597" s="5" t="str">
        <f>RIGHT(N597, LEN(N597) - LEN(Q597) - 1)</f>
        <v>web</v>
      </c>
      <c r="S597" s="11">
        <f>(((J597/60)/60)/24)+DATE(1970,1,1)</f>
        <v>42083.069884259254</v>
      </c>
      <c r="T597" s="12">
        <f>(((I597/60)/60)/24)+DATE(1970,1,1)</f>
        <v>42128.069884259254</v>
      </c>
      <c r="U597" s="14">
        <f>YEAR(T597)</f>
        <v>2015</v>
      </c>
    </row>
    <row r="598" spans="1:21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>ROUND(((E598 / D598)*100), 0)</f>
        <v>0</v>
      </c>
      <c r="P598">
        <f>IF(L598&lt;&gt;0, ROUND(E598/L598, 2), 0)</f>
        <v>3</v>
      </c>
      <c r="Q598" s="5" t="str">
        <f>LEFT(N598, SEARCH("/",N598,1)-1)</f>
        <v>technology</v>
      </c>
      <c r="R598" s="5" t="str">
        <f>RIGHT(N598, LEN(N598) - LEN(Q598) - 1)</f>
        <v>web</v>
      </c>
      <c r="S598" s="11">
        <f>(((J598/60)/60)/24)+DATE(1970,1,1)</f>
        <v>42646.896898148145</v>
      </c>
      <c r="T598" s="12">
        <f>(((I598/60)/60)/24)+DATE(1970,1,1)</f>
        <v>42676.896898148145</v>
      </c>
      <c r="U598" s="14">
        <f>YEAR(T598)</f>
        <v>2016</v>
      </c>
    </row>
    <row r="599" spans="1:21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>ROUND(((E599 / D599)*100), 0)</f>
        <v>0</v>
      </c>
      <c r="P599">
        <f>IF(L599&lt;&gt;0, ROUND(E599/L599, 2), 0)</f>
        <v>10</v>
      </c>
      <c r="Q599" s="5" t="str">
        <f>LEFT(N599, SEARCH("/",N599,1)-1)</f>
        <v>technology</v>
      </c>
      <c r="R599" s="5" t="str">
        <f>RIGHT(N599, LEN(N599) - LEN(Q599) - 1)</f>
        <v>web</v>
      </c>
      <c r="S599" s="11">
        <f>(((J599/60)/60)/24)+DATE(1970,1,1)</f>
        <v>42545.705266203702</v>
      </c>
      <c r="T599" s="12">
        <f>(((I599/60)/60)/24)+DATE(1970,1,1)</f>
        <v>42582.666666666672</v>
      </c>
      <c r="U599" s="14">
        <f>YEAR(T599)</f>
        <v>2016</v>
      </c>
    </row>
    <row r="600" spans="1:21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>ROUND(((E600 / D600)*100), 0)</f>
        <v>34</v>
      </c>
      <c r="P600">
        <f>IF(L600&lt;&gt;0, ROUND(E600/L600, 2), 0)</f>
        <v>121.43</v>
      </c>
      <c r="Q600" s="5" t="str">
        <f>LEFT(N600, SEARCH("/",N600,1)-1)</f>
        <v>technology</v>
      </c>
      <c r="R600" s="5" t="str">
        <f>RIGHT(N600, LEN(N600) - LEN(Q600) - 1)</f>
        <v>web</v>
      </c>
      <c r="S600" s="11">
        <f>(((J600/60)/60)/24)+DATE(1970,1,1)</f>
        <v>41948.00209490741</v>
      </c>
      <c r="T600" s="12">
        <f>(((I600/60)/60)/24)+DATE(1970,1,1)</f>
        <v>41978.00209490741</v>
      </c>
      <c r="U600" s="14">
        <f>YEAR(T600)</f>
        <v>2014</v>
      </c>
    </row>
    <row r="601" spans="1:21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>ROUND(((E601 / D601)*100), 0)</f>
        <v>0</v>
      </c>
      <c r="P601">
        <f>IF(L601&lt;&gt;0, ROUND(E601/L601, 2), 0)</f>
        <v>15.5</v>
      </c>
      <c r="Q601" s="5" t="str">
        <f>LEFT(N601, SEARCH("/",N601,1)-1)</f>
        <v>technology</v>
      </c>
      <c r="R601" s="5" t="str">
        <f>RIGHT(N601, LEN(N601) - LEN(Q601) - 1)</f>
        <v>web</v>
      </c>
      <c r="S601" s="11">
        <f>(((J601/60)/60)/24)+DATE(1970,1,1)</f>
        <v>42047.812523148154</v>
      </c>
      <c r="T601" s="12">
        <f>(((I601/60)/60)/24)+DATE(1970,1,1)</f>
        <v>42071.636111111111</v>
      </c>
      <c r="U601" s="14">
        <f>YEAR(T601)</f>
        <v>2015</v>
      </c>
    </row>
    <row r="602" spans="1:21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>ROUND(((E602 / D602)*100), 0)</f>
        <v>2</v>
      </c>
      <c r="P602">
        <f>IF(L602&lt;&gt;0, ROUND(E602/L602, 2), 0)</f>
        <v>100</v>
      </c>
      <c r="Q602" s="5" t="str">
        <f>LEFT(N602, SEARCH("/",N602,1)-1)</f>
        <v>technology</v>
      </c>
      <c r="R602" s="5" t="str">
        <f>RIGHT(N602, LEN(N602) - LEN(Q602) - 1)</f>
        <v>web</v>
      </c>
      <c r="S602" s="11">
        <f>(((J602/60)/60)/24)+DATE(1970,1,1)</f>
        <v>42073.798171296294</v>
      </c>
      <c r="T602" s="12">
        <f>(((I602/60)/60)/24)+DATE(1970,1,1)</f>
        <v>42133.798171296294</v>
      </c>
      <c r="U602" s="14">
        <f>YEAR(T602)</f>
        <v>2015</v>
      </c>
    </row>
    <row r="603" spans="1:21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>ROUND(((E603 / D603)*100), 0)</f>
        <v>1</v>
      </c>
      <c r="P603">
        <f>IF(L603&lt;&gt;0, ROUND(E603/L603, 2), 0)</f>
        <v>23.33</v>
      </c>
      <c r="Q603" s="5" t="str">
        <f>LEFT(N603, SEARCH("/",N603,1)-1)</f>
        <v>technology</v>
      </c>
      <c r="R603" s="5" t="str">
        <f>RIGHT(N603, LEN(N603) - LEN(Q603) - 1)</f>
        <v>web</v>
      </c>
      <c r="S603" s="11">
        <f>(((J603/60)/60)/24)+DATE(1970,1,1)</f>
        <v>41969.858090277776</v>
      </c>
      <c r="T603" s="12">
        <f>(((I603/60)/60)/24)+DATE(1970,1,1)</f>
        <v>41999.858090277776</v>
      </c>
      <c r="U603" s="14">
        <f>YEAR(T603)</f>
        <v>2014</v>
      </c>
    </row>
    <row r="604" spans="1:21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>ROUND(((E604 / D604)*100), 0)</f>
        <v>0</v>
      </c>
      <c r="P604">
        <f>IF(L604&lt;&gt;0, ROUND(E604/L604, 2), 0)</f>
        <v>0</v>
      </c>
      <c r="Q604" s="5" t="str">
        <f>LEFT(N604, SEARCH("/",N604,1)-1)</f>
        <v>technology</v>
      </c>
      <c r="R604" s="5" t="str">
        <f>RIGHT(N604, LEN(N604) - LEN(Q604) - 1)</f>
        <v>web</v>
      </c>
      <c r="S604" s="11">
        <f>(((J604/60)/60)/24)+DATE(1970,1,1)</f>
        <v>42143.79415509259</v>
      </c>
      <c r="T604" s="12">
        <f>(((I604/60)/60)/24)+DATE(1970,1,1)</f>
        <v>42173.79415509259</v>
      </c>
      <c r="U604" s="14">
        <f>YEAR(T604)</f>
        <v>2015</v>
      </c>
    </row>
    <row r="605" spans="1:21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>ROUND(((E605 / D605)*100), 0)</f>
        <v>4</v>
      </c>
      <c r="P605">
        <f>IF(L605&lt;&gt;0, ROUND(E605/L605, 2), 0)</f>
        <v>45.39</v>
      </c>
      <c r="Q605" s="5" t="str">
        <f>LEFT(N605, SEARCH("/",N605,1)-1)</f>
        <v>technology</v>
      </c>
      <c r="R605" s="5" t="str">
        <f>RIGHT(N605, LEN(N605) - LEN(Q605) - 1)</f>
        <v>web</v>
      </c>
      <c r="S605" s="11">
        <f>(((J605/60)/60)/24)+DATE(1970,1,1)</f>
        <v>41835.639155092591</v>
      </c>
      <c r="T605" s="12">
        <f>(((I605/60)/60)/24)+DATE(1970,1,1)</f>
        <v>41865.639155092591</v>
      </c>
      <c r="U605" s="14">
        <f>YEAR(T605)</f>
        <v>2014</v>
      </c>
    </row>
    <row r="606" spans="1:21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>ROUND(((E606 / D606)*100), 0)</f>
        <v>0</v>
      </c>
      <c r="P606">
        <f>IF(L606&lt;&gt;0, ROUND(E606/L606, 2), 0)</f>
        <v>0</v>
      </c>
      <c r="Q606" s="5" t="str">
        <f>LEFT(N606, SEARCH("/",N606,1)-1)</f>
        <v>technology</v>
      </c>
      <c r="R606" s="5" t="str">
        <f>RIGHT(N606, LEN(N606) - LEN(Q606) - 1)</f>
        <v>web</v>
      </c>
      <c r="S606" s="11">
        <f>(((J606/60)/60)/24)+DATE(1970,1,1)</f>
        <v>41849.035370370373</v>
      </c>
      <c r="T606" s="12">
        <f>(((I606/60)/60)/24)+DATE(1970,1,1)</f>
        <v>41879.035370370373</v>
      </c>
      <c r="U606" s="14">
        <f>YEAR(T606)</f>
        <v>2014</v>
      </c>
    </row>
    <row r="607" spans="1:21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>ROUND(((E607 / D607)*100), 0)</f>
        <v>3</v>
      </c>
      <c r="P607">
        <f>IF(L607&lt;&gt;0, ROUND(E607/L607, 2), 0)</f>
        <v>16.38</v>
      </c>
      <c r="Q607" s="5" t="str">
        <f>LEFT(N607, SEARCH("/",N607,1)-1)</f>
        <v>technology</v>
      </c>
      <c r="R607" s="5" t="str">
        <f>RIGHT(N607, LEN(N607) - LEN(Q607) - 1)</f>
        <v>web</v>
      </c>
      <c r="S607" s="11">
        <f>(((J607/60)/60)/24)+DATE(1970,1,1)</f>
        <v>42194.357731481476</v>
      </c>
      <c r="T607" s="12">
        <f>(((I607/60)/60)/24)+DATE(1970,1,1)</f>
        <v>42239.357731481476</v>
      </c>
      <c r="U607" s="14">
        <f>YEAR(T607)</f>
        <v>2015</v>
      </c>
    </row>
    <row r="608" spans="1:21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>ROUND(((E608 / D608)*100), 0)</f>
        <v>0</v>
      </c>
      <c r="P608">
        <f>IF(L608&lt;&gt;0, ROUND(E608/L608, 2), 0)</f>
        <v>10</v>
      </c>
      <c r="Q608" s="5" t="str">
        <f>LEFT(N608, SEARCH("/",N608,1)-1)</f>
        <v>technology</v>
      </c>
      <c r="R608" s="5" t="str">
        <f>RIGHT(N608, LEN(N608) - LEN(Q608) - 1)</f>
        <v>web</v>
      </c>
      <c r="S608" s="11">
        <f>(((J608/60)/60)/24)+DATE(1970,1,1)</f>
        <v>42102.650567129633</v>
      </c>
      <c r="T608" s="12">
        <f>(((I608/60)/60)/24)+DATE(1970,1,1)</f>
        <v>42148.625</v>
      </c>
      <c r="U608" s="14">
        <f>YEAR(T608)</f>
        <v>2015</v>
      </c>
    </row>
    <row r="609" spans="1:21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>ROUND(((E609 / D609)*100), 0)</f>
        <v>0</v>
      </c>
      <c r="P609">
        <f>IF(L609&lt;&gt;0, ROUND(E609/L609, 2), 0)</f>
        <v>0</v>
      </c>
      <c r="Q609" s="5" t="str">
        <f>LEFT(N609, SEARCH("/",N609,1)-1)</f>
        <v>technology</v>
      </c>
      <c r="R609" s="5" t="str">
        <f>RIGHT(N609, LEN(N609) - LEN(Q609) - 1)</f>
        <v>web</v>
      </c>
      <c r="S609" s="11">
        <f>(((J609/60)/60)/24)+DATE(1970,1,1)</f>
        <v>42300.825648148151</v>
      </c>
      <c r="T609" s="12">
        <f>(((I609/60)/60)/24)+DATE(1970,1,1)</f>
        <v>42330.867314814815</v>
      </c>
      <c r="U609" s="14">
        <f>YEAR(T609)</f>
        <v>2015</v>
      </c>
    </row>
    <row r="610" spans="1:21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>ROUND(((E610 / D610)*100), 0)</f>
        <v>1</v>
      </c>
      <c r="P610">
        <f>IF(L610&lt;&gt;0, ROUND(E610/L610, 2), 0)</f>
        <v>292.2</v>
      </c>
      <c r="Q610" s="5" t="str">
        <f>LEFT(N610, SEARCH("/",N610,1)-1)</f>
        <v>technology</v>
      </c>
      <c r="R610" s="5" t="str">
        <f>RIGHT(N610, LEN(N610) - LEN(Q610) - 1)</f>
        <v>web</v>
      </c>
      <c r="S610" s="11">
        <f>(((J610/60)/60)/24)+DATE(1970,1,1)</f>
        <v>42140.921064814815</v>
      </c>
      <c r="T610" s="12">
        <f>(((I610/60)/60)/24)+DATE(1970,1,1)</f>
        <v>42170.921064814815</v>
      </c>
      <c r="U610" s="14">
        <f>YEAR(T610)</f>
        <v>2015</v>
      </c>
    </row>
    <row r="611" spans="1:21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>ROUND(((E611 / D611)*100), 0)</f>
        <v>1</v>
      </c>
      <c r="P611">
        <f>IF(L611&lt;&gt;0, ROUND(E611/L611, 2), 0)</f>
        <v>5</v>
      </c>
      <c r="Q611" s="5" t="str">
        <f>LEFT(N611, SEARCH("/",N611,1)-1)</f>
        <v>technology</v>
      </c>
      <c r="R611" s="5" t="str">
        <f>RIGHT(N611, LEN(N611) - LEN(Q611) - 1)</f>
        <v>web</v>
      </c>
      <c r="S611" s="11">
        <f>(((J611/60)/60)/24)+DATE(1970,1,1)</f>
        <v>42307.034074074079</v>
      </c>
      <c r="T611" s="12">
        <f>(((I611/60)/60)/24)+DATE(1970,1,1)</f>
        <v>42337.075740740736</v>
      </c>
      <c r="U611" s="14">
        <f>YEAR(T611)</f>
        <v>2015</v>
      </c>
    </row>
    <row r="612" spans="1:21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>ROUND(((E612 / D612)*100), 0)</f>
        <v>0</v>
      </c>
      <c r="P612">
        <f>IF(L612&lt;&gt;0, ROUND(E612/L612, 2), 0)</f>
        <v>0</v>
      </c>
      <c r="Q612" s="5" t="str">
        <f>LEFT(N612, SEARCH("/",N612,1)-1)</f>
        <v>technology</v>
      </c>
      <c r="R612" s="5" t="str">
        <f>RIGHT(N612, LEN(N612) - LEN(Q612) - 1)</f>
        <v>web</v>
      </c>
      <c r="S612" s="11">
        <f>(((J612/60)/60)/24)+DATE(1970,1,1)</f>
        <v>42086.83085648148</v>
      </c>
      <c r="T612" s="12">
        <f>(((I612/60)/60)/24)+DATE(1970,1,1)</f>
        <v>42116.83085648148</v>
      </c>
      <c r="U612" s="14">
        <f>YEAR(T612)</f>
        <v>2015</v>
      </c>
    </row>
    <row r="613" spans="1:21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>ROUND(((E613 / D613)*100), 0)</f>
        <v>0</v>
      </c>
      <c r="P613">
        <f>IF(L613&lt;&gt;0, ROUND(E613/L613, 2), 0)</f>
        <v>0</v>
      </c>
      <c r="Q613" s="5" t="str">
        <f>LEFT(N613, SEARCH("/",N613,1)-1)</f>
        <v>technology</v>
      </c>
      <c r="R613" s="5" t="str">
        <f>RIGHT(N613, LEN(N613) - LEN(Q613) - 1)</f>
        <v>web</v>
      </c>
      <c r="S613" s="11">
        <f>(((J613/60)/60)/24)+DATE(1970,1,1)</f>
        <v>42328.560613425929</v>
      </c>
      <c r="T613" s="12">
        <f>(((I613/60)/60)/24)+DATE(1970,1,1)</f>
        <v>42388.560613425929</v>
      </c>
      <c r="U613" s="14">
        <f>YEAR(T613)</f>
        <v>2016</v>
      </c>
    </row>
    <row r="614" spans="1:21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>ROUND(((E614 / D614)*100), 0)</f>
        <v>0</v>
      </c>
      <c r="P614">
        <f>IF(L614&lt;&gt;0, ROUND(E614/L614, 2), 0)</f>
        <v>0</v>
      </c>
      <c r="Q614" s="5" t="str">
        <f>LEFT(N614, SEARCH("/",N614,1)-1)</f>
        <v>technology</v>
      </c>
      <c r="R614" s="5" t="str">
        <f>RIGHT(N614, LEN(N614) - LEN(Q614) - 1)</f>
        <v>web</v>
      </c>
      <c r="S614" s="11">
        <f>(((J614/60)/60)/24)+DATE(1970,1,1)</f>
        <v>42585.031782407401</v>
      </c>
      <c r="T614" s="12">
        <f>(((I614/60)/60)/24)+DATE(1970,1,1)</f>
        <v>42615.031782407401</v>
      </c>
      <c r="U614" s="14">
        <f>YEAR(T614)</f>
        <v>2016</v>
      </c>
    </row>
    <row r="615" spans="1:21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>ROUND(((E615 / D615)*100), 0)</f>
        <v>21</v>
      </c>
      <c r="P615">
        <f>IF(L615&lt;&gt;0, ROUND(E615/L615, 2), 0)</f>
        <v>105.93</v>
      </c>
      <c r="Q615" s="5" t="str">
        <f>LEFT(N615, SEARCH("/",N615,1)-1)</f>
        <v>technology</v>
      </c>
      <c r="R615" s="5" t="str">
        <f>RIGHT(N615, LEN(N615) - LEN(Q615) - 1)</f>
        <v>web</v>
      </c>
      <c r="S615" s="11">
        <f>(((J615/60)/60)/24)+DATE(1970,1,1)</f>
        <v>42247.496759259258</v>
      </c>
      <c r="T615" s="12">
        <f>(((I615/60)/60)/24)+DATE(1970,1,1)</f>
        <v>42278.207638888889</v>
      </c>
      <c r="U615" s="14">
        <f>YEAR(T615)</f>
        <v>2015</v>
      </c>
    </row>
    <row r="616" spans="1:21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>ROUND(((E616 / D616)*100), 0)</f>
        <v>0</v>
      </c>
      <c r="P616">
        <f>IF(L616&lt;&gt;0, ROUND(E616/L616, 2), 0)</f>
        <v>0</v>
      </c>
      <c r="Q616" s="5" t="str">
        <f>LEFT(N616, SEARCH("/",N616,1)-1)</f>
        <v>technology</v>
      </c>
      <c r="R616" s="5" t="str">
        <f>RIGHT(N616, LEN(N616) - LEN(Q616) - 1)</f>
        <v>web</v>
      </c>
      <c r="S616" s="11">
        <f>(((J616/60)/60)/24)+DATE(1970,1,1)</f>
        <v>42515.061805555553</v>
      </c>
      <c r="T616" s="12">
        <f>(((I616/60)/60)/24)+DATE(1970,1,1)</f>
        <v>42545.061805555553</v>
      </c>
      <c r="U616" s="14">
        <f>YEAR(T616)</f>
        <v>2016</v>
      </c>
    </row>
    <row r="617" spans="1:21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>ROUND(((E617 / D617)*100), 0)</f>
        <v>0</v>
      </c>
      <c r="P617">
        <f>IF(L617&lt;&gt;0, ROUND(E617/L617, 2), 0)</f>
        <v>0</v>
      </c>
      <c r="Q617" s="5" t="str">
        <f>LEFT(N617, SEARCH("/",N617,1)-1)</f>
        <v>technology</v>
      </c>
      <c r="R617" s="5" t="str">
        <f>RIGHT(N617, LEN(N617) - LEN(Q617) - 1)</f>
        <v>web</v>
      </c>
      <c r="S617" s="11">
        <f>(((J617/60)/60)/24)+DATE(1970,1,1)</f>
        <v>42242.122210648144</v>
      </c>
      <c r="T617" s="12">
        <f>(((I617/60)/60)/24)+DATE(1970,1,1)</f>
        <v>42272.122210648144</v>
      </c>
      <c r="U617" s="14">
        <f>YEAR(T617)</f>
        <v>2015</v>
      </c>
    </row>
    <row r="618" spans="1:21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>ROUND(((E618 / D618)*100), 0)</f>
        <v>0</v>
      </c>
      <c r="P618">
        <f>IF(L618&lt;&gt;0, ROUND(E618/L618, 2), 0)</f>
        <v>0</v>
      </c>
      <c r="Q618" s="5" t="str">
        <f>LEFT(N618, SEARCH("/",N618,1)-1)</f>
        <v>technology</v>
      </c>
      <c r="R618" s="5" t="str">
        <f>RIGHT(N618, LEN(N618) - LEN(Q618) - 1)</f>
        <v>web</v>
      </c>
      <c r="S618" s="11">
        <f>(((J618/60)/60)/24)+DATE(1970,1,1)</f>
        <v>42761.376238425932</v>
      </c>
      <c r="T618" s="12">
        <f>(((I618/60)/60)/24)+DATE(1970,1,1)</f>
        <v>42791.376238425932</v>
      </c>
      <c r="U618" s="14">
        <f>YEAR(T618)</f>
        <v>2017</v>
      </c>
    </row>
    <row r="619" spans="1:21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>ROUND(((E619 / D619)*100), 0)</f>
        <v>3</v>
      </c>
      <c r="P619">
        <f>IF(L619&lt;&gt;0, ROUND(E619/L619, 2), 0)</f>
        <v>20</v>
      </c>
      <c r="Q619" s="5" t="str">
        <f>LEFT(N619, SEARCH("/",N619,1)-1)</f>
        <v>technology</v>
      </c>
      <c r="R619" s="5" t="str">
        <f>RIGHT(N619, LEN(N619) - LEN(Q619) - 1)</f>
        <v>web</v>
      </c>
      <c r="S619" s="11">
        <f>(((J619/60)/60)/24)+DATE(1970,1,1)</f>
        <v>42087.343090277776</v>
      </c>
      <c r="T619" s="12">
        <f>(((I619/60)/60)/24)+DATE(1970,1,1)</f>
        <v>42132.343090277776</v>
      </c>
      <c r="U619" s="14">
        <f>YEAR(T619)</f>
        <v>2015</v>
      </c>
    </row>
    <row r="620" spans="1:21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>ROUND(((E620 / D620)*100), 0)</f>
        <v>0</v>
      </c>
      <c r="P620">
        <f>IF(L620&lt;&gt;0, ROUND(E620/L620, 2), 0)</f>
        <v>0</v>
      </c>
      <c r="Q620" s="5" t="str">
        <f>LEFT(N620, SEARCH("/",N620,1)-1)</f>
        <v>technology</v>
      </c>
      <c r="R620" s="5" t="str">
        <f>RIGHT(N620, LEN(N620) - LEN(Q620) - 1)</f>
        <v>web</v>
      </c>
      <c r="S620" s="11">
        <f>(((J620/60)/60)/24)+DATE(1970,1,1)</f>
        <v>42317.810219907406</v>
      </c>
      <c r="T620" s="12">
        <f>(((I620/60)/60)/24)+DATE(1970,1,1)</f>
        <v>42347.810219907406</v>
      </c>
      <c r="U620" s="14">
        <f>YEAR(T620)</f>
        <v>2015</v>
      </c>
    </row>
    <row r="621" spans="1:21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>ROUND(((E621 / D621)*100), 0)</f>
        <v>0</v>
      </c>
      <c r="P621">
        <f>IF(L621&lt;&gt;0, ROUND(E621/L621, 2), 0)</f>
        <v>1</v>
      </c>
      <c r="Q621" s="5" t="str">
        <f>LEFT(N621, SEARCH("/",N621,1)-1)</f>
        <v>technology</v>
      </c>
      <c r="R621" s="5" t="str">
        <f>RIGHT(N621, LEN(N621) - LEN(Q621) - 1)</f>
        <v>web</v>
      </c>
      <c r="S621" s="11">
        <f>(((J621/60)/60)/24)+DATE(1970,1,1)</f>
        <v>41908.650347222225</v>
      </c>
      <c r="T621" s="12">
        <f>(((I621/60)/60)/24)+DATE(1970,1,1)</f>
        <v>41968.692013888889</v>
      </c>
      <c r="U621" s="14">
        <f>YEAR(T621)</f>
        <v>2014</v>
      </c>
    </row>
    <row r="622" spans="1:21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>ROUND(((E622 / D622)*100), 0)</f>
        <v>1</v>
      </c>
      <c r="P622">
        <f>IF(L622&lt;&gt;0, ROUND(E622/L622, 2), 0)</f>
        <v>300</v>
      </c>
      <c r="Q622" s="5" t="str">
        <f>LEFT(N622, SEARCH("/",N622,1)-1)</f>
        <v>technology</v>
      </c>
      <c r="R622" s="5" t="str">
        <f>RIGHT(N622, LEN(N622) - LEN(Q622) - 1)</f>
        <v>web</v>
      </c>
      <c r="S622" s="11">
        <f>(((J622/60)/60)/24)+DATE(1970,1,1)</f>
        <v>41831.716874999998</v>
      </c>
      <c r="T622" s="12">
        <f>(((I622/60)/60)/24)+DATE(1970,1,1)</f>
        <v>41876.716874999998</v>
      </c>
      <c r="U622" s="14">
        <f>YEAR(T622)</f>
        <v>2014</v>
      </c>
    </row>
    <row r="623" spans="1:21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>ROUND(((E623 / D623)*100), 0)</f>
        <v>1</v>
      </c>
      <c r="P623">
        <f>IF(L623&lt;&gt;0, ROUND(E623/L623, 2), 0)</f>
        <v>87</v>
      </c>
      <c r="Q623" s="5" t="str">
        <f>LEFT(N623, SEARCH("/",N623,1)-1)</f>
        <v>technology</v>
      </c>
      <c r="R623" s="5" t="str">
        <f>RIGHT(N623, LEN(N623) - LEN(Q623) - 1)</f>
        <v>web</v>
      </c>
      <c r="S623" s="11">
        <f>(((J623/60)/60)/24)+DATE(1970,1,1)</f>
        <v>42528.987696759257</v>
      </c>
      <c r="T623" s="12">
        <f>(((I623/60)/60)/24)+DATE(1970,1,1)</f>
        <v>42558.987696759257</v>
      </c>
      <c r="U623" s="14">
        <f>YEAR(T623)</f>
        <v>2016</v>
      </c>
    </row>
    <row r="624" spans="1:21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>ROUND(((E624 / D624)*100), 0)</f>
        <v>6</v>
      </c>
      <c r="P624">
        <f>IF(L624&lt;&gt;0, ROUND(E624/L624, 2), 0)</f>
        <v>37.89</v>
      </c>
      <c r="Q624" s="5" t="str">
        <f>LEFT(N624, SEARCH("/",N624,1)-1)</f>
        <v>technology</v>
      </c>
      <c r="R624" s="5" t="str">
        <f>RIGHT(N624, LEN(N624) - LEN(Q624) - 1)</f>
        <v>web</v>
      </c>
      <c r="S624" s="11">
        <f>(((J624/60)/60)/24)+DATE(1970,1,1)</f>
        <v>42532.774745370371</v>
      </c>
      <c r="T624" s="12">
        <f>(((I624/60)/60)/24)+DATE(1970,1,1)</f>
        <v>42552.774745370371</v>
      </c>
      <c r="U624" s="14">
        <f>YEAR(T624)</f>
        <v>2016</v>
      </c>
    </row>
    <row r="625" spans="1:21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>ROUND(((E625 / D625)*100), 0)</f>
        <v>0</v>
      </c>
      <c r="P625">
        <f>IF(L625&lt;&gt;0, ROUND(E625/L625, 2), 0)</f>
        <v>0</v>
      </c>
      <c r="Q625" s="5" t="str">
        <f>LEFT(N625, SEARCH("/",N625,1)-1)</f>
        <v>technology</v>
      </c>
      <c r="R625" s="5" t="str">
        <f>RIGHT(N625, LEN(N625) - LEN(Q625) - 1)</f>
        <v>web</v>
      </c>
      <c r="S625" s="11">
        <f>(((J625/60)/60)/24)+DATE(1970,1,1)</f>
        <v>42122.009224537032</v>
      </c>
      <c r="T625" s="12">
        <f>(((I625/60)/60)/24)+DATE(1970,1,1)</f>
        <v>42152.009224537032</v>
      </c>
      <c r="U625" s="14">
        <f>YEAR(T625)</f>
        <v>2015</v>
      </c>
    </row>
    <row r="626" spans="1:21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>ROUND(((E626 / D626)*100), 0)</f>
        <v>0</v>
      </c>
      <c r="P626">
        <f>IF(L626&lt;&gt;0, ROUND(E626/L626, 2), 0)</f>
        <v>0</v>
      </c>
      <c r="Q626" s="5" t="str">
        <f>LEFT(N626, SEARCH("/",N626,1)-1)</f>
        <v>technology</v>
      </c>
      <c r="R626" s="5" t="str">
        <f>RIGHT(N626, LEN(N626) - LEN(Q626) - 1)</f>
        <v>web</v>
      </c>
      <c r="S626" s="11">
        <f>(((J626/60)/60)/24)+DATE(1970,1,1)</f>
        <v>42108.988900462966</v>
      </c>
      <c r="T626" s="12">
        <f>(((I626/60)/60)/24)+DATE(1970,1,1)</f>
        <v>42138.988900462966</v>
      </c>
      <c r="U626" s="14">
        <f>YEAR(T626)</f>
        <v>2015</v>
      </c>
    </row>
    <row r="627" spans="1:21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>ROUND(((E627 / D627)*100), 0)</f>
        <v>0</v>
      </c>
      <c r="P627">
        <f>IF(L627&lt;&gt;0, ROUND(E627/L627, 2), 0)</f>
        <v>0</v>
      </c>
      <c r="Q627" s="5" t="str">
        <f>LEFT(N627, SEARCH("/",N627,1)-1)</f>
        <v>technology</v>
      </c>
      <c r="R627" s="5" t="str">
        <f>RIGHT(N627, LEN(N627) - LEN(Q627) - 1)</f>
        <v>web</v>
      </c>
      <c r="S627" s="11">
        <f>(((J627/60)/60)/24)+DATE(1970,1,1)</f>
        <v>42790.895567129628</v>
      </c>
      <c r="T627" s="12">
        <f>(((I627/60)/60)/24)+DATE(1970,1,1)</f>
        <v>42820.853900462964</v>
      </c>
      <c r="U627" s="14">
        <f>YEAR(T627)</f>
        <v>2017</v>
      </c>
    </row>
    <row r="628" spans="1:21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>ROUND(((E628 / D628)*100), 0)</f>
        <v>17</v>
      </c>
      <c r="P628">
        <f>IF(L628&lt;&gt;0, ROUND(E628/L628, 2), 0)</f>
        <v>111.41</v>
      </c>
      <c r="Q628" s="5" t="str">
        <f>LEFT(N628, SEARCH("/",N628,1)-1)</f>
        <v>technology</v>
      </c>
      <c r="R628" s="5" t="str">
        <f>RIGHT(N628, LEN(N628) - LEN(Q628) - 1)</f>
        <v>web</v>
      </c>
      <c r="S628" s="11">
        <f>(((J628/60)/60)/24)+DATE(1970,1,1)</f>
        <v>42198.559479166666</v>
      </c>
      <c r="T628" s="12">
        <f>(((I628/60)/60)/24)+DATE(1970,1,1)</f>
        <v>42231.556944444441</v>
      </c>
      <c r="U628" s="14">
        <f>YEAR(T628)</f>
        <v>2015</v>
      </c>
    </row>
    <row r="629" spans="1:21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>ROUND(((E629 / D629)*100), 0)</f>
        <v>0</v>
      </c>
      <c r="P629">
        <f>IF(L629&lt;&gt;0, ROUND(E629/L629, 2), 0)</f>
        <v>90</v>
      </c>
      <c r="Q629" s="5" t="str">
        <f>LEFT(N629, SEARCH("/",N629,1)-1)</f>
        <v>technology</v>
      </c>
      <c r="R629" s="5" t="str">
        <f>RIGHT(N629, LEN(N629) - LEN(Q629) - 1)</f>
        <v>web</v>
      </c>
      <c r="S629" s="11">
        <f>(((J629/60)/60)/24)+DATE(1970,1,1)</f>
        <v>42384.306840277779</v>
      </c>
      <c r="T629" s="12">
        <f>(((I629/60)/60)/24)+DATE(1970,1,1)</f>
        <v>42443.958333333328</v>
      </c>
      <c r="U629" s="14">
        <f>YEAR(T629)</f>
        <v>2016</v>
      </c>
    </row>
    <row r="630" spans="1:21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>ROUND(((E630 / D630)*100), 0)</f>
        <v>0</v>
      </c>
      <c r="P630">
        <f>IF(L630&lt;&gt;0, ROUND(E630/L630, 2), 0)</f>
        <v>0</v>
      </c>
      <c r="Q630" s="5" t="str">
        <f>LEFT(N630, SEARCH("/",N630,1)-1)</f>
        <v>technology</v>
      </c>
      <c r="R630" s="5" t="str">
        <f>RIGHT(N630, LEN(N630) - LEN(Q630) - 1)</f>
        <v>web</v>
      </c>
      <c r="S630" s="11">
        <f>(((J630/60)/60)/24)+DATE(1970,1,1)</f>
        <v>41803.692789351851</v>
      </c>
      <c r="T630" s="12">
        <f>(((I630/60)/60)/24)+DATE(1970,1,1)</f>
        <v>41833.692789351851</v>
      </c>
      <c r="U630" s="14">
        <f>YEAR(T630)</f>
        <v>2014</v>
      </c>
    </row>
    <row r="631" spans="1:21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>ROUND(((E631 / D631)*100), 0)</f>
        <v>0</v>
      </c>
      <c r="P631">
        <f>IF(L631&lt;&gt;0, ROUND(E631/L631, 2), 0)</f>
        <v>116.67</v>
      </c>
      <c r="Q631" s="5" t="str">
        <f>LEFT(N631, SEARCH("/",N631,1)-1)</f>
        <v>technology</v>
      </c>
      <c r="R631" s="5" t="str">
        <f>RIGHT(N631, LEN(N631) - LEN(Q631) - 1)</f>
        <v>web</v>
      </c>
      <c r="S631" s="11">
        <f>(((J631/60)/60)/24)+DATE(1970,1,1)</f>
        <v>42474.637824074074</v>
      </c>
      <c r="T631" s="12">
        <f>(((I631/60)/60)/24)+DATE(1970,1,1)</f>
        <v>42504.637824074074</v>
      </c>
      <c r="U631" s="14">
        <f>YEAR(T631)</f>
        <v>2016</v>
      </c>
    </row>
    <row r="632" spans="1:21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>ROUND(((E632 / D632)*100), 0)</f>
        <v>0</v>
      </c>
      <c r="P632">
        <f>IF(L632&lt;&gt;0, ROUND(E632/L632, 2), 0)</f>
        <v>10</v>
      </c>
      <c r="Q632" s="5" t="str">
        <f>LEFT(N632, SEARCH("/",N632,1)-1)</f>
        <v>technology</v>
      </c>
      <c r="R632" s="5" t="str">
        <f>RIGHT(N632, LEN(N632) - LEN(Q632) - 1)</f>
        <v>web</v>
      </c>
      <c r="S632" s="11">
        <f>(((J632/60)/60)/24)+DATE(1970,1,1)</f>
        <v>42223.619456018518</v>
      </c>
      <c r="T632" s="12">
        <f>(((I632/60)/60)/24)+DATE(1970,1,1)</f>
        <v>42253.215277777781</v>
      </c>
      <c r="U632" s="14">
        <f>YEAR(T632)</f>
        <v>2015</v>
      </c>
    </row>
    <row r="633" spans="1:21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>ROUND(((E633 / D633)*100), 0)</f>
        <v>1</v>
      </c>
      <c r="P633">
        <f>IF(L633&lt;&gt;0, ROUND(E633/L633, 2), 0)</f>
        <v>76.67</v>
      </c>
      <c r="Q633" s="5" t="str">
        <f>LEFT(N633, SEARCH("/",N633,1)-1)</f>
        <v>technology</v>
      </c>
      <c r="R633" s="5" t="str">
        <f>RIGHT(N633, LEN(N633) - LEN(Q633) - 1)</f>
        <v>web</v>
      </c>
      <c r="S633" s="11">
        <f>(((J633/60)/60)/24)+DATE(1970,1,1)</f>
        <v>42489.772326388891</v>
      </c>
      <c r="T633" s="12">
        <f>(((I633/60)/60)/24)+DATE(1970,1,1)</f>
        <v>42518.772326388891</v>
      </c>
      <c r="U633" s="14">
        <f>YEAR(T633)</f>
        <v>2016</v>
      </c>
    </row>
    <row r="634" spans="1:21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>ROUND(((E634 / D634)*100), 0)</f>
        <v>0</v>
      </c>
      <c r="P634">
        <f>IF(L634&lt;&gt;0, ROUND(E634/L634, 2), 0)</f>
        <v>0</v>
      </c>
      <c r="Q634" s="5" t="str">
        <f>LEFT(N634, SEARCH("/",N634,1)-1)</f>
        <v>technology</v>
      </c>
      <c r="R634" s="5" t="str">
        <f>RIGHT(N634, LEN(N634) - LEN(Q634) - 1)</f>
        <v>web</v>
      </c>
      <c r="S634" s="11">
        <f>(((J634/60)/60)/24)+DATE(1970,1,1)</f>
        <v>42303.659317129626</v>
      </c>
      <c r="T634" s="12">
        <f>(((I634/60)/60)/24)+DATE(1970,1,1)</f>
        <v>42333.700983796298</v>
      </c>
      <c r="U634" s="14">
        <f>YEAR(T634)</f>
        <v>2015</v>
      </c>
    </row>
    <row r="635" spans="1:21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>ROUND(((E635 / D635)*100), 0)</f>
        <v>12</v>
      </c>
      <c r="P635">
        <f>IF(L635&lt;&gt;0, ROUND(E635/L635, 2), 0)</f>
        <v>49.8</v>
      </c>
      <c r="Q635" s="5" t="str">
        <f>LEFT(N635, SEARCH("/",N635,1)-1)</f>
        <v>technology</v>
      </c>
      <c r="R635" s="5" t="str">
        <f>RIGHT(N635, LEN(N635) - LEN(Q635) - 1)</f>
        <v>web</v>
      </c>
      <c r="S635" s="11">
        <f>(((J635/60)/60)/24)+DATE(1970,1,1)</f>
        <v>42507.29932870371</v>
      </c>
      <c r="T635" s="12">
        <f>(((I635/60)/60)/24)+DATE(1970,1,1)</f>
        <v>42538.958333333328</v>
      </c>
      <c r="U635" s="14">
        <f>YEAR(T635)</f>
        <v>2016</v>
      </c>
    </row>
    <row r="636" spans="1:21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>ROUND(((E636 / D636)*100), 0)</f>
        <v>0</v>
      </c>
      <c r="P636">
        <f>IF(L636&lt;&gt;0, ROUND(E636/L636, 2), 0)</f>
        <v>1</v>
      </c>
      <c r="Q636" s="5" t="str">
        <f>LEFT(N636, SEARCH("/",N636,1)-1)</f>
        <v>technology</v>
      </c>
      <c r="R636" s="5" t="str">
        <f>RIGHT(N636, LEN(N636) - LEN(Q636) - 1)</f>
        <v>web</v>
      </c>
      <c r="S636" s="11">
        <f>(((J636/60)/60)/24)+DATE(1970,1,1)</f>
        <v>42031.928576388891</v>
      </c>
      <c r="T636" s="12">
        <f>(((I636/60)/60)/24)+DATE(1970,1,1)</f>
        <v>42061.928576388891</v>
      </c>
      <c r="U636" s="14">
        <f>YEAR(T636)</f>
        <v>2015</v>
      </c>
    </row>
    <row r="637" spans="1:21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>ROUND(((E637 / D637)*100), 0)</f>
        <v>0</v>
      </c>
      <c r="P637">
        <f>IF(L637&lt;&gt;0, ROUND(E637/L637, 2), 0)</f>
        <v>2</v>
      </c>
      <c r="Q637" s="5" t="str">
        <f>LEFT(N637, SEARCH("/",N637,1)-1)</f>
        <v>technology</v>
      </c>
      <c r="R637" s="5" t="str">
        <f>RIGHT(N637, LEN(N637) - LEN(Q637) - 1)</f>
        <v>web</v>
      </c>
      <c r="S637" s="11">
        <f>(((J637/60)/60)/24)+DATE(1970,1,1)</f>
        <v>42076.092152777783</v>
      </c>
      <c r="T637" s="12">
        <f>(((I637/60)/60)/24)+DATE(1970,1,1)</f>
        <v>42106.092152777783</v>
      </c>
      <c r="U637" s="14">
        <f>YEAR(T637)</f>
        <v>2015</v>
      </c>
    </row>
    <row r="638" spans="1:21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>ROUND(((E638 / D638)*100), 0)</f>
        <v>0</v>
      </c>
      <c r="P638">
        <f>IF(L638&lt;&gt;0, ROUND(E638/L638, 2), 0)</f>
        <v>4</v>
      </c>
      <c r="Q638" s="5" t="str">
        <f>LEFT(N638, SEARCH("/",N638,1)-1)</f>
        <v>technology</v>
      </c>
      <c r="R638" s="5" t="str">
        <f>RIGHT(N638, LEN(N638) - LEN(Q638) - 1)</f>
        <v>web</v>
      </c>
      <c r="S638" s="11">
        <f>(((J638/60)/60)/24)+DATE(1970,1,1)</f>
        <v>42131.455439814818</v>
      </c>
      <c r="T638" s="12">
        <f>(((I638/60)/60)/24)+DATE(1970,1,1)</f>
        <v>42161.44930555555</v>
      </c>
      <c r="U638" s="14">
        <f>YEAR(T638)</f>
        <v>2015</v>
      </c>
    </row>
    <row r="639" spans="1:21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>ROUND(((E639 / D639)*100), 0)</f>
        <v>0</v>
      </c>
      <c r="P639">
        <f>IF(L639&lt;&gt;0, ROUND(E639/L639, 2), 0)</f>
        <v>0</v>
      </c>
      <c r="Q639" s="5" t="str">
        <f>LEFT(N639, SEARCH("/",N639,1)-1)</f>
        <v>technology</v>
      </c>
      <c r="R639" s="5" t="str">
        <f>RIGHT(N639, LEN(N639) - LEN(Q639) - 1)</f>
        <v>web</v>
      </c>
      <c r="S639" s="11">
        <f>(((J639/60)/60)/24)+DATE(1970,1,1)</f>
        <v>42762.962013888886</v>
      </c>
      <c r="T639" s="12">
        <f>(((I639/60)/60)/24)+DATE(1970,1,1)</f>
        <v>42791.961111111115</v>
      </c>
      <c r="U639" s="14">
        <f>YEAR(T639)</f>
        <v>2017</v>
      </c>
    </row>
    <row r="640" spans="1:21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>ROUND(((E640 / D640)*100), 0)</f>
        <v>0</v>
      </c>
      <c r="P640">
        <f>IF(L640&lt;&gt;0, ROUND(E640/L640, 2), 0)</f>
        <v>3</v>
      </c>
      <c r="Q640" s="5" t="str">
        <f>LEFT(N640, SEARCH("/",N640,1)-1)</f>
        <v>technology</v>
      </c>
      <c r="R640" s="5" t="str">
        <f>RIGHT(N640, LEN(N640) - LEN(Q640) - 1)</f>
        <v>web</v>
      </c>
      <c r="S640" s="11">
        <f>(((J640/60)/60)/24)+DATE(1970,1,1)</f>
        <v>42759.593310185184</v>
      </c>
      <c r="T640" s="12">
        <f>(((I640/60)/60)/24)+DATE(1970,1,1)</f>
        <v>42819.55164351852</v>
      </c>
      <c r="U640" s="14">
        <f>YEAR(T640)</f>
        <v>2017</v>
      </c>
    </row>
    <row r="641" spans="1:21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>ROUND(((E641 / D641)*100), 0)</f>
        <v>0</v>
      </c>
      <c r="P641">
        <f>IF(L641&lt;&gt;0, ROUND(E641/L641, 2), 0)</f>
        <v>1</v>
      </c>
      <c r="Q641" s="5" t="str">
        <f>LEFT(N641, SEARCH("/",N641,1)-1)</f>
        <v>technology</v>
      </c>
      <c r="R641" s="5" t="str">
        <f>RIGHT(N641, LEN(N641) - LEN(Q641) - 1)</f>
        <v>web</v>
      </c>
      <c r="S641" s="11">
        <f>(((J641/60)/60)/24)+DATE(1970,1,1)</f>
        <v>41865.583275462966</v>
      </c>
      <c r="T641" s="12">
        <f>(((I641/60)/60)/24)+DATE(1970,1,1)</f>
        <v>41925.583275462966</v>
      </c>
      <c r="U641" s="14">
        <f>YEAR(T641)</f>
        <v>2014</v>
      </c>
    </row>
    <row r="642" spans="1:21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>ROUND(((E642 / D642)*100), 0)</f>
        <v>144</v>
      </c>
      <c r="P642">
        <f>IF(L642&lt;&gt;0, ROUND(E642/L642, 2), 0)</f>
        <v>50.5</v>
      </c>
      <c r="Q642" s="5" t="str">
        <f>LEFT(N642, SEARCH("/",N642,1)-1)</f>
        <v>technology</v>
      </c>
      <c r="R642" s="5" t="str">
        <f>RIGHT(N642, LEN(N642) - LEN(Q642) - 1)</f>
        <v>wearables</v>
      </c>
      <c r="S642" s="11">
        <f>(((J642/60)/60)/24)+DATE(1970,1,1)</f>
        <v>42683.420312500006</v>
      </c>
      <c r="T642" s="12">
        <f>(((I642/60)/60)/24)+DATE(1970,1,1)</f>
        <v>42698.958333333328</v>
      </c>
      <c r="U642" s="14">
        <f>YEAR(T642)</f>
        <v>2016</v>
      </c>
    </row>
    <row r="643" spans="1:21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>ROUND(((E643 / D643)*100), 0)</f>
        <v>119</v>
      </c>
      <c r="P643">
        <f>IF(L643&lt;&gt;0, ROUND(E643/L643, 2), 0)</f>
        <v>151.32</v>
      </c>
      <c r="Q643" s="5" t="str">
        <f>LEFT(N643, SEARCH("/",N643,1)-1)</f>
        <v>technology</v>
      </c>
      <c r="R643" s="5" t="str">
        <f>RIGHT(N643, LEN(N643) - LEN(Q643) - 1)</f>
        <v>wearables</v>
      </c>
      <c r="S643" s="11">
        <f>(((J643/60)/60)/24)+DATE(1970,1,1)</f>
        <v>42199.57</v>
      </c>
      <c r="T643" s="12">
        <f>(((I643/60)/60)/24)+DATE(1970,1,1)</f>
        <v>42229.57</v>
      </c>
      <c r="U643" s="14">
        <f>YEAR(T643)</f>
        <v>2015</v>
      </c>
    </row>
    <row r="644" spans="1:21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>ROUND(((E644 / D644)*100), 0)</f>
        <v>1460</v>
      </c>
      <c r="P644">
        <f>IF(L644&lt;&gt;0, ROUND(E644/L644, 2), 0)</f>
        <v>134.36000000000001</v>
      </c>
      <c r="Q644" s="5" t="str">
        <f>LEFT(N644, SEARCH("/",N644,1)-1)</f>
        <v>technology</v>
      </c>
      <c r="R644" s="5" t="str">
        <f>RIGHT(N644, LEN(N644) - LEN(Q644) - 1)</f>
        <v>wearables</v>
      </c>
      <c r="S644" s="11">
        <f>(((J644/60)/60)/24)+DATE(1970,1,1)</f>
        <v>42199.651319444441</v>
      </c>
      <c r="T644" s="12">
        <f>(((I644/60)/60)/24)+DATE(1970,1,1)</f>
        <v>42235.651319444441</v>
      </c>
      <c r="U644" s="14">
        <f>YEAR(T644)</f>
        <v>2015</v>
      </c>
    </row>
    <row r="645" spans="1:21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>ROUND(((E645 / D645)*100), 0)</f>
        <v>106</v>
      </c>
      <c r="P645">
        <f>IF(L645&lt;&gt;0, ROUND(E645/L645, 2), 0)</f>
        <v>174.03</v>
      </c>
      <c r="Q645" s="5" t="str">
        <f>LEFT(N645, SEARCH("/",N645,1)-1)</f>
        <v>technology</v>
      </c>
      <c r="R645" s="5" t="str">
        <f>RIGHT(N645, LEN(N645) - LEN(Q645) - 1)</f>
        <v>wearables</v>
      </c>
      <c r="S645" s="11">
        <f>(((J645/60)/60)/24)+DATE(1970,1,1)</f>
        <v>42100.642071759255</v>
      </c>
      <c r="T645" s="12">
        <f>(((I645/60)/60)/24)+DATE(1970,1,1)</f>
        <v>42155.642071759255</v>
      </c>
      <c r="U645" s="14">
        <f>YEAR(T645)</f>
        <v>2015</v>
      </c>
    </row>
    <row r="646" spans="1:21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>ROUND(((E646 / D646)*100), 0)</f>
        <v>300</v>
      </c>
      <c r="P646">
        <f>IF(L646&lt;&gt;0, ROUND(E646/L646, 2), 0)</f>
        <v>73.489999999999995</v>
      </c>
      <c r="Q646" s="5" t="str">
        <f>LEFT(N646, SEARCH("/",N646,1)-1)</f>
        <v>technology</v>
      </c>
      <c r="R646" s="5" t="str">
        <f>RIGHT(N646, LEN(N646) - LEN(Q646) - 1)</f>
        <v>wearables</v>
      </c>
      <c r="S646" s="11">
        <f>(((J646/60)/60)/24)+DATE(1970,1,1)</f>
        <v>41898.665960648148</v>
      </c>
      <c r="T646" s="12">
        <f>(((I646/60)/60)/24)+DATE(1970,1,1)</f>
        <v>41941.041666666664</v>
      </c>
      <c r="U646" s="14">
        <f>YEAR(T646)</f>
        <v>2014</v>
      </c>
    </row>
    <row r="647" spans="1:21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>ROUND(((E647 / D647)*100), 0)</f>
        <v>279</v>
      </c>
      <c r="P647">
        <f>IF(L647&lt;&gt;0, ROUND(E647/L647, 2), 0)</f>
        <v>23.52</v>
      </c>
      <c r="Q647" s="5" t="str">
        <f>LEFT(N647, SEARCH("/",N647,1)-1)</f>
        <v>technology</v>
      </c>
      <c r="R647" s="5" t="str">
        <f>RIGHT(N647, LEN(N647) - LEN(Q647) - 1)</f>
        <v>wearables</v>
      </c>
      <c r="S647" s="11">
        <f>(((J647/60)/60)/24)+DATE(1970,1,1)</f>
        <v>42564.026319444441</v>
      </c>
      <c r="T647" s="12">
        <f>(((I647/60)/60)/24)+DATE(1970,1,1)</f>
        <v>42594.026319444441</v>
      </c>
      <c r="U647" s="14">
        <f>YEAR(T647)</f>
        <v>2016</v>
      </c>
    </row>
    <row r="648" spans="1:21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>ROUND(((E648 / D648)*100), 0)</f>
        <v>132</v>
      </c>
      <c r="P648">
        <f>IF(L648&lt;&gt;0, ROUND(E648/L648, 2), 0)</f>
        <v>39.07</v>
      </c>
      <c r="Q648" s="5" t="str">
        <f>LEFT(N648, SEARCH("/",N648,1)-1)</f>
        <v>technology</v>
      </c>
      <c r="R648" s="5" t="str">
        <f>RIGHT(N648, LEN(N648) - LEN(Q648) - 1)</f>
        <v>wearables</v>
      </c>
      <c r="S648" s="11">
        <f>(((J648/60)/60)/24)+DATE(1970,1,1)</f>
        <v>41832.852627314816</v>
      </c>
      <c r="T648" s="12">
        <f>(((I648/60)/60)/24)+DATE(1970,1,1)</f>
        <v>41862.852627314816</v>
      </c>
      <c r="U648" s="14">
        <f>YEAR(T648)</f>
        <v>2014</v>
      </c>
    </row>
    <row r="649" spans="1:21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>ROUND(((E649 / D649)*100), 0)</f>
        <v>107</v>
      </c>
      <c r="P649">
        <f>IF(L649&lt;&gt;0, ROUND(E649/L649, 2), 0)</f>
        <v>125.94</v>
      </c>
      <c r="Q649" s="5" t="str">
        <f>LEFT(N649, SEARCH("/",N649,1)-1)</f>
        <v>technology</v>
      </c>
      <c r="R649" s="5" t="str">
        <f>RIGHT(N649, LEN(N649) - LEN(Q649) - 1)</f>
        <v>wearables</v>
      </c>
      <c r="S649" s="11">
        <f>(((J649/60)/60)/24)+DATE(1970,1,1)</f>
        <v>42416.767928240741</v>
      </c>
      <c r="T649" s="12">
        <f>(((I649/60)/60)/24)+DATE(1970,1,1)</f>
        <v>42446.726261574076</v>
      </c>
      <c r="U649" s="14">
        <f>YEAR(T649)</f>
        <v>2016</v>
      </c>
    </row>
    <row r="650" spans="1:21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>ROUND(((E650 / D650)*100), 0)</f>
        <v>127</v>
      </c>
      <c r="P650">
        <f>IF(L650&lt;&gt;0, ROUND(E650/L650, 2), 0)</f>
        <v>1644</v>
      </c>
      <c r="Q650" s="5" t="str">
        <f>LEFT(N650, SEARCH("/",N650,1)-1)</f>
        <v>technology</v>
      </c>
      <c r="R650" s="5" t="str">
        <f>RIGHT(N650, LEN(N650) - LEN(Q650) - 1)</f>
        <v>wearables</v>
      </c>
      <c r="S650" s="11">
        <f>(((J650/60)/60)/24)+DATE(1970,1,1)</f>
        <v>41891.693379629629</v>
      </c>
      <c r="T650" s="12">
        <f>(((I650/60)/60)/24)+DATE(1970,1,1)</f>
        <v>41926.693379629629</v>
      </c>
      <c r="U650" s="14">
        <f>YEAR(T650)</f>
        <v>2014</v>
      </c>
    </row>
    <row r="651" spans="1:21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>ROUND(((E651 / D651)*100), 0)</f>
        <v>140</v>
      </c>
      <c r="P651">
        <f>IF(L651&lt;&gt;0, ROUND(E651/L651, 2), 0)</f>
        <v>42.67</v>
      </c>
      <c r="Q651" s="5" t="str">
        <f>LEFT(N651, SEARCH("/",N651,1)-1)</f>
        <v>technology</v>
      </c>
      <c r="R651" s="5" t="str">
        <f>RIGHT(N651, LEN(N651) - LEN(Q651) - 1)</f>
        <v>wearables</v>
      </c>
      <c r="S651" s="11">
        <f>(((J651/60)/60)/24)+DATE(1970,1,1)</f>
        <v>41877.912187499998</v>
      </c>
      <c r="T651" s="12">
        <f>(((I651/60)/60)/24)+DATE(1970,1,1)</f>
        <v>41898.912187499998</v>
      </c>
      <c r="U651" s="14">
        <f>YEAR(T651)</f>
        <v>2014</v>
      </c>
    </row>
    <row r="652" spans="1:21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>ROUND(((E652 / D652)*100), 0)</f>
        <v>112</v>
      </c>
      <c r="P652">
        <f>IF(L652&lt;&gt;0, ROUND(E652/L652, 2), 0)</f>
        <v>35.130000000000003</v>
      </c>
      <c r="Q652" s="5" t="str">
        <f>LEFT(N652, SEARCH("/",N652,1)-1)</f>
        <v>technology</v>
      </c>
      <c r="R652" s="5" t="str">
        <f>RIGHT(N652, LEN(N652) - LEN(Q652) - 1)</f>
        <v>wearables</v>
      </c>
      <c r="S652" s="11">
        <f>(((J652/60)/60)/24)+DATE(1970,1,1)</f>
        <v>41932.036851851852</v>
      </c>
      <c r="T652" s="12">
        <f>(((I652/60)/60)/24)+DATE(1970,1,1)</f>
        <v>41992.078518518523</v>
      </c>
      <c r="U652" s="14">
        <f>YEAR(T652)</f>
        <v>2014</v>
      </c>
    </row>
    <row r="653" spans="1:21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>ROUND(((E653 / D653)*100), 0)</f>
        <v>101</v>
      </c>
      <c r="P653">
        <f>IF(L653&lt;&gt;0, ROUND(E653/L653, 2), 0)</f>
        <v>239.35</v>
      </c>
      <c r="Q653" s="5" t="str">
        <f>LEFT(N653, SEARCH("/",N653,1)-1)</f>
        <v>technology</v>
      </c>
      <c r="R653" s="5" t="str">
        <f>RIGHT(N653, LEN(N653) - LEN(Q653) - 1)</f>
        <v>wearables</v>
      </c>
      <c r="S653" s="11">
        <f>(((J653/60)/60)/24)+DATE(1970,1,1)</f>
        <v>41956.017488425925</v>
      </c>
      <c r="T653" s="12">
        <f>(((I653/60)/60)/24)+DATE(1970,1,1)</f>
        <v>41986.017488425925</v>
      </c>
      <c r="U653" s="14">
        <f>YEAR(T653)</f>
        <v>2014</v>
      </c>
    </row>
    <row r="654" spans="1:21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>ROUND(((E654 / D654)*100), 0)</f>
        <v>100</v>
      </c>
      <c r="P654">
        <f>IF(L654&lt;&gt;0, ROUND(E654/L654, 2), 0)</f>
        <v>107.64</v>
      </c>
      <c r="Q654" s="5" t="str">
        <f>LEFT(N654, SEARCH("/",N654,1)-1)</f>
        <v>technology</v>
      </c>
      <c r="R654" s="5" t="str">
        <f>RIGHT(N654, LEN(N654) - LEN(Q654) - 1)</f>
        <v>wearables</v>
      </c>
      <c r="S654" s="11">
        <f>(((J654/60)/60)/24)+DATE(1970,1,1)</f>
        <v>42675.690393518518</v>
      </c>
      <c r="T654" s="12">
        <f>(((I654/60)/60)/24)+DATE(1970,1,1)</f>
        <v>42705.732060185182</v>
      </c>
      <c r="U654" s="14">
        <f>YEAR(T654)</f>
        <v>2016</v>
      </c>
    </row>
    <row r="655" spans="1:21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>ROUND(((E655 / D655)*100), 0)</f>
        <v>141</v>
      </c>
      <c r="P655">
        <f>IF(L655&lt;&gt;0, ROUND(E655/L655, 2), 0)</f>
        <v>95.83</v>
      </c>
      <c r="Q655" s="5" t="str">
        <f>LEFT(N655, SEARCH("/",N655,1)-1)</f>
        <v>technology</v>
      </c>
      <c r="R655" s="5" t="str">
        <f>RIGHT(N655, LEN(N655) - LEN(Q655) - 1)</f>
        <v>wearables</v>
      </c>
      <c r="S655" s="11">
        <f>(((J655/60)/60)/24)+DATE(1970,1,1)</f>
        <v>42199.618518518517</v>
      </c>
      <c r="T655" s="12">
        <f>(((I655/60)/60)/24)+DATE(1970,1,1)</f>
        <v>42236.618518518517</v>
      </c>
      <c r="U655" s="14">
        <f>YEAR(T655)</f>
        <v>2015</v>
      </c>
    </row>
    <row r="656" spans="1:21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>ROUND(((E656 / D656)*100), 0)</f>
        <v>267</v>
      </c>
      <c r="P656">
        <f>IF(L656&lt;&gt;0, ROUND(E656/L656, 2), 0)</f>
        <v>31.66</v>
      </c>
      <c r="Q656" s="5" t="str">
        <f>LEFT(N656, SEARCH("/",N656,1)-1)</f>
        <v>technology</v>
      </c>
      <c r="R656" s="5" t="str">
        <f>RIGHT(N656, LEN(N656) - LEN(Q656) - 1)</f>
        <v>wearables</v>
      </c>
      <c r="S656" s="11">
        <f>(((J656/60)/60)/24)+DATE(1970,1,1)</f>
        <v>42163.957326388889</v>
      </c>
      <c r="T656" s="12">
        <f>(((I656/60)/60)/24)+DATE(1970,1,1)</f>
        <v>42193.957326388889</v>
      </c>
      <c r="U656" s="14">
        <f>YEAR(T656)</f>
        <v>2015</v>
      </c>
    </row>
    <row r="657" spans="1:21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>ROUND(((E657 / D657)*100), 0)</f>
        <v>147</v>
      </c>
      <c r="P657">
        <f>IF(L657&lt;&gt;0, ROUND(E657/L657, 2), 0)</f>
        <v>42.89</v>
      </c>
      <c r="Q657" s="5" t="str">
        <f>LEFT(N657, SEARCH("/",N657,1)-1)</f>
        <v>technology</v>
      </c>
      <c r="R657" s="5" t="str">
        <f>RIGHT(N657, LEN(N657) - LEN(Q657) - 1)</f>
        <v>wearables</v>
      </c>
      <c r="S657" s="11">
        <f>(((J657/60)/60)/24)+DATE(1970,1,1)</f>
        <v>42045.957314814819</v>
      </c>
      <c r="T657" s="12">
        <f>(((I657/60)/60)/24)+DATE(1970,1,1)</f>
        <v>42075.915648148148</v>
      </c>
      <c r="U657" s="14">
        <f>YEAR(T657)</f>
        <v>2015</v>
      </c>
    </row>
    <row r="658" spans="1:21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>ROUND(((E658 / D658)*100), 0)</f>
        <v>214</v>
      </c>
      <c r="P658">
        <f>IF(L658&lt;&gt;0, ROUND(E658/L658, 2), 0)</f>
        <v>122.74</v>
      </c>
      <c r="Q658" s="5" t="str">
        <f>LEFT(N658, SEARCH("/",N658,1)-1)</f>
        <v>technology</v>
      </c>
      <c r="R658" s="5" t="str">
        <f>RIGHT(N658, LEN(N658) - LEN(Q658) - 1)</f>
        <v>wearables</v>
      </c>
      <c r="S658" s="11">
        <f>(((J658/60)/60)/24)+DATE(1970,1,1)</f>
        <v>42417.804618055554</v>
      </c>
      <c r="T658" s="12">
        <f>(((I658/60)/60)/24)+DATE(1970,1,1)</f>
        <v>42477.762951388882</v>
      </c>
      <c r="U658" s="14">
        <f>YEAR(T658)</f>
        <v>2016</v>
      </c>
    </row>
    <row r="659" spans="1:21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>ROUND(((E659 / D659)*100), 0)</f>
        <v>126</v>
      </c>
      <c r="P659">
        <f>IF(L659&lt;&gt;0, ROUND(E659/L659, 2), 0)</f>
        <v>190.45</v>
      </c>
      <c r="Q659" s="5" t="str">
        <f>LEFT(N659, SEARCH("/",N659,1)-1)</f>
        <v>technology</v>
      </c>
      <c r="R659" s="5" t="str">
        <f>RIGHT(N659, LEN(N659) - LEN(Q659) - 1)</f>
        <v>wearables</v>
      </c>
      <c r="S659" s="11">
        <f>(((J659/60)/60)/24)+DATE(1970,1,1)</f>
        <v>42331.84574074074</v>
      </c>
      <c r="T659" s="12">
        <f>(((I659/60)/60)/24)+DATE(1970,1,1)</f>
        <v>42361.84574074074</v>
      </c>
      <c r="U659" s="14">
        <f>YEAR(T659)</f>
        <v>2015</v>
      </c>
    </row>
    <row r="660" spans="1:21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>ROUND(((E660 / D660)*100), 0)</f>
        <v>104</v>
      </c>
      <c r="P660">
        <f>IF(L660&lt;&gt;0, ROUND(E660/L660, 2), 0)</f>
        <v>109.34</v>
      </c>
      <c r="Q660" s="5" t="str">
        <f>LEFT(N660, SEARCH("/",N660,1)-1)</f>
        <v>technology</v>
      </c>
      <c r="R660" s="5" t="str">
        <f>RIGHT(N660, LEN(N660) - LEN(Q660) - 1)</f>
        <v>wearables</v>
      </c>
      <c r="S660" s="11">
        <f>(((J660/60)/60)/24)+DATE(1970,1,1)</f>
        <v>42179.160752314812</v>
      </c>
      <c r="T660" s="12">
        <f>(((I660/60)/60)/24)+DATE(1970,1,1)</f>
        <v>42211.75</v>
      </c>
      <c r="U660" s="14">
        <f>YEAR(T660)</f>
        <v>2015</v>
      </c>
    </row>
    <row r="661" spans="1:21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>ROUND(((E661 / D661)*100), 0)</f>
        <v>101</v>
      </c>
      <c r="P661">
        <f>IF(L661&lt;&gt;0, ROUND(E661/L661, 2), 0)</f>
        <v>143.66999999999999</v>
      </c>
      <c r="Q661" s="5" t="str">
        <f>LEFT(N661, SEARCH("/",N661,1)-1)</f>
        <v>technology</v>
      </c>
      <c r="R661" s="5" t="str">
        <f>RIGHT(N661, LEN(N661) - LEN(Q661) - 1)</f>
        <v>wearables</v>
      </c>
      <c r="S661" s="11">
        <f>(((J661/60)/60)/24)+DATE(1970,1,1)</f>
        <v>42209.593692129631</v>
      </c>
      <c r="T661" s="12">
        <f>(((I661/60)/60)/24)+DATE(1970,1,1)</f>
        <v>42239.593692129631</v>
      </c>
      <c r="U661" s="14">
        <f>YEAR(T661)</f>
        <v>2015</v>
      </c>
    </row>
    <row r="662" spans="1:21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>ROUND(((E662 / D662)*100), 0)</f>
        <v>3</v>
      </c>
      <c r="P662">
        <f>IF(L662&lt;&gt;0, ROUND(E662/L662, 2), 0)</f>
        <v>84.94</v>
      </c>
      <c r="Q662" s="5" t="str">
        <f>LEFT(N662, SEARCH("/",N662,1)-1)</f>
        <v>technology</v>
      </c>
      <c r="R662" s="5" t="str">
        <f>RIGHT(N662, LEN(N662) - LEN(Q662) - 1)</f>
        <v>wearables</v>
      </c>
      <c r="S662" s="11">
        <f>(((J662/60)/60)/24)+DATE(1970,1,1)</f>
        <v>41922.741655092592</v>
      </c>
      <c r="T662" s="12">
        <f>(((I662/60)/60)/24)+DATE(1970,1,1)</f>
        <v>41952.783321759263</v>
      </c>
      <c r="U662" s="14">
        <f>YEAR(T662)</f>
        <v>2014</v>
      </c>
    </row>
    <row r="663" spans="1:21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>ROUND(((E663 / D663)*100), 0)</f>
        <v>1</v>
      </c>
      <c r="P663">
        <f>IF(L663&lt;&gt;0, ROUND(E663/L663, 2), 0)</f>
        <v>10.56</v>
      </c>
      <c r="Q663" s="5" t="str">
        <f>LEFT(N663, SEARCH("/",N663,1)-1)</f>
        <v>technology</v>
      </c>
      <c r="R663" s="5" t="str">
        <f>RIGHT(N663, LEN(N663) - LEN(Q663) - 1)</f>
        <v>wearables</v>
      </c>
      <c r="S663" s="11">
        <f>(((J663/60)/60)/24)+DATE(1970,1,1)</f>
        <v>42636.645358796297</v>
      </c>
      <c r="T663" s="12">
        <f>(((I663/60)/60)/24)+DATE(1970,1,1)</f>
        <v>42666.645358796297</v>
      </c>
      <c r="U663" s="14">
        <f>YEAR(T663)</f>
        <v>2016</v>
      </c>
    </row>
    <row r="664" spans="1:21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>ROUND(((E664 / D664)*100), 0)</f>
        <v>0</v>
      </c>
      <c r="P664">
        <f>IF(L664&lt;&gt;0, ROUND(E664/L664, 2), 0)</f>
        <v>39</v>
      </c>
      <c r="Q664" s="5" t="str">
        <f>LEFT(N664, SEARCH("/",N664,1)-1)</f>
        <v>technology</v>
      </c>
      <c r="R664" s="5" t="str">
        <f>RIGHT(N664, LEN(N664) - LEN(Q664) - 1)</f>
        <v>wearables</v>
      </c>
      <c r="S664" s="11">
        <f>(((J664/60)/60)/24)+DATE(1970,1,1)</f>
        <v>41990.438043981485</v>
      </c>
      <c r="T664" s="12">
        <f>(((I664/60)/60)/24)+DATE(1970,1,1)</f>
        <v>42020.438043981485</v>
      </c>
      <c r="U664" s="14">
        <f>YEAR(T664)</f>
        <v>2015</v>
      </c>
    </row>
    <row r="665" spans="1:21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>ROUND(((E665 / D665)*100), 0)</f>
        <v>0</v>
      </c>
      <c r="P665">
        <f>IF(L665&lt;&gt;0, ROUND(E665/L665, 2), 0)</f>
        <v>100</v>
      </c>
      <c r="Q665" s="5" t="str">
        <f>LEFT(N665, SEARCH("/",N665,1)-1)</f>
        <v>technology</v>
      </c>
      <c r="R665" s="5" t="str">
        <f>RIGHT(N665, LEN(N665) - LEN(Q665) - 1)</f>
        <v>wearables</v>
      </c>
      <c r="S665" s="11">
        <f>(((J665/60)/60)/24)+DATE(1970,1,1)</f>
        <v>42173.843240740738</v>
      </c>
      <c r="T665" s="12">
        <f>(((I665/60)/60)/24)+DATE(1970,1,1)</f>
        <v>42203.843240740738</v>
      </c>
      <c r="U665" s="14">
        <f>YEAR(T665)</f>
        <v>2015</v>
      </c>
    </row>
    <row r="666" spans="1:21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>ROUND(((E666 / D666)*100), 0)</f>
        <v>8</v>
      </c>
      <c r="P666">
        <f>IF(L666&lt;&gt;0, ROUND(E666/L666, 2), 0)</f>
        <v>31.17</v>
      </c>
      <c r="Q666" s="5" t="str">
        <f>LEFT(N666, SEARCH("/",N666,1)-1)</f>
        <v>technology</v>
      </c>
      <c r="R666" s="5" t="str">
        <f>RIGHT(N666, LEN(N666) - LEN(Q666) - 1)</f>
        <v>wearables</v>
      </c>
      <c r="S666" s="11">
        <f>(((J666/60)/60)/24)+DATE(1970,1,1)</f>
        <v>42077.666377314818</v>
      </c>
      <c r="T666" s="12">
        <f>(((I666/60)/60)/24)+DATE(1970,1,1)</f>
        <v>42107.666377314818</v>
      </c>
      <c r="U666" s="14">
        <f>YEAR(T666)</f>
        <v>2015</v>
      </c>
    </row>
    <row r="667" spans="1:21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>ROUND(((E667 / D667)*100), 0)</f>
        <v>19</v>
      </c>
      <c r="P667">
        <f>IF(L667&lt;&gt;0, ROUND(E667/L667, 2), 0)</f>
        <v>155.33000000000001</v>
      </c>
      <c r="Q667" s="5" t="str">
        <f>LEFT(N667, SEARCH("/",N667,1)-1)</f>
        <v>technology</v>
      </c>
      <c r="R667" s="5" t="str">
        <f>RIGHT(N667, LEN(N667) - LEN(Q667) - 1)</f>
        <v>wearables</v>
      </c>
      <c r="S667" s="11">
        <f>(((J667/60)/60)/24)+DATE(1970,1,1)</f>
        <v>42688.711354166662</v>
      </c>
      <c r="T667" s="12">
        <f>(((I667/60)/60)/24)+DATE(1970,1,1)</f>
        <v>42748.711354166662</v>
      </c>
      <c r="U667" s="14">
        <f>YEAR(T667)</f>
        <v>2017</v>
      </c>
    </row>
    <row r="668" spans="1:21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>ROUND(((E668 / D668)*100), 0)</f>
        <v>0</v>
      </c>
      <c r="P668">
        <f>IF(L668&lt;&gt;0, ROUND(E668/L668, 2), 0)</f>
        <v>2</v>
      </c>
      <c r="Q668" s="5" t="str">
        <f>LEFT(N668, SEARCH("/",N668,1)-1)</f>
        <v>technology</v>
      </c>
      <c r="R668" s="5" t="str">
        <f>RIGHT(N668, LEN(N668) - LEN(Q668) - 1)</f>
        <v>wearables</v>
      </c>
      <c r="S668" s="11">
        <f>(((J668/60)/60)/24)+DATE(1970,1,1)</f>
        <v>41838.832152777781</v>
      </c>
      <c r="T668" s="12">
        <f>(((I668/60)/60)/24)+DATE(1970,1,1)</f>
        <v>41868.832152777781</v>
      </c>
      <c r="U668" s="14">
        <f>YEAR(T668)</f>
        <v>2014</v>
      </c>
    </row>
    <row r="669" spans="1:21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>ROUND(((E669 / D669)*100), 0)</f>
        <v>10</v>
      </c>
      <c r="P669">
        <f>IF(L669&lt;&gt;0, ROUND(E669/L669, 2), 0)</f>
        <v>178.93</v>
      </c>
      <c r="Q669" s="5" t="str">
        <f>LEFT(N669, SEARCH("/",N669,1)-1)</f>
        <v>technology</v>
      </c>
      <c r="R669" s="5" t="str">
        <f>RIGHT(N669, LEN(N669) - LEN(Q669) - 1)</f>
        <v>wearables</v>
      </c>
      <c r="S669" s="11">
        <f>(((J669/60)/60)/24)+DATE(1970,1,1)</f>
        <v>42632.373414351852</v>
      </c>
      <c r="T669" s="12">
        <f>(((I669/60)/60)/24)+DATE(1970,1,1)</f>
        <v>42672.373414351852</v>
      </c>
      <c r="U669" s="14">
        <f>YEAR(T669)</f>
        <v>2016</v>
      </c>
    </row>
    <row r="670" spans="1:21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>ROUND(((E670 / D670)*100), 0)</f>
        <v>5</v>
      </c>
      <c r="P670">
        <f>IF(L670&lt;&gt;0, ROUND(E670/L670, 2), 0)</f>
        <v>27.36</v>
      </c>
      <c r="Q670" s="5" t="str">
        <f>LEFT(N670, SEARCH("/",N670,1)-1)</f>
        <v>technology</v>
      </c>
      <c r="R670" s="5" t="str">
        <f>RIGHT(N670, LEN(N670) - LEN(Q670) - 1)</f>
        <v>wearables</v>
      </c>
      <c r="S670" s="11">
        <f>(((J670/60)/60)/24)+DATE(1970,1,1)</f>
        <v>42090.831273148149</v>
      </c>
      <c r="T670" s="12">
        <f>(((I670/60)/60)/24)+DATE(1970,1,1)</f>
        <v>42135.831273148149</v>
      </c>
      <c r="U670" s="14">
        <f>YEAR(T670)</f>
        <v>2015</v>
      </c>
    </row>
    <row r="671" spans="1:21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>ROUND(((E671 / D671)*100), 0)</f>
        <v>22</v>
      </c>
      <c r="P671">
        <f>IF(L671&lt;&gt;0, ROUND(E671/L671, 2), 0)</f>
        <v>1536.25</v>
      </c>
      <c r="Q671" s="5" t="str">
        <f>LEFT(N671, SEARCH("/",N671,1)-1)</f>
        <v>technology</v>
      </c>
      <c r="R671" s="5" t="str">
        <f>RIGHT(N671, LEN(N671) - LEN(Q671) - 1)</f>
        <v>wearables</v>
      </c>
      <c r="S671" s="11">
        <f>(((J671/60)/60)/24)+DATE(1970,1,1)</f>
        <v>42527.625671296293</v>
      </c>
      <c r="T671" s="12">
        <f>(((I671/60)/60)/24)+DATE(1970,1,1)</f>
        <v>42557.625671296293</v>
      </c>
      <c r="U671" s="14">
        <f>YEAR(T671)</f>
        <v>2016</v>
      </c>
    </row>
    <row r="672" spans="1:21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>ROUND(((E672 / D672)*100), 0)</f>
        <v>29</v>
      </c>
      <c r="P672">
        <f>IF(L672&lt;&gt;0, ROUND(E672/L672, 2), 0)</f>
        <v>85</v>
      </c>
      <c r="Q672" s="5" t="str">
        <f>LEFT(N672, SEARCH("/",N672,1)-1)</f>
        <v>technology</v>
      </c>
      <c r="R672" s="5" t="str">
        <f>RIGHT(N672, LEN(N672) - LEN(Q672) - 1)</f>
        <v>wearables</v>
      </c>
      <c r="S672" s="11">
        <f>(((J672/60)/60)/24)+DATE(1970,1,1)</f>
        <v>42506.709722222222</v>
      </c>
      <c r="T672" s="12">
        <f>(((I672/60)/60)/24)+DATE(1970,1,1)</f>
        <v>42540.340277777781</v>
      </c>
      <c r="U672" s="14">
        <f>YEAR(T672)</f>
        <v>2016</v>
      </c>
    </row>
    <row r="673" spans="1:21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>ROUND(((E673 / D673)*100), 0)</f>
        <v>39</v>
      </c>
      <c r="P673">
        <f>IF(L673&lt;&gt;0, ROUND(E673/L673, 2), 0)</f>
        <v>788.53</v>
      </c>
      <c r="Q673" s="5" t="str">
        <f>LEFT(N673, SEARCH("/",N673,1)-1)</f>
        <v>technology</v>
      </c>
      <c r="R673" s="5" t="str">
        <f>RIGHT(N673, LEN(N673) - LEN(Q673) - 1)</f>
        <v>wearables</v>
      </c>
      <c r="S673" s="11">
        <f>(((J673/60)/60)/24)+DATE(1970,1,1)</f>
        <v>41984.692731481482</v>
      </c>
      <c r="T673" s="12">
        <f>(((I673/60)/60)/24)+DATE(1970,1,1)</f>
        <v>42018.166666666672</v>
      </c>
      <c r="U673" s="14">
        <f>YEAR(T673)</f>
        <v>2015</v>
      </c>
    </row>
    <row r="674" spans="1:21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>ROUND(((E674 / D674)*100), 0)</f>
        <v>22</v>
      </c>
      <c r="P674">
        <f>IF(L674&lt;&gt;0, ROUND(E674/L674, 2), 0)</f>
        <v>50.3</v>
      </c>
      <c r="Q674" s="5" t="str">
        <f>LEFT(N674, SEARCH("/",N674,1)-1)</f>
        <v>technology</v>
      </c>
      <c r="R674" s="5" t="str">
        <f>RIGHT(N674, LEN(N674) - LEN(Q674) - 1)</f>
        <v>wearables</v>
      </c>
      <c r="S674" s="11">
        <f>(((J674/60)/60)/24)+DATE(1970,1,1)</f>
        <v>41974.219490740739</v>
      </c>
      <c r="T674" s="12">
        <f>(((I674/60)/60)/24)+DATE(1970,1,1)</f>
        <v>42005.207638888889</v>
      </c>
      <c r="U674" s="14">
        <f>YEAR(T674)</f>
        <v>2015</v>
      </c>
    </row>
    <row r="675" spans="1:21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>ROUND(((E675 / D675)*100), 0)</f>
        <v>0</v>
      </c>
      <c r="P675">
        <f>IF(L675&lt;&gt;0, ROUND(E675/L675, 2), 0)</f>
        <v>68.33</v>
      </c>
      <c r="Q675" s="5" t="str">
        <f>LEFT(N675, SEARCH("/",N675,1)-1)</f>
        <v>technology</v>
      </c>
      <c r="R675" s="5" t="str">
        <f>RIGHT(N675, LEN(N675) - LEN(Q675) - 1)</f>
        <v>wearables</v>
      </c>
      <c r="S675" s="11">
        <f>(((J675/60)/60)/24)+DATE(1970,1,1)</f>
        <v>41838.840474537035</v>
      </c>
      <c r="T675" s="12">
        <f>(((I675/60)/60)/24)+DATE(1970,1,1)</f>
        <v>41883.840474537035</v>
      </c>
      <c r="U675" s="14">
        <f>YEAR(T675)</f>
        <v>2014</v>
      </c>
    </row>
    <row r="676" spans="1:21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>ROUND(((E676 / D676)*100), 0)</f>
        <v>0</v>
      </c>
      <c r="P676">
        <f>IF(L676&lt;&gt;0, ROUND(E676/L676, 2), 0)</f>
        <v>7.5</v>
      </c>
      <c r="Q676" s="5" t="str">
        <f>LEFT(N676, SEARCH("/",N676,1)-1)</f>
        <v>technology</v>
      </c>
      <c r="R676" s="5" t="str">
        <f>RIGHT(N676, LEN(N676) - LEN(Q676) - 1)</f>
        <v>wearables</v>
      </c>
      <c r="S676" s="11">
        <f>(((J676/60)/60)/24)+DATE(1970,1,1)</f>
        <v>41803.116053240738</v>
      </c>
      <c r="T676" s="12">
        <f>(((I676/60)/60)/24)+DATE(1970,1,1)</f>
        <v>41863.116053240738</v>
      </c>
      <c r="U676" s="14">
        <f>YEAR(T676)</f>
        <v>2014</v>
      </c>
    </row>
    <row r="677" spans="1:21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>ROUND(((E677 / D677)*100), 0)</f>
        <v>15</v>
      </c>
      <c r="P677">
        <f>IF(L677&lt;&gt;0, ROUND(E677/L677, 2), 0)</f>
        <v>34.270000000000003</v>
      </c>
      <c r="Q677" s="5" t="str">
        <f>LEFT(N677, SEARCH("/",N677,1)-1)</f>
        <v>technology</v>
      </c>
      <c r="R677" s="5" t="str">
        <f>RIGHT(N677, LEN(N677) - LEN(Q677) - 1)</f>
        <v>wearables</v>
      </c>
      <c r="S677" s="11">
        <f>(((J677/60)/60)/24)+DATE(1970,1,1)</f>
        <v>41975.930601851855</v>
      </c>
      <c r="T677" s="12">
        <f>(((I677/60)/60)/24)+DATE(1970,1,1)</f>
        <v>42005.290972222225</v>
      </c>
      <c r="U677" s="14">
        <f>YEAR(T677)</f>
        <v>2015</v>
      </c>
    </row>
    <row r="678" spans="1:21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>ROUND(((E678 / D678)*100), 0)</f>
        <v>1</v>
      </c>
      <c r="P678">
        <f>IF(L678&lt;&gt;0, ROUND(E678/L678, 2), 0)</f>
        <v>61.29</v>
      </c>
      <c r="Q678" s="5" t="str">
        <f>LEFT(N678, SEARCH("/",N678,1)-1)</f>
        <v>technology</v>
      </c>
      <c r="R678" s="5" t="str">
        <f>RIGHT(N678, LEN(N678) - LEN(Q678) - 1)</f>
        <v>wearables</v>
      </c>
      <c r="S678" s="11">
        <f>(((J678/60)/60)/24)+DATE(1970,1,1)</f>
        <v>42012.768298611118</v>
      </c>
      <c r="T678" s="12">
        <f>(((I678/60)/60)/24)+DATE(1970,1,1)</f>
        <v>42042.768298611118</v>
      </c>
      <c r="U678" s="14">
        <f>YEAR(T678)</f>
        <v>2015</v>
      </c>
    </row>
    <row r="679" spans="1:21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>ROUND(((E679 / D679)*100), 0)</f>
        <v>26</v>
      </c>
      <c r="P679">
        <f>IF(L679&lt;&gt;0, ROUND(E679/L679, 2), 0)</f>
        <v>133.25</v>
      </c>
      <c r="Q679" s="5" t="str">
        <f>LEFT(N679, SEARCH("/",N679,1)-1)</f>
        <v>technology</v>
      </c>
      <c r="R679" s="5" t="str">
        <f>RIGHT(N679, LEN(N679) - LEN(Q679) - 1)</f>
        <v>wearables</v>
      </c>
      <c r="S679" s="11">
        <f>(((J679/60)/60)/24)+DATE(1970,1,1)</f>
        <v>42504.403877314813</v>
      </c>
      <c r="T679" s="12">
        <f>(((I679/60)/60)/24)+DATE(1970,1,1)</f>
        <v>42549.403877314813</v>
      </c>
      <c r="U679" s="14">
        <f>YEAR(T679)</f>
        <v>2016</v>
      </c>
    </row>
    <row r="680" spans="1:21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>ROUND(((E680 / D680)*100), 0)</f>
        <v>4</v>
      </c>
      <c r="P680">
        <f>IF(L680&lt;&gt;0, ROUND(E680/L680, 2), 0)</f>
        <v>65.180000000000007</v>
      </c>
      <c r="Q680" s="5" t="str">
        <f>LEFT(N680, SEARCH("/",N680,1)-1)</f>
        <v>technology</v>
      </c>
      <c r="R680" s="5" t="str">
        <f>RIGHT(N680, LEN(N680) - LEN(Q680) - 1)</f>
        <v>wearables</v>
      </c>
      <c r="S680" s="11">
        <f>(((J680/60)/60)/24)+DATE(1970,1,1)</f>
        <v>42481.376597222217</v>
      </c>
      <c r="T680" s="12">
        <f>(((I680/60)/60)/24)+DATE(1970,1,1)</f>
        <v>42511.376597222217</v>
      </c>
      <c r="U680" s="14">
        <f>YEAR(T680)</f>
        <v>2016</v>
      </c>
    </row>
    <row r="681" spans="1:21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>ROUND(((E681 / D681)*100), 0)</f>
        <v>15</v>
      </c>
      <c r="P681">
        <f>IF(L681&lt;&gt;0, ROUND(E681/L681, 2), 0)</f>
        <v>93.9</v>
      </c>
      <c r="Q681" s="5" t="str">
        <f>LEFT(N681, SEARCH("/",N681,1)-1)</f>
        <v>technology</v>
      </c>
      <c r="R681" s="5" t="str">
        <f>RIGHT(N681, LEN(N681) - LEN(Q681) - 1)</f>
        <v>wearables</v>
      </c>
      <c r="S681" s="11">
        <f>(((J681/60)/60)/24)+DATE(1970,1,1)</f>
        <v>42556.695706018523</v>
      </c>
      <c r="T681" s="12">
        <f>(((I681/60)/60)/24)+DATE(1970,1,1)</f>
        <v>42616.695706018523</v>
      </c>
      <c r="U681" s="14">
        <f>YEAR(T681)</f>
        <v>2016</v>
      </c>
    </row>
    <row r="682" spans="1:21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>ROUND(((E682 / D682)*100), 0)</f>
        <v>26</v>
      </c>
      <c r="P682">
        <f>IF(L682&lt;&gt;0, ROUND(E682/L682, 2), 0)</f>
        <v>150.65</v>
      </c>
      <c r="Q682" s="5" t="str">
        <f>LEFT(N682, SEARCH("/",N682,1)-1)</f>
        <v>technology</v>
      </c>
      <c r="R682" s="5" t="str">
        <f>RIGHT(N682, LEN(N682) - LEN(Q682) - 1)</f>
        <v>wearables</v>
      </c>
      <c r="S682" s="11">
        <f>(((J682/60)/60)/24)+DATE(1970,1,1)</f>
        <v>41864.501516203702</v>
      </c>
      <c r="T682" s="12">
        <f>(((I682/60)/60)/24)+DATE(1970,1,1)</f>
        <v>41899.501516203702</v>
      </c>
      <c r="U682" s="14">
        <f>YEAR(T682)</f>
        <v>2014</v>
      </c>
    </row>
    <row r="683" spans="1:21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>ROUND(((E683 / D683)*100), 0)</f>
        <v>0</v>
      </c>
      <c r="P683">
        <f>IF(L683&lt;&gt;0, ROUND(E683/L683, 2), 0)</f>
        <v>1</v>
      </c>
      <c r="Q683" s="5" t="str">
        <f>LEFT(N683, SEARCH("/",N683,1)-1)</f>
        <v>technology</v>
      </c>
      <c r="R683" s="5" t="str">
        <f>RIGHT(N683, LEN(N683) - LEN(Q683) - 1)</f>
        <v>wearables</v>
      </c>
      <c r="S683" s="11">
        <f>(((J683/60)/60)/24)+DATE(1970,1,1)</f>
        <v>42639.805601851855</v>
      </c>
      <c r="T683" s="12">
        <f>(((I683/60)/60)/24)+DATE(1970,1,1)</f>
        <v>42669.805601851855</v>
      </c>
      <c r="U683" s="14">
        <f>YEAR(T683)</f>
        <v>2016</v>
      </c>
    </row>
    <row r="684" spans="1:21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>ROUND(((E684 / D684)*100), 0)</f>
        <v>0</v>
      </c>
      <c r="P684">
        <f>IF(L684&lt;&gt;0, ROUND(E684/L684, 2), 0)</f>
        <v>13.25</v>
      </c>
      <c r="Q684" s="5" t="str">
        <f>LEFT(N684, SEARCH("/",N684,1)-1)</f>
        <v>technology</v>
      </c>
      <c r="R684" s="5" t="str">
        <f>RIGHT(N684, LEN(N684) - LEN(Q684) - 1)</f>
        <v>wearables</v>
      </c>
      <c r="S684" s="11">
        <f>(((J684/60)/60)/24)+DATE(1970,1,1)</f>
        <v>42778.765300925923</v>
      </c>
      <c r="T684" s="12">
        <f>(((I684/60)/60)/24)+DATE(1970,1,1)</f>
        <v>42808.723634259266</v>
      </c>
      <c r="U684" s="14">
        <f>YEAR(T684)</f>
        <v>2017</v>
      </c>
    </row>
    <row r="685" spans="1:21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>ROUND(((E685 / D685)*100), 0)</f>
        <v>1</v>
      </c>
      <c r="P685">
        <f>IF(L685&lt;&gt;0, ROUND(E685/L685, 2), 0)</f>
        <v>99.33</v>
      </c>
      <c r="Q685" s="5" t="str">
        <f>LEFT(N685, SEARCH("/",N685,1)-1)</f>
        <v>technology</v>
      </c>
      <c r="R685" s="5" t="str">
        <f>RIGHT(N685, LEN(N685) - LEN(Q685) - 1)</f>
        <v>wearables</v>
      </c>
      <c r="S685" s="11">
        <f>(((J685/60)/60)/24)+DATE(1970,1,1)</f>
        <v>42634.900046296301</v>
      </c>
      <c r="T685" s="12">
        <f>(((I685/60)/60)/24)+DATE(1970,1,1)</f>
        <v>42674.900046296301</v>
      </c>
      <c r="U685" s="14">
        <f>YEAR(T685)</f>
        <v>2016</v>
      </c>
    </row>
    <row r="686" spans="1:21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>ROUND(((E686 / D686)*100), 0)</f>
        <v>7</v>
      </c>
      <c r="P686">
        <f>IF(L686&lt;&gt;0, ROUND(E686/L686, 2), 0)</f>
        <v>177.39</v>
      </c>
      <c r="Q686" s="5" t="str">
        <f>LEFT(N686, SEARCH("/",N686,1)-1)</f>
        <v>technology</v>
      </c>
      <c r="R686" s="5" t="str">
        <f>RIGHT(N686, LEN(N686) - LEN(Q686) - 1)</f>
        <v>wearables</v>
      </c>
      <c r="S686" s="11">
        <f>(((J686/60)/60)/24)+DATE(1970,1,1)</f>
        <v>41809.473275462966</v>
      </c>
      <c r="T686" s="12">
        <f>(((I686/60)/60)/24)+DATE(1970,1,1)</f>
        <v>41845.125</v>
      </c>
      <c r="U686" s="14">
        <f>YEAR(T686)</f>
        <v>2014</v>
      </c>
    </row>
    <row r="687" spans="1:21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>ROUND(((E687 / D687)*100), 0)</f>
        <v>28</v>
      </c>
      <c r="P687">
        <f>IF(L687&lt;&gt;0, ROUND(E687/L687, 2), 0)</f>
        <v>55.3</v>
      </c>
      <c r="Q687" s="5" t="str">
        <f>LEFT(N687, SEARCH("/",N687,1)-1)</f>
        <v>technology</v>
      </c>
      <c r="R687" s="5" t="str">
        <f>RIGHT(N687, LEN(N687) - LEN(Q687) - 1)</f>
        <v>wearables</v>
      </c>
      <c r="S687" s="11">
        <f>(((J687/60)/60)/24)+DATE(1970,1,1)</f>
        <v>41971.866574074069</v>
      </c>
      <c r="T687" s="12">
        <f>(((I687/60)/60)/24)+DATE(1970,1,1)</f>
        <v>42016.866574074069</v>
      </c>
      <c r="U687" s="14">
        <f>YEAR(T687)</f>
        <v>2015</v>
      </c>
    </row>
    <row r="688" spans="1:21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>ROUND(((E688 / D688)*100), 0)</f>
        <v>0</v>
      </c>
      <c r="P688">
        <f>IF(L688&lt;&gt;0, ROUND(E688/L688, 2), 0)</f>
        <v>0</v>
      </c>
      <c r="Q688" s="5" t="str">
        <f>LEFT(N688, SEARCH("/",N688,1)-1)</f>
        <v>technology</v>
      </c>
      <c r="R688" s="5" t="str">
        <f>RIGHT(N688, LEN(N688) - LEN(Q688) - 1)</f>
        <v>wearables</v>
      </c>
      <c r="S688" s="11">
        <f>(((J688/60)/60)/24)+DATE(1970,1,1)</f>
        <v>42189.673263888893</v>
      </c>
      <c r="T688" s="12">
        <f>(((I688/60)/60)/24)+DATE(1970,1,1)</f>
        <v>42219.673263888893</v>
      </c>
      <c r="U688" s="14">
        <f>YEAR(T688)</f>
        <v>2015</v>
      </c>
    </row>
    <row r="689" spans="1:21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>ROUND(((E689 / D689)*100), 0)</f>
        <v>4</v>
      </c>
      <c r="P689">
        <f>IF(L689&lt;&gt;0, ROUND(E689/L689, 2), 0)</f>
        <v>591.66999999999996</v>
      </c>
      <c r="Q689" s="5" t="str">
        <f>LEFT(N689, SEARCH("/",N689,1)-1)</f>
        <v>technology</v>
      </c>
      <c r="R689" s="5" t="str">
        <f>RIGHT(N689, LEN(N689) - LEN(Q689) - 1)</f>
        <v>wearables</v>
      </c>
      <c r="S689" s="11">
        <f>(((J689/60)/60)/24)+DATE(1970,1,1)</f>
        <v>42711.750613425931</v>
      </c>
      <c r="T689" s="12">
        <f>(((I689/60)/60)/24)+DATE(1970,1,1)</f>
        <v>42771.750613425931</v>
      </c>
      <c r="U689" s="14">
        <f>YEAR(T689)</f>
        <v>2017</v>
      </c>
    </row>
    <row r="690" spans="1:21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>ROUND(((E690 / D690)*100), 0)</f>
        <v>73</v>
      </c>
      <c r="P690">
        <f>IF(L690&lt;&gt;0, ROUND(E690/L690, 2), 0)</f>
        <v>405.5</v>
      </c>
      <c r="Q690" s="5" t="str">
        <f>LEFT(N690, SEARCH("/",N690,1)-1)</f>
        <v>technology</v>
      </c>
      <c r="R690" s="5" t="str">
        <f>RIGHT(N690, LEN(N690) - LEN(Q690) - 1)</f>
        <v>wearables</v>
      </c>
      <c r="S690" s="11">
        <f>(((J690/60)/60)/24)+DATE(1970,1,1)</f>
        <v>42262.104780092588</v>
      </c>
      <c r="T690" s="12">
        <f>(((I690/60)/60)/24)+DATE(1970,1,1)</f>
        <v>42292.104780092588</v>
      </c>
      <c r="U690" s="14">
        <f>YEAR(T690)</f>
        <v>2015</v>
      </c>
    </row>
    <row r="691" spans="1:21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>ROUND(((E691 / D691)*100), 0)</f>
        <v>58</v>
      </c>
      <c r="P691">
        <f>IF(L691&lt;&gt;0, ROUND(E691/L691, 2), 0)</f>
        <v>343.15</v>
      </c>
      <c r="Q691" s="5" t="str">
        <f>LEFT(N691, SEARCH("/",N691,1)-1)</f>
        <v>technology</v>
      </c>
      <c r="R691" s="5" t="str">
        <f>RIGHT(N691, LEN(N691) - LEN(Q691) - 1)</f>
        <v>wearables</v>
      </c>
      <c r="S691" s="11">
        <f>(((J691/60)/60)/24)+DATE(1970,1,1)</f>
        <v>42675.66778935185</v>
      </c>
      <c r="T691" s="12">
        <f>(((I691/60)/60)/24)+DATE(1970,1,1)</f>
        <v>42712.207638888889</v>
      </c>
      <c r="U691" s="14">
        <f>YEAR(T691)</f>
        <v>2016</v>
      </c>
    </row>
    <row r="692" spans="1:21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>ROUND(((E692 / D692)*100), 0)</f>
        <v>12</v>
      </c>
      <c r="P692">
        <f>IF(L692&lt;&gt;0, ROUND(E692/L692, 2), 0)</f>
        <v>72.59</v>
      </c>
      <c r="Q692" s="5" t="str">
        <f>LEFT(N692, SEARCH("/",N692,1)-1)</f>
        <v>technology</v>
      </c>
      <c r="R692" s="5" t="str">
        <f>RIGHT(N692, LEN(N692) - LEN(Q692) - 1)</f>
        <v>wearables</v>
      </c>
      <c r="S692" s="11">
        <f>(((J692/60)/60)/24)+DATE(1970,1,1)</f>
        <v>42579.634733796294</v>
      </c>
      <c r="T692" s="12">
        <f>(((I692/60)/60)/24)+DATE(1970,1,1)</f>
        <v>42622.25</v>
      </c>
      <c r="U692" s="14">
        <f>YEAR(T692)</f>
        <v>2016</v>
      </c>
    </row>
    <row r="693" spans="1:21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>ROUND(((E693 / D693)*100), 0)</f>
        <v>1</v>
      </c>
      <c r="P693">
        <f>IF(L693&lt;&gt;0, ROUND(E693/L693, 2), 0)</f>
        <v>26</v>
      </c>
      <c r="Q693" s="5" t="str">
        <f>LEFT(N693, SEARCH("/",N693,1)-1)</f>
        <v>technology</v>
      </c>
      <c r="R693" s="5" t="str">
        <f>RIGHT(N693, LEN(N693) - LEN(Q693) - 1)</f>
        <v>wearables</v>
      </c>
      <c r="S693" s="11">
        <f>(((J693/60)/60)/24)+DATE(1970,1,1)</f>
        <v>42158.028310185182</v>
      </c>
      <c r="T693" s="12">
        <f>(((I693/60)/60)/24)+DATE(1970,1,1)</f>
        <v>42186.028310185182</v>
      </c>
      <c r="U693" s="14">
        <f>YEAR(T693)</f>
        <v>2015</v>
      </c>
    </row>
    <row r="694" spans="1:21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>ROUND(((E694 / D694)*100), 0)</f>
        <v>7</v>
      </c>
      <c r="P694">
        <f>IF(L694&lt;&gt;0, ROUND(E694/L694, 2), 0)</f>
        <v>6.5</v>
      </c>
      <c r="Q694" s="5" t="str">
        <f>LEFT(N694, SEARCH("/",N694,1)-1)</f>
        <v>technology</v>
      </c>
      <c r="R694" s="5" t="str">
        <f>RIGHT(N694, LEN(N694) - LEN(Q694) - 1)</f>
        <v>wearables</v>
      </c>
      <c r="S694" s="11">
        <f>(((J694/60)/60)/24)+DATE(1970,1,1)</f>
        <v>42696.37572916667</v>
      </c>
      <c r="T694" s="12">
        <f>(((I694/60)/60)/24)+DATE(1970,1,1)</f>
        <v>42726.37572916667</v>
      </c>
      <c r="U694" s="14">
        <f>YEAR(T694)</f>
        <v>2016</v>
      </c>
    </row>
    <row r="695" spans="1:21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>ROUND(((E695 / D695)*100), 0)</f>
        <v>35</v>
      </c>
      <c r="P695">
        <f>IF(L695&lt;&gt;0, ROUND(E695/L695, 2), 0)</f>
        <v>119.39</v>
      </c>
      <c r="Q695" s="5" t="str">
        <f>LEFT(N695, SEARCH("/",N695,1)-1)</f>
        <v>technology</v>
      </c>
      <c r="R695" s="5" t="str">
        <f>RIGHT(N695, LEN(N695) - LEN(Q695) - 1)</f>
        <v>wearables</v>
      </c>
      <c r="S695" s="11">
        <f>(((J695/60)/60)/24)+DATE(1970,1,1)</f>
        <v>42094.808182870373</v>
      </c>
      <c r="T695" s="12">
        <f>(((I695/60)/60)/24)+DATE(1970,1,1)</f>
        <v>42124.808182870373</v>
      </c>
      <c r="U695" s="14">
        <f>YEAR(T695)</f>
        <v>2015</v>
      </c>
    </row>
    <row r="696" spans="1:21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>ROUND(((E696 / D696)*100), 0)</f>
        <v>0</v>
      </c>
      <c r="P696">
        <f>IF(L696&lt;&gt;0, ROUND(E696/L696, 2), 0)</f>
        <v>84.29</v>
      </c>
      <c r="Q696" s="5" t="str">
        <f>LEFT(N696, SEARCH("/",N696,1)-1)</f>
        <v>technology</v>
      </c>
      <c r="R696" s="5" t="str">
        <f>RIGHT(N696, LEN(N696) - LEN(Q696) - 1)</f>
        <v>wearables</v>
      </c>
      <c r="S696" s="11">
        <f>(((J696/60)/60)/24)+DATE(1970,1,1)</f>
        <v>42737.663877314815</v>
      </c>
      <c r="T696" s="12">
        <f>(((I696/60)/60)/24)+DATE(1970,1,1)</f>
        <v>42767.663877314815</v>
      </c>
      <c r="U696" s="14">
        <f>YEAR(T696)</f>
        <v>2017</v>
      </c>
    </row>
    <row r="697" spans="1:21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>ROUND(((E697 / D697)*100), 0)</f>
        <v>1</v>
      </c>
      <c r="P697">
        <f>IF(L697&lt;&gt;0, ROUND(E697/L697, 2), 0)</f>
        <v>90.86</v>
      </c>
      <c r="Q697" s="5" t="str">
        <f>LEFT(N697, SEARCH("/",N697,1)-1)</f>
        <v>technology</v>
      </c>
      <c r="R697" s="5" t="str">
        <f>RIGHT(N697, LEN(N697) - LEN(Q697) - 1)</f>
        <v>wearables</v>
      </c>
      <c r="S697" s="11">
        <f>(((J697/60)/60)/24)+DATE(1970,1,1)</f>
        <v>41913.521064814813</v>
      </c>
      <c r="T697" s="12">
        <f>(((I697/60)/60)/24)+DATE(1970,1,1)</f>
        <v>41943.521064814813</v>
      </c>
      <c r="U697" s="14">
        <f>YEAR(T697)</f>
        <v>2014</v>
      </c>
    </row>
    <row r="698" spans="1:21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>ROUND(((E698 / D698)*100), 0)</f>
        <v>0</v>
      </c>
      <c r="P698">
        <f>IF(L698&lt;&gt;0, ROUND(E698/L698, 2), 0)</f>
        <v>1</v>
      </c>
      <c r="Q698" s="5" t="str">
        <f>LEFT(N698, SEARCH("/",N698,1)-1)</f>
        <v>technology</v>
      </c>
      <c r="R698" s="5" t="str">
        <f>RIGHT(N698, LEN(N698) - LEN(Q698) - 1)</f>
        <v>wearables</v>
      </c>
      <c r="S698" s="11">
        <f>(((J698/60)/60)/24)+DATE(1970,1,1)</f>
        <v>41815.927106481482</v>
      </c>
      <c r="T698" s="12">
        <f>(((I698/60)/60)/24)+DATE(1970,1,1)</f>
        <v>41845.927106481482</v>
      </c>
      <c r="U698" s="14">
        <f>YEAR(T698)</f>
        <v>2014</v>
      </c>
    </row>
    <row r="699" spans="1:21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>ROUND(((E699 / D699)*100), 0)</f>
        <v>46</v>
      </c>
      <c r="P699">
        <f>IF(L699&lt;&gt;0, ROUND(E699/L699, 2), 0)</f>
        <v>20.34</v>
      </c>
      <c r="Q699" s="5" t="str">
        <f>LEFT(N699, SEARCH("/",N699,1)-1)</f>
        <v>technology</v>
      </c>
      <c r="R699" s="5" t="str">
        <f>RIGHT(N699, LEN(N699) - LEN(Q699) - 1)</f>
        <v>wearables</v>
      </c>
      <c r="S699" s="11">
        <f>(((J699/60)/60)/24)+DATE(1970,1,1)</f>
        <v>42388.523020833338</v>
      </c>
      <c r="T699" s="12">
        <f>(((I699/60)/60)/24)+DATE(1970,1,1)</f>
        <v>42403.523020833338</v>
      </c>
      <c r="U699" s="14">
        <f>YEAR(T699)</f>
        <v>2016</v>
      </c>
    </row>
    <row r="700" spans="1:21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>ROUND(((E700 / D700)*100), 0)</f>
        <v>15</v>
      </c>
      <c r="P700">
        <f>IF(L700&lt;&gt;0, ROUND(E700/L700, 2), 0)</f>
        <v>530.69000000000005</v>
      </c>
      <c r="Q700" s="5" t="str">
        <f>LEFT(N700, SEARCH("/",N700,1)-1)</f>
        <v>technology</v>
      </c>
      <c r="R700" s="5" t="str">
        <f>RIGHT(N700, LEN(N700) - LEN(Q700) - 1)</f>
        <v>wearables</v>
      </c>
      <c r="S700" s="11">
        <f>(((J700/60)/60)/24)+DATE(1970,1,1)</f>
        <v>41866.931076388886</v>
      </c>
      <c r="T700" s="12">
        <f>(((I700/60)/60)/24)+DATE(1970,1,1)</f>
        <v>41900.083333333336</v>
      </c>
      <c r="U700" s="14">
        <f>YEAR(T700)</f>
        <v>2014</v>
      </c>
    </row>
    <row r="701" spans="1:21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>ROUND(((E701 / D701)*100), 0)</f>
        <v>82</v>
      </c>
      <c r="P701">
        <f>IF(L701&lt;&gt;0, ROUND(E701/L701, 2), 0)</f>
        <v>120.39</v>
      </c>
      <c r="Q701" s="5" t="str">
        <f>LEFT(N701, SEARCH("/",N701,1)-1)</f>
        <v>technology</v>
      </c>
      <c r="R701" s="5" t="str">
        <f>RIGHT(N701, LEN(N701) - LEN(Q701) - 1)</f>
        <v>wearables</v>
      </c>
      <c r="S701" s="11">
        <f>(((J701/60)/60)/24)+DATE(1970,1,1)</f>
        <v>41563.485509259262</v>
      </c>
      <c r="T701" s="12">
        <f>(((I701/60)/60)/24)+DATE(1970,1,1)</f>
        <v>41600.666666666664</v>
      </c>
      <c r="U701" s="14">
        <f>YEAR(T701)</f>
        <v>2013</v>
      </c>
    </row>
    <row r="702" spans="1:21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>ROUND(((E702 / D702)*100), 0)</f>
        <v>3</v>
      </c>
      <c r="P702">
        <f>IF(L702&lt;&gt;0, ROUND(E702/L702, 2), 0)</f>
        <v>13</v>
      </c>
      <c r="Q702" s="5" t="str">
        <f>LEFT(N702, SEARCH("/",N702,1)-1)</f>
        <v>technology</v>
      </c>
      <c r="R702" s="5" t="str">
        <f>RIGHT(N702, LEN(N702) - LEN(Q702) - 1)</f>
        <v>wearables</v>
      </c>
      <c r="S702" s="11">
        <f>(((J702/60)/60)/24)+DATE(1970,1,1)</f>
        <v>42715.688437500001</v>
      </c>
      <c r="T702" s="12">
        <f>(((I702/60)/60)/24)+DATE(1970,1,1)</f>
        <v>42745.688437500001</v>
      </c>
      <c r="U702" s="14">
        <f>YEAR(T702)</f>
        <v>2017</v>
      </c>
    </row>
    <row r="703" spans="1:21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>ROUND(((E703 / D703)*100), 0)</f>
        <v>27</v>
      </c>
      <c r="P703">
        <f>IF(L703&lt;&gt;0, ROUND(E703/L703, 2), 0)</f>
        <v>291.33</v>
      </c>
      <c r="Q703" s="5" t="str">
        <f>LEFT(N703, SEARCH("/",N703,1)-1)</f>
        <v>technology</v>
      </c>
      <c r="R703" s="5" t="str">
        <f>RIGHT(N703, LEN(N703) - LEN(Q703) - 1)</f>
        <v>wearables</v>
      </c>
      <c r="S703" s="11">
        <f>(((J703/60)/60)/24)+DATE(1970,1,1)</f>
        <v>41813.662962962961</v>
      </c>
      <c r="T703" s="12">
        <f>(((I703/60)/60)/24)+DATE(1970,1,1)</f>
        <v>41843.662962962961</v>
      </c>
      <c r="U703" s="14">
        <f>YEAR(T703)</f>
        <v>2014</v>
      </c>
    </row>
    <row r="704" spans="1:21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>ROUND(((E704 / D704)*100), 0)</f>
        <v>31</v>
      </c>
      <c r="P704">
        <f>IF(L704&lt;&gt;0, ROUND(E704/L704, 2), 0)</f>
        <v>124.92</v>
      </c>
      <c r="Q704" s="5" t="str">
        <f>LEFT(N704, SEARCH("/",N704,1)-1)</f>
        <v>technology</v>
      </c>
      <c r="R704" s="5" t="str">
        <f>RIGHT(N704, LEN(N704) - LEN(Q704) - 1)</f>
        <v>wearables</v>
      </c>
      <c r="S704" s="11">
        <f>(((J704/60)/60)/24)+DATE(1970,1,1)</f>
        <v>42668.726701388892</v>
      </c>
      <c r="T704" s="12">
        <f>(((I704/60)/60)/24)+DATE(1970,1,1)</f>
        <v>42698.768368055549</v>
      </c>
      <c r="U704" s="14">
        <f>YEAR(T704)</f>
        <v>2016</v>
      </c>
    </row>
    <row r="705" spans="1:21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>ROUND(((E705 / D705)*100), 0)</f>
        <v>6</v>
      </c>
      <c r="P705">
        <f>IF(L705&lt;&gt;0, ROUND(E705/L705, 2), 0)</f>
        <v>119.57</v>
      </c>
      <c r="Q705" s="5" t="str">
        <f>LEFT(N705, SEARCH("/",N705,1)-1)</f>
        <v>technology</v>
      </c>
      <c r="R705" s="5" t="str">
        <f>RIGHT(N705, LEN(N705) - LEN(Q705) - 1)</f>
        <v>wearables</v>
      </c>
      <c r="S705" s="11">
        <f>(((J705/60)/60)/24)+DATE(1970,1,1)</f>
        <v>42711.950798611113</v>
      </c>
      <c r="T705" s="12">
        <f>(((I705/60)/60)/24)+DATE(1970,1,1)</f>
        <v>42766.98055555555</v>
      </c>
      <c r="U705" s="14">
        <f>YEAR(T705)</f>
        <v>2017</v>
      </c>
    </row>
    <row r="706" spans="1:21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>ROUND(((E706 / D706)*100), 0)</f>
        <v>1</v>
      </c>
      <c r="P706">
        <f>IF(L706&lt;&gt;0, ROUND(E706/L706, 2), 0)</f>
        <v>120.25</v>
      </c>
      <c r="Q706" s="5" t="str">
        <f>LEFT(N706, SEARCH("/",N706,1)-1)</f>
        <v>technology</v>
      </c>
      <c r="R706" s="5" t="str">
        <f>RIGHT(N706, LEN(N706) - LEN(Q706) - 1)</f>
        <v>wearables</v>
      </c>
      <c r="S706" s="11">
        <f>(((J706/60)/60)/24)+DATE(1970,1,1)</f>
        <v>42726.192916666667</v>
      </c>
      <c r="T706" s="12">
        <f>(((I706/60)/60)/24)+DATE(1970,1,1)</f>
        <v>42786.192916666667</v>
      </c>
      <c r="U706" s="14">
        <f>YEAR(T706)</f>
        <v>2017</v>
      </c>
    </row>
    <row r="707" spans="1:21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>ROUND(((E707 / D707)*100), 0)</f>
        <v>1</v>
      </c>
      <c r="P707">
        <f>IF(L707&lt;&gt;0, ROUND(E707/L707, 2), 0)</f>
        <v>195.4</v>
      </c>
      <c r="Q707" s="5" t="str">
        <f>LEFT(N707, SEARCH("/",N707,1)-1)</f>
        <v>technology</v>
      </c>
      <c r="R707" s="5" t="str">
        <f>RIGHT(N707, LEN(N707) - LEN(Q707) - 1)</f>
        <v>wearables</v>
      </c>
      <c r="S707" s="11">
        <f>(((J707/60)/60)/24)+DATE(1970,1,1)</f>
        <v>42726.491643518515</v>
      </c>
      <c r="T707" s="12">
        <f>(((I707/60)/60)/24)+DATE(1970,1,1)</f>
        <v>42756.491643518515</v>
      </c>
      <c r="U707" s="14">
        <f>YEAR(T707)</f>
        <v>2017</v>
      </c>
    </row>
    <row r="708" spans="1:21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>ROUND(((E708 / D708)*100), 0)</f>
        <v>0</v>
      </c>
      <c r="P708">
        <f>IF(L708&lt;&gt;0, ROUND(E708/L708, 2), 0)</f>
        <v>0</v>
      </c>
      <c r="Q708" s="5" t="str">
        <f>LEFT(N708, SEARCH("/",N708,1)-1)</f>
        <v>technology</v>
      </c>
      <c r="R708" s="5" t="str">
        <f>RIGHT(N708, LEN(N708) - LEN(Q708) - 1)</f>
        <v>wearables</v>
      </c>
      <c r="S708" s="11">
        <f>(((J708/60)/60)/24)+DATE(1970,1,1)</f>
        <v>42676.995173611111</v>
      </c>
      <c r="T708" s="12">
        <f>(((I708/60)/60)/24)+DATE(1970,1,1)</f>
        <v>42718.777083333334</v>
      </c>
      <c r="U708" s="14">
        <f>YEAR(T708)</f>
        <v>2016</v>
      </c>
    </row>
    <row r="709" spans="1:21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>ROUND(((E709 / D709)*100), 0)</f>
        <v>79</v>
      </c>
      <c r="P709">
        <f>IF(L709&lt;&gt;0, ROUND(E709/L709, 2), 0)</f>
        <v>117.7</v>
      </c>
      <c r="Q709" s="5" t="str">
        <f>LEFT(N709, SEARCH("/",N709,1)-1)</f>
        <v>technology</v>
      </c>
      <c r="R709" s="5" t="str">
        <f>RIGHT(N709, LEN(N709) - LEN(Q709) - 1)</f>
        <v>wearables</v>
      </c>
      <c r="S709" s="11">
        <f>(((J709/60)/60)/24)+DATE(1970,1,1)</f>
        <v>42696.663506944446</v>
      </c>
      <c r="T709" s="12">
        <f>(((I709/60)/60)/24)+DATE(1970,1,1)</f>
        <v>42736.663506944446</v>
      </c>
      <c r="U709" s="14">
        <f>YEAR(T709)</f>
        <v>2017</v>
      </c>
    </row>
    <row r="710" spans="1:21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>ROUND(((E710 / D710)*100), 0)</f>
        <v>22</v>
      </c>
      <c r="P710">
        <f>IF(L710&lt;&gt;0, ROUND(E710/L710, 2), 0)</f>
        <v>23.95</v>
      </c>
      <c r="Q710" s="5" t="str">
        <f>LEFT(N710, SEARCH("/",N710,1)-1)</f>
        <v>technology</v>
      </c>
      <c r="R710" s="5" t="str">
        <f>RIGHT(N710, LEN(N710) - LEN(Q710) - 1)</f>
        <v>wearables</v>
      </c>
      <c r="S710" s="11">
        <f>(((J710/60)/60)/24)+DATE(1970,1,1)</f>
        <v>41835.581018518518</v>
      </c>
      <c r="T710" s="12">
        <f>(((I710/60)/60)/24)+DATE(1970,1,1)</f>
        <v>41895.581018518518</v>
      </c>
      <c r="U710" s="14">
        <f>YEAR(T710)</f>
        <v>2014</v>
      </c>
    </row>
    <row r="711" spans="1:21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>ROUND(((E711 / D711)*100), 0)</f>
        <v>0</v>
      </c>
      <c r="P711">
        <f>IF(L711&lt;&gt;0, ROUND(E711/L711, 2), 0)</f>
        <v>30.5</v>
      </c>
      <c r="Q711" s="5" t="str">
        <f>LEFT(N711, SEARCH("/",N711,1)-1)</f>
        <v>technology</v>
      </c>
      <c r="R711" s="5" t="str">
        <f>RIGHT(N711, LEN(N711) - LEN(Q711) - 1)</f>
        <v>wearables</v>
      </c>
      <c r="S711" s="11">
        <f>(((J711/60)/60)/24)+DATE(1970,1,1)</f>
        <v>41948.041192129633</v>
      </c>
      <c r="T711" s="12">
        <f>(((I711/60)/60)/24)+DATE(1970,1,1)</f>
        <v>41978.041192129633</v>
      </c>
      <c r="U711" s="14">
        <f>YEAR(T711)</f>
        <v>2014</v>
      </c>
    </row>
    <row r="712" spans="1:21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>ROUND(((E712 / D712)*100), 0)</f>
        <v>0</v>
      </c>
      <c r="P712">
        <f>IF(L712&lt;&gt;0, ROUND(E712/L712, 2), 0)</f>
        <v>0</v>
      </c>
      <c r="Q712" s="5" t="str">
        <f>LEFT(N712, SEARCH("/",N712,1)-1)</f>
        <v>technology</v>
      </c>
      <c r="R712" s="5" t="str">
        <f>RIGHT(N712, LEN(N712) - LEN(Q712) - 1)</f>
        <v>wearables</v>
      </c>
      <c r="S712" s="11">
        <f>(((J712/60)/60)/24)+DATE(1970,1,1)</f>
        <v>41837.984976851854</v>
      </c>
      <c r="T712" s="12">
        <f>(((I712/60)/60)/24)+DATE(1970,1,1)</f>
        <v>41871.030555555553</v>
      </c>
      <c r="U712" s="14">
        <f>YEAR(T712)</f>
        <v>2014</v>
      </c>
    </row>
    <row r="713" spans="1:21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>ROUND(((E713 / D713)*100), 0)</f>
        <v>34</v>
      </c>
      <c r="P713">
        <f>IF(L713&lt;&gt;0, ROUND(E713/L713, 2), 0)</f>
        <v>99.97</v>
      </c>
      <c r="Q713" s="5" t="str">
        <f>LEFT(N713, SEARCH("/",N713,1)-1)</f>
        <v>technology</v>
      </c>
      <c r="R713" s="5" t="str">
        <f>RIGHT(N713, LEN(N713) - LEN(Q713) - 1)</f>
        <v>wearables</v>
      </c>
      <c r="S713" s="11">
        <f>(((J713/60)/60)/24)+DATE(1970,1,1)</f>
        <v>42678.459120370375</v>
      </c>
      <c r="T713" s="12">
        <f>(((I713/60)/60)/24)+DATE(1970,1,1)</f>
        <v>42718.500787037032</v>
      </c>
      <c r="U713" s="14">
        <f>YEAR(T713)</f>
        <v>2016</v>
      </c>
    </row>
    <row r="714" spans="1:21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>ROUND(((E714 / D714)*100), 0)</f>
        <v>0</v>
      </c>
      <c r="P714">
        <f>IF(L714&lt;&gt;0, ROUND(E714/L714, 2), 0)</f>
        <v>26.25</v>
      </c>
      <c r="Q714" s="5" t="str">
        <f>LEFT(N714, SEARCH("/",N714,1)-1)</f>
        <v>technology</v>
      </c>
      <c r="R714" s="5" t="str">
        <f>RIGHT(N714, LEN(N714) - LEN(Q714) - 1)</f>
        <v>wearables</v>
      </c>
      <c r="S714" s="11">
        <f>(((J714/60)/60)/24)+DATE(1970,1,1)</f>
        <v>42384.680925925932</v>
      </c>
      <c r="T714" s="12">
        <f>(((I714/60)/60)/24)+DATE(1970,1,1)</f>
        <v>42414.680925925932</v>
      </c>
      <c r="U714" s="14">
        <f>YEAR(T714)</f>
        <v>2016</v>
      </c>
    </row>
    <row r="715" spans="1:21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>ROUND(((E715 / D715)*100), 0)</f>
        <v>1</v>
      </c>
      <c r="P715">
        <f>IF(L715&lt;&gt;0, ROUND(E715/L715, 2), 0)</f>
        <v>199</v>
      </c>
      <c r="Q715" s="5" t="str">
        <f>LEFT(N715, SEARCH("/",N715,1)-1)</f>
        <v>technology</v>
      </c>
      <c r="R715" s="5" t="str">
        <f>RIGHT(N715, LEN(N715) - LEN(Q715) - 1)</f>
        <v>wearables</v>
      </c>
      <c r="S715" s="11">
        <f>(((J715/60)/60)/24)+DATE(1970,1,1)</f>
        <v>42496.529305555552</v>
      </c>
      <c r="T715" s="12">
        <f>(((I715/60)/60)/24)+DATE(1970,1,1)</f>
        <v>42526.529305555552</v>
      </c>
      <c r="U715" s="14">
        <f>YEAR(T715)</f>
        <v>2016</v>
      </c>
    </row>
    <row r="716" spans="1:21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>ROUND(((E716 / D716)*100), 0)</f>
        <v>15</v>
      </c>
      <c r="P716">
        <f>IF(L716&lt;&gt;0, ROUND(E716/L716, 2), 0)</f>
        <v>80.319999999999993</v>
      </c>
      <c r="Q716" s="5" t="str">
        <f>LEFT(N716, SEARCH("/",N716,1)-1)</f>
        <v>technology</v>
      </c>
      <c r="R716" s="5" t="str">
        <f>RIGHT(N716, LEN(N716) - LEN(Q716) - 1)</f>
        <v>wearables</v>
      </c>
      <c r="S716" s="11">
        <f>(((J716/60)/60)/24)+DATE(1970,1,1)</f>
        <v>42734.787986111114</v>
      </c>
      <c r="T716" s="12">
        <f>(((I716/60)/60)/24)+DATE(1970,1,1)</f>
        <v>42794.787986111114</v>
      </c>
      <c r="U716" s="14">
        <f>YEAR(T716)</f>
        <v>2017</v>
      </c>
    </row>
    <row r="717" spans="1:21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>ROUND(((E717 / D717)*100), 0)</f>
        <v>5</v>
      </c>
      <c r="P717">
        <f>IF(L717&lt;&gt;0, ROUND(E717/L717, 2), 0)</f>
        <v>115.75</v>
      </c>
      <c r="Q717" s="5" t="str">
        <f>LEFT(N717, SEARCH("/",N717,1)-1)</f>
        <v>technology</v>
      </c>
      <c r="R717" s="5" t="str">
        <f>RIGHT(N717, LEN(N717) - LEN(Q717) - 1)</f>
        <v>wearables</v>
      </c>
      <c r="S717" s="11">
        <f>(((J717/60)/60)/24)+DATE(1970,1,1)</f>
        <v>42273.090740740736</v>
      </c>
      <c r="T717" s="12">
        <f>(((I717/60)/60)/24)+DATE(1970,1,1)</f>
        <v>42313.132407407407</v>
      </c>
      <c r="U717" s="14">
        <f>YEAR(T717)</f>
        <v>2015</v>
      </c>
    </row>
    <row r="718" spans="1:21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>ROUND(((E718 / D718)*100), 0)</f>
        <v>10</v>
      </c>
      <c r="P718">
        <f>IF(L718&lt;&gt;0, ROUND(E718/L718, 2), 0)</f>
        <v>44.69</v>
      </c>
      <c r="Q718" s="5" t="str">
        <f>LEFT(N718, SEARCH("/",N718,1)-1)</f>
        <v>technology</v>
      </c>
      <c r="R718" s="5" t="str">
        <f>RIGHT(N718, LEN(N718) - LEN(Q718) - 1)</f>
        <v>wearables</v>
      </c>
      <c r="S718" s="11">
        <f>(((J718/60)/60)/24)+DATE(1970,1,1)</f>
        <v>41940.658645833333</v>
      </c>
      <c r="T718" s="12">
        <f>(((I718/60)/60)/24)+DATE(1970,1,1)</f>
        <v>41974</v>
      </c>
      <c r="U718" s="14">
        <f>YEAR(T718)</f>
        <v>2014</v>
      </c>
    </row>
    <row r="719" spans="1:21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>ROUND(((E719 / D719)*100), 0)</f>
        <v>0</v>
      </c>
      <c r="P719">
        <f>IF(L719&lt;&gt;0, ROUND(E719/L719, 2), 0)</f>
        <v>76.25</v>
      </c>
      <c r="Q719" s="5" t="str">
        <f>LEFT(N719, SEARCH("/",N719,1)-1)</f>
        <v>technology</v>
      </c>
      <c r="R719" s="5" t="str">
        <f>RIGHT(N719, LEN(N719) - LEN(Q719) - 1)</f>
        <v>wearables</v>
      </c>
      <c r="S719" s="11">
        <f>(((J719/60)/60)/24)+DATE(1970,1,1)</f>
        <v>41857.854189814818</v>
      </c>
      <c r="T719" s="12">
        <f>(((I719/60)/60)/24)+DATE(1970,1,1)</f>
        <v>41887.854189814818</v>
      </c>
      <c r="U719" s="14">
        <f>YEAR(T719)</f>
        <v>2014</v>
      </c>
    </row>
    <row r="720" spans="1:21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>ROUND(((E720 / D720)*100), 0)</f>
        <v>1</v>
      </c>
      <c r="P720">
        <f>IF(L720&lt;&gt;0, ROUND(E720/L720, 2), 0)</f>
        <v>22.5</v>
      </c>
      <c r="Q720" s="5" t="str">
        <f>LEFT(N720, SEARCH("/",N720,1)-1)</f>
        <v>technology</v>
      </c>
      <c r="R720" s="5" t="str">
        <f>RIGHT(N720, LEN(N720) - LEN(Q720) - 1)</f>
        <v>wearables</v>
      </c>
      <c r="S720" s="11">
        <f>(((J720/60)/60)/24)+DATE(1970,1,1)</f>
        <v>42752.845451388886</v>
      </c>
      <c r="T720" s="12">
        <f>(((I720/60)/60)/24)+DATE(1970,1,1)</f>
        <v>42784.249305555553</v>
      </c>
      <c r="U720" s="14">
        <f>YEAR(T720)</f>
        <v>2017</v>
      </c>
    </row>
    <row r="721" spans="1:21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>ROUND(((E721 / D721)*100), 0)</f>
        <v>1</v>
      </c>
      <c r="P721">
        <f>IF(L721&lt;&gt;0, ROUND(E721/L721, 2), 0)</f>
        <v>19.399999999999999</v>
      </c>
      <c r="Q721" s="5" t="str">
        <f>LEFT(N721, SEARCH("/",N721,1)-1)</f>
        <v>technology</v>
      </c>
      <c r="R721" s="5" t="str">
        <f>RIGHT(N721, LEN(N721) - LEN(Q721) - 1)</f>
        <v>wearables</v>
      </c>
      <c r="S721" s="11">
        <f>(((J721/60)/60)/24)+DATE(1970,1,1)</f>
        <v>42409.040231481486</v>
      </c>
      <c r="T721" s="12">
        <f>(((I721/60)/60)/24)+DATE(1970,1,1)</f>
        <v>42423.040231481486</v>
      </c>
      <c r="U721" s="14">
        <f>YEAR(T721)</f>
        <v>2016</v>
      </c>
    </row>
    <row r="722" spans="1:21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>ROUND(((E722 / D722)*100), 0)</f>
        <v>144</v>
      </c>
      <c r="P722">
        <f>IF(L722&lt;&gt;0, ROUND(E722/L722, 2), 0)</f>
        <v>66.709999999999994</v>
      </c>
      <c r="Q722" s="5" t="str">
        <f>LEFT(N722, SEARCH("/",N722,1)-1)</f>
        <v>publishing</v>
      </c>
      <c r="R722" s="5" t="str">
        <f>RIGHT(N722, LEN(N722) - LEN(Q722) - 1)</f>
        <v>nonfiction</v>
      </c>
      <c r="S722" s="11">
        <f>(((J722/60)/60)/24)+DATE(1970,1,1)</f>
        <v>40909.649201388893</v>
      </c>
      <c r="T722" s="12">
        <f>(((I722/60)/60)/24)+DATE(1970,1,1)</f>
        <v>40937.649201388893</v>
      </c>
      <c r="U722" s="14">
        <f>YEAR(T722)</f>
        <v>2012</v>
      </c>
    </row>
    <row r="723" spans="1:21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>ROUND(((E723 / D723)*100), 0)</f>
        <v>122</v>
      </c>
      <c r="P723">
        <f>IF(L723&lt;&gt;0, ROUND(E723/L723, 2), 0)</f>
        <v>84.14</v>
      </c>
      <c r="Q723" s="5" t="str">
        <f>LEFT(N723, SEARCH("/",N723,1)-1)</f>
        <v>publishing</v>
      </c>
      <c r="R723" s="5" t="str">
        <f>RIGHT(N723, LEN(N723) - LEN(Q723) - 1)</f>
        <v>nonfiction</v>
      </c>
      <c r="S723" s="11">
        <f>(((J723/60)/60)/24)+DATE(1970,1,1)</f>
        <v>41807.571840277778</v>
      </c>
      <c r="T723" s="12">
        <f>(((I723/60)/60)/24)+DATE(1970,1,1)</f>
        <v>41852.571840277778</v>
      </c>
      <c r="U723" s="14">
        <f>YEAR(T723)</f>
        <v>2014</v>
      </c>
    </row>
    <row r="724" spans="1:21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>ROUND(((E724 / D724)*100), 0)</f>
        <v>132</v>
      </c>
      <c r="P724">
        <f>IF(L724&lt;&gt;0, ROUND(E724/L724, 2), 0)</f>
        <v>215.73</v>
      </c>
      <c r="Q724" s="5" t="str">
        <f>LEFT(N724, SEARCH("/",N724,1)-1)</f>
        <v>publishing</v>
      </c>
      <c r="R724" s="5" t="str">
        <f>RIGHT(N724, LEN(N724) - LEN(Q724) - 1)</f>
        <v>nonfiction</v>
      </c>
      <c r="S724" s="11">
        <f>(((J724/60)/60)/24)+DATE(1970,1,1)</f>
        <v>40977.805300925924</v>
      </c>
      <c r="T724" s="12">
        <f>(((I724/60)/60)/24)+DATE(1970,1,1)</f>
        <v>41007.76363425926</v>
      </c>
      <c r="U724" s="14">
        <f>YEAR(T724)</f>
        <v>2012</v>
      </c>
    </row>
    <row r="725" spans="1:21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>ROUND(((E725 / D725)*100), 0)</f>
        <v>109</v>
      </c>
      <c r="P725">
        <f>IF(L725&lt;&gt;0, ROUND(E725/L725, 2), 0)</f>
        <v>54.69</v>
      </c>
      <c r="Q725" s="5" t="str">
        <f>LEFT(N725, SEARCH("/",N725,1)-1)</f>
        <v>publishing</v>
      </c>
      <c r="R725" s="5" t="str">
        <f>RIGHT(N725, LEN(N725) - LEN(Q725) - 1)</f>
        <v>nonfiction</v>
      </c>
      <c r="S725" s="11">
        <f>(((J725/60)/60)/24)+DATE(1970,1,1)</f>
        <v>42184.816539351858</v>
      </c>
      <c r="T725" s="12">
        <f>(((I725/60)/60)/24)+DATE(1970,1,1)</f>
        <v>42215.165972222225</v>
      </c>
      <c r="U725" s="14">
        <f>YEAR(T725)</f>
        <v>2015</v>
      </c>
    </row>
    <row r="726" spans="1:21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>ROUND(((E726 / D726)*100), 0)</f>
        <v>105</v>
      </c>
      <c r="P726">
        <f>IF(L726&lt;&gt;0, ROUND(E726/L726, 2), 0)</f>
        <v>51.63</v>
      </c>
      <c r="Q726" s="5" t="str">
        <f>LEFT(N726, SEARCH("/",N726,1)-1)</f>
        <v>publishing</v>
      </c>
      <c r="R726" s="5" t="str">
        <f>RIGHT(N726, LEN(N726) - LEN(Q726) - 1)</f>
        <v>nonfiction</v>
      </c>
      <c r="S726" s="11">
        <f>(((J726/60)/60)/24)+DATE(1970,1,1)</f>
        <v>40694.638460648144</v>
      </c>
      <c r="T726" s="12">
        <f>(((I726/60)/60)/24)+DATE(1970,1,1)</f>
        <v>40724.638460648144</v>
      </c>
      <c r="U726" s="14">
        <f>YEAR(T726)</f>
        <v>2011</v>
      </c>
    </row>
    <row r="727" spans="1:21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>ROUND(((E727 / D727)*100), 0)</f>
        <v>100</v>
      </c>
      <c r="P727">
        <f>IF(L727&lt;&gt;0, ROUND(E727/L727, 2), 0)</f>
        <v>143.36000000000001</v>
      </c>
      <c r="Q727" s="5" t="str">
        <f>LEFT(N727, SEARCH("/",N727,1)-1)</f>
        <v>publishing</v>
      </c>
      <c r="R727" s="5" t="str">
        <f>RIGHT(N727, LEN(N727) - LEN(Q727) - 1)</f>
        <v>nonfiction</v>
      </c>
      <c r="S727" s="11">
        <f>(((J727/60)/60)/24)+DATE(1970,1,1)</f>
        <v>42321.626296296294</v>
      </c>
      <c r="T727" s="12">
        <f>(((I727/60)/60)/24)+DATE(1970,1,1)</f>
        <v>42351.626296296294</v>
      </c>
      <c r="U727" s="14">
        <f>YEAR(T727)</f>
        <v>2015</v>
      </c>
    </row>
    <row r="728" spans="1:21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>ROUND(((E728 / D728)*100), 0)</f>
        <v>101</v>
      </c>
      <c r="P728">
        <f>IF(L728&lt;&gt;0, ROUND(E728/L728, 2), 0)</f>
        <v>72.430000000000007</v>
      </c>
      <c r="Q728" s="5" t="str">
        <f>LEFT(N728, SEARCH("/",N728,1)-1)</f>
        <v>publishing</v>
      </c>
      <c r="R728" s="5" t="str">
        <f>RIGHT(N728, LEN(N728) - LEN(Q728) - 1)</f>
        <v>nonfiction</v>
      </c>
      <c r="S728" s="11">
        <f>(((J728/60)/60)/24)+DATE(1970,1,1)</f>
        <v>41346.042673611111</v>
      </c>
      <c r="T728" s="12">
        <f>(((I728/60)/60)/24)+DATE(1970,1,1)</f>
        <v>41376.042673611111</v>
      </c>
      <c r="U728" s="14">
        <f>YEAR(T728)</f>
        <v>2013</v>
      </c>
    </row>
    <row r="729" spans="1:21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>ROUND(((E729 / D729)*100), 0)</f>
        <v>156</v>
      </c>
      <c r="P729">
        <f>IF(L729&lt;&gt;0, ROUND(E729/L729, 2), 0)</f>
        <v>36.53</v>
      </c>
      <c r="Q729" s="5" t="str">
        <f>LEFT(N729, SEARCH("/",N729,1)-1)</f>
        <v>publishing</v>
      </c>
      <c r="R729" s="5" t="str">
        <f>RIGHT(N729, LEN(N729) - LEN(Q729) - 1)</f>
        <v>nonfiction</v>
      </c>
      <c r="S729" s="11">
        <f>(((J729/60)/60)/24)+DATE(1970,1,1)</f>
        <v>41247.020243055551</v>
      </c>
      <c r="T729" s="12">
        <f>(((I729/60)/60)/24)+DATE(1970,1,1)</f>
        <v>41288.888888888891</v>
      </c>
      <c r="U729" s="14">
        <f>YEAR(T729)</f>
        <v>2013</v>
      </c>
    </row>
    <row r="730" spans="1:21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>ROUND(((E730 / D730)*100), 0)</f>
        <v>106</v>
      </c>
      <c r="P730">
        <f>IF(L730&lt;&gt;0, ROUND(E730/L730, 2), 0)</f>
        <v>60.9</v>
      </c>
      <c r="Q730" s="5" t="str">
        <f>LEFT(N730, SEARCH("/",N730,1)-1)</f>
        <v>publishing</v>
      </c>
      <c r="R730" s="5" t="str">
        <f>RIGHT(N730, LEN(N730) - LEN(Q730) - 1)</f>
        <v>nonfiction</v>
      </c>
      <c r="S730" s="11">
        <f>(((J730/60)/60)/24)+DATE(1970,1,1)</f>
        <v>40731.837465277778</v>
      </c>
      <c r="T730" s="12">
        <f>(((I730/60)/60)/24)+DATE(1970,1,1)</f>
        <v>40776.837465277778</v>
      </c>
      <c r="U730" s="14">
        <f>YEAR(T730)</f>
        <v>2011</v>
      </c>
    </row>
    <row r="731" spans="1:21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>ROUND(((E731 / D731)*100), 0)</f>
        <v>131</v>
      </c>
      <c r="P731">
        <f>IF(L731&lt;&gt;0, ROUND(E731/L731, 2), 0)</f>
        <v>43.55</v>
      </c>
      <c r="Q731" s="5" t="str">
        <f>LEFT(N731, SEARCH("/",N731,1)-1)</f>
        <v>publishing</v>
      </c>
      <c r="R731" s="5" t="str">
        <f>RIGHT(N731, LEN(N731) - LEN(Q731) - 1)</f>
        <v>nonfiction</v>
      </c>
      <c r="S731" s="11">
        <f>(((J731/60)/60)/24)+DATE(1970,1,1)</f>
        <v>41111.185891203706</v>
      </c>
      <c r="T731" s="12">
        <f>(((I731/60)/60)/24)+DATE(1970,1,1)</f>
        <v>41171.185891203706</v>
      </c>
      <c r="U731" s="14">
        <f>YEAR(T731)</f>
        <v>2012</v>
      </c>
    </row>
    <row r="732" spans="1:21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>ROUND(((E732 / D732)*100), 0)</f>
        <v>132</v>
      </c>
      <c r="P732">
        <f>IF(L732&lt;&gt;0, ROUND(E732/L732, 2), 0)</f>
        <v>99.77</v>
      </c>
      <c r="Q732" s="5" t="str">
        <f>LEFT(N732, SEARCH("/",N732,1)-1)</f>
        <v>publishing</v>
      </c>
      <c r="R732" s="5" t="str">
        <f>RIGHT(N732, LEN(N732) - LEN(Q732) - 1)</f>
        <v>nonfiction</v>
      </c>
      <c r="S732" s="11">
        <f>(((J732/60)/60)/24)+DATE(1970,1,1)</f>
        <v>40854.745266203703</v>
      </c>
      <c r="T732" s="12">
        <f>(((I732/60)/60)/24)+DATE(1970,1,1)</f>
        <v>40884.745266203703</v>
      </c>
      <c r="U732" s="14">
        <f>YEAR(T732)</f>
        <v>2011</v>
      </c>
    </row>
    <row r="733" spans="1:21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>ROUND(((E733 / D733)*100), 0)</f>
        <v>126</v>
      </c>
      <c r="P733">
        <f>IF(L733&lt;&gt;0, ROUND(E733/L733, 2), 0)</f>
        <v>88.73</v>
      </c>
      <c r="Q733" s="5" t="str">
        <f>LEFT(N733, SEARCH("/",N733,1)-1)</f>
        <v>publishing</v>
      </c>
      <c r="R733" s="5" t="str">
        <f>RIGHT(N733, LEN(N733) - LEN(Q733) - 1)</f>
        <v>nonfiction</v>
      </c>
      <c r="S733" s="11">
        <f>(((J733/60)/60)/24)+DATE(1970,1,1)</f>
        <v>40879.795682870368</v>
      </c>
      <c r="T733" s="12">
        <f>(((I733/60)/60)/24)+DATE(1970,1,1)</f>
        <v>40930.25</v>
      </c>
      <c r="U733" s="14">
        <f>YEAR(T733)</f>
        <v>2012</v>
      </c>
    </row>
    <row r="734" spans="1:21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>ROUND(((E734 / D734)*100), 0)</f>
        <v>160</v>
      </c>
      <c r="P734">
        <f>IF(L734&lt;&gt;0, ROUND(E734/L734, 2), 0)</f>
        <v>4.92</v>
      </c>
      <c r="Q734" s="5" t="str">
        <f>LEFT(N734, SEARCH("/",N734,1)-1)</f>
        <v>publishing</v>
      </c>
      <c r="R734" s="5" t="str">
        <f>RIGHT(N734, LEN(N734) - LEN(Q734) - 1)</f>
        <v>nonfiction</v>
      </c>
      <c r="S734" s="11">
        <f>(((J734/60)/60)/24)+DATE(1970,1,1)</f>
        <v>41486.424317129626</v>
      </c>
      <c r="T734" s="12">
        <f>(((I734/60)/60)/24)+DATE(1970,1,1)</f>
        <v>41546.424317129626</v>
      </c>
      <c r="U734" s="14">
        <f>YEAR(T734)</f>
        <v>2013</v>
      </c>
    </row>
    <row r="735" spans="1:21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>ROUND(((E735 / D735)*100), 0)</f>
        <v>120</v>
      </c>
      <c r="P735">
        <f>IF(L735&lt;&gt;0, ROUND(E735/L735, 2), 0)</f>
        <v>17.82</v>
      </c>
      <c r="Q735" s="5" t="str">
        <f>LEFT(N735, SEARCH("/",N735,1)-1)</f>
        <v>publishing</v>
      </c>
      <c r="R735" s="5" t="str">
        <f>RIGHT(N735, LEN(N735) - LEN(Q735) - 1)</f>
        <v>nonfiction</v>
      </c>
      <c r="S735" s="11">
        <f>(((J735/60)/60)/24)+DATE(1970,1,1)</f>
        <v>41598.420046296298</v>
      </c>
      <c r="T735" s="12">
        <f>(((I735/60)/60)/24)+DATE(1970,1,1)</f>
        <v>41628.420046296298</v>
      </c>
      <c r="U735" s="14">
        <f>YEAR(T735)</f>
        <v>2013</v>
      </c>
    </row>
    <row r="736" spans="1:21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>ROUND(((E736 / D736)*100), 0)</f>
        <v>126</v>
      </c>
      <c r="P736">
        <f>IF(L736&lt;&gt;0, ROUND(E736/L736, 2), 0)</f>
        <v>187.19</v>
      </c>
      <c r="Q736" s="5" t="str">
        <f>LEFT(N736, SEARCH("/",N736,1)-1)</f>
        <v>publishing</v>
      </c>
      <c r="R736" s="5" t="str">
        <f>RIGHT(N736, LEN(N736) - LEN(Q736) - 1)</f>
        <v>nonfiction</v>
      </c>
      <c r="S736" s="11">
        <f>(((J736/60)/60)/24)+DATE(1970,1,1)</f>
        <v>42102.164583333331</v>
      </c>
      <c r="T736" s="12">
        <f>(((I736/60)/60)/24)+DATE(1970,1,1)</f>
        <v>42133.208333333328</v>
      </c>
      <c r="U736" s="14">
        <f>YEAR(T736)</f>
        <v>2015</v>
      </c>
    </row>
    <row r="737" spans="1:21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>ROUND(((E737 / D737)*100), 0)</f>
        <v>114</v>
      </c>
      <c r="P737">
        <f>IF(L737&lt;&gt;0, ROUND(E737/L737, 2), 0)</f>
        <v>234.81</v>
      </c>
      <c r="Q737" s="5" t="str">
        <f>LEFT(N737, SEARCH("/",N737,1)-1)</f>
        <v>publishing</v>
      </c>
      <c r="R737" s="5" t="str">
        <f>RIGHT(N737, LEN(N737) - LEN(Q737) - 1)</f>
        <v>nonfiction</v>
      </c>
      <c r="S737" s="11">
        <f>(((J737/60)/60)/24)+DATE(1970,1,1)</f>
        <v>41946.029467592591</v>
      </c>
      <c r="T737" s="12">
        <f>(((I737/60)/60)/24)+DATE(1970,1,1)</f>
        <v>41977.027083333334</v>
      </c>
      <c r="U737" s="14">
        <f>YEAR(T737)</f>
        <v>2014</v>
      </c>
    </row>
    <row r="738" spans="1:21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>ROUND(((E738 / D738)*100), 0)</f>
        <v>315</v>
      </c>
      <c r="P738">
        <f>IF(L738&lt;&gt;0, ROUND(E738/L738, 2), 0)</f>
        <v>105.05</v>
      </c>
      <c r="Q738" s="5" t="str">
        <f>LEFT(N738, SEARCH("/",N738,1)-1)</f>
        <v>publishing</v>
      </c>
      <c r="R738" s="5" t="str">
        <f>RIGHT(N738, LEN(N738) - LEN(Q738) - 1)</f>
        <v>nonfiction</v>
      </c>
      <c r="S738" s="11">
        <f>(((J738/60)/60)/24)+DATE(1970,1,1)</f>
        <v>41579.734259259261</v>
      </c>
      <c r="T738" s="12">
        <f>(((I738/60)/60)/24)+DATE(1970,1,1)</f>
        <v>41599.207638888889</v>
      </c>
      <c r="U738" s="14">
        <f>YEAR(T738)</f>
        <v>2013</v>
      </c>
    </row>
    <row r="739" spans="1:21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>ROUND(((E739 / D739)*100), 0)</f>
        <v>122</v>
      </c>
      <c r="P739">
        <f>IF(L739&lt;&gt;0, ROUND(E739/L739, 2), 0)</f>
        <v>56.67</v>
      </c>
      <c r="Q739" s="5" t="str">
        <f>LEFT(N739, SEARCH("/",N739,1)-1)</f>
        <v>publishing</v>
      </c>
      <c r="R739" s="5" t="str">
        <f>RIGHT(N739, LEN(N739) - LEN(Q739) - 1)</f>
        <v>nonfiction</v>
      </c>
      <c r="S739" s="11">
        <f>(((J739/60)/60)/24)+DATE(1970,1,1)</f>
        <v>41667.275312500002</v>
      </c>
      <c r="T739" s="12">
        <f>(((I739/60)/60)/24)+DATE(1970,1,1)</f>
        <v>41684.833333333336</v>
      </c>
      <c r="U739" s="14">
        <f>YEAR(T739)</f>
        <v>2014</v>
      </c>
    </row>
    <row r="740" spans="1:21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>ROUND(((E740 / D740)*100), 0)</f>
        <v>107</v>
      </c>
      <c r="P740">
        <f>IF(L740&lt;&gt;0, ROUND(E740/L740, 2), 0)</f>
        <v>39.049999999999997</v>
      </c>
      <c r="Q740" s="5" t="str">
        <f>LEFT(N740, SEARCH("/",N740,1)-1)</f>
        <v>publishing</v>
      </c>
      <c r="R740" s="5" t="str">
        <f>RIGHT(N740, LEN(N740) - LEN(Q740) - 1)</f>
        <v>nonfiction</v>
      </c>
      <c r="S740" s="11">
        <f>(((J740/60)/60)/24)+DATE(1970,1,1)</f>
        <v>41943.604097222218</v>
      </c>
      <c r="T740" s="12">
        <f>(((I740/60)/60)/24)+DATE(1970,1,1)</f>
        <v>41974.207638888889</v>
      </c>
      <c r="U740" s="14">
        <f>YEAR(T740)</f>
        <v>2014</v>
      </c>
    </row>
    <row r="741" spans="1:21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>ROUND(((E741 / D741)*100), 0)</f>
        <v>158</v>
      </c>
      <c r="P741">
        <f>IF(L741&lt;&gt;0, ROUND(E741/L741, 2), 0)</f>
        <v>68.349999999999994</v>
      </c>
      <c r="Q741" s="5" t="str">
        <f>LEFT(N741, SEARCH("/",N741,1)-1)</f>
        <v>publishing</v>
      </c>
      <c r="R741" s="5" t="str">
        <f>RIGHT(N741, LEN(N741) - LEN(Q741) - 1)</f>
        <v>nonfiction</v>
      </c>
      <c r="S741" s="11">
        <f>(((J741/60)/60)/24)+DATE(1970,1,1)</f>
        <v>41829.502650462964</v>
      </c>
      <c r="T741" s="12">
        <f>(((I741/60)/60)/24)+DATE(1970,1,1)</f>
        <v>41862.502650462964</v>
      </c>
      <c r="U741" s="14">
        <f>YEAR(T741)</f>
        <v>2014</v>
      </c>
    </row>
    <row r="742" spans="1:21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>ROUND(((E742 / D742)*100), 0)</f>
        <v>107</v>
      </c>
      <c r="P742">
        <f>IF(L742&lt;&gt;0, ROUND(E742/L742, 2), 0)</f>
        <v>169.58</v>
      </c>
      <c r="Q742" s="5" t="str">
        <f>LEFT(N742, SEARCH("/",N742,1)-1)</f>
        <v>publishing</v>
      </c>
      <c r="R742" s="5" t="str">
        <f>RIGHT(N742, LEN(N742) - LEN(Q742) - 1)</f>
        <v>nonfiction</v>
      </c>
      <c r="S742" s="11">
        <f>(((J742/60)/60)/24)+DATE(1970,1,1)</f>
        <v>42162.146782407406</v>
      </c>
      <c r="T742" s="12">
        <f>(((I742/60)/60)/24)+DATE(1970,1,1)</f>
        <v>42176.146782407406</v>
      </c>
      <c r="U742" s="14">
        <f>YEAR(T742)</f>
        <v>2015</v>
      </c>
    </row>
    <row r="743" spans="1:21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>ROUND(((E743 / D743)*100), 0)</f>
        <v>102</v>
      </c>
      <c r="P743">
        <f>IF(L743&lt;&gt;0, ROUND(E743/L743, 2), 0)</f>
        <v>141.41999999999999</v>
      </c>
      <c r="Q743" s="5" t="str">
        <f>LEFT(N743, SEARCH("/",N743,1)-1)</f>
        <v>publishing</v>
      </c>
      <c r="R743" s="5" t="str">
        <f>RIGHT(N743, LEN(N743) - LEN(Q743) - 1)</f>
        <v>nonfiction</v>
      </c>
      <c r="S743" s="11">
        <f>(((J743/60)/60)/24)+DATE(1970,1,1)</f>
        <v>41401.648217592592</v>
      </c>
      <c r="T743" s="12">
        <f>(((I743/60)/60)/24)+DATE(1970,1,1)</f>
        <v>41436.648217592592</v>
      </c>
      <c r="U743" s="14">
        <f>YEAR(T743)</f>
        <v>2013</v>
      </c>
    </row>
    <row r="744" spans="1:21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>ROUND(((E744 / D744)*100), 0)</f>
        <v>111</v>
      </c>
      <c r="P744">
        <f>IF(L744&lt;&gt;0, ROUND(E744/L744, 2), 0)</f>
        <v>67.39</v>
      </c>
      <c r="Q744" s="5" t="str">
        <f>LEFT(N744, SEARCH("/",N744,1)-1)</f>
        <v>publishing</v>
      </c>
      <c r="R744" s="5" t="str">
        <f>RIGHT(N744, LEN(N744) - LEN(Q744) - 1)</f>
        <v>nonfiction</v>
      </c>
      <c r="S744" s="11">
        <f>(((J744/60)/60)/24)+DATE(1970,1,1)</f>
        <v>41689.917962962965</v>
      </c>
      <c r="T744" s="12">
        <f>(((I744/60)/60)/24)+DATE(1970,1,1)</f>
        <v>41719.876296296294</v>
      </c>
      <c r="U744" s="14">
        <f>YEAR(T744)</f>
        <v>2014</v>
      </c>
    </row>
    <row r="745" spans="1:21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>ROUND(((E745 / D745)*100), 0)</f>
        <v>148</v>
      </c>
      <c r="P745">
        <f>IF(L745&lt;&gt;0, ROUND(E745/L745, 2), 0)</f>
        <v>54.27</v>
      </c>
      <c r="Q745" s="5" t="str">
        <f>LEFT(N745, SEARCH("/",N745,1)-1)</f>
        <v>publishing</v>
      </c>
      <c r="R745" s="5" t="str">
        <f>RIGHT(N745, LEN(N745) - LEN(Q745) - 1)</f>
        <v>nonfiction</v>
      </c>
      <c r="S745" s="11">
        <f>(((J745/60)/60)/24)+DATE(1970,1,1)</f>
        <v>40990.709317129629</v>
      </c>
      <c r="T745" s="12">
        <f>(((I745/60)/60)/24)+DATE(1970,1,1)</f>
        <v>41015.875</v>
      </c>
      <c r="U745" s="14">
        <f>YEAR(T745)</f>
        <v>2012</v>
      </c>
    </row>
    <row r="746" spans="1:21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>ROUND(((E746 / D746)*100), 0)</f>
        <v>102</v>
      </c>
      <c r="P746">
        <f>IF(L746&lt;&gt;0, ROUND(E746/L746, 2), 0)</f>
        <v>82.52</v>
      </c>
      <c r="Q746" s="5" t="str">
        <f>LEFT(N746, SEARCH("/",N746,1)-1)</f>
        <v>publishing</v>
      </c>
      <c r="R746" s="5" t="str">
        <f>RIGHT(N746, LEN(N746) - LEN(Q746) - 1)</f>
        <v>nonfiction</v>
      </c>
      <c r="S746" s="11">
        <f>(((J746/60)/60)/24)+DATE(1970,1,1)</f>
        <v>41226.95721064815</v>
      </c>
      <c r="T746" s="12">
        <f>(((I746/60)/60)/24)+DATE(1970,1,1)</f>
        <v>41256.95721064815</v>
      </c>
      <c r="U746" s="14">
        <f>YEAR(T746)</f>
        <v>2012</v>
      </c>
    </row>
    <row r="747" spans="1:21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>ROUND(((E747 / D747)*100), 0)</f>
        <v>179</v>
      </c>
      <c r="P747">
        <f>IF(L747&lt;&gt;0, ROUND(E747/L747, 2), 0)</f>
        <v>53.73</v>
      </c>
      <c r="Q747" s="5" t="str">
        <f>LEFT(N747, SEARCH("/",N747,1)-1)</f>
        <v>publishing</v>
      </c>
      <c r="R747" s="5" t="str">
        <f>RIGHT(N747, LEN(N747) - LEN(Q747) - 1)</f>
        <v>nonfiction</v>
      </c>
      <c r="S747" s="11">
        <f>(((J747/60)/60)/24)+DATE(1970,1,1)</f>
        <v>41367.572280092594</v>
      </c>
      <c r="T747" s="12">
        <f>(((I747/60)/60)/24)+DATE(1970,1,1)</f>
        <v>41397.572280092594</v>
      </c>
      <c r="U747" s="14">
        <f>YEAR(T747)</f>
        <v>2013</v>
      </c>
    </row>
    <row r="748" spans="1:21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>ROUND(((E748 / D748)*100), 0)</f>
        <v>111</v>
      </c>
      <c r="P748">
        <f>IF(L748&lt;&gt;0, ROUND(E748/L748, 2), 0)</f>
        <v>34.21</v>
      </c>
      <c r="Q748" s="5" t="str">
        <f>LEFT(N748, SEARCH("/",N748,1)-1)</f>
        <v>publishing</v>
      </c>
      <c r="R748" s="5" t="str">
        <f>RIGHT(N748, LEN(N748) - LEN(Q748) - 1)</f>
        <v>nonfiction</v>
      </c>
      <c r="S748" s="11">
        <f>(((J748/60)/60)/24)+DATE(1970,1,1)</f>
        <v>41157.042928240742</v>
      </c>
      <c r="T748" s="12">
        <f>(((I748/60)/60)/24)+DATE(1970,1,1)</f>
        <v>41175.165972222225</v>
      </c>
      <c r="U748" s="14">
        <f>YEAR(T748)</f>
        <v>2012</v>
      </c>
    </row>
    <row r="749" spans="1:21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>ROUND(((E749 / D749)*100), 0)</f>
        <v>100</v>
      </c>
      <c r="P749">
        <f>IF(L749&lt;&gt;0, ROUND(E749/L749, 2), 0)</f>
        <v>127.33</v>
      </c>
      <c r="Q749" s="5" t="str">
        <f>LEFT(N749, SEARCH("/",N749,1)-1)</f>
        <v>publishing</v>
      </c>
      <c r="R749" s="5" t="str">
        <f>RIGHT(N749, LEN(N749) - LEN(Q749) - 1)</f>
        <v>nonfiction</v>
      </c>
      <c r="S749" s="11">
        <f>(((J749/60)/60)/24)+DATE(1970,1,1)</f>
        <v>41988.548831018517</v>
      </c>
      <c r="T749" s="12">
        <f>(((I749/60)/60)/24)+DATE(1970,1,1)</f>
        <v>42019.454166666663</v>
      </c>
      <c r="U749" s="14">
        <f>YEAR(T749)</f>
        <v>2015</v>
      </c>
    </row>
    <row r="750" spans="1:21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>ROUND(((E750 / D750)*100), 0)</f>
        <v>100</v>
      </c>
      <c r="P750">
        <f>IF(L750&lt;&gt;0, ROUND(E750/L750, 2), 0)</f>
        <v>45.57</v>
      </c>
      <c r="Q750" s="5" t="str">
        <f>LEFT(N750, SEARCH("/",N750,1)-1)</f>
        <v>publishing</v>
      </c>
      <c r="R750" s="5" t="str">
        <f>RIGHT(N750, LEN(N750) - LEN(Q750) - 1)</f>
        <v>nonfiction</v>
      </c>
      <c r="S750" s="11">
        <f>(((J750/60)/60)/24)+DATE(1970,1,1)</f>
        <v>41831.846828703703</v>
      </c>
      <c r="T750" s="12">
        <f>(((I750/60)/60)/24)+DATE(1970,1,1)</f>
        <v>41861.846828703703</v>
      </c>
      <c r="U750" s="14">
        <f>YEAR(T750)</f>
        <v>2014</v>
      </c>
    </row>
    <row r="751" spans="1:21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>ROUND(((E751 / D751)*100), 0)</f>
        <v>106</v>
      </c>
      <c r="P751">
        <f>IF(L751&lt;&gt;0, ROUND(E751/L751, 2), 0)</f>
        <v>95.96</v>
      </c>
      <c r="Q751" s="5" t="str">
        <f>LEFT(N751, SEARCH("/",N751,1)-1)</f>
        <v>publishing</v>
      </c>
      <c r="R751" s="5" t="str">
        <f>RIGHT(N751, LEN(N751) - LEN(Q751) - 1)</f>
        <v>nonfiction</v>
      </c>
      <c r="S751" s="11">
        <f>(((J751/60)/60)/24)+DATE(1970,1,1)</f>
        <v>42733.94131944445</v>
      </c>
      <c r="T751" s="12">
        <f>(((I751/60)/60)/24)+DATE(1970,1,1)</f>
        <v>42763.94131944445</v>
      </c>
      <c r="U751" s="14">
        <f>YEAR(T751)</f>
        <v>2017</v>
      </c>
    </row>
    <row r="752" spans="1:21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>ROUND(((E752 / D752)*100), 0)</f>
        <v>103</v>
      </c>
      <c r="P752">
        <f>IF(L752&lt;&gt;0, ROUND(E752/L752, 2), 0)</f>
        <v>77.27</v>
      </c>
      <c r="Q752" s="5" t="str">
        <f>LEFT(N752, SEARCH("/",N752,1)-1)</f>
        <v>publishing</v>
      </c>
      <c r="R752" s="5" t="str">
        <f>RIGHT(N752, LEN(N752) - LEN(Q752) - 1)</f>
        <v>nonfiction</v>
      </c>
      <c r="S752" s="11">
        <f>(((J752/60)/60)/24)+DATE(1970,1,1)</f>
        <v>41299.878148148149</v>
      </c>
      <c r="T752" s="12">
        <f>(((I752/60)/60)/24)+DATE(1970,1,1)</f>
        <v>41329.878148148149</v>
      </c>
      <c r="U752" s="14">
        <f>YEAR(T752)</f>
        <v>2013</v>
      </c>
    </row>
    <row r="753" spans="1:21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>ROUND(((E753 / D753)*100), 0)</f>
        <v>119</v>
      </c>
      <c r="P753">
        <f>IF(L753&lt;&gt;0, ROUND(E753/L753, 2), 0)</f>
        <v>57.34</v>
      </c>
      <c r="Q753" s="5" t="str">
        <f>LEFT(N753, SEARCH("/",N753,1)-1)</f>
        <v>publishing</v>
      </c>
      <c r="R753" s="5" t="str">
        <f>RIGHT(N753, LEN(N753) - LEN(Q753) - 1)</f>
        <v>nonfiction</v>
      </c>
      <c r="S753" s="11">
        <f>(((J753/60)/60)/24)+DATE(1970,1,1)</f>
        <v>40713.630497685182</v>
      </c>
      <c r="T753" s="12">
        <f>(((I753/60)/60)/24)+DATE(1970,1,1)</f>
        <v>40759.630497685182</v>
      </c>
      <c r="U753" s="14">
        <f>YEAR(T753)</f>
        <v>2011</v>
      </c>
    </row>
    <row r="754" spans="1:21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>ROUND(((E754 / D754)*100), 0)</f>
        <v>112</v>
      </c>
      <c r="P754">
        <f>IF(L754&lt;&gt;0, ROUND(E754/L754, 2), 0)</f>
        <v>53.19</v>
      </c>
      <c r="Q754" s="5" t="str">
        <f>LEFT(N754, SEARCH("/",N754,1)-1)</f>
        <v>publishing</v>
      </c>
      <c r="R754" s="5" t="str">
        <f>RIGHT(N754, LEN(N754) - LEN(Q754) - 1)</f>
        <v>nonfiction</v>
      </c>
      <c r="S754" s="11">
        <f>(((J754/60)/60)/24)+DATE(1970,1,1)</f>
        <v>42639.421493055561</v>
      </c>
      <c r="T754" s="12">
        <f>(((I754/60)/60)/24)+DATE(1970,1,1)</f>
        <v>42659.458333333328</v>
      </c>
      <c r="U754" s="14">
        <f>YEAR(T754)</f>
        <v>2016</v>
      </c>
    </row>
    <row r="755" spans="1:21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>ROUND(((E755 / D755)*100), 0)</f>
        <v>128</v>
      </c>
      <c r="P755">
        <f>IF(L755&lt;&gt;0, ROUND(E755/L755, 2), 0)</f>
        <v>492.31</v>
      </c>
      <c r="Q755" s="5" t="str">
        <f>LEFT(N755, SEARCH("/",N755,1)-1)</f>
        <v>publishing</v>
      </c>
      <c r="R755" s="5" t="str">
        <f>RIGHT(N755, LEN(N755) - LEN(Q755) - 1)</f>
        <v>nonfiction</v>
      </c>
      <c r="S755" s="11">
        <f>(((J755/60)/60)/24)+DATE(1970,1,1)</f>
        <v>42019.590173611112</v>
      </c>
      <c r="T755" s="12">
        <f>(((I755/60)/60)/24)+DATE(1970,1,1)</f>
        <v>42049.590173611112</v>
      </c>
      <c r="U755" s="14">
        <f>YEAR(T755)</f>
        <v>2015</v>
      </c>
    </row>
    <row r="756" spans="1:21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>ROUND(((E756 / D756)*100), 0)</f>
        <v>104</v>
      </c>
      <c r="P756">
        <f>IF(L756&lt;&gt;0, ROUND(E756/L756, 2), 0)</f>
        <v>42.35</v>
      </c>
      <c r="Q756" s="5" t="str">
        <f>LEFT(N756, SEARCH("/",N756,1)-1)</f>
        <v>publishing</v>
      </c>
      <c r="R756" s="5" t="str">
        <f>RIGHT(N756, LEN(N756) - LEN(Q756) - 1)</f>
        <v>nonfiction</v>
      </c>
      <c r="S756" s="11">
        <f>(((J756/60)/60)/24)+DATE(1970,1,1)</f>
        <v>41249.749085648145</v>
      </c>
      <c r="T756" s="12">
        <f>(((I756/60)/60)/24)+DATE(1970,1,1)</f>
        <v>41279.749085648145</v>
      </c>
      <c r="U756" s="14">
        <f>YEAR(T756)</f>
        <v>2013</v>
      </c>
    </row>
    <row r="757" spans="1:21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>ROUND(((E757 / D757)*100), 0)</f>
        <v>102</v>
      </c>
      <c r="P757">
        <f>IF(L757&lt;&gt;0, ROUND(E757/L757, 2), 0)</f>
        <v>37.47</v>
      </c>
      <c r="Q757" s="5" t="str">
        <f>LEFT(N757, SEARCH("/",N757,1)-1)</f>
        <v>publishing</v>
      </c>
      <c r="R757" s="5" t="str">
        <f>RIGHT(N757, LEN(N757) - LEN(Q757) - 1)</f>
        <v>nonfiction</v>
      </c>
      <c r="S757" s="11">
        <f>(((J757/60)/60)/24)+DATE(1970,1,1)</f>
        <v>41383.605057870373</v>
      </c>
      <c r="T757" s="12">
        <f>(((I757/60)/60)/24)+DATE(1970,1,1)</f>
        <v>41414.02847222222</v>
      </c>
      <c r="U757" s="14">
        <f>YEAR(T757)</f>
        <v>2013</v>
      </c>
    </row>
    <row r="758" spans="1:21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>ROUND(((E758 / D758)*100), 0)</f>
        <v>118</v>
      </c>
      <c r="P758">
        <f>IF(L758&lt;&gt;0, ROUND(E758/L758, 2), 0)</f>
        <v>37.450000000000003</v>
      </c>
      <c r="Q758" s="5" t="str">
        <f>LEFT(N758, SEARCH("/",N758,1)-1)</f>
        <v>publishing</v>
      </c>
      <c r="R758" s="5" t="str">
        <f>RIGHT(N758, LEN(N758) - LEN(Q758) - 1)</f>
        <v>nonfiction</v>
      </c>
      <c r="S758" s="11">
        <f>(((J758/60)/60)/24)+DATE(1970,1,1)</f>
        <v>40590.766886574071</v>
      </c>
      <c r="T758" s="12">
        <f>(((I758/60)/60)/24)+DATE(1970,1,1)</f>
        <v>40651.725219907406</v>
      </c>
      <c r="U758" s="14">
        <f>YEAR(T758)</f>
        <v>2011</v>
      </c>
    </row>
    <row r="759" spans="1:21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>ROUND(((E759 / D759)*100), 0)</f>
        <v>238</v>
      </c>
      <c r="P759">
        <f>IF(L759&lt;&gt;0, ROUND(E759/L759, 2), 0)</f>
        <v>33.06</v>
      </c>
      <c r="Q759" s="5" t="str">
        <f>LEFT(N759, SEARCH("/",N759,1)-1)</f>
        <v>publishing</v>
      </c>
      <c r="R759" s="5" t="str">
        <f>RIGHT(N759, LEN(N759) - LEN(Q759) - 1)</f>
        <v>nonfiction</v>
      </c>
      <c r="S759" s="11">
        <f>(((J759/60)/60)/24)+DATE(1970,1,1)</f>
        <v>41235.054560185185</v>
      </c>
      <c r="T759" s="12">
        <f>(((I759/60)/60)/24)+DATE(1970,1,1)</f>
        <v>41249.054560185185</v>
      </c>
      <c r="U759" s="14">
        <f>YEAR(T759)</f>
        <v>2012</v>
      </c>
    </row>
    <row r="760" spans="1:21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>ROUND(((E760 / D760)*100), 0)</f>
        <v>102</v>
      </c>
      <c r="P760">
        <f>IF(L760&lt;&gt;0, ROUND(E760/L760, 2), 0)</f>
        <v>134.21</v>
      </c>
      <c r="Q760" s="5" t="str">
        <f>LEFT(N760, SEARCH("/",N760,1)-1)</f>
        <v>publishing</v>
      </c>
      <c r="R760" s="5" t="str">
        <f>RIGHT(N760, LEN(N760) - LEN(Q760) - 1)</f>
        <v>nonfiction</v>
      </c>
      <c r="S760" s="11">
        <f>(((J760/60)/60)/24)+DATE(1970,1,1)</f>
        <v>40429.836435185185</v>
      </c>
      <c r="T760" s="12">
        <f>(((I760/60)/60)/24)+DATE(1970,1,1)</f>
        <v>40459.836435185185</v>
      </c>
      <c r="U760" s="14">
        <f>YEAR(T760)</f>
        <v>2010</v>
      </c>
    </row>
    <row r="761" spans="1:21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>ROUND(((E761 / D761)*100), 0)</f>
        <v>102</v>
      </c>
      <c r="P761">
        <f>IF(L761&lt;&gt;0, ROUND(E761/L761, 2), 0)</f>
        <v>51.47</v>
      </c>
      <c r="Q761" s="5" t="str">
        <f>LEFT(N761, SEARCH("/",N761,1)-1)</f>
        <v>publishing</v>
      </c>
      <c r="R761" s="5" t="str">
        <f>RIGHT(N761, LEN(N761) - LEN(Q761) - 1)</f>
        <v>nonfiction</v>
      </c>
      <c r="S761" s="11">
        <f>(((J761/60)/60)/24)+DATE(1970,1,1)</f>
        <v>41789.330312500002</v>
      </c>
      <c r="T761" s="12">
        <f>(((I761/60)/60)/24)+DATE(1970,1,1)</f>
        <v>41829.330312500002</v>
      </c>
      <c r="U761" s="14">
        <f>YEAR(T761)</f>
        <v>2014</v>
      </c>
    </row>
    <row r="762" spans="1:21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>ROUND(((E762 / D762)*100), 0)</f>
        <v>0</v>
      </c>
      <c r="P762">
        <f>IF(L762&lt;&gt;0, ROUND(E762/L762, 2), 0)</f>
        <v>0</v>
      </c>
      <c r="Q762" s="5" t="str">
        <f>LEFT(N762, SEARCH("/",N762,1)-1)</f>
        <v>publishing</v>
      </c>
      <c r="R762" s="5" t="str">
        <f>RIGHT(N762, LEN(N762) - LEN(Q762) - 1)</f>
        <v>fiction</v>
      </c>
      <c r="S762" s="11">
        <f>(((J762/60)/60)/24)+DATE(1970,1,1)</f>
        <v>42670.764039351852</v>
      </c>
      <c r="T762" s="12">
        <f>(((I762/60)/60)/24)+DATE(1970,1,1)</f>
        <v>42700.805706018517</v>
      </c>
      <c r="U762" s="14">
        <f>YEAR(T762)</f>
        <v>2016</v>
      </c>
    </row>
    <row r="763" spans="1:21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>ROUND(((E763 / D763)*100), 0)</f>
        <v>5</v>
      </c>
      <c r="P763">
        <f>IF(L763&lt;&gt;0, ROUND(E763/L763, 2), 0)</f>
        <v>39.17</v>
      </c>
      <c r="Q763" s="5" t="str">
        <f>LEFT(N763, SEARCH("/",N763,1)-1)</f>
        <v>publishing</v>
      </c>
      <c r="R763" s="5" t="str">
        <f>RIGHT(N763, LEN(N763) - LEN(Q763) - 1)</f>
        <v>fiction</v>
      </c>
      <c r="S763" s="11">
        <f>(((J763/60)/60)/24)+DATE(1970,1,1)</f>
        <v>41642.751458333332</v>
      </c>
      <c r="T763" s="12">
        <f>(((I763/60)/60)/24)+DATE(1970,1,1)</f>
        <v>41672.751458333332</v>
      </c>
      <c r="U763" s="14">
        <f>YEAR(T763)</f>
        <v>2014</v>
      </c>
    </row>
    <row r="764" spans="1:21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>ROUND(((E764 / D764)*100), 0)</f>
        <v>0</v>
      </c>
      <c r="P764">
        <f>IF(L764&lt;&gt;0, ROUND(E764/L764, 2), 0)</f>
        <v>0</v>
      </c>
      <c r="Q764" s="5" t="str">
        <f>LEFT(N764, SEARCH("/",N764,1)-1)</f>
        <v>publishing</v>
      </c>
      <c r="R764" s="5" t="str">
        <f>RIGHT(N764, LEN(N764) - LEN(Q764) - 1)</f>
        <v>fiction</v>
      </c>
      <c r="S764" s="11">
        <f>(((J764/60)/60)/24)+DATE(1970,1,1)</f>
        <v>42690.858449074076</v>
      </c>
      <c r="T764" s="12">
        <f>(((I764/60)/60)/24)+DATE(1970,1,1)</f>
        <v>42708.25</v>
      </c>
      <c r="U764" s="14">
        <f>YEAR(T764)</f>
        <v>2016</v>
      </c>
    </row>
    <row r="765" spans="1:21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>ROUND(((E765 / D765)*100), 0)</f>
        <v>0</v>
      </c>
      <c r="P765">
        <f>IF(L765&lt;&gt;0, ROUND(E765/L765, 2), 0)</f>
        <v>5</v>
      </c>
      <c r="Q765" s="5" t="str">
        <f>LEFT(N765, SEARCH("/",N765,1)-1)</f>
        <v>publishing</v>
      </c>
      <c r="R765" s="5" t="str">
        <f>RIGHT(N765, LEN(N765) - LEN(Q765) - 1)</f>
        <v>fiction</v>
      </c>
      <c r="S765" s="11">
        <f>(((J765/60)/60)/24)+DATE(1970,1,1)</f>
        <v>41471.446851851848</v>
      </c>
      <c r="T765" s="12">
        <f>(((I765/60)/60)/24)+DATE(1970,1,1)</f>
        <v>41501.446851851848</v>
      </c>
      <c r="U765" s="14">
        <f>YEAR(T765)</f>
        <v>2013</v>
      </c>
    </row>
    <row r="766" spans="1:21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>ROUND(((E766 / D766)*100), 0)</f>
        <v>0</v>
      </c>
      <c r="P766">
        <f>IF(L766&lt;&gt;0, ROUND(E766/L766, 2), 0)</f>
        <v>0</v>
      </c>
      <c r="Q766" s="5" t="str">
        <f>LEFT(N766, SEARCH("/",N766,1)-1)</f>
        <v>publishing</v>
      </c>
      <c r="R766" s="5" t="str">
        <f>RIGHT(N766, LEN(N766) - LEN(Q766) - 1)</f>
        <v>fiction</v>
      </c>
      <c r="S766" s="11">
        <f>(((J766/60)/60)/24)+DATE(1970,1,1)</f>
        <v>42227.173159722224</v>
      </c>
      <c r="T766" s="12">
        <f>(((I766/60)/60)/24)+DATE(1970,1,1)</f>
        <v>42257.173159722224</v>
      </c>
      <c r="U766" s="14">
        <f>YEAR(T766)</f>
        <v>2015</v>
      </c>
    </row>
    <row r="767" spans="1:21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>ROUND(((E767 / D767)*100), 0)</f>
        <v>36</v>
      </c>
      <c r="P767">
        <f>IF(L767&lt;&gt;0, ROUND(E767/L767, 2), 0)</f>
        <v>57.3</v>
      </c>
      <c r="Q767" s="5" t="str">
        <f>LEFT(N767, SEARCH("/",N767,1)-1)</f>
        <v>publishing</v>
      </c>
      <c r="R767" s="5" t="str">
        <f>RIGHT(N767, LEN(N767) - LEN(Q767) - 1)</f>
        <v>fiction</v>
      </c>
      <c r="S767" s="11">
        <f>(((J767/60)/60)/24)+DATE(1970,1,1)</f>
        <v>41901.542638888888</v>
      </c>
      <c r="T767" s="12">
        <f>(((I767/60)/60)/24)+DATE(1970,1,1)</f>
        <v>41931.542638888888</v>
      </c>
      <c r="U767" s="14">
        <f>YEAR(T767)</f>
        <v>2014</v>
      </c>
    </row>
    <row r="768" spans="1:21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>ROUND(((E768 / D768)*100), 0)</f>
        <v>0</v>
      </c>
      <c r="P768">
        <f>IF(L768&lt;&gt;0, ROUND(E768/L768, 2), 0)</f>
        <v>0</v>
      </c>
      <c r="Q768" s="5" t="str">
        <f>LEFT(N768, SEARCH("/",N768,1)-1)</f>
        <v>publishing</v>
      </c>
      <c r="R768" s="5" t="str">
        <f>RIGHT(N768, LEN(N768) - LEN(Q768) - 1)</f>
        <v>fiction</v>
      </c>
      <c r="S768" s="11">
        <f>(((J768/60)/60)/24)+DATE(1970,1,1)</f>
        <v>42021.783368055556</v>
      </c>
      <c r="T768" s="12">
        <f>(((I768/60)/60)/24)+DATE(1970,1,1)</f>
        <v>42051.783368055556</v>
      </c>
      <c r="U768" s="14">
        <f>YEAR(T768)</f>
        <v>2015</v>
      </c>
    </row>
    <row r="769" spans="1:21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>ROUND(((E769 / D769)*100), 0)</f>
        <v>4</v>
      </c>
      <c r="P769">
        <f>IF(L769&lt;&gt;0, ROUND(E769/L769, 2), 0)</f>
        <v>59</v>
      </c>
      <c r="Q769" s="5" t="str">
        <f>LEFT(N769, SEARCH("/",N769,1)-1)</f>
        <v>publishing</v>
      </c>
      <c r="R769" s="5" t="str">
        <f>RIGHT(N769, LEN(N769) - LEN(Q769) - 1)</f>
        <v>fiction</v>
      </c>
      <c r="S769" s="11">
        <f>(((J769/60)/60)/24)+DATE(1970,1,1)</f>
        <v>42115.143634259264</v>
      </c>
      <c r="T769" s="12">
        <f>(((I769/60)/60)/24)+DATE(1970,1,1)</f>
        <v>42145.143634259264</v>
      </c>
      <c r="U769" s="14">
        <f>YEAR(T769)</f>
        <v>2015</v>
      </c>
    </row>
    <row r="770" spans="1:21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>ROUND(((E770 / D770)*100), 0)</f>
        <v>0</v>
      </c>
      <c r="P770">
        <f>IF(L770&lt;&gt;0, ROUND(E770/L770, 2), 0)</f>
        <v>0</v>
      </c>
      <c r="Q770" s="5" t="str">
        <f>LEFT(N770, SEARCH("/",N770,1)-1)</f>
        <v>publishing</v>
      </c>
      <c r="R770" s="5" t="str">
        <f>RIGHT(N770, LEN(N770) - LEN(Q770) - 1)</f>
        <v>fiction</v>
      </c>
      <c r="S770" s="11">
        <f>(((J770/60)/60)/24)+DATE(1970,1,1)</f>
        <v>41594.207060185188</v>
      </c>
      <c r="T770" s="12">
        <f>(((I770/60)/60)/24)+DATE(1970,1,1)</f>
        <v>41624.207060185188</v>
      </c>
      <c r="U770" s="14">
        <f>YEAR(T770)</f>
        <v>2013</v>
      </c>
    </row>
    <row r="771" spans="1:21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>ROUND(((E771 / D771)*100), 0)</f>
        <v>41</v>
      </c>
      <c r="P771">
        <f>IF(L771&lt;&gt;0, ROUND(E771/L771, 2), 0)</f>
        <v>31.85</v>
      </c>
      <c r="Q771" s="5" t="str">
        <f>LEFT(N771, SEARCH("/",N771,1)-1)</f>
        <v>publishing</v>
      </c>
      <c r="R771" s="5" t="str">
        <f>RIGHT(N771, LEN(N771) - LEN(Q771) - 1)</f>
        <v>fiction</v>
      </c>
      <c r="S771" s="11">
        <f>(((J771/60)/60)/24)+DATE(1970,1,1)</f>
        <v>41604.996458333335</v>
      </c>
      <c r="T771" s="12">
        <f>(((I771/60)/60)/24)+DATE(1970,1,1)</f>
        <v>41634.996458333335</v>
      </c>
      <c r="U771" s="14">
        <f>YEAR(T771)</f>
        <v>2013</v>
      </c>
    </row>
    <row r="772" spans="1:21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>ROUND(((E772 / D772)*100), 0)</f>
        <v>0</v>
      </c>
      <c r="P772">
        <f>IF(L772&lt;&gt;0, ROUND(E772/L772, 2), 0)</f>
        <v>0</v>
      </c>
      <c r="Q772" s="5" t="str">
        <f>LEFT(N772, SEARCH("/",N772,1)-1)</f>
        <v>publishing</v>
      </c>
      <c r="R772" s="5" t="str">
        <f>RIGHT(N772, LEN(N772) - LEN(Q772) - 1)</f>
        <v>fiction</v>
      </c>
      <c r="S772" s="11">
        <f>(((J772/60)/60)/24)+DATE(1970,1,1)</f>
        <v>41289.999641203707</v>
      </c>
      <c r="T772" s="12">
        <f>(((I772/60)/60)/24)+DATE(1970,1,1)</f>
        <v>41329.999641203707</v>
      </c>
      <c r="U772" s="14">
        <f>YEAR(T772)</f>
        <v>2013</v>
      </c>
    </row>
    <row r="773" spans="1:21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>ROUND(((E773 / D773)*100), 0)</f>
        <v>0</v>
      </c>
      <c r="P773">
        <f>IF(L773&lt;&gt;0, ROUND(E773/L773, 2), 0)</f>
        <v>10</v>
      </c>
      <c r="Q773" s="5" t="str">
        <f>LEFT(N773, SEARCH("/",N773,1)-1)</f>
        <v>publishing</v>
      </c>
      <c r="R773" s="5" t="str">
        <f>RIGHT(N773, LEN(N773) - LEN(Q773) - 1)</f>
        <v>fiction</v>
      </c>
      <c r="S773" s="11">
        <f>(((J773/60)/60)/24)+DATE(1970,1,1)</f>
        <v>42349.824097222227</v>
      </c>
      <c r="T773" s="12">
        <f>(((I773/60)/60)/24)+DATE(1970,1,1)</f>
        <v>42399.824097222227</v>
      </c>
      <c r="U773" s="14">
        <f>YEAR(T773)</f>
        <v>2016</v>
      </c>
    </row>
    <row r="774" spans="1:21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>ROUND(((E774 / D774)*100), 0)</f>
        <v>3</v>
      </c>
      <c r="P774">
        <f>IF(L774&lt;&gt;0, ROUND(E774/L774, 2), 0)</f>
        <v>50</v>
      </c>
      <c r="Q774" s="5" t="str">
        <f>LEFT(N774, SEARCH("/",N774,1)-1)</f>
        <v>publishing</v>
      </c>
      <c r="R774" s="5" t="str">
        <f>RIGHT(N774, LEN(N774) - LEN(Q774) - 1)</f>
        <v>fiction</v>
      </c>
      <c r="S774" s="11">
        <f>(((J774/60)/60)/24)+DATE(1970,1,1)</f>
        <v>40068.056932870371</v>
      </c>
      <c r="T774" s="12">
        <f>(((I774/60)/60)/24)+DATE(1970,1,1)</f>
        <v>40118.165972222225</v>
      </c>
      <c r="U774" s="14">
        <f>YEAR(T774)</f>
        <v>2009</v>
      </c>
    </row>
    <row r="775" spans="1:21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>ROUND(((E775 / D775)*100), 0)</f>
        <v>1</v>
      </c>
      <c r="P775">
        <f>IF(L775&lt;&gt;0, ROUND(E775/L775, 2), 0)</f>
        <v>16</v>
      </c>
      <c r="Q775" s="5" t="str">
        <f>LEFT(N775, SEARCH("/",N775,1)-1)</f>
        <v>publishing</v>
      </c>
      <c r="R775" s="5" t="str">
        <f>RIGHT(N775, LEN(N775) - LEN(Q775) - 1)</f>
        <v>fiction</v>
      </c>
      <c r="S775" s="11">
        <f>(((J775/60)/60)/24)+DATE(1970,1,1)</f>
        <v>42100.735937499994</v>
      </c>
      <c r="T775" s="12">
        <f>(((I775/60)/60)/24)+DATE(1970,1,1)</f>
        <v>42134.959027777775</v>
      </c>
      <c r="U775" s="14">
        <f>YEAR(T775)</f>
        <v>2015</v>
      </c>
    </row>
    <row r="776" spans="1:21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>ROUND(((E776 / D776)*100), 0)</f>
        <v>70</v>
      </c>
      <c r="P776">
        <f>IF(L776&lt;&gt;0, ROUND(E776/L776, 2), 0)</f>
        <v>39</v>
      </c>
      <c r="Q776" s="5" t="str">
        <f>LEFT(N776, SEARCH("/",N776,1)-1)</f>
        <v>publishing</v>
      </c>
      <c r="R776" s="5" t="str">
        <f>RIGHT(N776, LEN(N776) - LEN(Q776) - 1)</f>
        <v>fiction</v>
      </c>
      <c r="S776" s="11">
        <f>(((J776/60)/60)/24)+DATE(1970,1,1)</f>
        <v>41663.780300925922</v>
      </c>
      <c r="T776" s="12">
        <f>(((I776/60)/60)/24)+DATE(1970,1,1)</f>
        <v>41693.780300925922</v>
      </c>
      <c r="U776" s="14">
        <f>YEAR(T776)</f>
        <v>2014</v>
      </c>
    </row>
    <row r="777" spans="1:21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>ROUND(((E777 / D777)*100), 0)</f>
        <v>2</v>
      </c>
      <c r="P777">
        <f>IF(L777&lt;&gt;0, ROUND(E777/L777, 2), 0)</f>
        <v>34</v>
      </c>
      <c r="Q777" s="5" t="str">
        <f>LEFT(N777, SEARCH("/",N777,1)-1)</f>
        <v>publishing</v>
      </c>
      <c r="R777" s="5" t="str">
        <f>RIGHT(N777, LEN(N777) - LEN(Q777) - 1)</f>
        <v>fiction</v>
      </c>
      <c r="S777" s="11">
        <f>(((J777/60)/60)/24)+DATE(1970,1,1)</f>
        <v>40863.060127314813</v>
      </c>
      <c r="T777" s="12">
        <f>(((I777/60)/60)/24)+DATE(1970,1,1)</f>
        <v>40893.060127314813</v>
      </c>
      <c r="U777" s="14">
        <f>YEAR(T777)</f>
        <v>2011</v>
      </c>
    </row>
    <row r="778" spans="1:21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>ROUND(((E778 / D778)*100), 0)</f>
        <v>51</v>
      </c>
      <c r="P778">
        <f>IF(L778&lt;&gt;0, ROUND(E778/L778, 2), 0)</f>
        <v>63.12</v>
      </c>
      <c r="Q778" s="5" t="str">
        <f>LEFT(N778, SEARCH("/",N778,1)-1)</f>
        <v>publishing</v>
      </c>
      <c r="R778" s="5" t="str">
        <f>RIGHT(N778, LEN(N778) - LEN(Q778) - 1)</f>
        <v>fiction</v>
      </c>
      <c r="S778" s="11">
        <f>(((J778/60)/60)/24)+DATE(1970,1,1)</f>
        <v>42250.685706018514</v>
      </c>
      <c r="T778" s="12">
        <f>(((I778/60)/60)/24)+DATE(1970,1,1)</f>
        <v>42288.208333333328</v>
      </c>
      <c r="U778" s="14">
        <f>YEAR(T778)</f>
        <v>2015</v>
      </c>
    </row>
    <row r="779" spans="1:21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>ROUND(((E779 / D779)*100), 0)</f>
        <v>1</v>
      </c>
      <c r="P779">
        <f>IF(L779&lt;&gt;0, ROUND(E779/L779, 2), 0)</f>
        <v>7</v>
      </c>
      <c r="Q779" s="5" t="str">
        <f>LEFT(N779, SEARCH("/",N779,1)-1)</f>
        <v>publishing</v>
      </c>
      <c r="R779" s="5" t="str">
        <f>RIGHT(N779, LEN(N779) - LEN(Q779) - 1)</f>
        <v>fiction</v>
      </c>
      <c r="S779" s="11">
        <f>(((J779/60)/60)/24)+DATE(1970,1,1)</f>
        <v>41456.981215277774</v>
      </c>
      <c r="T779" s="12">
        <f>(((I779/60)/60)/24)+DATE(1970,1,1)</f>
        <v>41486.981215277774</v>
      </c>
      <c r="U779" s="14">
        <f>YEAR(T779)</f>
        <v>2013</v>
      </c>
    </row>
    <row r="780" spans="1:21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>ROUND(((E780 / D780)*100), 0)</f>
        <v>0</v>
      </c>
      <c r="P780">
        <f>IF(L780&lt;&gt;0, ROUND(E780/L780, 2), 0)</f>
        <v>2</v>
      </c>
      <c r="Q780" s="5" t="str">
        <f>LEFT(N780, SEARCH("/",N780,1)-1)</f>
        <v>publishing</v>
      </c>
      <c r="R780" s="5" t="str">
        <f>RIGHT(N780, LEN(N780) - LEN(Q780) - 1)</f>
        <v>fiction</v>
      </c>
      <c r="S780" s="11">
        <f>(((J780/60)/60)/24)+DATE(1970,1,1)</f>
        <v>41729.702314814815</v>
      </c>
      <c r="T780" s="12">
        <f>(((I780/60)/60)/24)+DATE(1970,1,1)</f>
        <v>41759.702314814815</v>
      </c>
      <c r="U780" s="14">
        <f>YEAR(T780)</f>
        <v>2014</v>
      </c>
    </row>
    <row r="781" spans="1:21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>ROUND(((E781 / D781)*100), 0)</f>
        <v>3</v>
      </c>
      <c r="P781">
        <f>IF(L781&lt;&gt;0, ROUND(E781/L781, 2), 0)</f>
        <v>66.67</v>
      </c>
      <c r="Q781" s="5" t="str">
        <f>LEFT(N781, SEARCH("/",N781,1)-1)</f>
        <v>publishing</v>
      </c>
      <c r="R781" s="5" t="str">
        <f>RIGHT(N781, LEN(N781) - LEN(Q781) - 1)</f>
        <v>fiction</v>
      </c>
      <c r="S781" s="11">
        <f>(((J781/60)/60)/24)+DATE(1970,1,1)</f>
        <v>40436.68408564815</v>
      </c>
      <c r="T781" s="12">
        <f>(((I781/60)/60)/24)+DATE(1970,1,1)</f>
        <v>40466.166666666664</v>
      </c>
      <c r="U781" s="14">
        <f>YEAR(T781)</f>
        <v>2010</v>
      </c>
    </row>
    <row r="782" spans="1:21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>ROUND(((E782 / D782)*100), 0)</f>
        <v>104</v>
      </c>
      <c r="P782">
        <f>IF(L782&lt;&gt;0, ROUND(E782/L782, 2), 0)</f>
        <v>38.520000000000003</v>
      </c>
      <c r="Q782" s="5" t="str">
        <f>LEFT(N782, SEARCH("/",N782,1)-1)</f>
        <v>music</v>
      </c>
      <c r="R782" s="5" t="str">
        <f>RIGHT(N782, LEN(N782) - LEN(Q782) - 1)</f>
        <v>rock</v>
      </c>
      <c r="S782" s="11">
        <f>(((J782/60)/60)/24)+DATE(1970,1,1)</f>
        <v>40636.673900462964</v>
      </c>
      <c r="T782" s="12">
        <f>(((I782/60)/60)/24)+DATE(1970,1,1)</f>
        <v>40666.673900462964</v>
      </c>
      <c r="U782" s="14">
        <f>YEAR(T782)</f>
        <v>2011</v>
      </c>
    </row>
    <row r="783" spans="1:21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>ROUND(((E783 / D783)*100), 0)</f>
        <v>133</v>
      </c>
      <c r="P783">
        <f>IF(L783&lt;&gt;0, ROUND(E783/L783, 2), 0)</f>
        <v>42.61</v>
      </c>
      <c r="Q783" s="5" t="str">
        <f>LEFT(N783, SEARCH("/",N783,1)-1)</f>
        <v>music</v>
      </c>
      <c r="R783" s="5" t="str">
        <f>RIGHT(N783, LEN(N783) - LEN(Q783) - 1)</f>
        <v>rock</v>
      </c>
      <c r="S783" s="11">
        <f>(((J783/60)/60)/24)+DATE(1970,1,1)</f>
        <v>41403.000856481485</v>
      </c>
      <c r="T783" s="12">
        <f>(((I783/60)/60)/24)+DATE(1970,1,1)</f>
        <v>41433.000856481485</v>
      </c>
      <c r="U783" s="14">
        <f>YEAR(T783)</f>
        <v>2013</v>
      </c>
    </row>
    <row r="784" spans="1:21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>ROUND(((E784 / D784)*100), 0)</f>
        <v>100</v>
      </c>
      <c r="P784">
        <f>IF(L784&lt;&gt;0, ROUND(E784/L784, 2), 0)</f>
        <v>50</v>
      </c>
      <c r="Q784" s="5" t="str">
        <f>LEFT(N784, SEARCH("/",N784,1)-1)</f>
        <v>music</v>
      </c>
      <c r="R784" s="5" t="str">
        <f>RIGHT(N784, LEN(N784) - LEN(Q784) - 1)</f>
        <v>rock</v>
      </c>
      <c r="S784" s="11">
        <f>(((J784/60)/60)/24)+DATE(1970,1,1)</f>
        <v>41116.758125</v>
      </c>
      <c r="T784" s="12">
        <f>(((I784/60)/60)/24)+DATE(1970,1,1)</f>
        <v>41146.758125</v>
      </c>
      <c r="U784" s="14">
        <f>YEAR(T784)</f>
        <v>2012</v>
      </c>
    </row>
    <row r="785" spans="1:21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>ROUND(((E785 / D785)*100), 0)</f>
        <v>148</v>
      </c>
      <c r="P785">
        <f>IF(L785&lt;&gt;0, ROUND(E785/L785, 2), 0)</f>
        <v>63.49</v>
      </c>
      <c r="Q785" s="5" t="str">
        <f>LEFT(N785, SEARCH("/",N785,1)-1)</f>
        <v>music</v>
      </c>
      <c r="R785" s="5" t="str">
        <f>RIGHT(N785, LEN(N785) - LEN(Q785) - 1)</f>
        <v>rock</v>
      </c>
      <c r="S785" s="11">
        <f>(((J785/60)/60)/24)+DATE(1970,1,1)</f>
        <v>40987.773715277777</v>
      </c>
      <c r="T785" s="12">
        <f>(((I785/60)/60)/24)+DATE(1970,1,1)</f>
        <v>41026.916666666664</v>
      </c>
      <c r="U785" s="14">
        <f>YEAR(T785)</f>
        <v>2012</v>
      </c>
    </row>
    <row r="786" spans="1:21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>ROUND(((E786 / D786)*100), 0)</f>
        <v>103</v>
      </c>
      <c r="P786">
        <f>IF(L786&lt;&gt;0, ROUND(E786/L786, 2), 0)</f>
        <v>102.5</v>
      </c>
      <c r="Q786" s="5" t="str">
        <f>LEFT(N786, SEARCH("/",N786,1)-1)</f>
        <v>music</v>
      </c>
      <c r="R786" s="5" t="str">
        <f>RIGHT(N786, LEN(N786) - LEN(Q786) - 1)</f>
        <v>rock</v>
      </c>
      <c r="S786" s="11">
        <f>(((J786/60)/60)/24)+DATE(1970,1,1)</f>
        <v>41675.149525462963</v>
      </c>
      <c r="T786" s="12">
        <f>(((I786/60)/60)/24)+DATE(1970,1,1)</f>
        <v>41715.107858796298</v>
      </c>
      <c r="U786" s="14">
        <f>YEAR(T786)</f>
        <v>2014</v>
      </c>
    </row>
    <row r="787" spans="1:21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>ROUND(((E787 / D787)*100), 0)</f>
        <v>181</v>
      </c>
      <c r="P787">
        <f>IF(L787&lt;&gt;0, ROUND(E787/L787, 2), 0)</f>
        <v>31.14</v>
      </c>
      <c r="Q787" s="5" t="str">
        <f>LEFT(N787, SEARCH("/",N787,1)-1)</f>
        <v>music</v>
      </c>
      <c r="R787" s="5" t="str">
        <f>RIGHT(N787, LEN(N787) - LEN(Q787) - 1)</f>
        <v>rock</v>
      </c>
      <c r="S787" s="11">
        <f>(((J787/60)/60)/24)+DATE(1970,1,1)</f>
        <v>41303.593923611108</v>
      </c>
      <c r="T787" s="12">
        <f>(((I787/60)/60)/24)+DATE(1970,1,1)</f>
        <v>41333.593923611108</v>
      </c>
      <c r="U787" s="14">
        <f>YEAR(T787)</f>
        <v>2013</v>
      </c>
    </row>
    <row r="788" spans="1:21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>ROUND(((E788 / D788)*100), 0)</f>
        <v>143</v>
      </c>
      <c r="P788">
        <f>IF(L788&lt;&gt;0, ROUND(E788/L788, 2), 0)</f>
        <v>162.27000000000001</v>
      </c>
      <c r="Q788" s="5" t="str">
        <f>LEFT(N788, SEARCH("/",N788,1)-1)</f>
        <v>music</v>
      </c>
      <c r="R788" s="5" t="str">
        <f>RIGHT(N788, LEN(N788) - LEN(Q788) - 1)</f>
        <v>rock</v>
      </c>
      <c r="S788" s="11">
        <f>(((J788/60)/60)/24)+DATE(1970,1,1)</f>
        <v>40983.055949074071</v>
      </c>
      <c r="T788" s="12">
        <f>(((I788/60)/60)/24)+DATE(1970,1,1)</f>
        <v>41040.657638888886</v>
      </c>
      <c r="U788" s="14">
        <f>YEAR(T788)</f>
        <v>2012</v>
      </c>
    </row>
    <row r="789" spans="1:21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>ROUND(((E789 / D789)*100), 0)</f>
        <v>114</v>
      </c>
      <c r="P789">
        <f>IF(L789&lt;&gt;0, ROUND(E789/L789, 2), 0)</f>
        <v>80.59</v>
      </c>
      <c r="Q789" s="5" t="str">
        <f>LEFT(N789, SEARCH("/",N789,1)-1)</f>
        <v>music</v>
      </c>
      <c r="R789" s="5" t="str">
        <f>RIGHT(N789, LEN(N789) - LEN(Q789) - 1)</f>
        <v>rock</v>
      </c>
      <c r="S789" s="11">
        <f>(((J789/60)/60)/24)+DATE(1970,1,1)</f>
        <v>41549.627615740741</v>
      </c>
      <c r="T789" s="12">
        <f>(((I789/60)/60)/24)+DATE(1970,1,1)</f>
        <v>41579.627615740741</v>
      </c>
      <c r="U789" s="14">
        <f>YEAR(T789)</f>
        <v>2013</v>
      </c>
    </row>
    <row r="790" spans="1:21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>ROUND(((E790 / D790)*100), 0)</f>
        <v>204</v>
      </c>
      <c r="P790">
        <f>IF(L790&lt;&gt;0, ROUND(E790/L790, 2), 0)</f>
        <v>59.85</v>
      </c>
      <c r="Q790" s="5" t="str">
        <f>LEFT(N790, SEARCH("/",N790,1)-1)</f>
        <v>music</v>
      </c>
      <c r="R790" s="5" t="str">
        <f>RIGHT(N790, LEN(N790) - LEN(Q790) - 1)</f>
        <v>rock</v>
      </c>
      <c r="S790" s="11">
        <f>(((J790/60)/60)/24)+DATE(1970,1,1)</f>
        <v>41059.006805555553</v>
      </c>
      <c r="T790" s="12">
        <f>(((I790/60)/60)/24)+DATE(1970,1,1)</f>
        <v>41097.165972222225</v>
      </c>
      <c r="U790" s="14">
        <f>YEAR(T790)</f>
        <v>2012</v>
      </c>
    </row>
    <row r="791" spans="1:21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>ROUND(((E791 / D791)*100), 0)</f>
        <v>109</v>
      </c>
      <c r="P791">
        <f>IF(L791&lt;&gt;0, ROUND(E791/L791, 2), 0)</f>
        <v>132.86000000000001</v>
      </c>
      <c r="Q791" s="5" t="str">
        <f>LEFT(N791, SEARCH("/",N791,1)-1)</f>
        <v>music</v>
      </c>
      <c r="R791" s="5" t="str">
        <f>RIGHT(N791, LEN(N791) - LEN(Q791) - 1)</f>
        <v>rock</v>
      </c>
      <c r="S791" s="11">
        <f>(((J791/60)/60)/24)+DATE(1970,1,1)</f>
        <v>41277.186111111114</v>
      </c>
      <c r="T791" s="12">
        <f>(((I791/60)/60)/24)+DATE(1970,1,1)</f>
        <v>41295.332638888889</v>
      </c>
      <c r="U791" s="14">
        <f>YEAR(T791)</f>
        <v>2013</v>
      </c>
    </row>
    <row r="792" spans="1:21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>ROUND(((E792 / D792)*100), 0)</f>
        <v>144</v>
      </c>
      <c r="P792">
        <f>IF(L792&lt;&gt;0, ROUND(E792/L792, 2), 0)</f>
        <v>92.55</v>
      </c>
      <c r="Q792" s="5" t="str">
        <f>LEFT(N792, SEARCH("/",N792,1)-1)</f>
        <v>music</v>
      </c>
      <c r="R792" s="5" t="str">
        <f>RIGHT(N792, LEN(N792) - LEN(Q792) - 1)</f>
        <v>rock</v>
      </c>
      <c r="S792" s="11">
        <f>(((J792/60)/60)/24)+DATE(1970,1,1)</f>
        <v>41276.047905092593</v>
      </c>
      <c r="T792" s="12">
        <f>(((I792/60)/60)/24)+DATE(1970,1,1)</f>
        <v>41306.047905092593</v>
      </c>
      <c r="U792" s="14">
        <f>YEAR(T792)</f>
        <v>2013</v>
      </c>
    </row>
    <row r="793" spans="1:21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>ROUND(((E793 / D793)*100), 0)</f>
        <v>104</v>
      </c>
      <c r="P793">
        <f>IF(L793&lt;&gt;0, ROUND(E793/L793, 2), 0)</f>
        <v>60.86</v>
      </c>
      <c r="Q793" s="5" t="str">
        <f>LEFT(N793, SEARCH("/",N793,1)-1)</f>
        <v>music</v>
      </c>
      <c r="R793" s="5" t="str">
        <f>RIGHT(N793, LEN(N793) - LEN(Q793) - 1)</f>
        <v>rock</v>
      </c>
      <c r="S793" s="11">
        <f>(((J793/60)/60)/24)+DATE(1970,1,1)</f>
        <v>41557.780624999999</v>
      </c>
      <c r="T793" s="12">
        <f>(((I793/60)/60)/24)+DATE(1970,1,1)</f>
        <v>41591.249305555553</v>
      </c>
      <c r="U793" s="14">
        <f>YEAR(T793)</f>
        <v>2013</v>
      </c>
    </row>
    <row r="794" spans="1:21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>ROUND(((E794 / D794)*100), 0)</f>
        <v>100</v>
      </c>
      <c r="P794">
        <f>IF(L794&lt;&gt;0, ROUND(E794/L794, 2), 0)</f>
        <v>41.85</v>
      </c>
      <c r="Q794" s="5" t="str">
        <f>LEFT(N794, SEARCH("/",N794,1)-1)</f>
        <v>music</v>
      </c>
      <c r="R794" s="5" t="str">
        <f>RIGHT(N794, LEN(N794) - LEN(Q794) - 1)</f>
        <v>rock</v>
      </c>
      <c r="S794" s="11">
        <f>(((J794/60)/60)/24)+DATE(1970,1,1)</f>
        <v>41555.873645833337</v>
      </c>
      <c r="T794" s="12">
        <f>(((I794/60)/60)/24)+DATE(1970,1,1)</f>
        <v>41585.915312500001</v>
      </c>
      <c r="U794" s="14">
        <f>YEAR(T794)</f>
        <v>2013</v>
      </c>
    </row>
    <row r="795" spans="1:21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>ROUND(((E795 / D795)*100), 0)</f>
        <v>103</v>
      </c>
      <c r="P795">
        <f>IF(L795&lt;&gt;0, ROUND(E795/L795, 2), 0)</f>
        <v>88.33</v>
      </c>
      <c r="Q795" s="5" t="str">
        <f>LEFT(N795, SEARCH("/",N795,1)-1)</f>
        <v>music</v>
      </c>
      <c r="R795" s="5" t="str">
        <f>RIGHT(N795, LEN(N795) - LEN(Q795) - 1)</f>
        <v>rock</v>
      </c>
      <c r="S795" s="11">
        <f>(((J795/60)/60)/24)+DATE(1970,1,1)</f>
        <v>41442.741249999999</v>
      </c>
      <c r="T795" s="12">
        <f>(((I795/60)/60)/24)+DATE(1970,1,1)</f>
        <v>41458.207638888889</v>
      </c>
      <c r="U795" s="14">
        <f>YEAR(T795)</f>
        <v>2013</v>
      </c>
    </row>
    <row r="796" spans="1:21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>ROUND(((E796 / D796)*100), 0)</f>
        <v>105</v>
      </c>
      <c r="P796">
        <f>IF(L796&lt;&gt;0, ROUND(E796/L796, 2), 0)</f>
        <v>158.96</v>
      </c>
      <c r="Q796" s="5" t="str">
        <f>LEFT(N796, SEARCH("/",N796,1)-1)</f>
        <v>music</v>
      </c>
      <c r="R796" s="5" t="str">
        <f>RIGHT(N796, LEN(N796) - LEN(Q796) - 1)</f>
        <v>rock</v>
      </c>
      <c r="S796" s="11">
        <f>(((J796/60)/60)/24)+DATE(1970,1,1)</f>
        <v>40736.115011574075</v>
      </c>
      <c r="T796" s="12">
        <f>(((I796/60)/60)/24)+DATE(1970,1,1)</f>
        <v>40791.712500000001</v>
      </c>
      <c r="U796" s="14">
        <f>YEAR(T796)</f>
        <v>2011</v>
      </c>
    </row>
    <row r="797" spans="1:21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>ROUND(((E797 / D797)*100), 0)</f>
        <v>112</v>
      </c>
      <c r="P797">
        <f>IF(L797&lt;&gt;0, ROUND(E797/L797, 2), 0)</f>
        <v>85.05</v>
      </c>
      <c r="Q797" s="5" t="str">
        <f>LEFT(N797, SEARCH("/",N797,1)-1)</f>
        <v>music</v>
      </c>
      <c r="R797" s="5" t="str">
        <f>RIGHT(N797, LEN(N797) - LEN(Q797) - 1)</f>
        <v>rock</v>
      </c>
      <c r="S797" s="11">
        <f>(((J797/60)/60)/24)+DATE(1970,1,1)</f>
        <v>40963.613032407404</v>
      </c>
      <c r="T797" s="12">
        <f>(((I797/60)/60)/24)+DATE(1970,1,1)</f>
        <v>41006.207638888889</v>
      </c>
      <c r="U797" s="14">
        <f>YEAR(T797)</f>
        <v>2012</v>
      </c>
    </row>
    <row r="798" spans="1:21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>ROUND(((E798 / D798)*100), 0)</f>
        <v>101</v>
      </c>
      <c r="P798">
        <f>IF(L798&lt;&gt;0, ROUND(E798/L798, 2), 0)</f>
        <v>112.61</v>
      </c>
      <c r="Q798" s="5" t="str">
        <f>LEFT(N798, SEARCH("/",N798,1)-1)</f>
        <v>music</v>
      </c>
      <c r="R798" s="5" t="str">
        <f>RIGHT(N798, LEN(N798) - LEN(Q798) - 1)</f>
        <v>rock</v>
      </c>
      <c r="S798" s="11">
        <f>(((J798/60)/60)/24)+DATE(1970,1,1)</f>
        <v>41502.882928240739</v>
      </c>
      <c r="T798" s="12">
        <f>(((I798/60)/60)/24)+DATE(1970,1,1)</f>
        <v>41532.881944444445</v>
      </c>
      <c r="U798" s="14">
        <f>YEAR(T798)</f>
        <v>2013</v>
      </c>
    </row>
    <row r="799" spans="1:21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>ROUND(((E799 / D799)*100), 0)</f>
        <v>108</v>
      </c>
      <c r="P799">
        <f>IF(L799&lt;&gt;0, ROUND(E799/L799, 2), 0)</f>
        <v>45.44</v>
      </c>
      <c r="Q799" s="5" t="str">
        <f>LEFT(N799, SEARCH("/",N799,1)-1)</f>
        <v>music</v>
      </c>
      <c r="R799" s="5" t="str">
        <f>RIGHT(N799, LEN(N799) - LEN(Q799) - 1)</f>
        <v>rock</v>
      </c>
      <c r="S799" s="11">
        <f>(((J799/60)/60)/24)+DATE(1970,1,1)</f>
        <v>40996.994074074071</v>
      </c>
      <c r="T799" s="12">
        <f>(((I799/60)/60)/24)+DATE(1970,1,1)</f>
        <v>41028.166666666664</v>
      </c>
      <c r="U799" s="14">
        <f>YEAR(T799)</f>
        <v>2012</v>
      </c>
    </row>
    <row r="800" spans="1:21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>ROUND(((E800 / D800)*100), 0)</f>
        <v>115</v>
      </c>
      <c r="P800">
        <f>IF(L800&lt;&gt;0, ROUND(E800/L800, 2), 0)</f>
        <v>46.22</v>
      </c>
      <c r="Q800" s="5" t="str">
        <f>LEFT(N800, SEARCH("/",N800,1)-1)</f>
        <v>music</v>
      </c>
      <c r="R800" s="5" t="str">
        <f>RIGHT(N800, LEN(N800) - LEN(Q800) - 1)</f>
        <v>rock</v>
      </c>
      <c r="S800" s="11">
        <f>(((J800/60)/60)/24)+DATE(1970,1,1)</f>
        <v>41882.590127314819</v>
      </c>
      <c r="T800" s="12">
        <f>(((I800/60)/60)/24)+DATE(1970,1,1)</f>
        <v>41912.590127314819</v>
      </c>
      <c r="U800" s="14">
        <f>YEAR(T800)</f>
        <v>2014</v>
      </c>
    </row>
    <row r="801" spans="1:21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>ROUND(((E801 / D801)*100), 0)</f>
        <v>100</v>
      </c>
      <c r="P801">
        <f>IF(L801&lt;&gt;0, ROUND(E801/L801, 2), 0)</f>
        <v>178.61</v>
      </c>
      <c r="Q801" s="5" t="str">
        <f>LEFT(N801, SEARCH("/",N801,1)-1)</f>
        <v>music</v>
      </c>
      <c r="R801" s="5" t="str">
        <f>RIGHT(N801, LEN(N801) - LEN(Q801) - 1)</f>
        <v>rock</v>
      </c>
      <c r="S801" s="11">
        <f>(((J801/60)/60)/24)+DATE(1970,1,1)</f>
        <v>40996.667199074072</v>
      </c>
      <c r="T801" s="12">
        <f>(((I801/60)/60)/24)+DATE(1970,1,1)</f>
        <v>41026.667199074072</v>
      </c>
      <c r="U801" s="14">
        <f>YEAR(T801)</f>
        <v>2012</v>
      </c>
    </row>
    <row r="802" spans="1:21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>ROUND(((E802 / D802)*100), 0)</f>
        <v>152</v>
      </c>
      <c r="P802">
        <f>IF(L802&lt;&gt;0, ROUND(E802/L802, 2), 0)</f>
        <v>40.75</v>
      </c>
      <c r="Q802" s="5" t="str">
        <f>LEFT(N802, SEARCH("/",N802,1)-1)</f>
        <v>music</v>
      </c>
      <c r="R802" s="5" t="str">
        <f>RIGHT(N802, LEN(N802) - LEN(Q802) - 1)</f>
        <v>rock</v>
      </c>
      <c r="S802" s="11">
        <f>(((J802/60)/60)/24)+DATE(1970,1,1)</f>
        <v>41863.433495370373</v>
      </c>
      <c r="T802" s="12">
        <f>(((I802/60)/60)/24)+DATE(1970,1,1)</f>
        <v>41893.433495370373</v>
      </c>
      <c r="U802" s="14">
        <f>YEAR(T802)</f>
        <v>2014</v>
      </c>
    </row>
    <row r="803" spans="1:21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>ROUND(((E803 / D803)*100), 0)</f>
        <v>112</v>
      </c>
      <c r="P803">
        <f>IF(L803&lt;&gt;0, ROUND(E803/L803, 2), 0)</f>
        <v>43.73</v>
      </c>
      <c r="Q803" s="5" t="str">
        <f>LEFT(N803, SEARCH("/",N803,1)-1)</f>
        <v>music</v>
      </c>
      <c r="R803" s="5" t="str">
        <f>RIGHT(N803, LEN(N803) - LEN(Q803) - 1)</f>
        <v>rock</v>
      </c>
      <c r="S803" s="11">
        <f>(((J803/60)/60)/24)+DATE(1970,1,1)</f>
        <v>40695.795370370368</v>
      </c>
      <c r="T803" s="12">
        <f>(((I803/60)/60)/24)+DATE(1970,1,1)</f>
        <v>40725.795370370368</v>
      </c>
      <c r="U803" s="14">
        <f>YEAR(T803)</f>
        <v>2011</v>
      </c>
    </row>
    <row r="804" spans="1:21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>ROUND(((E804 / D804)*100), 0)</f>
        <v>101</v>
      </c>
      <c r="P804">
        <f>IF(L804&lt;&gt;0, ROUND(E804/L804, 2), 0)</f>
        <v>81.069999999999993</v>
      </c>
      <c r="Q804" s="5" t="str">
        <f>LEFT(N804, SEARCH("/",N804,1)-1)</f>
        <v>music</v>
      </c>
      <c r="R804" s="5" t="str">
        <f>RIGHT(N804, LEN(N804) - LEN(Q804) - 1)</f>
        <v>rock</v>
      </c>
      <c r="S804" s="11">
        <f>(((J804/60)/60)/24)+DATE(1970,1,1)</f>
        <v>41123.022268518522</v>
      </c>
      <c r="T804" s="12">
        <f>(((I804/60)/60)/24)+DATE(1970,1,1)</f>
        <v>41169.170138888891</v>
      </c>
      <c r="U804" s="14">
        <f>YEAR(T804)</f>
        <v>2012</v>
      </c>
    </row>
    <row r="805" spans="1:21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>ROUND(((E805 / D805)*100), 0)</f>
        <v>123</v>
      </c>
      <c r="P805">
        <f>IF(L805&lt;&gt;0, ROUND(E805/L805, 2), 0)</f>
        <v>74.61</v>
      </c>
      <c r="Q805" s="5" t="str">
        <f>LEFT(N805, SEARCH("/",N805,1)-1)</f>
        <v>music</v>
      </c>
      <c r="R805" s="5" t="str">
        <f>RIGHT(N805, LEN(N805) - LEN(Q805) - 1)</f>
        <v>rock</v>
      </c>
      <c r="S805" s="11">
        <f>(((J805/60)/60)/24)+DATE(1970,1,1)</f>
        <v>40665.949976851851</v>
      </c>
      <c r="T805" s="12">
        <f>(((I805/60)/60)/24)+DATE(1970,1,1)</f>
        <v>40692.041666666664</v>
      </c>
      <c r="U805" s="14">
        <f>YEAR(T805)</f>
        <v>2011</v>
      </c>
    </row>
    <row r="806" spans="1:21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>ROUND(((E806 / D806)*100), 0)</f>
        <v>100</v>
      </c>
      <c r="P806">
        <f>IF(L806&lt;&gt;0, ROUND(E806/L806, 2), 0)</f>
        <v>305.56</v>
      </c>
      <c r="Q806" s="5" t="str">
        <f>LEFT(N806, SEARCH("/",N806,1)-1)</f>
        <v>music</v>
      </c>
      <c r="R806" s="5" t="str">
        <f>RIGHT(N806, LEN(N806) - LEN(Q806) - 1)</f>
        <v>rock</v>
      </c>
      <c r="S806" s="11">
        <f>(((J806/60)/60)/24)+DATE(1970,1,1)</f>
        <v>40730.105625000004</v>
      </c>
      <c r="T806" s="12">
        <f>(((I806/60)/60)/24)+DATE(1970,1,1)</f>
        <v>40747.165972222225</v>
      </c>
      <c r="U806" s="14">
        <f>YEAR(T806)</f>
        <v>2011</v>
      </c>
    </row>
    <row r="807" spans="1:21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>ROUND(((E807 / D807)*100), 0)</f>
        <v>105</v>
      </c>
      <c r="P807">
        <f>IF(L807&lt;&gt;0, ROUND(E807/L807, 2), 0)</f>
        <v>58.33</v>
      </c>
      <c r="Q807" s="5" t="str">
        <f>LEFT(N807, SEARCH("/",N807,1)-1)</f>
        <v>music</v>
      </c>
      <c r="R807" s="5" t="str">
        <f>RIGHT(N807, LEN(N807) - LEN(Q807) - 1)</f>
        <v>rock</v>
      </c>
      <c r="S807" s="11">
        <f>(((J807/60)/60)/24)+DATE(1970,1,1)</f>
        <v>40690.823055555556</v>
      </c>
      <c r="T807" s="12">
        <f>(((I807/60)/60)/24)+DATE(1970,1,1)</f>
        <v>40740.958333333336</v>
      </c>
      <c r="U807" s="14">
        <f>YEAR(T807)</f>
        <v>2011</v>
      </c>
    </row>
    <row r="808" spans="1:21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>ROUND(((E808 / D808)*100), 0)</f>
        <v>104</v>
      </c>
      <c r="P808">
        <f>IF(L808&lt;&gt;0, ROUND(E808/L808, 2), 0)</f>
        <v>117.68</v>
      </c>
      <c r="Q808" s="5" t="str">
        <f>LEFT(N808, SEARCH("/",N808,1)-1)</f>
        <v>music</v>
      </c>
      <c r="R808" s="5" t="str">
        <f>RIGHT(N808, LEN(N808) - LEN(Q808) - 1)</f>
        <v>rock</v>
      </c>
      <c r="S808" s="11">
        <f>(((J808/60)/60)/24)+DATE(1970,1,1)</f>
        <v>40763.691423611112</v>
      </c>
      <c r="T808" s="12">
        <f>(((I808/60)/60)/24)+DATE(1970,1,1)</f>
        <v>40793.691423611112</v>
      </c>
      <c r="U808" s="14">
        <f>YEAR(T808)</f>
        <v>2011</v>
      </c>
    </row>
    <row r="809" spans="1:21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>ROUND(((E809 / D809)*100), 0)</f>
        <v>105</v>
      </c>
      <c r="P809">
        <f>IF(L809&lt;&gt;0, ROUND(E809/L809, 2), 0)</f>
        <v>73.77</v>
      </c>
      <c r="Q809" s="5" t="str">
        <f>LEFT(N809, SEARCH("/",N809,1)-1)</f>
        <v>music</v>
      </c>
      <c r="R809" s="5" t="str">
        <f>RIGHT(N809, LEN(N809) - LEN(Q809) - 1)</f>
        <v>rock</v>
      </c>
      <c r="S809" s="11">
        <f>(((J809/60)/60)/24)+DATE(1970,1,1)</f>
        <v>42759.628599537042</v>
      </c>
      <c r="T809" s="12">
        <f>(((I809/60)/60)/24)+DATE(1970,1,1)</f>
        <v>42795.083333333328</v>
      </c>
      <c r="U809" s="14">
        <f>YEAR(T809)</f>
        <v>2017</v>
      </c>
    </row>
    <row r="810" spans="1:21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>ROUND(((E810 / D810)*100), 0)</f>
        <v>100</v>
      </c>
      <c r="P810">
        <f>IF(L810&lt;&gt;0, ROUND(E810/L810, 2), 0)</f>
        <v>104.65</v>
      </c>
      <c r="Q810" s="5" t="str">
        <f>LEFT(N810, SEARCH("/",N810,1)-1)</f>
        <v>music</v>
      </c>
      <c r="R810" s="5" t="str">
        <f>RIGHT(N810, LEN(N810) - LEN(Q810) - 1)</f>
        <v>rock</v>
      </c>
      <c r="S810" s="11">
        <f>(((J810/60)/60)/24)+DATE(1970,1,1)</f>
        <v>41962.100532407407</v>
      </c>
      <c r="T810" s="12">
        <f>(((I810/60)/60)/24)+DATE(1970,1,1)</f>
        <v>41995.207638888889</v>
      </c>
      <c r="U810" s="14">
        <f>YEAR(T810)</f>
        <v>2014</v>
      </c>
    </row>
    <row r="811" spans="1:21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>ROUND(((E811 / D811)*100), 0)</f>
        <v>104</v>
      </c>
      <c r="P811">
        <f>IF(L811&lt;&gt;0, ROUND(E811/L811, 2), 0)</f>
        <v>79.83</v>
      </c>
      <c r="Q811" s="5" t="str">
        <f>LEFT(N811, SEARCH("/",N811,1)-1)</f>
        <v>music</v>
      </c>
      <c r="R811" s="5" t="str">
        <f>RIGHT(N811, LEN(N811) - LEN(Q811) - 1)</f>
        <v>rock</v>
      </c>
      <c r="S811" s="11">
        <f>(((J811/60)/60)/24)+DATE(1970,1,1)</f>
        <v>41628.833680555559</v>
      </c>
      <c r="T811" s="12">
        <f>(((I811/60)/60)/24)+DATE(1970,1,1)</f>
        <v>41658.833680555559</v>
      </c>
      <c r="U811" s="14">
        <f>YEAR(T811)</f>
        <v>2014</v>
      </c>
    </row>
    <row r="812" spans="1:21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>ROUND(((E812 / D812)*100), 0)</f>
        <v>105</v>
      </c>
      <c r="P812">
        <f>IF(L812&lt;&gt;0, ROUND(E812/L812, 2), 0)</f>
        <v>58.33</v>
      </c>
      <c r="Q812" s="5" t="str">
        <f>LEFT(N812, SEARCH("/",N812,1)-1)</f>
        <v>music</v>
      </c>
      <c r="R812" s="5" t="str">
        <f>RIGHT(N812, LEN(N812) - LEN(Q812) - 1)</f>
        <v>rock</v>
      </c>
      <c r="S812" s="11">
        <f>(((J812/60)/60)/24)+DATE(1970,1,1)</f>
        <v>41123.056273148148</v>
      </c>
      <c r="T812" s="12">
        <f>(((I812/60)/60)/24)+DATE(1970,1,1)</f>
        <v>41153.056273148148</v>
      </c>
      <c r="U812" s="14">
        <f>YEAR(T812)</f>
        <v>2012</v>
      </c>
    </row>
    <row r="813" spans="1:21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>ROUND(((E813 / D813)*100), 0)</f>
        <v>104</v>
      </c>
      <c r="P813">
        <f>IF(L813&lt;&gt;0, ROUND(E813/L813, 2), 0)</f>
        <v>86.67</v>
      </c>
      <c r="Q813" s="5" t="str">
        <f>LEFT(N813, SEARCH("/",N813,1)-1)</f>
        <v>music</v>
      </c>
      <c r="R813" s="5" t="str">
        <f>RIGHT(N813, LEN(N813) - LEN(Q813) - 1)</f>
        <v>rock</v>
      </c>
      <c r="S813" s="11">
        <f>(((J813/60)/60)/24)+DATE(1970,1,1)</f>
        <v>41443.643541666665</v>
      </c>
      <c r="T813" s="12">
        <f>(((I813/60)/60)/24)+DATE(1970,1,1)</f>
        <v>41465.702777777777</v>
      </c>
      <c r="U813" s="14">
        <f>YEAR(T813)</f>
        <v>2013</v>
      </c>
    </row>
    <row r="814" spans="1:21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>ROUND(((E814 / D814)*100), 0)</f>
        <v>152</v>
      </c>
      <c r="P814">
        <f>IF(L814&lt;&gt;0, ROUND(E814/L814, 2), 0)</f>
        <v>27.61</v>
      </c>
      <c r="Q814" s="5" t="str">
        <f>LEFT(N814, SEARCH("/",N814,1)-1)</f>
        <v>music</v>
      </c>
      <c r="R814" s="5" t="str">
        <f>RIGHT(N814, LEN(N814) - LEN(Q814) - 1)</f>
        <v>rock</v>
      </c>
      <c r="S814" s="11">
        <f>(((J814/60)/60)/24)+DATE(1970,1,1)</f>
        <v>41282.017962962964</v>
      </c>
      <c r="T814" s="12">
        <f>(((I814/60)/60)/24)+DATE(1970,1,1)</f>
        <v>41334.581944444442</v>
      </c>
      <c r="U814" s="14">
        <f>YEAR(T814)</f>
        <v>2013</v>
      </c>
    </row>
    <row r="815" spans="1:21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>ROUND(((E815 / D815)*100), 0)</f>
        <v>160</v>
      </c>
      <c r="P815">
        <f>IF(L815&lt;&gt;0, ROUND(E815/L815, 2), 0)</f>
        <v>25</v>
      </c>
      <c r="Q815" s="5" t="str">
        <f>LEFT(N815, SEARCH("/",N815,1)-1)</f>
        <v>music</v>
      </c>
      <c r="R815" s="5" t="str">
        <f>RIGHT(N815, LEN(N815) - LEN(Q815) - 1)</f>
        <v>rock</v>
      </c>
      <c r="S815" s="11">
        <f>(((J815/60)/60)/24)+DATE(1970,1,1)</f>
        <v>41080.960243055553</v>
      </c>
      <c r="T815" s="12">
        <f>(((I815/60)/60)/24)+DATE(1970,1,1)</f>
        <v>41110.960243055553</v>
      </c>
      <c r="U815" s="14">
        <f>YEAR(T815)</f>
        <v>2012</v>
      </c>
    </row>
    <row r="816" spans="1:21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>ROUND(((E816 / D816)*100), 0)</f>
        <v>127</v>
      </c>
      <c r="P816">
        <f>IF(L816&lt;&gt;0, ROUND(E816/L816, 2), 0)</f>
        <v>45.46</v>
      </c>
      <c r="Q816" s="5" t="str">
        <f>LEFT(N816, SEARCH("/",N816,1)-1)</f>
        <v>music</v>
      </c>
      <c r="R816" s="5" t="str">
        <f>RIGHT(N816, LEN(N816) - LEN(Q816) - 1)</f>
        <v>rock</v>
      </c>
      <c r="S816" s="11">
        <f>(((J816/60)/60)/24)+DATE(1970,1,1)</f>
        <v>40679.743067129632</v>
      </c>
      <c r="T816" s="12">
        <f>(((I816/60)/60)/24)+DATE(1970,1,1)</f>
        <v>40694.75277777778</v>
      </c>
      <c r="U816" s="14">
        <f>YEAR(T816)</f>
        <v>2011</v>
      </c>
    </row>
    <row r="817" spans="1:21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>ROUND(((E817 / D817)*100), 0)</f>
        <v>107</v>
      </c>
      <c r="P817">
        <f>IF(L817&lt;&gt;0, ROUND(E817/L817, 2), 0)</f>
        <v>99.53</v>
      </c>
      <c r="Q817" s="5" t="str">
        <f>LEFT(N817, SEARCH("/",N817,1)-1)</f>
        <v>music</v>
      </c>
      <c r="R817" s="5" t="str">
        <f>RIGHT(N817, LEN(N817) - LEN(Q817) - 1)</f>
        <v>rock</v>
      </c>
      <c r="S817" s="11">
        <f>(((J817/60)/60)/24)+DATE(1970,1,1)</f>
        <v>41914.917858796296</v>
      </c>
      <c r="T817" s="12">
        <f>(((I817/60)/60)/24)+DATE(1970,1,1)</f>
        <v>41944.917858796296</v>
      </c>
      <c r="U817" s="14">
        <f>YEAR(T817)</f>
        <v>2014</v>
      </c>
    </row>
    <row r="818" spans="1:21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>ROUND(((E818 / D818)*100), 0)</f>
        <v>115</v>
      </c>
      <c r="P818">
        <f>IF(L818&lt;&gt;0, ROUND(E818/L818, 2), 0)</f>
        <v>39.31</v>
      </c>
      <c r="Q818" s="5" t="str">
        <f>LEFT(N818, SEARCH("/",N818,1)-1)</f>
        <v>music</v>
      </c>
      <c r="R818" s="5" t="str">
        <f>RIGHT(N818, LEN(N818) - LEN(Q818) - 1)</f>
        <v>rock</v>
      </c>
      <c r="S818" s="11">
        <f>(((J818/60)/60)/24)+DATE(1970,1,1)</f>
        <v>41341.870868055557</v>
      </c>
      <c r="T818" s="12">
        <f>(((I818/60)/60)/24)+DATE(1970,1,1)</f>
        <v>41373.270833333336</v>
      </c>
      <c r="U818" s="14">
        <f>YEAR(T818)</f>
        <v>2013</v>
      </c>
    </row>
    <row r="819" spans="1:21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>ROUND(((E819 / D819)*100), 0)</f>
        <v>137</v>
      </c>
      <c r="P819">
        <f>IF(L819&lt;&gt;0, ROUND(E819/L819, 2), 0)</f>
        <v>89.42</v>
      </c>
      <c r="Q819" s="5" t="str">
        <f>LEFT(N819, SEARCH("/",N819,1)-1)</f>
        <v>music</v>
      </c>
      <c r="R819" s="5" t="str">
        <f>RIGHT(N819, LEN(N819) - LEN(Q819) - 1)</f>
        <v>rock</v>
      </c>
      <c r="S819" s="11">
        <f>(((J819/60)/60)/24)+DATE(1970,1,1)</f>
        <v>40925.599664351852</v>
      </c>
      <c r="T819" s="12">
        <f>(((I819/60)/60)/24)+DATE(1970,1,1)</f>
        <v>40979.207638888889</v>
      </c>
      <c r="U819" s="14">
        <f>YEAR(T819)</f>
        <v>2012</v>
      </c>
    </row>
    <row r="820" spans="1:21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>ROUND(((E820 / D820)*100), 0)</f>
        <v>156</v>
      </c>
      <c r="P820">
        <f>IF(L820&lt;&gt;0, ROUND(E820/L820, 2), 0)</f>
        <v>28.68</v>
      </c>
      <c r="Q820" s="5" t="str">
        <f>LEFT(N820, SEARCH("/",N820,1)-1)</f>
        <v>music</v>
      </c>
      <c r="R820" s="5" t="str">
        <f>RIGHT(N820, LEN(N820) - LEN(Q820) - 1)</f>
        <v>rock</v>
      </c>
      <c r="S820" s="11">
        <f>(((J820/60)/60)/24)+DATE(1970,1,1)</f>
        <v>41120.882881944446</v>
      </c>
      <c r="T820" s="12">
        <f>(((I820/60)/60)/24)+DATE(1970,1,1)</f>
        <v>41128.709027777775</v>
      </c>
      <c r="U820" s="14">
        <f>YEAR(T820)</f>
        <v>2012</v>
      </c>
    </row>
    <row r="821" spans="1:21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>ROUND(((E821 / D821)*100), 0)</f>
        <v>109</v>
      </c>
      <c r="P821">
        <f>IF(L821&lt;&gt;0, ROUND(E821/L821, 2), 0)</f>
        <v>31.07</v>
      </c>
      <c r="Q821" s="5" t="str">
        <f>LEFT(N821, SEARCH("/",N821,1)-1)</f>
        <v>music</v>
      </c>
      <c r="R821" s="5" t="str">
        <f>RIGHT(N821, LEN(N821) - LEN(Q821) - 1)</f>
        <v>rock</v>
      </c>
      <c r="S821" s="11">
        <f>(((J821/60)/60)/24)+DATE(1970,1,1)</f>
        <v>41619.998310185183</v>
      </c>
      <c r="T821" s="12">
        <f>(((I821/60)/60)/24)+DATE(1970,1,1)</f>
        <v>41629.197222222225</v>
      </c>
      <c r="U821" s="14">
        <f>YEAR(T821)</f>
        <v>2013</v>
      </c>
    </row>
    <row r="822" spans="1:21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>ROUND(((E822 / D822)*100), 0)</f>
        <v>134</v>
      </c>
      <c r="P822">
        <f>IF(L822&lt;&gt;0, ROUND(E822/L822, 2), 0)</f>
        <v>70.55</v>
      </c>
      <c r="Q822" s="5" t="str">
        <f>LEFT(N822, SEARCH("/",N822,1)-1)</f>
        <v>music</v>
      </c>
      <c r="R822" s="5" t="str">
        <f>RIGHT(N822, LEN(N822) - LEN(Q822) - 1)</f>
        <v>rock</v>
      </c>
      <c r="S822" s="11">
        <f>(((J822/60)/60)/24)+DATE(1970,1,1)</f>
        <v>41768.841921296298</v>
      </c>
      <c r="T822" s="12">
        <f>(((I822/60)/60)/24)+DATE(1970,1,1)</f>
        <v>41799.208333333336</v>
      </c>
      <c r="U822" s="14">
        <f>YEAR(T822)</f>
        <v>2014</v>
      </c>
    </row>
    <row r="823" spans="1:21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>ROUND(((E823 / D823)*100), 0)</f>
        <v>100</v>
      </c>
      <c r="P823">
        <f>IF(L823&lt;&gt;0, ROUND(E823/L823, 2), 0)</f>
        <v>224.13</v>
      </c>
      <c r="Q823" s="5" t="str">
        <f>LEFT(N823, SEARCH("/",N823,1)-1)</f>
        <v>music</v>
      </c>
      <c r="R823" s="5" t="str">
        <f>RIGHT(N823, LEN(N823) - LEN(Q823) - 1)</f>
        <v>rock</v>
      </c>
      <c r="S823" s="11">
        <f>(((J823/60)/60)/24)+DATE(1970,1,1)</f>
        <v>42093.922048611115</v>
      </c>
      <c r="T823" s="12">
        <f>(((I823/60)/60)/24)+DATE(1970,1,1)</f>
        <v>42128.167361111111</v>
      </c>
      <c r="U823" s="14">
        <f>YEAR(T823)</f>
        <v>2015</v>
      </c>
    </row>
    <row r="824" spans="1:21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>ROUND(((E824 / D824)*100), 0)</f>
        <v>119</v>
      </c>
      <c r="P824">
        <f>IF(L824&lt;&gt;0, ROUND(E824/L824, 2), 0)</f>
        <v>51.81</v>
      </c>
      <c r="Q824" s="5" t="str">
        <f>LEFT(N824, SEARCH("/",N824,1)-1)</f>
        <v>music</v>
      </c>
      <c r="R824" s="5" t="str">
        <f>RIGHT(N824, LEN(N824) - LEN(Q824) - 1)</f>
        <v>rock</v>
      </c>
      <c r="S824" s="11">
        <f>(((J824/60)/60)/24)+DATE(1970,1,1)</f>
        <v>41157.947337962964</v>
      </c>
      <c r="T824" s="12">
        <f>(((I824/60)/60)/24)+DATE(1970,1,1)</f>
        <v>41187.947337962964</v>
      </c>
      <c r="U824" s="14">
        <f>YEAR(T824)</f>
        <v>2012</v>
      </c>
    </row>
    <row r="825" spans="1:21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>ROUND(((E825 / D825)*100), 0)</f>
        <v>180</v>
      </c>
      <c r="P825">
        <f>IF(L825&lt;&gt;0, ROUND(E825/L825, 2), 0)</f>
        <v>43.52</v>
      </c>
      <c r="Q825" s="5" t="str">
        <f>LEFT(N825, SEARCH("/",N825,1)-1)</f>
        <v>music</v>
      </c>
      <c r="R825" s="5" t="str">
        <f>RIGHT(N825, LEN(N825) - LEN(Q825) - 1)</f>
        <v>rock</v>
      </c>
      <c r="S825" s="11">
        <f>(((J825/60)/60)/24)+DATE(1970,1,1)</f>
        <v>42055.972824074073</v>
      </c>
      <c r="T825" s="12">
        <f>(((I825/60)/60)/24)+DATE(1970,1,1)</f>
        <v>42085.931157407409</v>
      </c>
      <c r="U825" s="14">
        <f>YEAR(T825)</f>
        <v>2015</v>
      </c>
    </row>
    <row r="826" spans="1:21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>ROUND(((E826 / D826)*100), 0)</f>
        <v>134</v>
      </c>
      <c r="P826">
        <f>IF(L826&lt;&gt;0, ROUND(E826/L826, 2), 0)</f>
        <v>39.82</v>
      </c>
      <c r="Q826" s="5" t="str">
        <f>LEFT(N826, SEARCH("/",N826,1)-1)</f>
        <v>music</v>
      </c>
      <c r="R826" s="5" t="str">
        <f>RIGHT(N826, LEN(N826) - LEN(Q826) - 1)</f>
        <v>rock</v>
      </c>
      <c r="S826" s="11">
        <f>(((J826/60)/60)/24)+DATE(1970,1,1)</f>
        <v>40250.242106481484</v>
      </c>
      <c r="T826" s="12">
        <f>(((I826/60)/60)/24)+DATE(1970,1,1)</f>
        <v>40286.290972222225</v>
      </c>
      <c r="U826" s="14">
        <f>YEAR(T826)</f>
        <v>2010</v>
      </c>
    </row>
    <row r="827" spans="1:21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>ROUND(((E827 / D827)*100), 0)</f>
        <v>100</v>
      </c>
      <c r="P827">
        <f>IF(L827&lt;&gt;0, ROUND(E827/L827, 2), 0)</f>
        <v>126.81</v>
      </c>
      <c r="Q827" s="5" t="str">
        <f>LEFT(N827, SEARCH("/",N827,1)-1)</f>
        <v>music</v>
      </c>
      <c r="R827" s="5" t="str">
        <f>RIGHT(N827, LEN(N827) - LEN(Q827) - 1)</f>
        <v>rock</v>
      </c>
      <c r="S827" s="11">
        <f>(((J827/60)/60)/24)+DATE(1970,1,1)</f>
        <v>41186.306527777779</v>
      </c>
      <c r="T827" s="12">
        <f>(((I827/60)/60)/24)+DATE(1970,1,1)</f>
        <v>41211.306527777779</v>
      </c>
      <c r="U827" s="14">
        <f>YEAR(T827)</f>
        <v>2012</v>
      </c>
    </row>
    <row r="828" spans="1:21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>ROUND(((E828 / D828)*100), 0)</f>
        <v>101</v>
      </c>
      <c r="P828">
        <f>IF(L828&lt;&gt;0, ROUND(E828/L828, 2), 0)</f>
        <v>113.88</v>
      </c>
      <c r="Q828" s="5" t="str">
        <f>LEFT(N828, SEARCH("/",N828,1)-1)</f>
        <v>music</v>
      </c>
      <c r="R828" s="5" t="str">
        <f>RIGHT(N828, LEN(N828) - LEN(Q828) - 1)</f>
        <v>rock</v>
      </c>
      <c r="S828" s="11">
        <f>(((J828/60)/60)/24)+DATE(1970,1,1)</f>
        <v>40973.038541666669</v>
      </c>
      <c r="T828" s="12">
        <f>(((I828/60)/60)/24)+DATE(1970,1,1)</f>
        <v>40993.996874999997</v>
      </c>
      <c r="U828" s="14">
        <f>YEAR(T828)</f>
        <v>2012</v>
      </c>
    </row>
    <row r="829" spans="1:21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>ROUND(((E829 / D829)*100), 0)</f>
        <v>103</v>
      </c>
      <c r="P829">
        <f>IF(L829&lt;&gt;0, ROUND(E829/L829, 2), 0)</f>
        <v>28.18</v>
      </c>
      <c r="Q829" s="5" t="str">
        <f>LEFT(N829, SEARCH("/",N829,1)-1)</f>
        <v>music</v>
      </c>
      <c r="R829" s="5" t="str">
        <f>RIGHT(N829, LEN(N829) - LEN(Q829) - 1)</f>
        <v>rock</v>
      </c>
      <c r="S829" s="11">
        <f>(((J829/60)/60)/24)+DATE(1970,1,1)</f>
        <v>40927.473460648151</v>
      </c>
      <c r="T829" s="12">
        <f>(((I829/60)/60)/24)+DATE(1970,1,1)</f>
        <v>40953.825694444444</v>
      </c>
      <c r="U829" s="14">
        <f>YEAR(T829)</f>
        <v>2012</v>
      </c>
    </row>
    <row r="830" spans="1:21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>ROUND(((E830 / D830)*100), 0)</f>
        <v>107</v>
      </c>
      <c r="P830">
        <f>IF(L830&lt;&gt;0, ROUND(E830/L830, 2), 0)</f>
        <v>36.61</v>
      </c>
      <c r="Q830" s="5" t="str">
        <f>LEFT(N830, SEARCH("/",N830,1)-1)</f>
        <v>music</v>
      </c>
      <c r="R830" s="5" t="str">
        <f>RIGHT(N830, LEN(N830) - LEN(Q830) - 1)</f>
        <v>rock</v>
      </c>
      <c r="S830" s="11">
        <f>(((J830/60)/60)/24)+DATE(1970,1,1)</f>
        <v>41073.050717592596</v>
      </c>
      <c r="T830" s="12">
        <f>(((I830/60)/60)/24)+DATE(1970,1,1)</f>
        <v>41085.683333333334</v>
      </c>
      <c r="U830" s="14">
        <f>YEAR(T830)</f>
        <v>2012</v>
      </c>
    </row>
    <row r="831" spans="1:21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>ROUND(((E831 / D831)*100), 0)</f>
        <v>104</v>
      </c>
      <c r="P831">
        <f>IF(L831&lt;&gt;0, ROUND(E831/L831, 2), 0)</f>
        <v>32.5</v>
      </c>
      <c r="Q831" s="5" t="str">
        <f>LEFT(N831, SEARCH("/",N831,1)-1)</f>
        <v>music</v>
      </c>
      <c r="R831" s="5" t="str">
        <f>RIGHT(N831, LEN(N831) - LEN(Q831) - 1)</f>
        <v>rock</v>
      </c>
      <c r="S831" s="11">
        <f>(((J831/60)/60)/24)+DATE(1970,1,1)</f>
        <v>42504.801388888889</v>
      </c>
      <c r="T831" s="12">
        <f>(((I831/60)/60)/24)+DATE(1970,1,1)</f>
        <v>42564.801388888889</v>
      </c>
      <c r="U831" s="14">
        <f>YEAR(T831)</f>
        <v>2016</v>
      </c>
    </row>
    <row r="832" spans="1:21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>ROUND(((E832 / D832)*100), 0)</f>
        <v>108</v>
      </c>
      <c r="P832">
        <f>IF(L832&lt;&gt;0, ROUND(E832/L832, 2), 0)</f>
        <v>60.66</v>
      </c>
      <c r="Q832" s="5" t="str">
        <f>LEFT(N832, SEARCH("/",N832,1)-1)</f>
        <v>music</v>
      </c>
      <c r="R832" s="5" t="str">
        <f>RIGHT(N832, LEN(N832) - LEN(Q832) - 1)</f>
        <v>rock</v>
      </c>
      <c r="S832" s="11">
        <f>(((J832/60)/60)/24)+DATE(1970,1,1)</f>
        <v>41325.525752314818</v>
      </c>
      <c r="T832" s="12">
        <f>(((I832/60)/60)/24)+DATE(1970,1,1)</f>
        <v>41355.484085648146</v>
      </c>
      <c r="U832" s="14">
        <f>YEAR(T832)</f>
        <v>2013</v>
      </c>
    </row>
    <row r="833" spans="1:21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>ROUND(((E833 / D833)*100), 0)</f>
        <v>233</v>
      </c>
      <c r="P833">
        <f>IF(L833&lt;&gt;0, ROUND(E833/L833, 2), 0)</f>
        <v>175</v>
      </c>
      <c r="Q833" s="5" t="str">
        <f>LEFT(N833, SEARCH("/",N833,1)-1)</f>
        <v>music</v>
      </c>
      <c r="R833" s="5" t="str">
        <f>RIGHT(N833, LEN(N833) - LEN(Q833) - 1)</f>
        <v>rock</v>
      </c>
      <c r="S833" s="11">
        <f>(((J833/60)/60)/24)+DATE(1970,1,1)</f>
        <v>40996.646921296298</v>
      </c>
      <c r="T833" s="12">
        <f>(((I833/60)/60)/24)+DATE(1970,1,1)</f>
        <v>41026.646921296298</v>
      </c>
      <c r="U833" s="14">
        <f>YEAR(T833)</f>
        <v>2012</v>
      </c>
    </row>
    <row r="834" spans="1:21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>ROUND(((E834 / D834)*100), 0)</f>
        <v>101</v>
      </c>
      <c r="P834">
        <f>IF(L834&lt;&gt;0, ROUND(E834/L834, 2), 0)</f>
        <v>97.99</v>
      </c>
      <c r="Q834" s="5" t="str">
        <f>LEFT(N834, SEARCH("/",N834,1)-1)</f>
        <v>music</v>
      </c>
      <c r="R834" s="5" t="str">
        <f>RIGHT(N834, LEN(N834) - LEN(Q834) - 1)</f>
        <v>rock</v>
      </c>
      <c r="S834" s="11">
        <f>(((J834/60)/60)/24)+DATE(1970,1,1)</f>
        <v>40869.675173611111</v>
      </c>
      <c r="T834" s="12">
        <f>(((I834/60)/60)/24)+DATE(1970,1,1)</f>
        <v>40929.342361111114</v>
      </c>
      <c r="U834" s="14">
        <f>YEAR(T834)</f>
        <v>2012</v>
      </c>
    </row>
    <row r="835" spans="1:21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>ROUND(((E835 / D835)*100), 0)</f>
        <v>102</v>
      </c>
      <c r="P835">
        <f>IF(L835&lt;&gt;0, ROUND(E835/L835, 2), 0)</f>
        <v>148.78</v>
      </c>
      <c r="Q835" s="5" t="str">
        <f>LEFT(N835, SEARCH("/",N835,1)-1)</f>
        <v>music</v>
      </c>
      <c r="R835" s="5" t="str">
        <f>RIGHT(N835, LEN(N835) - LEN(Q835) - 1)</f>
        <v>rock</v>
      </c>
      <c r="S835" s="11">
        <f>(((J835/60)/60)/24)+DATE(1970,1,1)</f>
        <v>41718.878182870372</v>
      </c>
      <c r="T835" s="12">
        <f>(((I835/60)/60)/24)+DATE(1970,1,1)</f>
        <v>41748.878182870372</v>
      </c>
      <c r="U835" s="14">
        <f>YEAR(T835)</f>
        <v>2014</v>
      </c>
    </row>
    <row r="836" spans="1:21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>ROUND(((E836 / D836)*100), 0)</f>
        <v>131</v>
      </c>
      <c r="P836">
        <f>IF(L836&lt;&gt;0, ROUND(E836/L836, 2), 0)</f>
        <v>96.08</v>
      </c>
      <c r="Q836" s="5" t="str">
        <f>LEFT(N836, SEARCH("/",N836,1)-1)</f>
        <v>music</v>
      </c>
      <c r="R836" s="5" t="str">
        <f>RIGHT(N836, LEN(N836) - LEN(Q836) - 1)</f>
        <v>rock</v>
      </c>
      <c r="S836" s="11">
        <f>(((J836/60)/60)/24)+DATE(1970,1,1)</f>
        <v>41422.822824074072</v>
      </c>
      <c r="T836" s="12">
        <f>(((I836/60)/60)/24)+DATE(1970,1,1)</f>
        <v>41456.165972222225</v>
      </c>
      <c r="U836" s="14">
        <f>YEAR(T836)</f>
        <v>2013</v>
      </c>
    </row>
    <row r="837" spans="1:21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>ROUND(((E837 / D837)*100), 0)</f>
        <v>117</v>
      </c>
      <c r="P837">
        <f>IF(L837&lt;&gt;0, ROUND(E837/L837, 2), 0)</f>
        <v>58.63</v>
      </c>
      <c r="Q837" s="5" t="str">
        <f>LEFT(N837, SEARCH("/",N837,1)-1)</f>
        <v>music</v>
      </c>
      <c r="R837" s="5" t="str">
        <f>RIGHT(N837, LEN(N837) - LEN(Q837) - 1)</f>
        <v>rock</v>
      </c>
      <c r="S837" s="11">
        <f>(((J837/60)/60)/24)+DATE(1970,1,1)</f>
        <v>41005.45784722222</v>
      </c>
      <c r="T837" s="12">
        <f>(((I837/60)/60)/24)+DATE(1970,1,1)</f>
        <v>41048.125</v>
      </c>
      <c r="U837" s="14">
        <f>YEAR(T837)</f>
        <v>2012</v>
      </c>
    </row>
    <row r="838" spans="1:21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>ROUND(((E838 / D838)*100), 0)</f>
        <v>101</v>
      </c>
      <c r="P838">
        <f>IF(L838&lt;&gt;0, ROUND(E838/L838, 2), 0)</f>
        <v>109.71</v>
      </c>
      <c r="Q838" s="5" t="str">
        <f>LEFT(N838, SEARCH("/",N838,1)-1)</f>
        <v>music</v>
      </c>
      <c r="R838" s="5" t="str">
        <f>RIGHT(N838, LEN(N838) - LEN(Q838) - 1)</f>
        <v>rock</v>
      </c>
      <c r="S838" s="11">
        <f>(((J838/60)/60)/24)+DATE(1970,1,1)</f>
        <v>41524.056921296295</v>
      </c>
      <c r="T838" s="12">
        <f>(((I838/60)/60)/24)+DATE(1970,1,1)</f>
        <v>41554.056921296295</v>
      </c>
      <c r="U838" s="14">
        <f>YEAR(T838)</f>
        <v>2013</v>
      </c>
    </row>
    <row r="839" spans="1:21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>ROUND(((E839 / D839)*100), 0)</f>
        <v>122</v>
      </c>
      <c r="P839">
        <f>IF(L839&lt;&gt;0, ROUND(E839/L839, 2), 0)</f>
        <v>49.11</v>
      </c>
      <c r="Q839" s="5" t="str">
        <f>LEFT(N839, SEARCH("/",N839,1)-1)</f>
        <v>music</v>
      </c>
      <c r="R839" s="5" t="str">
        <f>RIGHT(N839, LEN(N839) - LEN(Q839) - 1)</f>
        <v>rock</v>
      </c>
      <c r="S839" s="11">
        <f>(((J839/60)/60)/24)+DATE(1970,1,1)</f>
        <v>41730.998402777775</v>
      </c>
      <c r="T839" s="12">
        <f>(((I839/60)/60)/24)+DATE(1970,1,1)</f>
        <v>41760.998402777775</v>
      </c>
      <c r="U839" s="14">
        <f>YEAR(T839)</f>
        <v>2014</v>
      </c>
    </row>
    <row r="840" spans="1:21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>ROUND(((E840 / D840)*100), 0)</f>
        <v>145</v>
      </c>
      <c r="P840">
        <f>IF(L840&lt;&gt;0, ROUND(E840/L840, 2), 0)</f>
        <v>47.67</v>
      </c>
      <c r="Q840" s="5" t="str">
        <f>LEFT(N840, SEARCH("/",N840,1)-1)</f>
        <v>music</v>
      </c>
      <c r="R840" s="5" t="str">
        <f>RIGHT(N840, LEN(N840) - LEN(Q840) - 1)</f>
        <v>rock</v>
      </c>
      <c r="S840" s="11">
        <f>(((J840/60)/60)/24)+DATE(1970,1,1)</f>
        <v>40895.897974537038</v>
      </c>
      <c r="T840" s="12">
        <f>(((I840/60)/60)/24)+DATE(1970,1,1)</f>
        <v>40925.897974537038</v>
      </c>
      <c r="U840" s="14">
        <f>YEAR(T840)</f>
        <v>2012</v>
      </c>
    </row>
    <row r="841" spans="1:21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>ROUND(((E841 / D841)*100), 0)</f>
        <v>117</v>
      </c>
      <c r="P841">
        <f>IF(L841&lt;&gt;0, ROUND(E841/L841, 2), 0)</f>
        <v>60.74</v>
      </c>
      <c r="Q841" s="5" t="str">
        <f>LEFT(N841, SEARCH("/",N841,1)-1)</f>
        <v>music</v>
      </c>
      <c r="R841" s="5" t="str">
        <f>RIGHT(N841, LEN(N841) - LEN(Q841) - 1)</f>
        <v>rock</v>
      </c>
      <c r="S841" s="11">
        <f>(((J841/60)/60)/24)+DATE(1970,1,1)</f>
        <v>41144.763379629629</v>
      </c>
      <c r="T841" s="12">
        <f>(((I841/60)/60)/24)+DATE(1970,1,1)</f>
        <v>41174.763379629629</v>
      </c>
      <c r="U841" s="14">
        <f>YEAR(T841)</f>
        <v>2012</v>
      </c>
    </row>
    <row r="842" spans="1:21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>ROUND(((E842 / D842)*100), 0)</f>
        <v>120</v>
      </c>
      <c r="P842">
        <f>IF(L842&lt;&gt;0, ROUND(E842/L842, 2), 0)</f>
        <v>63.38</v>
      </c>
      <c r="Q842" s="5" t="str">
        <f>LEFT(N842, SEARCH("/",N842,1)-1)</f>
        <v>music</v>
      </c>
      <c r="R842" s="5" t="str">
        <f>RIGHT(N842, LEN(N842) - LEN(Q842) - 1)</f>
        <v>metal</v>
      </c>
      <c r="S842" s="11">
        <f>(((J842/60)/60)/24)+DATE(1970,1,1)</f>
        <v>42607.226701388892</v>
      </c>
      <c r="T842" s="12">
        <f>(((I842/60)/60)/24)+DATE(1970,1,1)</f>
        <v>42637.226701388892</v>
      </c>
      <c r="U842" s="14">
        <f>YEAR(T842)</f>
        <v>2016</v>
      </c>
    </row>
    <row r="843" spans="1:21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>ROUND(((E843 / D843)*100), 0)</f>
        <v>101</v>
      </c>
      <c r="P843">
        <f>IF(L843&lt;&gt;0, ROUND(E843/L843, 2), 0)</f>
        <v>53.89</v>
      </c>
      <c r="Q843" s="5" t="str">
        <f>LEFT(N843, SEARCH("/",N843,1)-1)</f>
        <v>music</v>
      </c>
      <c r="R843" s="5" t="str">
        <f>RIGHT(N843, LEN(N843) - LEN(Q843) - 1)</f>
        <v>metal</v>
      </c>
      <c r="S843" s="11">
        <f>(((J843/60)/60)/24)+DATE(1970,1,1)</f>
        <v>41923.838692129626</v>
      </c>
      <c r="T843" s="12">
        <f>(((I843/60)/60)/24)+DATE(1970,1,1)</f>
        <v>41953.88035879629</v>
      </c>
      <c r="U843" s="14">
        <f>YEAR(T843)</f>
        <v>2014</v>
      </c>
    </row>
    <row r="844" spans="1:21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>ROUND(((E844 / D844)*100), 0)</f>
        <v>104</v>
      </c>
      <c r="P844">
        <f>IF(L844&lt;&gt;0, ROUND(E844/L844, 2), 0)</f>
        <v>66.87</v>
      </c>
      <c r="Q844" s="5" t="str">
        <f>LEFT(N844, SEARCH("/",N844,1)-1)</f>
        <v>music</v>
      </c>
      <c r="R844" s="5" t="str">
        <f>RIGHT(N844, LEN(N844) - LEN(Q844) - 1)</f>
        <v>metal</v>
      </c>
      <c r="S844" s="11">
        <f>(((J844/60)/60)/24)+DATE(1970,1,1)</f>
        <v>41526.592395833337</v>
      </c>
      <c r="T844" s="12">
        <f>(((I844/60)/60)/24)+DATE(1970,1,1)</f>
        <v>41561.165972222225</v>
      </c>
      <c r="U844" s="14">
        <f>YEAR(T844)</f>
        <v>2013</v>
      </c>
    </row>
    <row r="845" spans="1:21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>ROUND(((E845 / D845)*100), 0)</f>
        <v>267</v>
      </c>
      <c r="P845">
        <f>IF(L845&lt;&gt;0, ROUND(E845/L845, 2), 0)</f>
        <v>63.1</v>
      </c>
      <c r="Q845" s="5" t="str">
        <f>LEFT(N845, SEARCH("/",N845,1)-1)</f>
        <v>music</v>
      </c>
      <c r="R845" s="5" t="str">
        <f>RIGHT(N845, LEN(N845) - LEN(Q845) - 1)</f>
        <v>metal</v>
      </c>
      <c r="S845" s="11">
        <f>(((J845/60)/60)/24)+DATE(1970,1,1)</f>
        <v>42695.257870370369</v>
      </c>
      <c r="T845" s="12">
        <f>(((I845/60)/60)/24)+DATE(1970,1,1)</f>
        <v>42712.333333333328</v>
      </c>
      <c r="U845" s="14">
        <f>YEAR(T845)</f>
        <v>2016</v>
      </c>
    </row>
    <row r="846" spans="1:21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>ROUND(((E846 / D846)*100), 0)</f>
        <v>194</v>
      </c>
      <c r="P846">
        <f>IF(L846&lt;&gt;0, ROUND(E846/L846, 2), 0)</f>
        <v>36.630000000000003</v>
      </c>
      <c r="Q846" s="5" t="str">
        <f>LEFT(N846, SEARCH("/",N846,1)-1)</f>
        <v>music</v>
      </c>
      <c r="R846" s="5" t="str">
        <f>RIGHT(N846, LEN(N846) - LEN(Q846) - 1)</f>
        <v>metal</v>
      </c>
      <c r="S846" s="11">
        <f>(((J846/60)/60)/24)+DATE(1970,1,1)</f>
        <v>41905.684629629628</v>
      </c>
      <c r="T846" s="12">
        <f>(((I846/60)/60)/24)+DATE(1970,1,1)</f>
        <v>41944.207638888889</v>
      </c>
      <c r="U846" s="14">
        <f>YEAR(T846)</f>
        <v>2014</v>
      </c>
    </row>
    <row r="847" spans="1:21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>ROUND(((E847 / D847)*100), 0)</f>
        <v>120</v>
      </c>
      <c r="P847">
        <f>IF(L847&lt;&gt;0, ROUND(E847/L847, 2), 0)</f>
        <v>34.01</v>
      </c>
      <c r="Q847" s="5" t="str">
        <f>LEFT(N847, SEARCH("/",N847,1)-1)</f>
        <v>music</v>
      </c>
      <c r="R847" s="5" t="str">
        <f>RIGHT(N847, LEN(N847) - LEN(Q847) - 1)</f>
        <v>metal</v>
      </c>
      <c r="S847" s="11">
        <f>(((J847/60)/60)/24)+DATE(1970,1,1)</f>
        <v>42578.205972222218</v>
      </c>
      <c r="T847" s="12">
        <f>(((I847/60)/60)/24)+DATE(1970,1,1)</f>
        <v>42618.165972222225</v>
      </c>
      <c r="U847" s="14">
        <f>YEAR(T847)</f>
        <v>2016</v>
      </c>
    </row>
    <row r="848" spans="1:21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>ROUND(((E848 / D848)*100), 0)</f>
        <v>122</v>
      </c>
      <c r="P848">
        <f>IF(L848&lt;&gt;0, ROUND(E848/L848, 2), 0)</f>
        <v>28.55</v>
      </c>
      <c r="Q848" s="5" t="str">
        <f>LEFT(N848, SEARCH("/",N848,1)-1)</f>
        <v>music</v>
      </c>
      <c r="R848" s="5" t="str">
        <f>RIGHT(N848, LEN(N848) - LEN(Q848) - 1)</f>
        <v>metal</v>
      </c>
      <c r="S848" s="11">
        <f>(((J848/60)/60)/24)+DATE(1970,1,1)</f>
        <v>41694.391840277778</v>
      </c>
      <c r="T848" s="12">
        <f>(((I848/60)/60)/24)+DATE(1970,1,1)</f>
        <v>41708.583333333336</v>
      </c>
      <c r="U848" s="14">
        <f>YEAR(T848)</f>
        <v>2014</v>
      </c>
    </row>
    <row r="849" spans="1:21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>ROUND(((E849 / D849)*100), 0)</f>
        <v>100</v>
      </c>
      <c r="P849">
        <f>IF(L849&lt;&gt;0, ROUND(E849/L849, 2), 0)</f>
        <v>10</v>
      </c>
      <c r="Q849" s="5" t="str">
        <f>LEFT(N849, SEARCH("/",N849,1)-1)</f>
        <v>music</v>
      </c>
      <c r="R849" s="5" t="str">
        <f>RIGHT(N849, LEN(N849) - LEN(Q849) - 1)</f>
        <v>metal</v>
      </c>
      <c r="S849" s="11">
        <f>(((J849/60)/60)/24)+DATE(1970,1,1)</f>
        <v>42165.79833333334</v>
      </c>
      <c r="T849" s="12">
        <f>(((I849/60)/60)/24)+DATE(1970,1,1)</f>
        <v>42195.79833333334</v>
      </c>
      <c r="U849" s="14">
        <f>YEAR(T849)</f>
        <v>2015</v>
      </c>
    </row>
    <row r="850" spans="1:21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>ROUND(((E850 / D850)*100), 0)</f>
        <v>100</v>
      </c>
      <c r="P850">
        <f>IF(L850&lt;&gt;0, ROUND(E850/L850, 2), 0)</f>
        <v>18.75</v>
      </c>
      <c r="Q850" s="5" t="str">
        <f>LEFT(N850, SEARCH("/",N850,1)-1)</f>
        <v>music</v>
      </c>
      <c r="R850" s="5" t="str">
        <f>RIGHT(N850, LEN(N850) - LEN(Q850) - 1)</f>
        <v>metal</v>
      </c>
      <c r="S850" s="11">
        <f>(((J850/60)/60)/24)+DATE(1970,1,1)</f>
        <v>42078.792048611111</v>
      </c>
      <c r="T850" s="12">
        <f>(((I850/60)/60)/24)+DATE(1970,1,1)</f>
        <v>42108.792048611111</v>
      </c>
      <c r="U850" s="14">
        <f>YEAR(T850)</f>
        <v>2015</v>
      </c>
    </row>
    <row r="851" spans="1:21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>ROUND(((E851 / D851)*100), 0)</f>
        <v>120</v>
      </c>
      <c r="P851">
        <f>IF(L851&lt;&gt;0, ROUND(E851/L851, 2), 0)</f>
        <v>41.7</v>
      </c>
      <c r="Q851" s="5" t="str">
        <f>LEFT(N851, SEARCH("/",N851,1)-1)</f>
        <v>music</v>
      </c>
      <c r="R851" s="5" t="str">
        <f>RIGHT(N851, LEN(N851) - LEN(Q851) - 1)</f>
        <v>metal</v>
      </c>
      <c r="S851" s="11">
        <f>(((J851/60)/60)/24)+DATE(1970,1,1)</f>
        <v>42051.148888888885</v>
      </c>
      <c r="T851" s="12">
        <f>(((I851/60)/60)/24)+DATE(1970,1,1)</f>
        <v>42079.107222222221</v>
      </c>
      <c r="U851" s="14">
        <f>YEAR(T851)</f>
        <v>2015</v>
      </c>
    </row>
    <row r="852" spans="1:21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>ROUND(((E852 / D852)*100), 0)</f>
        <v>155</v>
      </c>
      <c r="P852">
        <f>IF(L852&lt;&gt;0, ROUND(E852/L852, 2), 0)</f>
        <v>46.67</v>
      </c>
      <c r="Q852" s="5" t="str">
        <f>LEFT(N852, SEARCH("/",N852,1)-1)</f>
        <v>music</v>
      </c>
      <c r="R852" s="5" t="str">
        <f>RIGHT(N852, LEN(N852) - LEN(Q852) - 1)</f>
        <v>metal</v>
      </c>
      <c r="S852" s="11">
        <f>(((J852/60)/60)/24)+DATE(1970,1,1)</f>
        <v>42452.827743055561</v>
      </c>
      <c r="T852" s="12">
        <f>(((I852/60)/60)/24)+DATE(1970,1,1)</f>
        <v>42485.207638888889</v>
      </c>
      <c r="U852" s="14">
        <f>YEAR(T852)</f>
        <v>2016</v>
      </c>
    </row>
    <row r="853" spans="1:21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>ROUND(((E853 / D853)*100), 0)</f>
        <v>130</v>
      </c>
      <c r="P853">
        <f>IF(L853&lt;&gt;0, ROUND(E853/L853, 2), 0)</f>
        <v>37.270000000000003</v>
      </c>
      <c r="Q853" s="5" t="str">
        <f>LEFT(N853, SEARCH("/",N853,1)-1)</f>
        <v>music</v>
      </c>
      <c r="R853" s="5" t="str">
        <f>RIGHT(N853, LEN(N853) - LEN(Q853) - 1)</f>
        <v>metal</v>
      </c>
      <c r="S853" s="11">
        <f>(((J853/60)/60)/24)+DATE(1970,1,1)</f>
        <v>42522.880243055552</v>
      </c>
      <c r="T853" s="12">
        <f>(((I853/60)/60)/24)+DATE(1970,1,1)</f>
        <v>42582.822916666672</v>
      </c>
      <c r="U853" s="14">
        <f>YEAR(T853)</f>
        <v>2016</v>
      </c>
    </row>
    <row r="854" spans="1:21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>ROUND(((E854 / D854)*100), 0)</f>
        <v>105</v>
      </c>
      <c r="P854">
        <f>IF(L854&lt;&gt;0, ROUND(E854/L854, 2), 0)</f>
        <v>59.26</v>
      </c>
      <c r="Q854" s="5" t="str">
        <f>LEFT(N854, SEARCH("/",N854,1)-1)</f>
        <v>music</v>
      </c>
      <c r="R854" s="5" t="str">
        <f>RIGHT(N854, LEN(N854) - LEN(Q854) - 1)</f>
        <v>metal</v>
      </c>
      <c r="S854" s="11">
        <f>(((J854/60)/60)/24)+DATE(1970,1,1)</f>
        <v>42656.805497685185</v>
      </c>
      <c r="T854" s="12">
        <f>(((I854/60)/60)/24)+DATE(1970,1,1)</f>
        <v>42667.875</v>
      </c>
      <c r="U854" s="14">
        <f>YEAR(T854)</f>
        <v>2016</v>
      </c>
    </row>
    <row r="855" spans="1:21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>ROUND(((E855 / D855)*100), 0)</f>
        <v>100</v>
      </c>
      <c r="P855">
        <f>IF(L855&lt;&gt;0, ROUND(E855/L855, 2), 0)</f>
        <v>30</v>
      </c>
      <c r="Q855" s="5" t="str">
        <f>LEFT(N855, SEARCH("/",N855,1)-1)</f>
        <v>music</v>
      </c>
      <c r="R855" s="5" t="str">
        <f>RIGHT(N855, LEN(N855) - LEN(Q855) - 1)</f>
        <v>metal</v>
      </c>
      <c r="S855" s="11">
        <f>(((J855/60)/60)/24)+DATE(1970,1,1)</f>
        <v>42021.832280092596</v>
      </c>
      <c r="T855" s="12">
        <f>(((I855/60)/60)/24)+DATE(1970,1,1)</f>
        <v>42051.832280092596</v>
      </c>
      <c r="U855" s="14">
        <f>YEAR(T855)</f>
        <v>2015</v>
      </c>
    </row>
    <row r="856" spans="1:21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>ROUND(((E856 / D856)*100), 0)</f>
        <v>118</v>
      </c>
      <c r="P856">
        <f>IF(L856&lt;&gt;0, ROUND(E856/L856, 2), 0)</f>
        <v>65.86</v>
      </c>
      <c r="Q856" s="5" t="str">
        <f>LEFT(N856, SEARCH("/",N856,1)-1)</f>
        <v>music</v>
      </c>
      <c r="R856" s="5" t="str">
        <f>RIGHT(N856, LEN(N856) - LEN(Q856) - 1)</f>
        <v>metal</v>
      </c>
      <c r="S856" s="11">
        <f>(((J856/60)/60)/24)+DATE(1970,1,1)</f>
        <v>42702.212337962963</v>
      </c>
      <c r="T856" s="12">
        <f>(((I856/60)/60)/24)+DATE(1970,1,1)</f>
        <v>42732.212337962963</v>
      </c>
      <c r="U856" s="14">
        <f>YEAR(T856)</f>
        <v>2016</v>
      </c>
    </row>
    <row r="857" spans="1:21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>ROUND(((E857 / D857)*100), 0)</f>
        <v>103</v>
      </c>
      <c r="P857">
        <f>IF(L857&lt;&gt;0, ROUND(E857/L857, 2), 0)</f>
        <v>31.91</v>
      </c>
      <c r="Q857" s="5" t="str">
        <f>LEFT(N857, SEARCH("/",N857,1)-1)</f>
        <v>music</v>
      </c>
      <c r="R857" s="5" t="str">
        <f>RIGHT(N857, LEN(N857) - LEN(Q857) - 1)</f>
        <v>metal</v>
      </c>
      <c r="S857" s="11">
        <f>(((J857/60)/60)/24)+DATE(1970,1,1)</f>
        <v>42545.125196759262</v>
      </c>
      <c r="T857" s="12">
        <f>(((I857/60)/60)/24)+DATE(1970,1,1)</f>
        <v>42575.125196759262</v>
      </c>
      <c r="U857" s="14">
        <f>YEAR(T857)</f>
        <v>2016</v>
      </c>
    </row>
    <row r="858" spans="1:21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>ROUND(((E858 / D858)*100), 0)</f>
        <v>218</v>
      </c>
      <c r="P858">
        <f>IF(L858&lt;&gt;0, ROUND(E858/L858, 2), 0)</f>
        <v>19.46</v>
      </c>
      <c r="Q858" s="5" t="str">
        <f>LEFT(N858, SEARCH("/",N858,1)-1)</f>
        <v>music</v>
      </c>
      <c r="R858" s="5" t="str">
        <f>RIGHT(N858, LEN(N858) - LEN(Q858) - 1)</f>
        <v>metal</v>
      </c>
      <c r="S858" s="11">
        <f>(((J858/60)/60)/24)+DATE(1970,1,1)</f>
        <v>42609.311990740738</v>
      </c>
      <c r="T858" s="12">
        <f>(((I858/60)/60)/24)+DATE(1970,1,1)</f>
        <v>42668.791666666672</v>
      </c>
      <c r="U858" s="14">
        <f>YEAR(T858)</f>
        <v>2016</v>
      </c>
    </row>
    <row r="859" spans="1:21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>ROUND(((E859 / D859)*100), 0)</f>
        <v>100</v>
      </c>
      <c r="P859">
        <f>IF(L859&lt;&gt;0, ROUND(E859/L859, 2), 0)</f>
        <v>50</v>
      </c>
      <c r="Q859" s="5" t="str">
        <f>LEFT(N859, SEARCH("/",N859,1)-1)</f>
        <v>music</v>
      </c>
      <c r="R859" s="5" t="str">
        <f>RIGHT(N859, LEN(N859) - LEN(Q859) - 1)</f>
        <v>metal</v>
      </c>
      <c r="S859" s="11">
        <f>(((J859/60)/60)/24)+DATE(1970,1,1)</f>
        <v>42291.581377314811</v>
      </c>
      <c r="T859" s="12">
        <f>(((I859/60)/60)/24)+DATE(1970,1,1)</f>
        <v>42333.623043981483</v>
      </c>
      <c r="U859" s="14">
        <f>YEAR(T859)</f>
        <v>2015</v>
      </c>
    </row>
    <row r="860" spans="1:21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>ROUND(((E860 / D860)*100), 0)</f>
        <v>144</v>
      </c>
      <c r="P860">
        <f>IF(L860&lt;&gt;0, ROUND(E860/L860, 2), 0)</f>
        <v>22.74</v>
      </c>
      <c r="Q860" s="5" t="str">
        <f>LEFT(N860, SEARCH("/",N860,1)-1)</f>
        <v>music</v>
      </c>
      <c r="R860" s="5" t="str">
        <f>RIGHT(N860, LEN(N860) - LEN(Q860) - 1)</f>
        <v>metal</v>
      </c>
      <c r="S860" s="11">
        <f>(((J860/60)/60)/24)+DATE(1970,1,1)</f>
        <v>42079.745578703703</v>
      </c>
      <c r="T860" s="12">
        <f>(((I860/60)/60)/24)+DATE(1970,1,1)</f>
        <v>42109.957638888889</v>
      </c>
      <c r="U860" s="14">
        <f>YEAR(T860)</f>
        <v>2015</v>
      </c>
    </row>
    <row r="861" spans="1:21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>ROUND(((E861 / D861)*100), 0)</f>
        <v>105</v>
      </c>
      <c r="P861">
        <f>IF(L861&lt;&gt;0, ROUND(E861/L861, 2), 0)</f>
        <v>42.72</v>
      </c>
      <c r="Q861" s="5" t="str">
        <f>LEFT(N861, SEARCH("/",N861,1)-1)</f>
        <v>music</v>
      </c>
      <c r="R861" s="5" t="str">
        <f>RIGHT(N861, LEN(N861) - LEN(Q861) - 1)</f>
        <v>metal</v>
      </c>
      <c r="S861" s="11">
        <f>(((J861/60)/60)/24)+DATE(1970,1,1)</f>
        <v>42128.820231481484</v>
      </c>
      <c r="T861" s="12">
        <f>(((I861/60)/60)/24)+DATE(1970,1,1)</f>
        <v>42159</v>
      </c>
      <c r="U861" s="14">
        <f>YEAR(T861)</f>
        <v>2015</v>
      </c>
    </row>
    <row r="862" spans="1:21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>ROUND(((E862 / D862)*100), 0)</f>
        <v>18</v>
      </c>
      <c r="P862">
        <f>IF(L862&lt;&gt;0, ROUND(E862/L862, 2), 0)</f>
        <v>52.92</v>
      </c>
      <c r="Q862" s="5" t="str">
        <f>LEFT(N862, SEARCH("/",N862,1)-1)</f>
        <v>music</v>
      </c>
      <c r="R862" s="5" t="str">
        <f>RIGHT(N862, LEN(N862) - LEN(Q862) - 1)</f>
        <v>jazz</v>
      </c>
      <c r="S862" s="11">
        <f>(((J862/60)/60)/24)+DATE(1970,1,1)</f>
        <v>41570.482789351852</v>
      </c>
      <c r="T862" s="12">
        <f>(((I862/60)/60)/24)+DATE(1970,1,1)</f>
        <v>41600.524456018517</v>
      </c>
      <c r="U862" s="14">
        <f>YEAR(T862)</f>
        <v>2013</v>
      </c>
    </row>
    <row r="863" spans="1:21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>ROUND(((E863 / D863)*100), 0)</f>
        <v>2</v>
      </c>
      <c r="P863">
        <f>IF(L863&lt;&gt;0, ROUND(E863/L863, 2), 0)</f>
        <v>50.5</v>
      </c>
      <c r="Q863" s="5" t="str">
        <f>LEFT(N863, SEARCH("/",N863,1)-1)</f>
        <v>music</v>
      </c>
      <c r="R863" s="5" t="str">
        <f>RIGHT(N863, LEN(N863) - LEN(Q863) - 1)</f>
        <v>jazz</v>
      </c>
      <c r="S863" s="11">
        <f>(((J863/60)/60)/24)+DATE(1970,1,1)</f>
        <v>42599.965324074074</v>
      </c>
      <c r="T863" s="12">
        <f>(((I863/60)/60)/24)+DATE(1970,1,1)</f>
        <v>42629.965324074074</v>
      </c>
      <c r="U863" s="14">
        <f>YEAR(T863)</f>
        <v>2016</v>
      </c>
    </row>
    <row r="864" spans="1:21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>ROUND(((E864 / D864)*100), 0)</f>
        <v>0</v>
      </c>
      <c r="P864">
        <f>IF(L864&lt;&gt;0, ROUND(E864/L864, 2), 0)</f>
        <v>42.5</v>
      </c>
      <c r="Q864" s="5" t="str">
        <f>LEFT(N864, SEARCH("/",N864,1)-1)</f>
        <v>music</v>
      </c>
      <c r="R864" s="5" t="str">
        <f>RIGHT(N864, LEN(N864) - LEN(Q864) - 1)</f>
        <v>jazz</v>
      </c>
      <c r="S864" s="11">
        <f>(((J864/60)/60)/24)+DATE(1970,1,1)</f>
        <v>41559.5549537037</v>
      </c>
      <c r="T864" s="12">
        <f>(((I864/60)/60)/24)+DATE(1970,1,1)</f>
        <v>41589.596620370372</v>
      </c>
      <c r="U864" s="14">
        <f>YEAR(T864)</f>
        <v>2013</v>
      </c>
    </row>
    <row r="865" spans="1:21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>ROUND(((E865 / D865)*100), 0)</f>
        <v>5</v>
      </c>
      <c r="P865">
        <f>IF(L865&lt;&gt;0, ROUND(E865/L865, 2), 0)</f>
        <v>18</v>
      </c>
      <c r="Q865" s="5" t="str">
        <f>LEFT(N865, SEARCH("/",N865,1)-1)</f>
        <v>music</v>
      </c>
      <c r="R865" s="5" t="str">
        <f>RIGHT(N865, LEN(N865) - LEN(Q865) - 1)</f>
        <v>jazz</v>
      </c>
      <c r="S865" s="11">
        <f>(((J865/60)/60)/24)+DATE(1970,1,1)</f>
        <v>40921.117662037039</v>
      </c>
      <c r="T865" s="12">
        <f>(((I865/60)/60)/24)+DATE(1970,1,1)</f>
        <v>40951.117662037039</v>
      </c>
      <c r="U865" s="14">
        <f>YEAR(T865)</f>
        <v>2012</v>
      </c>
    </row>
    <row r="866" spans="1:21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>ROUND(((E866 / D866)*100), 0)</f>
        <v>42</v>
      </c>
      <c r="P866">
        <f>IF(L866&lt;&gt;0, ROUND(E866/L866, 2), 0)</f>
        <v>34.18</v>
      </c>
      <c r="Q866" s="5" t="str">
        <f>LEFT(N866, SEARCH("/",N866,1)-1)</f>
        <v>music</v>
      </c>
      <c r="R866" s="5" t="str">
        <f>RIGHT(N866, LEN(N866) - LEN(Q866) - 1)</f>
        <v>jazz</v>
      </c>
      <c r="S866" s="11">
        <f>(((J866/60)/60)/24)+DATE(1970,1,1)</f>
        <v>41541.106921296298</v>
      </c>
      <c r="T866" s="12">
        <f>(((I866/60)/60)/24)+DATE(1970,1,1)</f>
        <v>41563.415972222225</v>
      </c>
      <c r="U866" s="14">
        <f>YEAR(T866)</f>
        <v>2013</v>
      </c>
    </row>
    <row r="867" spans="1:21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>ROUND(((E867 / D867)*100), 0)</f>
        <v>2</v>
      </c>
      <c r="P867">
        <f>IF(L867&lt;&gt;0, ROUND(E867/L867, 2), 0)</f>
        <v>22.5</v>
      </c>
      <c r="Q867" s="5" t="str">
        <f>LEFT(N867, SEARCH("/",N867,1)-1)</f>
        <v>music</v>
      </c>
      <c r="R867" s="5" t="str">
        <f>RIGHT(N867, LEN(N867) - LEN(Q867) - 1)</f>
        <v>jazz</v>
      </c>
      <c r="S867" s="11">
        <f>(((J867/60)/60)/24)+DATE(1970,1,1)</f>
        <v>41230.77311342593</v>
      </c>
      <c r="T867" s="12">
        <f>(((I867/60)/60)/24)+DATE(1970,1,1)</f>
        <v>41290.77311342593</v>
      </c>
      <c r="U867" s="14">
        <f>YEAR(T867)</f>
        <v>2013</v>
      </c>
    </row>
    <row r="868" spans="1:21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>ROUND(((E868 / D868)*100), 0)</f>
        <v>18</v>
      </c>
      <c r="P868">
        <f>IF(L868&lt;&gt;0, ROUND(E868/L868, 2), 0)</f>
        <v>58.18</v>
      </c>
      <c r="Q868" s="5" t="str">
        <f>LEFT(N868, SEARCH("/",N868,1)-1)</f>
        <v>music</v>
      </c>
      <c r="R868" s="5" t="str">
        <f>RIGHT(N868, LEN(N868) - LEN(Q868) - 1)</f>
        <v>jazz</v>
      </c>
      <c r="S868" s="11">
        <f>(((J868/60)/60)/24)+DATE(1970,1,1)</f>
        <v>42025.637939814813</v>
      </c>
      <c r="T868" s="12">
        <f>(((I868/60)/60)/24)+DATE(1970,1,1)</f>
        <v>42063.631944444445</v>
      </c>
      <c r="U868" s="14">
        <f>YEAR(T868)</f>
        <v>2015</v>
      </c>
    </row>
    <row r="869" spans="1:21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>ROUND(((E869 / D869)*100), 0)</f>
        <v>24</v>
      </c>
      <c r="P869">
        <f>IF(L869&lt;&gt;0, ROUND(E869/L869, 2), 0)</f>
        <v>109.18</v>
      </c>
      <c r="Q869" s="5" t="str">
        <f>LEFT(N869, SEARCH("/",N869,1)-1)</f>
        <v>music</v>
      </c>
      <c r="R869" s="5" t="str">
        <f>RIGHT(N869, LEN(N869) - LEN(Q869) - 1)</f>
        <v>jazz</v>
      </c>
      <c r="S869" s="11">
        <f>(((J869/60)/60)/24)+DATE(1970,1,1)</f>
        <v>40088.105393518519</v>
      </c>
      <c r="T869" s="12">
        <f>(((I869/60)/60)/24)+DATE(1970,1,1)</f>
        <v>40148.207638888889</v>
      </c>
      <c r="U869" s="14">
        <f>YEAR(T869)</f>
        <v>2009</v>
      </c>
    </row>
    <row r="870" spans="1:21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>ROUND(((E870 / D870)*100), 0)</f>
        <v>0</v>
      </c>
      <c r="P870">
        <f>IF(L870&lt;&gt;0, ROUND(E870/L870, 2), 0)</f>
        <v>50</v>
      </c>
      <c r="Q870" s="5" t="str">
        <f>LEFT(N870, SEARCH("/",N870,1)-1)</f>
        <v>music</v>
      </c>
      <c r="R870" s="5" t="str">
        <f>RIGHT(N870, LEN(N870) - LEN(Q870) - 1)</f>
        <v>jazz</v>
      </c>
      <c r="S870" s="11">
        <f>(((J870/60)/60)/24)+DATE(1970,1,1)</f>
        <v>41616.027754629627</v>
      </c>
      <c r="T870" s="12">
        <f>(((I870/60)/60)/24)+DATE(1970,1,1)</f>
        <v>41646.027754629627</v>
      </c>
      <c r="U870" s="14">
        <f>YEAR(T870)</f>
        <v>2014</v>
      </c>
    </row>
    <row r="871" spans="1:21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>ROUND(((E871 / D871)*100), 0)</f>
        <v>12</v>
      </c>
      <c r="P871">
        <f>IF(L871&lt;&gt;0, ROUND(E871/L871, 2), 0)</f>
        <v>346.67</v>
      </c>
      <c r="Q871" s="5" t="str">
        <f>LEFT(N871, SEARCH("/",N871,1)-1)</f>
        <v>music</v>
      </c>
      <c r="R871" s="5" t="str">
        <f>RIGHT(N871, LEN(N871) - LEN(Q871) - 1)</f>
        <v>jazz</v>
      </c>
      <c r="S871" s="11">
        <f>(((J871/60)/60)/24)+DATE(1970,1,1)</f>
        <v>41342.845567129632</v>
      </c>
      <c r="T871" s="12">
        <f>(((I871/60)/60)/24)+DATE(1970,1,1)</f>
        <v>41372.803900462961</v>
      </c>
      <c r="U871" s="14">
        <f>YEAR(T871)</f>
        <v>2013</v>
      </c>
    </row>
    <row r="872" spans="1:21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>ROUND(((E872 / D872)*100), 0)</f>
        <v>0</v>
      </c>
      <c r="P872">
        <f>IF(L872&lt;&gt;0, ROUND(E872/L872, 2), 0)</f>
        <v>12.4</v>
      </c>
      <c r="Q872" s="5" t="str">
        <f>LEFT(N872, SEARCH("/",N872,1)-1)</f>
        <v>music</v>
      </c>
      <c r="R872" s="5" t="str">
        <f>RIGHT(N872, LEN(N872) - LEN(Q872) - 1)</f>
        <v>jazz</v>
      </c>
      <c r="S872" s="11">
        <f>(((J872/60)/60)/24)+DATE(1970,1,1)</f>
        <v>41488.022256944445</v>
      </c>
      <c r="T872" s="12">
        <f>(((I872/60)/60)/24)+DATE(1970,1,1)</f>
        <v>41518.022256944445</v>
      </c>
      <c r="U872" s="14">
        <f>YEAR(T872)</f>
        <v>2013</v>
      </c>
    </row>
    <row r="873" spans="1:21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>ROUND(((E873 / D873)*100), 0)</f>
        <v>5</v>
      </c>
      <c r="P873">
        <f>IF(L873&lt;&gt;0, ROUND(E873/L873, 2), 0)</f>
        <v>27.08</v>
      </c>
      <c r="Q873" s="5" t="str">
        <f>LEFT(N873, SEARCH("/",N873,1)-1)</f>
        <v>music</v>
      </c>
      <c r="R873" s="5" t="str">
        <f>RIGHT(N873, LEN(N873) - LEN(Q873) - 1)</f>
        <v>jazz</v>
      </c>
      <c r="S873" s="11">
        <f>(((J873/60)/60)/24)+DATE(1970,1,1)</f>
        <v>41577.561284722222</v>
      </c>
      <c r="T873" s="12">
        <f>(((I873/60)/60)/24)+DATE(1970,1,1)</f>
        <v>41607.602951388886</v>
      </c>
      <c r="U873" s="14">
        <f>YEAR(T873)</f>
        <v>2013</v>
      </c>
    </row>
    <row r="874" spans="1:21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>ROUND(((E874 / D874)*100), 0)</f>
        <v>1</v>
      </c>
      <c r="P874">
        <f>IF(L874&lt;&gt;0, ROUND(E874/L874, 2), 0)</f>
        <v>32.5</v>
      </c>
      <c r="Q874" s="5" t="str">
        <f>LEFT(N874, SEARCH("/",N874,1)-1)</f>
        <v>music</v>
      </c>
      <c r="R874" s="5" t="str">
        <f>RIGHT(N874, LEN(N874) - LEN(Q874) - 1)</f>
        <v>jazz</v>
      </c>
      <c r="S874" s="11">
        <f>(((J874/60)/60)/24)+DATE(1970,1,1)</f>
        <v>40567.825543981482</v>
      </c>
      <c r="T874" s="12">
        <f>(((I874/60)/60)/24)+DATE(1970,1,1)</f>
        <v>40612.825543981482</v>
      </c>
      <c r="U874" s="14">
        <f>YEAR(T874)</f>
        <v>2011</v>
      </c>
    </row>
    <row r="875" spans="1:21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>ROUND(((E875 / D875)*100), 0)</f>
        <v>1</v>
      </c>
      <c r="P875">
        <f>IF(L875&lt;&gt;0, ROUND(E875/L875, 2), 0)</f>
        <v>9</v>
      </c>
      <c r="Q875" s="5" t="str">
        <f>LEFT(N875, SEARCH("/",N875,1)-1)</f>
        <v>music</v>
      </c>
      <c r="R875" s="5" t="str">
        <f>RIGHT(N875, LEN(N875) - LEN(Q875) - 1)</f>
        <v>jazz</v>
      </c>
      <c r="S875" s="11">
        <f>(((J875/60)/60)/24)+DATE(1970,1,1)</f>
        <v>41184.167129629634</v>
      </c>
      <c r="T875" s="12">
        <f>(((I875/60)/60)/24)+DATE(1970,1,1)</f>
        <v>41224.208796296298</v>
      </c>
      <c r="U875" s="14">
        <f>YEAR(T875)</f>
        <v>2012</v>
      </c>
    </row>
    <row r="876" spans="1:21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>ROUND(((E876 / D876)*100), 0)</f>
        <v>24</v>
      </c>
      <c r="P876">
        <f>IF(L876&lt;&gt;0, ROUND(E876/L876, 2), 0)</f>
        <v>34.76</v>
      </c>
      <c r="Q876" s="5" t="str">
        <f>LEFT(N876, SEARCH("/",N876,1)-1)</f>
        <v>music</v>
      </c>
      <c r="R876" s="5" t="str">
        <f>RIGHT(N876, LEN(N876) - LEN(Q876) - 1)</f>
        <v>jazz</v>
      </c>
      <c r="S876" s="11">
        <f>(((J876/60)/60)/24)+DATE(1970,1,1)</f>
        <v>41368.583726851852</v>
      </c>
      <c r="T876" s="12">
        <f>(((I876/60)/60)/24)+DATE(1970,1,1)</f>
        <v>41398.583726851852</v>
      </c>
      <c r="U876" s="14">
        <f>YEAR(T876)</f>
        <v>2013</v>
      </c>
    </row>
    <row r="877" spans="1:21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>ROUND(((E877 / D877)*100), 0)</f>
        <v>0</v>
      </c>
      <c r="P877">
        <f>IF(L877&lt;&gt;0, ROUND(E877/L877, 2), 0)</f>
        <v>0</v>
      </c>
      <c r="Q877" s="5" t="str">
        <f>LEFT(N877, SEARCH("/",N877,1)-1)</f>
        <v>music</v>
      </c>
      <c r="R877" s="5" t="str">
        <f>RIGHT(N877, LEN(N877) - LEN(Q877) - 1)</f>
        <v>jazz</v>
      </c>
      <c r="S877" s="11">
        <f>(((J877/60)/60)/24)+DATE(1970,1,1)</f>
        <v>42248.723738425921</v>
      </c>
      <c r="T877" s="12">
        <f>(((I877/60)/60)/24)+DATE(1970,1,1)</f>
        <v>42268.723738425921</v>
      </c>
      <c r="U877" s="14">
        <f>YEAR(T877)</f>
        <v>2015</v>
      </c>
    </row>
    <row r="878" spans="1:21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>ROUND(((E878 / D878)*100), 0)</f>
        <v>41</v>
      </c>
      <c r="P878">
        <f>IF(L878&lt;&gt;0, ROUND(E878/L878, 2), 0)</f>
        <v>28.58</v>
      </c>
      <c r="Q878" s="5" t="str">
        <f>LEFT(N878, SEARCH("/",N878,1)-1)</f>
        <v>music</v>
      </c>
      <c r="R878" s="5" t="str">
        <f>RIGHT(N878, LEN(N878) - LEN(Q878) - 1)</f>
        <v>jazz</v>
      </c>
      <c r="S878" s="11">
        <f>(((J878/60)/60)/24)+DATE(1970,1,1)</f>
        <v>41276.496840277774</v>
      </c>
      <c r="T878" s="12">
        <f>(((I878/60)/60)/24)+DATE(1970,1,1)</f>
        <v>41309.496840277774</v>
      </c>
      <c r="U878" s="14">
        <f>YEAR(T878)</f>
        <v>2013</v>
      </c>
    </row>
    <row r="879" spans="1:21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>ROUND(((E879 / D879)*100), 0)</f>
        <v>68</v>
      </c>
      <c r="P879">
        <f>IF(L879&lt;&gt;0, ROUND(E879/L879, 2), 0)</f>
        <v>46.59</v>
      </c>
      <c r="Q879" s="5" t="str">
        <f>LEFT(N879, SEARCH("/",N879,1)-1)</f>
        <v>music</v>
      </c>
      <c r="R879" s="5" t="str">
        <f>RIGHT(N879, LEN(N879) - LEN(Q879) - 1)</f>
        <v>jazz</v>
      </c>
      <c r="S879" s="11">
        <f>(((J879/60)/60)/24)+DATE(1970,1,1)</f>
        <v>41597.788888888892</v>
      </c>
      <c r="T879" s="12">
        <f>(((I879/60)/60)/24)+DATE(1970,1,1)</f>
        <v>41627.788888888892</v>
      </c>
      <c r="U879" s="14">
        <f>YEAR(T879)</f>
        <v>2013</v>
      </c>
    </row>
    <row r="880" spans="1:21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>ROUND(((E880 / D880)*100), 0)</f>
        <v>1</v>
      </c>
      <c r="P880">
        <f>IF(L880&lt;&gt;0, ROUND(E880/L880, 2), 0)</f>
        <v>32.5</v>
      </c>
      <c r="Q880" s="5" t="str">
        <f>LEFT(N880, SEARCH("/",N880,1)-1)</f>
        <v>music</v>
      </c>
      <c r="R880" s="5" t="str">
        <f>RIGHT(N880, LEN(N880) - LEN(Q880) - 1)</f>
        <v>jazz</v>
      </c>
      <c r="S880" s="11">
        <f>(((J880/60)/60)/24)+DATE(1970,1,1)</f>
        <v>40505.232916666668</v>
      </c>
      <c r="T880" s="12">
        <f>(((I880/60)/60)/24)+DATE(1970,1,1)</f>
        <v>40535.232916666668</v>
      </c>
      <c r="U880" s="14">
        <f>YEAR(T880)</f>
        <v>2010</v>
      </c>
    </row>
    <row r="881" spans="1:21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>ROUND(((E881 / D881)*100), 0)</f>
        <v>31</v>
      </c>
      <c r="P881">
        <f>IF(L881&lt;&gt;0, ROUND(E881/L881, 2), 0)</f>
        <v>21.47</v>
      </c>
      <c r="Q881" s="5" t="str">
        <f>LEFT(N881, SEARCH("/",N881,1)-1)</f>
        <v>music</v>
      </c>
      <c r="R881" s="5" t="str">
        <f>RIGHT(N881, LEN(N881) - LEN(Q881) - 1)</f>
        <v>jazz</v>
      </c>
      <c r="S881" s="11">
        <f>(((J881/60)/60)/24)+DATE(1970,1,1)</f>
        <v>41037.829918981479</v>
      </c>
      <c r="T881" s="12">
        <f>(((I881/60)/60)/24)+DATE(1970,1,1)</f>
        <v>41058.829918981479</v>
      </c>
      <c r="U881" s="14">
        <f>YEAR(T881)</f>
        <v>2012</v>
      </c>
    </row>
    <row r="882" spans="1:21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>ROUND(((E882 / D882)*100), 0)</f>
        <v>3</v>
      </c>
      <c r="P882">
        <f>IF(L882&lt;&gt;0, ROUND(E882/L882, 2), 0)</f>
        <v>14.13</v>
      </c>
      <c r="Q882" s="5" t="str">
        <f>LEFT(N882, SEARCH("/",N882,1)-1)</f>
        <v>music</v>
      </c>
      <c r="R882" s="5" t="str">
        <f>RIGHT(N882, LEN(N882) - LEN(Q882) - 1)</f>
        <v>indie rock</v>
      </c>
      <c r="S882" s="11">
        <f>(((J882/60)/60)/24)+DATE(1970,1,1)</f>
        <v>41179.32104166667</v>
      </c>
      <c r="T882" s="12">
        <f>(((I882/60)/60)/24)+DATE(1970,1,1)</f>
        <v>41212.32104166667</v>
      </c>
      <c r="U882" s="14">
        <f>YEAR(T882)</f>
        <v>2012</v>
      </c>
    </row>
    <row r="883" spans="1:21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>ROUND(((E883 / D883)*100), 0)</f>
        <v>1</v>
      </c>
      <c r="P883">
        <f>IF(L883&lt;&gt;0, ROUND(E883/L883, 2), 0)</f>
        <v>30</v>
      </c>
      <c r="Q883" s="5" t="str">
        <f>LEFT(N883, SEARCH("/",N883,1)-1)</f>
        <v>music</v>
      </c>
      <c r="R883" s="5" t="str">
        <f>RIGHT(N883, LEN(N883) - LEN(Q883) - 1)</f>
        <v>indie rock</v>
      </c>
      <c r="S883" s="11">
        <f>(((J883/60)/60)/24)+DATE(1970,1,1)</f>
        <v>40877.25099537037</v>
      </c>
      <c r="T883" s="12">
        <f>(((I883/60)/60)/24)+DATE(1970,1,1)</f>
        <v>40922.25099537037</v>
      </c>
      <c r="U883" s="14">
        <f>YEAR(T883)</f>
        <v>2012</v>
      </c>
    </row>
    <row r="884" spans="1:21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>ROUND(((E884 / D884)*100), 0)</f>
        <v>20</v>
      </c>
      <c r="P884">
        <f>IF(L884&lt;&gt;0, ROUND(E884/L884, 2), 0)</f>
        <v>21.57</v>
      </c>
      <c r="Q884" s="5" t="str">
        <f>LEFT(N884, SEARCH("/",N884,1)-1)</f>
        <v>music</v>
      </c>
      <c r="R884" s="5" t="str">
        <f>RIGHT(N884, LEN(N884) - LEN(Q884) - 1)</f>
        <v>indie rock</v>
      </c>
      <c r="S884" s="11">
        <f>(((J884/60)/60)/24)+DATE(1970,1,1)</f>
        <v>40759.860532407409</v>
      </c>
      <c r="T884" s="12">
        <f>(((I884/60)/60)/24)+DATE(1970,1,1)</f>
        <v>40792.860532407409</v>
      </c>
      <c r="U884" s="14">
        <f>YEAR(T884)</f>
        <v>2011</v>
      </c>
    </row>
    <row r="885" spans="1:21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>ROUND(((E885 / D885)*100), 0)</f>
        <v>40</v>
      </c>
      <c r="P885">
        <f>IF(L885&lt;&gt;0, ROUND(E885/L885, 2), 0)</f>
        <v>83.38</v>
      </c>
      <c r="Q885" s="5" t="str">
        <f>LEFT(N885, SEARCH("/",N885,1)-1)</f>
        <v>music</v>
      </c>
      <c r="R885" s="5" t="str">
        <f>RIGHT(N885, LEN(N885) - LEN(Q885) - 1)</f>
        <v>indie rock</v>
      </c>
      <c r="S885" s="11">
        <f>(((J885/60)/60)/24)+DATE(1970,1,1)</f>
        <v>42371.935590277775</v>
      </c>
      <c r="T885" s="12">
        <f>(((I885/60)/60)/24)+DATE(1970,1,1)</f>
        <v>42431.935590277775</v>
      </c>
      <c r="U885" s="14">
        <f>YEAR(T885)</f>
        <v>2016</v>
      </c>
    </row>
    <row r="886" spans="1:21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>ROUND(((E886 / D886)*100), 0)</f>
        <v>1</v>
      </c>
      <c r="P886">
        <f>IF(L886&lt;&gt;0, ROUND(E886/L886, 2), 0)</f>
        <v>10</v>
      </c>
      <c r="Q886" s="5" t="str">
        <f>LEFT(N886, SEARCH("/",N886,1)-1)</f>
        <v>music</v>
      </c>
      <c r="R886" s="5" t="str">
        <f>RIGHT(N886, LEN(N886) - LEN(Q886) - 1)</f>
        <v>indie rock</v>
      </c>
      <c r="S886" s="11">
        <f>(((J886/60)/60)/24)+DATE(1970,1,1)</f>
        <v>40981.802615740737</v>
      </c>
      <c r="T886" s="12">
        <f>(((I886/60)/60)/24)+DATE(1970,1,1)</f>
        <v>41041.104861111111</v>
      </c>
      <c r="U886" s="14">
        <f>YEAR(T886)</f>
        <v>2012</v>
      </c>
    </row>
    <row r="887" spans="1:21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>ROUND(((E887 / D887)*100), 0)</f>
        <v>75</v>
      </c>
      <c r="P887">
        <f>IF(L887&lt;&gt;0, ROUND(E887/L887, 2), 0)</f>
        <v>35.71</v>
      </c>
      <c r="Q887" s="5" t="str">
        <f>LEFT(N887, SEARCH("/",N887,1)-1)</f>
        <v>music</v>
      </c>
      <c r="R887" s="5" t="str">
        <f>RIGHT(N887, LEN(N887) - LEN(Q887) - 1)</f>
        <v>indie rock</v>
      </c>
      <c r="S887" s="11">
        <f>(((J887/60)/60)/24)+DATE(1970,1,1)</f>
        <v>42713.941099537042</v>
      </c>
      <c r="T887" s="12">
        <f>(((I887/60)/60)/24)+DATE(1970,1,1)</f>
        <v>42734.941099537042</v>
      </c>
      <c r="U887" s="14">
        <f>YEAR(T887)</f>
        <v>2016</v>
      </c>
    </row>
    <row r="888" spans="1:21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>ROUND(((E888 / D888)*100), 0)</f>
        <v>41</v>
      </c>
      <c r="P888">
        <f>IF(L888&lt;&gt;0, ROUND(E888/L888, 2), 0)</f>
        <v>29.29</v>
      </c>
      <c r="Q888" s="5" t="str">
        <f>LEFT(N888, SEARCH("/",N888,1)-1)</f>
        <v>music</v>
      </c>
      <c r="R888" s="5" t="str">
        <f>RIGHT(N888, LEN(N888) - LEN(Q888) - 1)</f>
        <v>indie rock</v>
      </c>
      <c r="S888" s="11">
        <f>(((J888/60)/60)/24)+DATE(1970,1,1)</f>
        <v>42603.870520833334</v>
      </c>
      <c r="T888" s="12">
        <f>(((I888/60)/60)/24)+DATE(1970,1,1)</f>
        <v>42628.870520833334</v>
      </c>
      <c r="U888" s="14">
        <f>YEAR(T888)</f>
        <v>2016</v>
      </c>
    </row>
    <row r="889" spans="1:21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>ROUND(((E889 / D889)*100), 0)</f>
        <v>0</v>
      </c>
      <c r="P889">
        <f>IF(L889&lt;&gt;0, ROUND(E889/L889, 2), 0)</f>
        <v>0</v>
      </c>
      <c r="Q889" s="5" t="str">
        <f>LEFT(N889, SEARCH("/",N889,1)-1)</f>
        <v>music</v>
      </c>
      <c r="R889" s="5" t="str">
        <f>RIGHT(N889, LEN(N889) - LEN(Q889) - 1)</f>
        <v>indie rock</v>
      </c>
      <c r="S889" s="11">
        <f>(((J889/60)/60)/24)+DATE(1970,1,1)</f>
        <v>41026.958969907406</v>
      </c>
      <c r="T889" s="12">
        <f>(((I889/60)/60)/24)+DATE(1970,1,1)</f>
        <v>41056.958969907406</v>
      </c>
      <c r="U889" s="14">
        <f>YEAR(T889)</f>
        <v>2012</v>
      </c>
    </row>
    <row r="890" spans="1:21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>ROUND(((E890 / D890)*100), 0)</f>
        <v>7</v>
      </c>
      <c r="P890">
        <f>IF(L890&lt;&gt;0, ROUND(E890/L890, 2), 0)</f>
        <v>18</v>
      </c>
      <c r="Q890" s="5" t="str">
        <f>LEFT(N890, SEARCH("/",N890,1)-1)</f>
        <v>music</v>
      </c>
      <c r="R890" s="5" t="str">
        <f>RIGHT(N890, LEN(N890) - LEN(Q890) - 1)</f>
        <v>indie rock</v>
      </c>
      <c r="S890" s="11">
        <f>(((J890/60)/60)/24)+DATE(1970,1,1)</f>
        <v>40751.753298611111</v>
      </c>
      <c r="T890" s="12">
        <f>(((I890/60)/60)/24)+DATE(1970,1,1)</f>
        <v>40787.25</v>
      </c>
      <c r="U890" s="14">
        <f>YEAR(T890)</f>
        <v>2011</v>
      </c>
    </row>
    <row r="891" spans="1:21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>ROUND(((E891 / D891)*100), 0)</f>
        <v>9</v>
      </c>
      <c r="P891">
        <f>IF(L891&lt;&gt;0, ROUND(E891/L891, 2), 0)</f>
        <v>73.760000000000005</v>
      </c>
      <c r="Q891" s="5" t="str">
        <f>LEFT(N891, SEARCH("/",N891,1)-1)</f>
        <v>music</v>
      </c>
      <c r="R891" s="5" t="str">
        <f>RIGHT(N891, LEN(N891) - LEN(Q891) - 1)</f>
        <v>indie rock</v>
      </c>
      <c r="S891" s="11">
        <f>(((J891/60)/60)/24)+DATE(1970,1,1)</f>
        <v>41887.784062500003</v>
      </c>
      <c r="T891" s="12">
        <f>(((I891/60)/60)/24)+DATE(1970,1,1)</f>
        <v>41917.784062500003</v>
      </c>
      <c r="U891" s="14">
        <f>YEAR(T891)</f>
        <v>2014</v>
      </c>
    </row>
    <row r="892" spans="1:21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>ROUND(((E892 / D892)*100), 0)</f>
        <v>4</v>
      </c>
      <c r="P892">
        <f>IF(L892&lt;&gt;0, ROUND(E892/L892, 2), 0)</f>
        <v>31.25</v>
      </c>
      <c r="Q892" s="5" t="str">
        <f>LEFT(N892, SEARCH("/",N892,1)-1)</f>
        <v>music</v>
      </c>
      <c r="R892" s="5" t="str">
        <f>RIGHT(N892, LEN(N892) - LEN(Q892) - 1)</f>
        <v>indie rock</v>
      </c>
      <c r="S892" s="11">
        <f>(((J892/60)/60)/24)+DATE(1970,1,1)</f>
        <v>41569.698831018519</v>
      </c>
      <c r="T892" s="12">
        <f>(((I892/60)/60)/24)+DATE(1970,1,1)</f>
        <v>41599.740497685183</v>
      </c>
      <c r="U892" s="14">
        <f>YEAR(T892)</f>
        <v>2013</v>
      </c>
    </row>
    <row r="893" spans="1:21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>ROUND(((E893 / D893)*100), 0)</f>
        <v>3</v>
      </c>
      <c r="P893">
        <f>IF(L893&lt;&gt;0, ROUND(E893/L893, 2), 0)</f>
        <v>28.89</v>
      </c>
      <c r="Q893" s="5" t="str">
        <f>LEFT(N893, SEARCH("/",N893,1)-1)</f>
        <v>music</v>
      </c>
      <c r="R893" s="5" t="str">
        <f>RIGHT(N893, LEN(N893) - LEN(Q893) - 1)</f>
        <v>indie rock</v>
      </c>
      <c r="S893" s="11">
        <f>(((J893/60)/60)/24)+DATE(1970,1,1)</f>
        <v>41842.031597222223</v>
      </c>
      <c r="T893" s="12">
        <f>(((I893/60)/60)/24)+DATE(1970,1,1)</f>
        <v>41872.031597222223</v>
      </c>
      <c r="U893" s="14">
        <f>YEAR(T893)</f>
        <v>2014</v>
      </c>
    </row>
    <row r="894" spans="1:21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>ROUND(((E894 / D894)*100), 0)</f>
        <v>41</v>
      </c>
      <c r="P894">
        <f>IF(L894&lt;&gt;0, ROUND(E894/L894, 2), 0)</f>
        <v>143.82</v>
      </c>
      <c r="Q894" s="5" t="str">
        <f>LEFT(N894, SEARCH("/",N894,1)-1)</f>
        <v>music</v>
      </c>
      <c r="R894" s="5" t="str">
        <f>RIGHT(N894, LEN(N894) - LEN(Q894) - 1)</f>
        <v>indie rock</v>
      </c>
      <c r="S894" s="11">
        <f>(((J894/60)/60)/24)+DATE(1970,1,1)</f>
        <v>40304.20003472222</v>
      </c>
      <c r="T894" s="12">
        <f>(((I894/60)/60)/24)+DATE(1970,1,1)</f>
        <v>40391.166666666664</v>
      </c>
      <c r="U894" s="14">
        <f>YEAR(T894)</f>
        <v>2010</v>
      </c>
    </row>
    <row r="895" spans="1:21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>ROUND(((E895 / D895)*100), 0)</f>
        <v>10</v>
      </c>
      <c r="P895">
        <f>IF(L895&lt;&gt;0, ROUND(E895/L895, 2), 0)</f>
        <v>40</v>
      </c>
      <c r="Q895" s="5" t="str">
        <f>LEFT(N895, SEARCH("/",N895,1)-1)</f>
        <v>music</v>
      </c>
      <c r="R895" s="5" t="str">
        <f>RIGHT(N895, LEN(N895) - LEN(Q895) - 1)</f>
        <v>indie rock</v>
      </c>
      <c r="S895" s="11">
        <f>(((J895/60)/60)/24)+DATE(1970,1,1)</f>
        <v>42065.897719907407</v>
      </c>
      <c r="T895" s="12">
        <f>(((I895/60)/60)/24)+DATE(1970,1,1)</f>
        <v>42095.856053240743</v>
      </c>
      <c r="U895" s="14">
        <f>YEAR(T895)</f>
        <v>2015</v>
      </c>
    </row>
    <row r="896" spans="1:21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>ROUND(((E896 / D896)*100), 0)</f>
        <v>39</v>
      </c>
      <c r="P896">
        <f>IF(L896&lt;&gt;0, ROUND(E896/L896, 2), 0)</f>
        <v>147.81</v>
      </c>
      <c r="Q896" s="5" t="str">
        <f>LEFT(N896, SEARCH("/",N896,1)-1)</f>
        <v>music</v>
      </c>
      <c r="R896" s="5" t="str">
        <f>RIGHT(N896, LEN(N896) - LEN(Q896) - 1)</f>
        <v>indie rock</v>
      </c>
      <c r="S896" s="11">
        <f>(((J896/60)/60)/24)+DATE(1970,1,1)</f>
        <v>42496.981597222228</v>
      </c>
      <c r="T896" s="12">
        <f>(((I896/60)/60)/24)+DATE(1970,1,1)</f>
        <v>42526.981597222228</v>
      </c>
      <c r="U896" s="14">
        <f>YEAR(T896)</f>
        <v>2016</v>
      </c>
    </row>
    <row r="897" spans="1:21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>ROUND(((E897 / D897)*100), 0)</f>
        <v>2</v>
      </c>
      <c r="P897">
        <f>IF(L897&lt;&gt;0, ROUND(E897/L897, 2), 0)</f>
        <v>27.86</v>
      </c>
      <c r="Q897" s="5" t="str">
        <f>LEFT(N897, SEARCH("/",N897,1)-1)</f>
        <v>music</v>
      </c>
      <c r="R897" s="5" t="str">
        <f>RIGHT(N897, LEN(N897) - LEN(Q897) - 1)</f>
        <v>indie rock</v>
      </c>
      <c r="S897" s="11">
        <f>(((J897/60)/60)/24)+DATE(1970,1,1)</f>
        <v>40431.127650462964</v>
      </c>
      <c r="T897" s="12">
        <f>(((I897/60)/60)/24)+DATE(1970,1,1)</f>
        <v>40476.127650462964</v>
      </c>
      <c r="U897" s="14">
        <f>YEAR(T897)</f>
        <v>2010</v>
      </c>
    </row>
    <row r="898" spans="1:21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>ROUND(((E898 / D898)*100), 0)</f>
        <v>40</v>
      </c>
      <c r="P898">
        <f>IF(L898&lt;&gt;0, ROUND(E898/L898, 2), 0)</f>
        <v>44.44</v>
      </c>
      <c r="Q898" s="5" t="str">
        <f>LEFT(N898, SEARCH("/",N898,1)-1)</f>
        <v>music</v>
      </c>
      <c r="R898" s="5" t="str">
        <f>RIGHT(N898, LEN(N898) - LEN(Q898) - 1)</f>
        <v>indie rock</v>
      </c>
      <c r="S898" s="11">
        <f>(((J898/60)/60)/24)+DATE(1970,1,1)</f>
        <v>42218.872986111113</v>
      </c>
      <c r="T898" s="12">
        <f>(((I898/60)/60)/24)+DATE(1970,1,1)</f>
        <v>42244.166666666672</v>
      </c>
      <c r="U898" s="14">
        <f>YEAR(T898)</f>
        <v>2015</v>
      </c>
    </row>
    <row r="899" spans="1:21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>ROUND(((E899 / D899)*100), 0)</f>
        <v>0</v>
      </c>
      <c r="P899">
        <f>IF(L899&lt;&gt;0, ROUND(E899/L899, 2), 0)</f>
        <v>0</v>
      </c>
      <c r="Q899" s="5" t="str">
        <f>LEFT(N899, SEARCH("/",N899,1)-1)</f>
        <v>music</v>
      </c>
      <c r="R899" s="5" t="str">
        <f>RIGHT(N899, LEN(N899) - LEN(Q899) - 1)</f>
        <v>indie rock</v>
      </c>
      <c r="S899" s="11">
        <f>(((J899/60)/60)/24)+DATE(1970,1,1)</f>
        <v>41211.688750000001</v>
      </c>
      <c r="T899" s="12">
        <f>(((I899/60)/60)/24)+DATE(1970,1,1)</f>
        <v>41241.730416666665</v>
      </c>
      <c r="U899" s="14">
        <f>YEAR(T899)</f>
        <v>2012</v>
      </c>
    </row>
    <row r="900" spans="1:21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>ROUND(((E900 / D900)*100), 0)</f>
        <v>3</v>
      </c>
      <c r="P900">
        <f>IF(L900&lt;&gt;0, ROUND(E900/L900, 2), 0)</f>
        <v>35</v>
      </c>
      <c r="Q900" s="5" t="str">
        <f>LEFT(N900, SEARCH("/",N900,1)-1)</f>
        <v>music</v>
      </c>
      <c r="R900" s="5" t="str">
        <f>RIGHT(N900, LEN(N900) - LEN(Q900) - 1)</f>
        <v>indie rock</v>
      </c>
      <c r="S900" s="11">
        <f>(((J900/60)/60)/24)+DATE(1970,1,1)</f>
        <v>40878.758217592593</v>
      </c>
      <c r="T900" s="12">
        <f>(((I900/60)/60)/24)+DATE(1970,1,1)</f>
        <v>40923.758217592593</v>
      </c>
      <c r="U900" s="14">
        <f>YEAR(T900)</f>
        <v>2012</v>
      </c>
    </row>
    <row r="901" spans="1:21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>ROUND(((E901 / D901)*100), 0)</f>
        <v>37</v>
      </c>
      <c r="P901">
        <f>IF(L901&lt;&gt;0, ROUND(E901/L901, 2), 0)</f>
        <v>35</v>
      </c>
      <c r="Q901" s="5" t="str">
        <f>LEFT(N901, SEARCH("/",N901,1)-1)</f>
        <v>music</v>
      </c>
      <c r="R901" s="5" t="str">
        <f>RIGHT(N901, LEN(N901) - LEN(Q901) - 1)</f>
        <v>indie rock</v>
      </c>
      <c r="S901" s="11">
        <f>(((J901/60)/60)/24)+DATE(1970,1,1)</f>
        <v>40646.099097222221</v>
      </c>
      <c r="T901" s="12">
        <f>(((I901/60)/60)/24)+DATE(1970,1,1)</f>
        <v>40691.099097222221</v>
      </c>
      <c r="U901" s="14">
        <f>YEAR(T901)</f>
        <v>2011</v>
      </c>
    </row>
    <row r="902" spans="1:21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>ROUND(((E902 / D902)*100), 0)</f>
        <v>0</v>
      </c>
      <c r="P902">
        <f>IF(L902&lt;&gt;0, ROUND(E902/L902, 2), 0)</f>
        <v>10.5</v>
      </c>
      <c r="Q902" s="5" t="str">
        <f>LEFT(N902, SEARCH("/",N902,1)-1)</f>
        <v>music</v>
      </c>
      <c r="R902" s="5" t="str">
        <f>RIGHT(N902, LEN(N902) - LEN(Q902) - 1)</f>
        <v>jazz</v>
      </c>
      <c r="S902" s="11">
        <f>(((J902/60)/60)/24)+DATE(1970,1,1)</f>
        <v>42429.84956018519</v>
      </c>
      <c r="T902" s="12">
        <f>(((I902/60)/60)/24)+DATE(1970,1,1)</f>
        <v>42459.807893518519</v>
      </c>
      <c r="U902" s="14">
        <f>YEAR(T902)</f>
        <v>2016</v>
      </c>
    </row>
    <row r="903" spans="1:21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>ROUND(((E903 / D903)*100), 0)</f>
        <v>0</v>
      </c>
      <c r="P903">
        <f>IF(L903&lt;&gt;0, ROUND(E903/L903, 2), 0)</f>
        <v>0</v>
      </c>
      <c r="Q903" s="5" t="str">
        <f>LEFT(N903, SEARCH("/",N903,1)-1)</f>
        <v>music</v>
      </c>
      <c r="R903" s="5" t="str">
        <f>RIGHT(N903, LEN(N903) - LEN(Q903) - 1)</f>
        <v>jazz</v>
      </c>
      <c r="S903" s="11">
        <f>(((J903/60)/60)/24)+DATE(1970,1,1)</f>
        <v>40291.81150462963</v>
      </c>
      <c r="T903" s="12">
        <f>(((I903/60)/60)/24)+DATE(1970,1,1)</f>
        <v>40337.799305555556</v>
      </c>
      <c r="U903" s="14">
        <f>YEAR(T903)</f>
        <v>2010</v>
      </c>
    </row>
    <row r="904" spans="1:21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>ROUND(((E904 / D904)*100), 0)</f>
        <v>0</v>
      </c>
      <c r="P904">
        <f>IF(L904&lt;&gt;0, ROUND(E904/L904, 2), 0)</f>
        <v>30</v>
      </c>
      <c r="Q904" s="5" t="str">
        <f>LEFT(N904, SEARCH("/",N904,1)-1)</f>
        <v>music</v>
      </c>
      <c r="R904" s="5" t="str">
        <f>RIGHT(N904, LEN(N904) - LEN(Q904) - 1)</f>
        <v>jazz</v>
      </c>
      <c r="S904" s="11">
        <f>(((J904/60)/60)/24)+DATE(1970,1,1)</f>
        <v>41829.965532407405</v>
      </c>
      <c r="T904" s="12">
        <f>(((I904/60)/60)/24)+DATE(1970,1,1)</f>
        <v>41881.645833333336</v>
      </c>
      <c r="U904" s="14">
        <f>YEAR(T904)</f>
        <v>2014</v>
      </c>
    </row>
    <row r="905" spans="1:21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>ROUND(((E905 / D905)*100), 0)</f>
        <v>3</v>
      </c>
      <c r="P905">
        <f>IF(L905&lt;&gt;0, ROUND(E905/L905, 2), 0)</f>
        <v>40</v>
      </c>
      <c r="Q905" s="5" t="str">
        <f>LEFT(N905, SEARCH("/",N905,1)-1)</f>
        <v>music</v>
      </c>
      <c r="R905" s="5" t="str">
        <f>RIGHT(N905, LEN(N905) - LEN(Q905) - 1)</f>
        <v>jazz</v>
      </c>
      <c r="S905" s="11">
        <f>(((J905/60)/60)/24)+DATE(1970,1,1)</f>
        <v>41149.796064814815</v>
      </c>
      <c r="T905" s="12">
        <f>(((I905/60)/60)/24)+DATE(1970,1,1)</f>
        <v>41175.100694444445</v>
      </c>
      <c r="U905" s="14">
        <f>YEAR(T905)</f>
        <v>2012</v>
      </c>
    </row>
    <row r="906" spans="1:21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>ROUND(((E906 / D906)*100), 0)</f>
        <v>0</v>
      </c>
      <c r="P906">
        <f>IF(L906&lt;&gt;0, ROUND(E906/L906, 2), 0)</f>
        <v>50.33</v>
      </c>
      <c r="Q906" s="5" t="str">
        <f>LEFT(N906, SEARCH("/",N906,1)-1)</f>
        <v>music</v>
      </c>
      <c r="R906" s="5" t="str">
        <f>RIGHT(N906, LEN(N906) - LEN(Q906) - 1)</f>
        <v>jazz</v>
      </c>
      <c r="S906" s="11">
        <f>(((J906/60)/60)/24)+DATE(1970,1,1)</f>
        <v>42342.080289351856</v>
      </c>
      <c r="T906" s="12">
        <f>(((I906/60)/60)/24)+DATE(1970,1,1)</f>
        <v>42372.080289351856</v>
      </c>
      <c r="U906" s="14">
        <f>YEAR(T906)</f>
        <v>2016</v>
      </c>
    </row>
    <row r="907" spans="1:21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>ROUND(((E907 / D907)*100), 0)</f>
        <v>3</v>
      </c>
      <c r="P907">
        <f>IF(L907&lt;&gt;0, ROUND(E907/L907, 2), 0)</f>
        <v>32.67</v>
      </c>
      <c r="Q907" s="5" t="str">
        <f>LEFT(N907, SEARCH("/",N907,1)-1)</f>
        <v>music</v>
      </c>
      <c r="R907" s="5" t="str">
        <f>RIGHT(N907, LEN(N907) - LEN(Q907) - 1)</f>
        <v>jazz</v>
      </c>
      <c r="S907" s="11">
        <f>(((J907/60)/60)/24)+DATE(1970,1,1)</f>
        <v>40507.239884259259</v>
      </c>
      <c r="T907" s="12">
        <f>(((I907/60)/60)/24)+DATE(1970,1,1)</f>
        <v>40567.239884259259</v>
      </c>
      <c r="U907" s="14">
        <f>YEAR(T907)</f>
        <v>2011</v>
      </c>
    </row>
    <row r="908" spans="1:21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>ROUND(((E908 / D908)*100), 0)</f>
        <v>0</v>
      </c>
      <c r="P908">
        <f>IF(L908&lt;&gt;0, ROUND(E908/L908, 2), 0)</f>
        <v>0</v>
      </c>
      <c r="Q908" s="5" t="str">
        <f>LEFT(N908, SEARCH("/",N908,1)-1)</f>
        <v>music</v>
      </c>
      <c r="R908" s="5" t="str">
        <f>RIGHT(N908, LEN(N908) - LEN(Q908) - 1)</f>
        <v>jazz</v>
      </c>
      <c r="S908" s="11">
        <f>(((J908/60)/60)/24)+DATE(1970,1,1)</f>
        <v>41681.189699074072</v>
      </c>
      <c r="T908" s="12">
        <f>(((I908/60)/60)/24)+DATE(1970,1,1)</f>
        <v>41711.148032407407</v>
      </c>
      <c r="U908" s="14">
        <f>YEAR(T908)</f>
        <v>2014</v>
      </c>
    </row>
    <row r="909" spans="1:21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>ROUND(((E909 / D909)*100), 0)</f>
        <v>0</v>
      </c>
      <c r="P909">
        <f>IF(L909&lt;&gt;0, ROUND(E909/L909, 2), 0)</f>
        <v>0</v>
      </c>
      <c r="Q909" s="5" t="str">
        <f>LEFT(N909, SEARCH("/",N909,1)-1)</f>
        <v>music</v>
      </c>
      <c r="R909" s="5" t="str">
        <f>RIGHT(N909, LEN(N909) - LEN(Q909) - 1)</f>
        <v>jazz</v>
      </c>
      <c r="S909" s="11">
        <f>(((J909/60)/60)/24)+DATE(1970,1,1)</f>
        <v>40767.192395833335</v>
      </c>
      <c r="T909" s="12">
        <f>(((I909/60)/60)/24)+DATE(1970,1,1)</f>
        <v>40797.192395833335</v>
      </c>
      <c r="U909" s="14">
        <f>YEAR(T909)</f>
        <v>2011</v>
      </c>
    </row>
    <row r="910" spans="1:21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>ROUND(((E910 / D910)*100), 0)</f>
        <v>0</v>
      </c>
      <c r="P910">
        <f>IF(L910&lt;&gt;0, ROUND(E910/L910, 2), 0)</f>
        <v>0</v>
      </c>
      <c r="Q910" s="5" t="str">
        <f>LEFT(N910, SEARCH("/",N910,1)-1)</f>
        <v>music</v>
      </c>
      <c r="R910" s="5" t="str">
        <f>RIGHT(N910, LEN(N910) - LEN(Q910) - 1)</f>
        <v>jazz</v>
      </c>
      <c r="S910" s="11">
        <f>(((J910/60)/60)/24)+DATE(1970,1,1)</f>
        <v>40340.801562499997</v>
      </c>
      <c r="T910" s="12">
        <f>(((I910/60)/60)/24)+DATE(1970,1,1)</f>
        <v>40386.207638888889</v>
      </c>
      <c r="U910" s="14">
        <f>YEAR(T910)</f>
        <v>2010</v>
      </c>
    </row>
    <row r="911" spans="1:21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>ROUND(((E911 / D911)*100), 0)</f>
        <v>3</v>
      </c>
      <c r="P911">
        <f>IF(L911&lt;&gt;0, ROUND(E911/L911, 2), 0)</f>
        <v>65</v>
      </c>
      <c r="Q911" s="5" t="str">
        <f>LEFT(N911, SEARCH("/",N911,1)-1)</f>
        <v>music</v>
      </c>
      <c r="R911" s="5" t="str">
        <f>RIGHT(N911, LEN(N911) - LEN(Q911) - 1)</f>
        <v>jazz</v>
      </c>
      <c r="S911" s="11">
        <f>(((J911/60)/60)/24)+DATE(1970,1,1)</f>
        <v>41081.69027777778</v>
      </c>
      <c r="T911" s="12">
        <f>(((I911/60)/60)/24)+DATE(1970,1,1)</f>
        <v>41113.166666666664</v>
      </c>
      <c r="U911" s="14">
        <f>YEAR(T911)</f>
        <v>2012</v>
      </c>
    </row>
    <row r="912" spans="1:21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>ROUND(((E912 / D912)*100), 0)</f>
        <v>22</v>
      </c>
      <c r="P912">
        <f>IF(L912&lt;&gt;0, ROUND(E912/L912, 2), 0)</f>
        <v>24.6</v>
      </c>
      <c r="Q912" s="5" t="str">
        <f>LEFT(N912, SEARCH("/",N912,1)-1)</f>
        <v>music</v>
      </c>
      <c r="R912" s="5" t="str">
        <f>RIGHT(N912, LEN(N912) - LEN(Q912) - 1)</f>
        <v>jazz</v>
      </c>
      <c r="S912" s="11">
        <f>(((J912/60)/60)/24)+DATE(1970,1,1)</f>
        <v>42737.545358796298</v>
      </c>
      <c r="T912" s="12">
        <f>(((I912/60)/60)/24)+DATE(1970,1,1)</f>
        <v>42797.545358796298</v>
      </c>
      <c r="U912" s="14">
        <f>YEAR(T912)</f>
        <v>2017</v>
      </c>
    </row>
    <row r="913" spans="1:21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>ROUND(((E913 / D913)*100), 0)</f>
        <v>0</v>
      </c>
      <c r="P913">
        <f>IF(L913&lt;&gt;0, ROUND(E913/L913, 2), 0)</f>
        <v>0</v>
      </c>
      <c r="Q913" s="5" t="str">
        <f>LEFT(N913, SEARCH("/",N913,1)-1)</f>
        <v>music</v>
      </c>
      <c r="R913" s="5" t="str">
        <f>RIGHT(N913, LEN(N913) - LEN(Q913) - 1)</f>
        <v>jazz</v>
      </c>
      <c r="S913" s="11">
        <f>(((J913/60)/60)/24)+DATE(1970,1,1)</f>
        <v>41642.005150462966</v>
      </c>
      <c r="T913" s="12">
        <f>(((I913/60)/60)/24)+DATE(1970,1,1)</f>
        <v>41663.005150462966</v>
      </c>
      <c r="U913" s="14">
        <f>YEAR(T913)</f>
        <v>2014</v>
      </c>
    </row>
    <row r="914" spans="1:21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>ROUND(((E914 / D914)*100), 0)</f>
        <v>1</v>
      </c>
      <c r="P914">
        <f>IF(L914&lt;&gt;0, ROUND(E914/L914, 2), 0)</f>
        <v>15</v>
      </c>
      <c r="Q914" s="5" t="str">
        <f>LEFT(N914, SEARCH("/",N914,1)-1)</f>
        <v>music</v>
      </c>
      <c r="R914" s="5" t="str">
        <f>RIGHT(N914, LEN(N914) - LEN(Q914) - 1)</f>
        <v>jazz</v>
      </c>
      <c r="S914" s="11">
        <f>(((J914/60)/60)/24)+DATE(1970,1,1)</f>
        <v>41194.109340277777</v>
      </c>
      <c r="T914" s="12">
        <f>(((I914/60)/60)/24)+DATE(1970,1,1)</f>
        <v>41254.151006944441</v>
      </c>
      <c r="U914" s="14">
        <f>YEAR(T914)</f>
        <v>2012</v>
      </c>
    </row>
    <row r="915" spans="1:21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>ROUND(((E915 / D915)*100), 0)</f>
        <v>7</v>
      </c>
      <c r="P915">
        <f>IF(L915&lt;&gt;0, ROUND(E915/L915, 2), 0)</f>
        <v>82.58</v>
      </c>
      <c r="Q915" s="5" t="str">
        <f>LEFT(N915, SEARCH("/",N915,1)-1)</f>
        <v>music</v>
      </c>
      <c r="R915" s="5" t="str">
        <f>RIGHT(N915, LEN(N915) - LEN(Q915) - 1)</f>
        <v>jazz</v>
      </c>
      <c r="S915" s="11">
        <f>(((J915/60)/60)/24)+DATE(1970,1,1)</f>
        <v>41004.139108796298</v>
      </c>
      <c r="T915" s="12">
        <f>(((I915/60)/60)/24)+DATE(1970,1,1)</f>
        <v>41034.139108796298</v>
      </c>
      <c r="U915" s="14">
        <f>YEAR(T915)</f>
        <v>2012</v>
      </c>
    </row>
    <row r="916" spans="1:21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>ROUND(((E916 / D916)*100), 0)</f>
        <v>0</v>
      </c>
      <c r="P916">
        <f>IF(L916&lt;&gt;0, ROUND(E916/L916, 2), 0)</f>
        <v>0</v>
      </c>
      <c r="Q916" s="5" t="str">
        <f>LEFT(N916, SEARCH("/",N916,1)-1)</f>
        <v>music</v>
      </c>
      <c r="R916" s="5" t="str">
        <f>RIGHT(N916, LEN(N916) - LEN(Q916) - 1)</f>
        <v>jazz</v>
      </c>
      <c r="S916" s="11">
        <f>(((J916/60)/60)/24)+DATE(1970,1,1)</f>
        <v>41116.763275462967</v>
      </c>
      <c r="T916" s="12">
        <f>(((I916/60)/60)/24)+DATE(1970,1,1)</f>
        <v>41146.763275462967</v>
      </c>
      <c r="U916" s="14">
        <f>YEAR(T916)</f>
        <v>2012</v>
      </c>
    </row>
    <row r="917" spans="1:21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>ROUND(((E917 / D917)*100), 0)</f>
        <v>6</v>
      </c>
      <c r="P917">
        <f>IF(L917&lt;&gt;0, ROUND(E917/L917, 2), 0)</f>
        <v>41.67</v>
      </c>
      <c r="Q917" s="5" t="str">
        <f>LEFT(N917, SEARCH("/",N917,1)-1)</f>
        <v>music</v>
      </c>
      <c r="R917" s="5" t="str">
        <f>RIGHT(N917, LEN(N917) - LEN(Q917) - 1)</f>
        <v>jazz</v>
      </c>
      <c r="S917" s="11">
        <f>(((J917/60)/60)/24)+DATE(1970,1,1)</f>
        <v>40937.679560185185</v>
      </c>
      <c r="T917" s="12">
        <f>(((I917/60)/60)/24)+DATE(1970,1,1)</f>
        <v>40969.207638888889</v>
      </c>
      <c r="U917" s="14">
        <f>YEAR(T917)</f>
        <v>2012</v>
      </c>
    </row>
    <row r="918" spans="1:21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>ROUND(((E918 / D918)*100), 0)</f>
        <v>0</v>
      </c>
      <c r="P918">
        <f>IF(L918&lt;&gt;0, ROUND(E918/L918, 2), 0)</f>
        <v>0</v>
      </c>
      <c r="Q918" s="5" t="str">
        <f>LEFT(N918, SEARCH("/",N918,1)-1)</f>
        <v>music</v>
      </c>
      <c r="R918" s="5" t="str">
        <f>RIGHT(N918, LEN(N918) - LEN(Q918) - 1)</f>
        <v>jazz</v>
      </c>
      <c r="S918" s="11">
        <f>(((J918/60)/60)/24)+DATE(1970,1,1)</f>
        <v>40434.853402777779</v>
      </c>
      <c r="T918" s="12">
        <f>(((I918/60)/60)/24)+DATE(1970,1,1)</f>
        <v>40473.208333333336</v>
      </c>
      <c r="U918" s="14">
        <f>YEAR(T918)</f>
        <v>2010</v>
      </c>
    </row>
    <row r="919" spans="1:21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>ROUND(((E919 / D919)*100), 0)</f>
        <v>1</v>
      </c>
      <c r="P919">
        <f>IF(L919&lt;&gt;0, ROUND(E919/L919, 2), 0)</f>
        <v>30</v>
      </c>
      <c r="Q919" s="5" t="str">
        <f>LEFT(N919, SEARCH("/",N919,1)-1)</f>
        <v>music</v>
      </c>
      <c r="R919" s="5" t="str">
        <f>RIGHT(N919, LEN(N919) - LEN(Q919) - 1)</f>
        <v>jazz</v>
      </c>
      <c r="S919" s="11">
        <f>(((J919/60)/60)/24)+DATE(1970,1,1)</f>
        <v>41802.94363425926</v>
      </c>
      <c r="T919" s="12">
        <f>(((I919/60)/60)/24)+DATE(1970,1,1)</f>
        <v>41834.104166666664</v>
      </c>
      <c r="U919" s="14">
        <f>YEAR(T919)</f>
        <v>2014</v>
      </c>
    </row>
    <row r="920" spans="1:21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>ROUND(((E920 / D920)*100), 0)</f>
        <v>5</v>
      </c>
      <c r="P920">
        <f>IF(L920&lt;&gt;0, ROUND(E920/L920, 2), 0)</f>
        <v>19.600000000000001</v>
      </c>
      <c r="Q920" s="5" t="str">
        <f>LEFT(N920, SEARCH("/",N920,1)-1)</f>
        <v>music</v>
      </c>
      <c r="R920" s="5" t="str">
        <f>RIGHT(N920, LEN(N920) - LEN(Q920) - 1)</f>
        <v>jazz</v>
      </c>
      <c r="S920" s="11">
        <f>(((J920/60)/60)/24)+DATE(1970,1,1)</f>
        <v>41944.916215277779</v>
      </c>
      <c r="T920" s="12">
        <f>(((I920/60)/60)/24)+DATE(1970,1,1)</f>
        <v>41974.957881944443</v>
      </c>
      <c r="U920" s="14">
        <f>YEAR(T920)</f>
        <v>2014</v>
      </c>
    </row>
    <row r="921" spans="1:21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>ROUND(((E921 / D921)*100), 0)</f>
        <v>1</v>
      </c>
      <c r="P921">
        <f>IF(L921&lt;&gt;0, ROUND(E921/L921, 2), 0)</f>
        <v>100</v>
      </c>
      <c r="Q921" s="5" t="str">
        <f>LEFT(N921, SEARCH("/",N921,1)-1)</f>
        <v>music</v>
      </c>
      <c r="R921" s="5" t="str">
        <f>RIGHT(N921, LEN(N921) - LEN(Q921) - 1)</f>
        <v>jazz</v>
      </c>
      <c r="S921" s="11">
        <f>(((J921/60)/60)/24)+DATE(1970,1,1)</f>
        <v>41227.641724537039</v>
      </c>
      <c r="T921" s="12">
        <f>(((I921/60)/60)/24)+DATE(1970,1,1)</f>
        <v>41262.641724537039</v>
      </c>
      <c r="U921" s="14">
        <f>YEAR(T921)</f>
        <v>2012</v>
      </c>
    </row>
    <row r="922" spans="1:21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>ROUND(((E922 / D922)*100), 0)</f>
        <v>0</v>
      </c>
      <c r="P922">
        <f>IF(L922&lt;&gt;0, ROUND(E922/L922, 2), 0)</f>
        <v>0</v>
      </c>
      <c r="Q922" s="5" t="str">
        <f>LEFT(N922, SEARCH("/",N922,1)-1)</f>
        <v>music</v>
      </c>
      <c r="R922" s="5" t="str">
        <f>RIGHT(N922, LEN(N922) - LEN(Q922) - 1)</f>
        <v>jazz</v>
      </c>
      <c r="S922" s="11">
        <f>(((J922/60)/60)/24)+DATE(1970,1,1)</f>
        <v>41562.67155092593</v>
      </c>
      <c r="T922" s="12">
        <f>(((I922/60)/60)/24)+DATE(1970,1,1)</f>
        <v>41592.713217592594</v>
      </c>
      <c r="U922" s="14">
        <f>YEAR(T922)</f>
        <v>2013</v>
      </c>
    </row>
    <row r="923" spans="1:21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>ROUND(((E923 / D923)*100), 0)</f>
        <v>31</v>
      </c>
      <c r="P923">
        <f>IF(L923&lt;&gt;0, ROUND(E923/L923, 2), 0)</f>
        <v>231.75</v>
      </c>
      <c r="Q923" s="5" t="str">
        <f>LEFT(N923, SEARCH("/",N923,1)-1)</f>
        <v>music</v>
      </c>
      <c r="R923" s="5" t="str">
        <f>RIGHT(N923, LEN(N923) - LEN(Q923) - 1)</f>
        <v>jazz</v>
      </c>
      <c r="S923" s="11">
        <f>(((J923/60)/60)/24)+DATE(1970,1,1)</f>
        <v>40847.171018518515</v>
      </c>
      <c r="T923" s="12">
        <f>(((I923/60)/60)/24)+DATE(1970,1,1)</f>
        <v>40889.212685185186</v>
      </c>
      <c r="U923" s="14">
        <f>YEAR(T923)</f>
        <v>2011</v>
      </c>
    </row>
    <row r="924" spans="1:21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>ROUND(((E924 / D924)*100), 0)</f>
        <v>21</v>
      </c>
      <c r="P924">
        <f>IF(L924&lt;&gt;0, ROUND(E924/L924, 2), 0)</f>
        <v>189.33</v>
      </c>
      <c r="Q924" s="5" t="str">
        <f>LEFT(N924, SEARCH("/",N924,1)-1)</f>
        <v>music</v>
      </c>
      <c r="R924" s="5" t="str">
        <f>RIGHT(N924, LEN(N924) - LEN(Q924) - 1)</f>
        <v>jazz</v>
      </c>
      <c r="S924" s="11">
        <f>(((J924/60)/60)/24)+DATE(1970,1,1)</f>
        <v>41878.530011574076</v>
      </c>
      <c r="T924" s="12">
        <f>(((I924/60)/60)/24)+DATE(1970,1,1)</f>
        <v>41913.530011574076</v>
      </c>
      <c r="U924" s="14">
        <f>YEAR(T924)</f>
        <v>2014</v>
      </c>
    </row>
    <row r="925" spans="1:21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>ROUND(((E925 / D925)*100), 0)</f>
        <v>2</v>
      </c>
      <c r="P925">
        <f>IF(L925&lt;&gt;0, ROUND(E925/L925, 2), 0)</f>
        <v>55</v>
      </c>
      <c r="Q925" s="5" t="str">
        <f>LEFT(N925, SEARCH("/",N925,1)-1)</f>
        <v>music</v>
      </c>
      <c r="R925" s="5" t="str">
        <f>RIGHT(N925, LEN(N925) - LEN(Q925) - 1)</f>
        <v>jazz</v>
      </c>
      <c r="S925" s="11">
        <f>(((J925/60)/60)/24)+DATE(1970,1,1)</f>
        <v>41934.959756944445</v>
      </c>
      <c r="T925" s="12">
        <f>(((I925/60)/60)/24)+DATE(1970,1,1)</f>
        <v>41965.001423611116</v>
      </c>
      <c r="U925" s="14">
        <f>YEAR(T925)</f>
        <v>2014</v>
      </c>
    </row>
    <row r="926" spans="1:21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>ROUND(((E926 / D926)*100), 0)</f>
        <v>11</v>
      </c>
      <c r="P926">
        <f>IF(L926&lt;&gt;0, ROUND(E926/L926, 2), 0)</f>
        <v>21.8</v>
      </c>
      <c r="Q926" s="5" t="str">
        <f>LEFT(N926, SEARCH("/",N926,1)-1)</f>
        <v>music</v>
      </c>
      <c r="R926" s="5" t="str">
        <f>RIGHT(N926, LEN(N926) - LEN(Q926) - 1)</f>
        <v>jazz</v>
      </c>
      <c r="S926" s="11">
        <f>(((J926/60)/60)/24)+DATE(1970,1,1)</f>
        <v>41288.942928240744</v>
      </c>
      <c r="T926" s="12">
        <f>(((I926/60)/60)/24)+DATE(1970,1,1)</f>
        <v>41318.942928240744</v>
      </c>
      <c r="U926" s="14">
        <f>YEAR(T926)</f>
        <v>2013</v>
      </c>
    </row>
    <row r="927" spans="1:21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>ROUND(((E927 / D927)*100), 0)</f>
        <v>3</v>
      </c>
      <c r="P927">
        <f>IF(L927&lt;&gt;0, ROUND(E927/L927, 2), 0)</f>
        <v>32</v>
      </c>
      <c r="Q927" s="5" t="str">
        <f>LEFT(N927, SEARCH("/",N927,1)-1)</f>
        <v>music</v>
      </c>
      <c r="R927" s="5" t="str">
        <f>RIGHT(N927, LEN(N927) - LEN(Q927) - 1)</f>
        <v>jazz</v>
      </c>
      <c r="S927" s="11">
        <f>(((J927/60)/60)/24)+DATE(1970,1,1)</f>
        <v>41575.880914351852</v>
      </c>
      <c r="T927" s="12">
        <f>(((I927/60)/60)/24)+DATE(1970,1,1)</f>
        <v>41605.922581018516</v>
      </c>
      <c r="U927" s="14">
        <f>YEAR(T927)</f>
        <v>2013</v>
      </c>
    </row>
    <row r="928" spans="1:21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>ROUND(((E928 / D928)*100), 0)</f>
        <v>0</v>
      </c>
      <c r="P928">
        <f>IF(L928&lt;&gt;0, ROUND(E928/L928, 2), 0)</f>
        <v>0</v>
      </c>
      <c r="Q928" s="5" t="str">
        <f>LEFT(N928, SEARCH("/",N928,1)-1)</f>
        <v>music</v>
      </c>
      <c r="R928" s="5" t="str">
        <f>RIGHT(N928, LEN(N928) - LEN(Q928) - 1)</f>
        <v>jazz</v>
      </c>
      <c r="S928" s="11">
        <f>(((J928/60)/60)/24)+DATE(1970,1,1)</f>
        <v>40338.02002314815</v>
      </c>
      <c r="T928" s="12">
        <f>(((I928/60)/60)/24)+DATE(1970,1,1)</f>
        <v>40367.944444444445</v>
      </c>
      <c r="U928" s="14">
        <f>YEAR(T928)</f>
        <v>2010</v>
      </c>
    </row>
    <row r="929" spans="1:21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>ROUND(((E929 / D929)*100), 0)</f>
        <v>0</v>
      </c>
      <c r="P929">
        <f>IF(L929&lt;&gt;0, ROUND(E929/L929, 2), 0)</f>
        <v>0</v>
      </c>
      <c r="Q929" s="5" t="str">
        <f>LEFT(N929, SEARCH("/",N929,1)-1)</f>
        <v>music</v>
      </c>
      <c r="R929" s="5" t="str">
        <f>RIGHT(N929, LEN(N929) - LEN(Q929) - 1)</f>
        <v>jazz</v>
      </c>
      <c r="S929" s="11">
        <f>(((J929/60)/60)/24)+DATE(1970,1,1)</f>
        <v>41013.822858796295</v>
      </c>
      <c r="T929" s="12">
        <f>(((I929/60)/60)/24)+DATE(1970,1,1)</f>
        <v>41043.822858796295</v>
      </c>
      <c r="U929" s="14">
        <f>YEAR(T929)</f>
        <v>2012</v>
      </c>
    </row>
    <row r="930" spans="1:21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>ROUND(((E930 / D930)*100), 0)</f>
        <v>11</v>
      </c>
      <c r="P930">
        <f>IF(L930&lt;&gt;0, ROUND(E930/L930, 2), 0)</f>
        <v>56.25</v>
      </c>
      <c r="Q930" s="5" t="str">
        <f>LEFT(N930, SEARCH("/",N930,1)-1)</f>
        <v>music</v>
      </c>
      <c r="R930" s="5" t="str">
        <f>RIGHT(N930, LEN(N930) - LEN(Q930) - 1)</f>
        <v>jazz</v>
      </c>
      <c r="S930" s="11">
        <f>(((J930/60)/60)/24)+DATE(1970,1,1)</f>
        <v>41180.86241898148</v>
      </c>
      <c r="T930" s="12">
        <f>(((I930/60)/60)/24)+DATE(1970,1,1)</f>
        <v>41231</v>
      </c>
      <c r="U930" s="14">
        <f>YEAR(T930)</f>
        <v>2012</v>
      </c>
    </row>
    <row r="931" spans="1:21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>ROUND(((E931 / D931)*100), 0)</f>
        <v>0</v>
      </c>
      <c r="P931">
        <f>IF(L931&lt;&gt;0, ROUND(E931/L931, 2), 0)</f>
        <v>0</v>
      </c>
      <c r="Q931" s="5" t="str">
        <f>LEFT(N931, SEARCH("/",N931,1)-1)</f>
        <v>music</v>
      </c>
      <c r="R931" s="5" t="str">
        <f>RIGHT(N931, LEN(N931) - LEN(Q931) - 1)</f>
        <v>jazz</v>
      </c>
      <c r="S931" s="11">
        <f>(((J931/60)/60)/24)+DATE(1970,1,1)</f>
        <v>40978.238067129627</v>
      </c>
      <c r="T931" s="12">
        <f>(((I931/60)/60)/24)+DATE(1970,1,1)</f>
        <v>41008.196400462963</v>
      </c>
      <c r="U931" s="14">
        <f>YEAR(T931)</f>
        <v>2012</v>
      </c>
    </row>
    <row r="932" spans="1:21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>ROUND(((E932 / D932)*100), 0)</f>
        <v>38</v>
      </c>
      <c r="P932">
        <f>IF(L932&lt;&gt;0, ROUND(E932/L932, 2), 0)</f>
        <v>69</v>
      </c>
      <c r="Q932" s="5" t="str">
        <f>LEFT(N932, SEARCH("/",N932,1)-1)</f>
        <v>music</v>
      </c>
      <c r="R932" s="5" t="str">
        <f>RIGHT(N932, LEN(N932) - LEN(Q932) - 1)</f>
        <v>jazz</v>
      </c>
      <c r="S932" s="11">
        <f>(((J932/60)/60)/24)+DATE(1970,1,1)</f>
        <v>40312.915578703702</v>
      </c>
      <c r="T932" s="12">
        <f>(((I932/60)/60)/24)+DATE(1970,1,1)</f>
        <v>40354.897222222222</v>
      </c>
      <c r="U932" s="14">
        <f>YEAR(T932)</f>
        <v>2010</v>
      </c>
    </row>
    <row r="933" spans="1:21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>ROUND(((E933 / D933)*100), 0)</f>
        <v>7</v>
      </c>
      <c r="P933">
        <f>IF(L933&lt;&gt;0, ROUND(E933/L933, 2), 0)</f>
        <v>18.71</v>
      </c>
      <c r="Q933" s="5" t="str">
        <f>LEFT(N933, SEARCH("/",N933,1)-1)</f>
        <v>music</v>
      </c>
      <c r="R933" s="5" t="str">
        <f>RIGHT(N933, LEN(N933) - LEN(Q933) - 1)</f>
        <v>jazz</v>
      </c>
      <c r="S933" s="11">
        <f>(((J933/60)/60)/24)+DATE(1970,1,1)</f>
        <v>41680.359976851854</v>
      </c>
      <c r="T933" s="12">
        <f>(((I933/60)/60)/24)+DATE(1970,1,1)</f>
        <v>41714.916666666664</v>
      </c>
      <c r="U933" s="14">
        <f>YEAR(T933)</f>
        <v>2014</v>
      </c>
    </row>
    <row r="934" spans="1:21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>ROUND(((E934 / D934)*100), 0)</f>
        <v>15</v>
      </c>
      <c r="P934">
        <f>IF(L934&lt;&gt;0, ROUND(E934/L934, 2), 0)</f>
        <v>46.03</v>
      </c>
      <c r="Q934" s="5" t="str">
        <f>LEFT(N934, SEARCH("/",N934,1)-1)</f>
        <v>music</v>
      </c>
      <c r="R934" s="5" t="str">
        <f>RIGHT(N934, LEN(N934) - LEN(Q934) - 1)</f>
        <v>jazz</v>
      </c>
      <c r="S934" s="11">
        <f>(((J934/60)/60)/24)+DATE(1970,1,1)</f>
        <v>41310.969270833331</v>
      </c>
      <c r="T934" s="12">
        <f>(((I934/60)/60)/24)+DATE(1970,1,1)</f>
        <v>41355.927604166667</v>
      </c>
      <c r="U934" s="14">
        <f>YEAR(T934)</f>
        <v>2013</v>
      </c>
    </row>
    <row r="935" spans="1:21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>ROUND(((E935 / D935)*100), 0)</f>
        <v>6</v>
      </c>
      <c r="P935">
        <f>IF(L935&lt;&gt;0, ROUND(E935/L935, 2), 0)</f>
        <v>60</v>
      </c>
      <c r="Q935" s="5" t="str">
        <f>LEFT(N935, SEARCH("/",N935,1)-1)</f>
        <v>music</v>
      </c>
      <c r="R935" s="5" t="str">
        <f>RIGHT(N935, LEN(N935) - LEN(Q935) - 1)</f>
        <v>jazz</v>
      </c>
      <c r="S935" s="11">
        <f>(((J935/60)/60)/24)+DATE(1970,1,1)</f>
        <v>41711.169085648151</v>
      </c>
      <c r="T935" s="12">
        <f>(((I935/60)/60)/24)+DATE(1970,1,1)</f>
        <v>41771.169085648151</v>
      </c>
      <c r="U935" s="14">
        <f>YEAR(T935)</f>
        <v>2014</v>
      </c>
    </row>
    <row r="936" spans="1:21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>ROUND(((E936 / D936)*100), 0)</f>
        <v>30</v>
      </c>
      <c r="P936">
        <f>IF(L936&lt;&gt;0, ROUND(E936/L936, 2), 0)</f>
        <v>50.67</v>
      </c>
      <c r="Q936" s="5" t="str">
        <f>LEFT(N936, SEARCH("/",N936,1)-1)</f>
        <v>music</v>
      </c>
      <c r="R936" s="5" t="str">
        <f>RIGHT(N936, LEN(N936) - LEN(Q936) - 1)</f>
        <v>jazz</v>
      </c>
      <c r="S936" s="11">
        <f>(((J936/60)/60)/24)+DATE(1970,1,1)</f>
        <v>41733.737083333333</v>
      </c>
      <c r="T936" s="12">
        <f>(((I936/60)/60)/24)+DATE(1970,1,1)</f>
        <v>41763.25</v>
      </c>
      <c r="U936" s="14">
        <f>YEAR(T936)</f>
        <v>2014</v>
      </c>
    </row>
    <row r="937" spans="1:21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>ROUND(((E937 / D937)*100), 0)</f>
        <v>1</v>
      </c>
      <c r="P937">
        <f>IF(L937&lt;&gt;0, ROUND(E937/L937, 2), 0)</f>
        <v>25</v>
      </c>
      <c r="Q937" s="5" t="str">
        <f>LEFT(N937, SEARCH("/",N937,1)-1)</f>
        <v>music</v>
      </c>
      <c r="R937" s="5" t="str">
        <f>RIGHT(N937, LEN(N937) - LEN(Q937) - 1)</f>
        <v>jazz</v>
      </c>
      <c r="S937" s="11">
        <f>(((J937/60)/60)/24)+DATE(1970,1,1)</f>
        <v>42368.333668981482</v>
      </c>
      <c r="T937" s="12">
        <f>(((I937/60)/60)/24)+DATE(1970,1,1)</f>
        <v>42398.333668981482</v>
      </c>
      <c r="U937" s="14">
        <f>YEAR(T937)</f>
        <v>2016</v>
      </c>
    </row>
    <row r="938" spans="1:21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>ROUND(((E938 / D938)*100), 0)</f>
        <v>0</v>
      </c>
      <c r="P938">
        <f>IF(L938&lt;&gt;0, ROUND(E938/L938, 2), 0)</f>
        <v>0</v>
      </c>
      <c r="Q938" s="5" t="str">
        <f>LEFT(N938, SEARCH("/",N938,1)-1)</f>
        <v>music</v>
      </c>
      <c r="R938" s="5" t="str">
        <f>RIGHT(N938, LEN(N938) - LEN(Q938) - 1)</f>
        <v>jazz</v>
      </c>
      <c r="S938" s="11">
        <f>(((J938/60)/60)/24)+DATE(1970,1,1)</f>
        <v>40883.024178240739</v>
      </c>
      <c r="T938" s="12">
        <f>(((I938/60)/60)/24)+DATE(1970,1,1)</f>
        <v>40926.833333333336</v>
      </c>
      <c r="U938" s="14">
        <f>YEAR(T938)</f>
        <v>2012</v>
      </c>
    </row>
    <row r="939" spans="1:21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>ROUND(((E939 / D939)*100), 0)</f>
        <v>1</v>
      </c>
      <c r="P939">
        <f>IF(L939&lt;&gt;0, ROUND(E939/L939, 2), 0)</f>
        <v>20</v>
      </c>
      <c r="Q939" s="5" t="str">
        <f>LEFT(N939, SEARCH("/",N939,1)-1)</f>
        <v>music</v>
      </c>
      <c r="R939" s="5" t="str">
        <f>RIGHT(N939, LEN(N939) - LEN(Q939) - 1)</f>
        <v>jazz</v>
      </c>
      <c r="S939" s="11">
        <f>(((J939/60)/60)/24)+DATE(1970,1,1)</f>
        <v>41551.798113425924</v>
      </c>
      <c r="T939" s="12">
        <f>(((I939/60)/60)/24)+DATE(1970,1,1)</f>
        <v>41581.839780092596</v>
      </c>
      <c r="U939" s="14">
        <f>YEAR(T939)</f>
        <v>2013</v>
      </c>
    </row>
    <row r="940" spans="1:21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>ROUND(((E940 / D940)*100), 0)</f>
        <v>0</v>
      </c>
      <c r="P940">
        <f>IF(L940&lt;&gt;0, ROUND(E940/L940, 2), 0)</f>
        <v>25</v>
      </c>
      <c r="Q940" s="5" t="str">
        <f>LEFT(N940, SEARCH("/",N940,1)-1)</f>
        <v>music</v>
      </c>
      <c r="R940" s="5" t="str">
        <f>RIGHT(N940, LEN(N940) - LEN(Q940) - 1)</f>
        <v>jazz</v>
      </c>
      <c r="S940" s="11">
        <f>(((J940/60)/60)/24)+DATE(1970,1,1)</f>
        <v>41124.479722222226</v>
      </c>
      <c r="T940" s="12">
        <f>(((I940/60)/60)/24)+DATE(1970,1,1)</f>
        <v>41154.479722222226</v>
      </c>
      <c r="U940" s="14">
        <f>YEAR(T940)</f>
        <v>2012</v>
      </c>
    </row>
    <row r="941" spans="1:21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>ROUND(((E941 / D941)*100), 0)</f>
        <v>1</v>
      </c>
      <c r="P941">
        <f>IF(L941&lt;&gt;0, ROUND(E941/L941, 2), 0)</f>
        <v>20</v>
      </c>
      <c r="Q941" s="5" t="str">
        <f>LEFT(N941, SEARCH("/",N941,1)-1)</f>
        <v>music</v>
      </c>
      <c r="R941" s="5" t="str">
        <f>RIGHT(N941, LEN(N941) - LEN(Q941) - 1)</f>
        <v>jazz</v>
      </c>
      <c r="S941" s="11">
        <f>(((J941/60)/60)/24)+DATE(1970,1,1)</f>
        <v>41416.763171296298</v>
      </c>
      <c r="T941" s="12">
        <f>(((I941/60)/60)/24)+DATE(1970,1,1)</f>
        <v>41455.831944444442</v>
      </c>
      <c r="U941" s="14">
        <f>YEAR(T941)</f>
        <v>2013</v>
      </c>
    </row>
    <row r="942" spans="1:21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>ROUND(((E942 / D942)*100), 0)</f>
        <v>17</v>
      </c>
      <c r="P942">
        <f>IF(L942&lt;&gt;0, ROUND(E942/L942, 2), 0)</f>
        <v>110.29</v>
      </c>
      <c r="Q942" s="5" t="str">
        <f>LEFT(N942, SEARCH("/",N942,1)-1)</f>
        <v>technology</v>
      </c>
      <c r="R942" s="5" t="str">
        <f>RIGHT(N942, LEN(N942) - LEN(Q942) - 1)</f>
        <v>wearables</v>
      </c>
      <c r="S942" s="11">
        <f>(((J942/60)/60)/24)+DATE(1970,1,1)</f>
        <v>42182.008402777778</v>
      </c>
      <c r="T942" s="12">
        <f>(((I942/60)/60)/24)+DATE(1970,1,1)</f>
        <v>42227.008402777778</v>
      </c>
      <c r="U942" s="14">
        <f>YEAR(T942)</f>
        <v>2015</v>
      </c>
    </row>
    <row r="943" spans="1:21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>ROUND(((E943 / D943)*100), 0)</f>
        <v>2</v>
      </c>
      <c r="P943">
        <f>IF(L943&lt;&gt;0, ROUND(E943/L943, 2), 0)</f>
        <v>37.450000000000003</v>
      </c>
      <c r="Q943" s="5" t="str">
        <f>LEFT(N943, SEARCH("/",N943,1)-1)</f>
        <v>technology</v>
      </c>
      <c r="R943" s="5" t="str">
        <f>RIGHT(N943, LEN(N943) - LEN(Q943) - 1)</f>
        <v>wearables</v>
      </c>
      <c r="S943" s="11">
        <f>(((J943/60)/60)/24)+DATE(1970,1,1)</f>
        <v>42746.096585648149</v>
      </c>
      <c r="T943" s="12">
        <f>(((I943/60)/60)/24)+DATE(1970,1,1)</f>
        <v>42776.096585648149</v>
      </c>
      <c r="U943" s="14">
        <f>YEAR(T943)</f>
        <v>2017</v>
      </c>
    </row>
    <row r="944" spans="1:21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>ROUND(((E944 / D944)*100), 0)</f>
        <v>9</v>
      </c>
      <c r="P944">
        <f>IF(L944&lt;&gt;0, ROUND(E944/L944, 2), 0)</f>
        <v>41.75</v>
      </c>
      <c r="Q944" s="5" t="str">
        <f>LEFT(N944, SEARCH("/",N944,1)-1)</f>
        <v>technology</v>
      </c>
      <c r="R944" s="5" t="str">
        <f>RIGHT(N944, LEN(N944) - LEN(Q944) - 1)</f>
        <v>wearables</v>
      </c>
      <c r="S944" s="11">
        <f>(((J944/60)/60)/24)+DATE(1970,1,1)</f>
        <v>42382.843287037031</v>
      </c>
      <c r="T944" s="12">
        <f>(((I944/60)/60)/24)+DATE(1970,1,1)</f>
        <v>42418.843287037031</v>
      </c>
      <c r="U944" s="14">
        <f>YEAR(T944)</f>
        <v>2016</v>
      </c>
    </row>
    <row r="945" spans="1:21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>ROUND(((E945 / D945)*100), 0)</f>
        <v>10</v>
      </c>
      <c r="P945">
        <f>IF(L945&lt;&gt;0, ROUND(E945/L945, 2), 0)</f>
        <v>24.08</v>
      </c>
      <c r="Q945" s="5" t="str">
        <f>LEFT(N945, SEARCH("/",N945,1)-1)</f>
        <v>technology</v>
      </c>
      <c r="R945" s="5" t="str">
        <f>RIGHT(N945, LEN(N945) - LEN(Q945) - 1)</f>
        <v>wearables</v>
      </c>
      <c r="S945" s="11">
        <f>(((J945/60)/60)/24)+DATE(1970,1,1)</f>
        <v>42673.66788194445</v>
      </c>
      <c r="T945" s="12">
        <f>(((I945/60)/60)/24)+DATE(1970,1,1)</f>
        <v>42703.709548611107</v>
      </c>
      <c r="U945" s="14">
        <f>YEAR(T945)</f>
        <v>2016</v>
      </c>
    </row>
    <row r="946" spans="1:21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>ROUND(((E946 / D946)*100), 0)</f>
        <v>13</v>
      </c>
      <c r="P946">
        <f>IF(L946&lt;&gt;0, ROUND(E946/L946, 2), 0)</f>
        <v>69.41</v>
      </c>
      <c r="Q946" s="5" t="str">
        <f>LEFT(N946, SEARCH("/",N946,1)-1)</f>
        <v>technology</v>
      </c>
      <c r="R946" s="5" t="str">
        <f>RIGHT(N946, LEN(N946) - LEN(Q946) - 1)</f>
        <v>wearables</v>
      </c>
      <c r="S946" s="11">
        <f>(((J946/60)/60)/24)+DATE(1970,1,1)</f>
        <v>42444.583912037036</v>
      </c>
      <c r="T946" s="12">
        <f>(((I946/60)/60)/24)+DATE(1970,1,1)</f>
        <v>42478.583333333328</v>
      </c>
      <c r="U946" s="14">
        <f>YEAR(T946)</f>
        <v>2016</v>
      </c>
    </row>
    <row r="947" spans="1:21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>ROUND(((E947 / D947)*100), 0)</f>
        <v>2</v>
      </c>
      <c r="P947">
        <f>IF(L947&lt;&gt;0, ROUND(E947/L947, 2), 0)</f>
        <v>155.25</v>
      </c>
      <c r="Q947" s="5" t="str">
        <f>LEFT(N947, SEARCH("/",N947,1)-1)</f>
        <v>technology</v>
      </c>
      <c r="R947" s="5" t="str">
        <f>RIGHT(N947, LEN(N947) - LEN(Q947) - 1)</f>
        <v>wearables</v>
      </c>
      <c r="S947" s="11">
        <f>(((J947/60)/60)/24)+DATE(1970,1,1)</f>
        <v>42732.872986111113</v>
      </c>
      <c r="T947" s="12">
        <f>(((I947/60)/60)/24)+DATE(1970,1,1)</f>
        <v>42784.999305555553</v>
      </c>
      <c r="U947" s="14">
        <f>YEAR(T947)</f>
        <v>2017</v>
      </c>
    </row>
    <row r="948" spans="1:21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>ROUND(((E948 / D948)*100), 0)</f>
        <v>2</v>
      </c>
      <c r="P948">
        <f>IF(L948&lt;&gt;0, ROUND(E948/L948, 2), 0)</f>
        <v>57.2</v>
      </c>
      <c r="Q948" s="5" t="str">
        <f>LEFT(N948, SEARCH("/",N948,1)-1)</f>
        <v>technology</v>
      </c>
      <c r="R948" s="5" t="str">
        <f>RIGHT(N948, LEN(N948) - LEN(Q948) - 1)</f>
        <v>wearables</v>
      </c>
      <c r="S948" s="11">
        <f>(((J948/60)/60)/24)+DATE(1970,1,1)</f>
        <v>42592.750555555554</v>
      </c>
      <c r="T948" s="12">
        <f>(((I948/60)/60)/24)+DATE(1970,1,1)</f>
        <v>42622.750555555554</v>
      </c>
      <c r="U948" s="14">
        <f>YEAR(T948)</f>
        <v>2016</v>
      </c>
    </row>
    <row r="949" spans="1:21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>ROUND(((E949 / D949)*100), 0)</f>
        <v>0</v>
      </c>
      <c r="P949">
        <f>IF(L949&lt;&gt;0, ROUND(E949/L949, 2), 0)</f>
        <v>0</v>
      </c>
      <c r="Q949" s="5" t="str">
        <f>LEFT(N949, SEARCH("/",N949,1)-1)</f>
        <v>technology</v>
      </c>
      <c r="R949" s="5" t="str">
        <f>RIGHT(N949, LEN(N949) - LEN(Q949) - 1)</f>
        <v>wearables</v>
      </c>
      <c r="S949" s="11">
        <f>(((J949/60)/60)/24)+DATE(1970,1,1)</f>
        <v>42491.781319444446</v>
      </c>
      <c r="T949" s="12">
        <f>(((I949/60)/60)/24)+DATE(1970,1,1)</f>
        <v>42551.781319444446</v>
      </c>
      <c r="U949" s="14">
        <f>YEAR(T949)</f>
        <v>2016</v>
      </c>
    </row>
    <row r="950" spans="1:21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>ROUND(((E950 / D950)*100), 0)</f>
        <v>12</v>
      </c>
      <c r="P950">
        <f>IF(L950&lt;&gt;0, ROUND(E950/L950, 2), 0)</f>
        <v>60</v>
      </c>
      <c r="Q950" s="5" t="str">
        <f>LEFT(N950, SEARCH("/",N950,1)-1)</f>
        <v>technology</v>
      </c>
      <c r="R950" s="5" t="str">
        <f>RIGHT(N950, LEN(N950) - LEN(Q950) - 1)</f>
        <v>wearables</v>
      </c>
      <c r="S950" s="11">
        <f>(((J950/60)/60)/24)+DATE(1970,1,1)</f>
        <v>42411.828287037039</v>
      </c>
      <c r="T950" s="12">
        <f>(((I950/60)/60)/24)+DATE(1970,1,1)</f>
        <v>42441.828287037039</v>
      </c>
      <c r="U950" s="14">
        <f>YEAR(T950)</f>
        <v>2016</v>
      </c>
    </row>
    <row r="951" spans="1:21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>ROUND(((E951 / D951)*100), 0)</f>
        <v>1</v>
      </c>
      <c r="P951">
        <f>IF(L951&lt;&gt;0, ROUND(E951/L951, 2), 0)</f>
        <v>39</v>
      </c>
      <c r="Q951" s="5" t="str">
        <f>LEFT(N951, SEARCH("/",N951,1)-1)</f>
        <v>technology</v>
      </c>
      <c r="R951" s="5" t="str">
        <f>RIGHT(N951, LEN(N951) - LEN(Q951) - 1)</f>
        <v>wearables</v>
      </c>
      <c r="S951" s="11">
        <f>(((J951/60)/60)/24)+DATE(1970,1,1)</f>
        <v>42361.043703703705</v>
      </c>
      <c r="T951" s="12">
        <f>(((I951/60)/60)/24)+DATE(1970,1,1)</f>
        <v>42421.043703703705</v>
      </c>
      <c r="U951" s="14">
        <f>YEAR(T951)</f>
        <v>2016</v>
      </c>
    </row>
    <row r="952" spans="1:21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>ROUND(((E952 / D952)*100), 0)</f>
        <v>28</v>
      </c>
      <c r="P952">
        <f>IF(L952&lt;&gt;0, ROUND(E952/L952, 2), 0)</f>
        <v>58.42</v>
      </c>
      <c r="Q952" s="5" t="str">
        <f>LEFT(N952, SEARCH("/",N952,1)-1)</f>
        <v>technology</v>
      </c>
      <c r="R952" s="5" t="str">
        <f>RIGHT(N952, LEN(N952) - LEN(Q952) - 1)</f>
        <v>wearables</v>
      </c>
      <c r="S952" s="11">
        <f>(((J952/60)/60)/24)+DATE(1970,1,1)</f>
        <v>42356.750706018516</v>
      </c>
      <c r="T952" s="12">
        <f>(((I952/60)/60)/24)+DATE(1970,1,1)</f>
        <v>42386.750706018516</v>
      </c>
      <c r="U952" s="14">
        <f>YEAR(T952)</f>
        <v>2016</v>
      </c>
    </row>
    <row r="953" spans="1:21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>ROUND(((E953 / D953)*100), 0)</f>
        <v>38</v>
      </c>
      <c r="P953">
        <f>IF(L953&lt;&gt;0, ROUND(E953/L953, 2), 0)</f>
        <v>158.63999999999999</v>
      </c>
      <c r="Q953" s="5" t="str">
        <f>LEFT(N953, SEARCH("/",N953,1)-1)</f>
        <v>technology</v>
      </c>
      <c r="R953" s="5" t="str">
        <f>RIGHT(N953, LEN(N953) - LEN(Q953) - 1)</f>
        <v>wearables</v>
      </c>
      <c r="S953" s="11">
        <f>(((J953/60)/60)/24)+DATE(1970,1,1)</f>
        <v>42480.653611111105</v>
      </c>
      <c r="T953" s="12">
        <f>(((I953/60)/60)/24)+DATE(1970,1,1)</f>
        <v>42525.653611111105</v>
      </c>
      <c r="U953" s="14">
        <f>YEAR(T953)</f>
        <v>2016</v>
      </c>
    </row>
    <row r="954" spans="1:21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>ROUND(((E954 / D954)*100), 0)</f>
        <v>40</v>
      </c>
      <c r="P954">
        <f>IF(L954&lt;&gt;0, ROUND(E954/L954, 2), 0)</f>
        <v>99.86</v>
      </c>
      <c r="Q954" s="5" t="str">
        <f>LEFT(N954, SEARCH("/",N954,1)-1)</f>
        <v>technology</v>
      </c>
      <c r="R954" s="5" t="str">
        <f>RIGHT(N954, LEN(N954) - LEN(Q954) - 1)</f>
        <v>wearables</v>
      </c>
      <c r="S954" s="11">
        <f>(((J954/60)/60)/24)+DATE(1970,1,1)</f>
        <v>42662.613564814819</v>
      </c>
      <c r="T954" s="12">
        <f>(((I954/60)/60)/24)+DATE(1970,1,1)</f>
        <v>42692.655231481483</v>
      </c>
      <c r="U954" s="14">
        <f>YEAR(T954)</f>
        <v>2016</v>
      </c>
    </row>
    <row r="955" spans="1:21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>ROUND(((E955 / D955)*100), 0)</f>
        <v>1</v>
      </c>
      <c r="P955">
        <f>IF(L955&lt;&gt;0, ROUND(E955/L955, 2), 0)</f>
        <v>25.2</v>
      </c>
      <c r="Q955" s="5" t="str">
        <f>LEFT(N955, SEARCH("/",N955,1)-1)</f>
        <v>technology</v>
      </c>
      <c r="R955" s="5" t="str">
        <f>RIGHT(N955, LEN(N955) - LEN(Q955) - 1)</f>
        <v>wearables</v>
      </c>
      <c r="S955" s="11">
        <f>(((J955/60)/60)/24)+DATE(1970,1,1)</f>
        <v>41999.164340277777</v>
      </c>
      <c r="T955" s="12">
        <f>(((I955/60)/60)/24)+DATE(1970,1,1)</f>
        <v>42029.164340277777</v>
      </c>
      <c r="U955" s="14">
        <f>YEAR(T955)</f>
        <v>2015</v>
      </c>
    </row>
    <row r="956" spans="1:21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>ROUND(((E956 / D956)*100), 0)</f>
        <v>43</v>
      </c>
      <c r="P956">
        <f>IF(L956&lt;&gt;0, ROUND(E956/L956, 2), 0)</f>
        <v>89.19</v>
      </c>
      <c r="Q956" s="5" t="str">
        <f>LEFT(N956, SEARCH("/",N956,1)-1)</f>
        <v>technology</v>
      </c>
      <c r="R956" s="5" t="str">
        <f>RIGHT(N956, LEN(N956) - LEN(Q956) - 1)</f>
        <v>wearables</v>
      </c>
      <c r="S956" s="11">
        <f>(((J956/60)/60)/24)+DATE(1970,1,1)</f>
        <v>42194.833784722221</v>
      </c>
      <c r="T956" s="12">
        <f>(((I956/60)/60)/24)+DATE(1970,1,1)</f>
        <v>42236.833784722221</v>
      </c>
      <c r="U956" s="14">
        <f>YEAR(T956)</f>
        <v>2015</v>
      </c>
    </row>
    <row r="957" spans="1:21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>ROUND(((E957 / D957)*100), 0)</f>
        <v>6</v>
      </c>
      <c r="P957">
        <f>IF(L957&lt;&gt;0, ROUND(E957/L957, 2), 0)</f>
        <v>182.62</v>
      </c>
      <c r="Q957" s="5" t="str">
        <f>LEFT(N957, SEARCH("/",N957,1)-1)</f>
        <v>technology</v>
      </c>
      <c r="R957" s="5" t="str">
        <f>RIGHT(N957, LEN(N957) - LEN(Q957) - 1)</f>
        <v>wearables</v>
      </c>
      <c r="S957" s="11">
        <f>(((J957/60)/60)/24)+DATE(1970,1,1)</f>
        <v>42586.295138888891</v>
      </c>
      <c r="T957" s="12">
        <f>(((I957/60)/60)/24)+DATE(1970,1,1)</f>
        <v>42626.295138888891</v>
      </c>
      <c r="U957" s="14">
        <f>YEAR(T957)</f>
        <v>2016</v>
      </c>
    </row>
    <row r="958" spans="1:21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>ROUND(((E958 / D958)*100), 0)</f>
        <v>2</v>
      </c>
      <c r="P958">
        <f>IF(L958&lt;&gt;0, ROUND(E958/L958, 2), 0)</f>
        <v>50.65</v>
      </c>
      <c r="Q958" s="5" t="str">
        <f>LEFT(N958, SEARCH("/",N958,1)-1)</f>
        <v>technology</v>
      </c>
      <c r="R958" s="5" t="str">
        <f>RIGHT(N958, LEN(N958) - LEN(Q958) - 1)</f>
        <v>wearables</v>
      </c>
      <c r="S958" s="11">
        <f>(((J958/60)/60)/24)+DATE(1970,1,1)</f>
        <v>42060.913877314815</v>
      </c>
      <c r="T958" s="12">
        <f>(((I958/60)/60)/24)+DATE(1970,1,1)</f>
        <v>42120.872210648144</v>
      </c>
      <c r="U958" s="14">
        <f>YEAR(T958)</f>
        <v>2015</v>
      </c>
    </row>
    <row r="959" spans="1:21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>ROUND(((E959 / D959)*100), 0)</f>
        <v>2</v>
      </c>
      <c r="P959">
        <f>IF(L959&lt;&gt;0, ROUND(E959/L959, 2), 0)</f>
        <v>33.29</v>
      </c>
      <c r="Q959" s="5" t="str">
        <f>LEFT(N959, SEARCH("/",N959,1)-1)</f>
        <v>technology</v>
      </c>
      <c r="R959" s="5" t="str">
        <f>RIGHT(N959, LEN(N959) - LEN(Q959) - 1)</f>
        <v>wearables</v>
      </c>
      <c r="S959" s="11">
        <f>(((J959/60)/60)/24)+DATE(1970,1,1)</f>
        <v>42660.552465277782</v>
      </c>
      <c r="T959" s="12">
        <f>(((I959/60)/60)/24)+DATE(1970,1,1)</f>
        <v>42691.594131944439</v>
      </c>
      <c r="U959" s="14">
        <f>YEAR(T959)</f>
        <v>2016</v>
      </c>
    </row>
    <row r="960" spans="1:21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>ROUND(((E960 / D960)*100), 0)</f>
        <v>11</v>
      </c>
      <c r="P960">
        <f>IF(L960&lt;&gt;0, ROUND(E960/L960, 2), 0)</f>
        <v>51.82</v>
      </c>
      <c r="Q960" s="5" t="str">
        <f>LEFT(N960, SEARCH("/",N960,1)-1)</f>
        <v>technology</v>
      </c>
      <c r="R960" s="5" t="str">
        <f>RIGHT(N960, LEN(N960) - LEN(Q960) - 1)</f>
        <v>wearables</v>
      </c>
      <c r="S960" s="11">
        <f>(((J960/60)/60)/24)+DATE(1970,1,1)</f>
        <v>42082.802812499998</v>
      </c>
      <c r="T960" s="12">
        <f>(((I960/60)/60)/24)+DATE(1970,1,1)</f>
        <v>42104.207638888889</v>
      </c>
      <c r="U960" s="14">
        <f>YEAR(T960)</f>
        <v>2015</v>
      </c>
    </row>
    <row r="961" spans="1:21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>ROUND(((E961 / D961)*100), 0)</f>
        <v>39</v>
      </c>
      <c r="P961">
        <f>IF(L961&lt;&gt;0, ROUND(E961/L961, 2), 0)</f>
        <v>113.63</v>
      </c>
      <c r="Q961" s="5" t="str">
        <f>LEFT(N961, SEARCH("/",N961,1)-1)</f>
        <v>technology</v>
      </c>
      <c r="R961" s="5" t="str">
        <f>RIGHT(N961, LEN(N961) - LEN(Q961) - 1)</f>
        <v>wearables</v>
      </c>
      <c r="S961" s="11">
        <f>(((J961/60)/60)/24)+DATE(1970,1,1)</f>
        <v>41993.174363425926</v>
      </c>
      <c r="T961" s="12">
        <f>(((I961/60)/60)/24)+DATE(1970,1,1)</f>
        <v>42023.174363425926</v>
      </c>
      <c r="U961" s="14">
        <f>YEAR(T961)</f>
        <v>2015</v>
      </c>
    </row>
    <row r="962" spans="1:21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>ROUND(((E962 / D962)*100), 0)</f>
        <v>46</v>
      </c>
      <c r="P962">
        <f>IF(L962&lt;&gt;0, ROUND(E962/L962, 2), 0)</f>
        <v>136.46</v>
      </c>
      <c r="Q962" s="5" t="str">
        <f>LEFT(N962, SEARCH("/",N962,1)-1)</f>
        <v>technology</v>
      </c>
      <c r="R962" s="5" t="str">
        <f>RIGHT(N962, LEN(N962) - LEN(Q962) - 1)</f>
        <v>wearables</v>
      </c>
      <c r="S962" s="11">
        <f>(((J962/60)/60)/24)+DATE(1970,1,1)</f>
        <v>42766.626793981486</v>
      </c>
      <c r="T962" s="12">
        <f>(((I962/60)/60)/24)+DATE(1970,1,1)</f>
        <v>42808.585127314815</v>
      </c>
      <c r="U962" s="14">
        <f>YEAR(T962)</f>
        <v>2017</v>
      </c>
    </row>
    <row r="963" spans="1:21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>ROUND(((E963 / D963)*100), 0)</f>
        <v>42</v>
      </c>
      <c r="P963">
        <f>IF(L963&lt;&gt;0, ROUND(E963/L963, 2), 0)</f>
        <v>364.35</v>
      </c>
      <c r="Q963" s="5" t="str">
        <f>LEFT(N963, SEARCH("/",N963,1)-1)</f>
        <v>technology</v>
      </c>
      <c r="R963" s="5" t="str">
        <f>RIGHT(N963, LEN(N963) - LEN(Q963) - 1)</f>
        <v>wearables</v>
      </c>
      <c r="S963" s="11">
        <f>(((J963/60)/60)/24)+DATE(1970,1,1)</f>
        <v>42740.693692129629</v>
      </c>
      <c r="T963" s="12">
        <f>(((I963/60)/60)/24)+DATE(1970,1,1)</f>
        <v>42786.791666666672</v>
      </c>
      <c r="U963" s="14">
        <f>YEAR(T963)</f>
        <v>2017</v>
      </c>
    </row>
    <row r="964" spans="1:21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>ROUND(((E964 / D964)*100), 0)</f>
        <v>28</v>
      </c>
      <c r="P964">
        <f>IF(L964&lt;&gt;0, ROUND(E964/L964, 2), 0)</f>
        <v>19.239999999999998</v>
      </c>
      <c r="Q964" s="5" t="str">
        <f>LEFT(N964, SEARCH("/",N964,1)-1)</f>
        <v>technology</v>
      </c>
      <c r="R964" s="5" t="str">
        <f>RIGHT(N964, LEN(N964) - LEN(Q964) - 1)</f>
        <v>wearables</v>
      </c>
      <c r="S964" s="11">
        <f>(((J964/60)/60)/24)+DATE(1970,1,1)</f>
        <v>42373.712418981479</v>
      </c>
      <c r="T964" s="12">
        <f>(((I964/60)/60)/24)+DATE(1970,1,1)</f>
        <v>42411.712418981479</v>
      </c>
      <c r="U964" s="14">
        <f>YEAR(T964)</f>
        <v>2016</v>
      </c>
    </row>
    <row r="965" spans="1:21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>ROUND(((E965 / D965)*100), 0)</f>
        <v>1</v>
      </c>
      <c r="P965">
        <f>IF(L965&lt;&gt;0, ROUND(E965/L965, 2), 0)</f>
        <v>41.89</v>
      </c>
      <c r="Q965" s="5" t="str">
        <f>LEFT(N965, SEARCH("/",N965,1)-1)</f>
        <v>technology</v>
      </c>
      <c r="R965" s="5" t="str">
        <f>RIGHT(N965, LEN(N965) - LEN(Q965) - 1)</f>
        <v>wearables</v>
      </c>
      <c r="S965" s="11">
        <f>(((J965/60)/60)/24)+DATE(1970,1,1)</f>
        <v>42625.635636574079</v>
      </c>
      <c r="T965" s="12">
        <f>(((I965/60)/60)/24)+DATE(1970,1,1)</f>
        <v>42660.635636574079</v>
      </c>
      <c r="U965" s="14">
        <f>YEAR(T965)</f>
        <v>2016</v>
      </c>
    </row>
    <row r="966" spans="1:21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>ROUND(((E966 / D966)*100), 0)</f>
        <v>1</v>
      </c>
      <c r="P966">
        <f>IF(L966&lt;&gt;0, ROUND(E966/L966, 2), 0)</f>
        <v>30.31</v>
      </c>
      <c r="Q966" s="5" t="str">
        <f>LEFT(N966, SEARCH("/",N966,1)-1)</f>
        <v>technology</v>
      </c>
      <c r="R966" s="5" t="str">
        <f>RIGHT(N966, LEN(N966) - LEN(Q966) - 1)</f>
        <v>wearables</v>
      </c>
      <c r="S966" s="11">
        <f>(((J966/60)/60)/24)+DATE(1970,1,1)</f>
        <v>42208.628692129627</v>
      </c>
      <c r="T966" s="12">
        <f>(((I966/60)/60)/24)+DATE(1970,1,1)</f>
        <v>42248.628692129627</v>
      </c>
      <c r="U966" s="14">
        <f>YEAR(T966)</f>
        <v>2015</v>
      </c>
    </row>
    <row r="967" spans="1:21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>ROUND(((E967 / D967)*100), 0)</f>
        <v>1</v>
      </c>
      <c r="P967">
        <f>IF(L967&lt;&gt;0, ROUND(E967/L967, 2), 0)</f>
        <v>49.67</v>
      </c>
      <c r="Q967" s="5" t="str">
        <f>LEFT(N967, SEARCH("/",N967,1)-1)</f>
        <v>technology</v>
      </c>
      <c r="R967" s="5" t="str">
        <f>RIGHT(N967, LEN(N967) - LEN(Q967) - 1)</f>
        <v>wearables</v>
      </c>
      <c r="S967" s="11">
        <f>(((J967/60)/60)/24)+DATE(1970,1,1)</f>
        <v>42637.016736111109</v>
      </c>
      <c r="T967" s="12">
        <f>(((I967/60)/60)/24)+DATE(1970,1,1)</f>
        <v>42669.165972222225</v>
      </c>
      <c r="U967" s="14">
        <f>YEAR(T967)</f>
        <v>2016</v>
      </c>
    </row>
    <row r="968" spans="1:21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>ROUND(((E968 / D968)*100), 0)</f>
        <v>15</v>
      </c>
      <c r="P968">
        <f>IF(L968&lt;&gt;0, ROUND(E968/L968, 2), 0)</f>
        <v>59.2</v>
      </c>
      <c r="Q968" s="5" t="str">
        <f>LEFT(N968, SEARCH("/",N968,1)-1)</f>
        <v>technology</v>
      </c>
      <c r="R968" s="5" t="str">
        <f>RIGHT(N968, LEN(N968) - LEN(Q968) - 1)</f>
        <v>wearables</v>
      </c>
      <c r="S968" s="11">
        <f>(((J968/60)/60)/24)+DATE(1970,1,1)</f>
        <v>42619.635787037041</v>
      </c>
      <c r="T968" s="12">
        <f>(((I968/60)/60)/24)+DATE(1970,1,1)</f>
        <v>42649.635787037041</v>
      </c>
      <c r="U968" s="14">
        <f>YEAR(T968)</f>
        <v>2016</v>
      </c>
    </row>
    <row r="969" spans="1:21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>ROUND(((E969 / D969)*100), 0)</f>
        <v>18</v>
      </c>
      <c r="P969">
        <f>IF(L969&lt;&gt;0, ROUND(E969/L969, 2), 0)</f>
        <v>43.98</v>
      </c>
      <c r="Q969" s="5" t="str">
        <f>LEFT(N969, SEARCH("/",N969,1)-1)</f>
        <v>technology</v>
      </c>
      <c r="R969" s="5" t="str">
        <f>RIGHT(N969, LEN(N969) - LEN(Q969) - 1)</f>
        <v>wearables</v>
      </c>
      <c r="S969" s="11">
        <f>(((J969/60)/60)/24)+DATE(1970,1,1)</f>
        <v>42422.254328703704</v>
      </c>
      <c r="T969" s="12">
        <f>(((I969/60)/60)/24)+DATE(1970,1,1)</f>
        <v>42482.21266203704</v>
      </c>
      <c r="U969" s="14">
        <f>YEAR(T969)</f>
        <v>2016</v>
      </c>
    </row>
    <row r="970" spans="1:21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>ROUND(((E970 / D970)*100), 0)</f>
        <v>1</v>
      </c>
      <c r="P970">
        <f>IF(L970&lt;&gt;0, ROUND(E970/L970, 2), 0)</f>
        <v>26.5</v>
      </c>
      <c r="Q970" s="5" t="str">
        <f>LEFT(N970, SEARCH("/",N970,1)-1)</f>
        <v>technology</v>
      </c>
      <c r="R970" s="5" t="str">
        <f>RIGHT(N970, LEN(N970) - LEN(Q970) - 1)</f>
        <v>wearables</v>
      </c>
      <c r="S970" s="11">
        <f>(((J970/60)/60)/24)+DATE(1970,1,1)</f>
        <v>41836.847615740742</v>
      </c>
      <c r="T970" s="12">
        <f>(((I970/60)/60)/24)+DATE(1970,1,1)</f>
        <v>41866.847615740742</v>
      </c>
      <c r="U970" s="14">
        <f>YEAR(T970)</f>
        <v>2014</v>
      </c>
    </row>
    <row r="971" spans="1:21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>ROUND(((E971 / D971)*100), 0)</f>
        <v>47</v>
      </c>
      <c r="P971">
        <f>IF(L971&lt;&gt;0, ROUND(E971/L971, 2), 0)</f>
        <v>1272.73</v>
      </c>
      <c r="Q971" s="5" t="str">
        <f>LEFT(N971, SEARCH("/",N971,1)-1)</f>
        <v>technology</v>
      </c>
      <c r="R971" s="5" t="str">
        <f>RIGHT(N971, LEN(N971) - LEN(Q971) - 1)</f>
        <v>wearables</v>
      </c>
      <c r="S971" s="11">
        <f>(((J971/60)/60)/24)+DATE(1970,1,1)</f>
        <v>42742.30332175926</v>
      </c>
      <c r="T971" s="12">
        <f>(((I971/60)/60)/24)+DATE(1970,1,1)</f>
        <v>42775.30332175926</v>
      </c>
      <c r="U971" s="14">
        <f>YEAR(T971)</f>
        <v>2017</v>
      </c>
    </row>
    <row r="972" spans="1:21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>ROUND(((E972 / D972)*100), 0)</f>
        <v>46</v>
      </c>
      <c r="P972">
        <f>IF(L972&lt;&gt;0, ROUND(E972/L972, 2), 0)</f>
        <v>164</v>
      </c>
      <c r="Q972" s="5" t="str">
        <f>LEFT(N972, SEARCH("/",N972,1)-1)</f>
        <v>technology</v>
      </c>
      <c r="R972" s="5" t="str">
        <f>RIGHT(N972, LEN(N972) - LEN(Q972) - 1)</f>
        <v>wearables</v>
      </c>
      <c r="S972" s="11">
        <f>(((J972/60)/60)/24)+DATE(1970,1,1)</f>
        <v>42721.220520833333</v>
      </c>
      <c r="T972" s="12">
        <f>(((I972/60)/60)/24)+DATE(1970,1,1)</f>
        <v>42758.207638888889</v>
      </c>
      <c r="U972" s="14">
        <f>YEAR(T972)</f>
        <v>2017</v>
      </c>
    </row>
    <row r="973" spans="1:21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>ROUND(((E973 / D973)*100), 0)</f>
        <v>0</v>
      </c>
      <c r="P973">
        <f>IF(L973&lt;&gt;0, ROUND(E973/L973, 2), 0)</f>
        <v>45.2</v>
      </c>
      <c r="Q973" s="5" t="str">
        <f>LEFT(N973, SEARCH("/",N973,1)-1)</f>
        <v>technology</v>
      </c>
      <c r="R973" s="5" t="str">
        <f>RIGHT(N973, LEN(N973) - LEN(Q973) - 1)</f>
        <v>wearables</v>
      </c>
      <c r="S973" s="11">
        <f>(((J973/60)/60)/24)+DATE(1970,1,1)</f>
        <v>42111.709027777775</v>
      </c>
      <c r="T973" s="12">
        <f>(((I973/60)/60)/24)+DATE(1970,1,1)</f>
        <v>42156.709027777775</v>
      </c>
      <c r="U973" s="14">
        <f>YEAR(T973)</f>
        <v>2015</v>
      </c>
    </row>
    <row r="974" spans="1:21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>ROUND(((E974 / D974)*100), 0)</f>
        <v>35</v>
      </c>
      <c r="P974">
        <f>IF(L974&lt;&gt;0, ROUND(E974/L974, 2), 0)</f>
        <v>153.88999999999999</v>
      </c>
      <c r="Q974" s="5" t="str">
        <f>LEFT(N974, SEARCH("/",N974,1)-1)</f>
        <v>technology</v>
      </c>
      <c r="R974" s="5" t="str">
        <f>RIGHT(N974, LEN(N974) - LEN(Q974) - 1)</f>
        <v>wearables</v>
      </c>
      <c r="S974" s="11">
        <f>(((J974/60)/60)/24)+DATE(1970,1,1)</f>
        <v>41856.865717592591</v>
      </c>
      <c r="T974" s="12">
        <f>(((I974/60)/60)/24)+DATE(1970,1,1)</f>
        <v>41886.290972222225</v>
      </c>
      <c r="U974" s="14">
        <f>YEAR(T974)</f>
        <v>2014</v>
      </c>
    </row>
    <row r="975" spans="1:21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>ROUND(((E975 / D975)*100), 0)</f>
        <v>2</v>
      </c>
      <c r="P975">
        <f>IF(L975&lt;&gt;0, ROUND(E975/L975, 2), 0)</f>
        <v>51.38</v>
      </c>
      <c r="Q975" s="5" t="str">
        <f>LEFT(N975, SEARCH("/",N975,1)-1)</f>
        <v>technology</v>
      </c>
      <c r="R975" s="5" t="str">
        <f>RIGHT(N975, LEN(N975) - LEN(Q975) - 1)</f>
        <v>wearables</v>
      </c>
      <c r="S975" s="11">
        <f>(((J975/60)/60)/24)+DATE(1970,1,1)</f>
        <v>42257.014965277776</v>
      </c>
      <c r="T975" s="12">
        <f>(((I975/60)/60)/24)+DATE(1970,1,1)</f>
        <v>42317.056631944448</v>
      </c>
      <c r="U975" s="14">
        <f>YEAR(T975)</f>
        <v>2015</v>
      </c>
    </row>
    <row r="976" spans="1:21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>ROUND(((E976 / D976)*100), 0)</f>
        <v>1</v>
      </c>
      <c r="P976">
        <f>IF(L976&lt;&gt;0, ROUND(E976/L976, 2), 0)</f>
        <v>93.33</v>
      </c>
      <c r="Q976" s="5" t="str">
        <f>LEFT(N976, SEARCH("/",N976,1)-1)</f>
        <v>technology</v>
      </c>
      <c r="R976" s="5" t="str">
        <f>RIGHT(N976, LEN(N976) - LEN(Q976) - 1)</f>
        <v>wearables</v>
      </c>
      <c r="S976" s="11">
        <f>(((J976/60)/60)/24)+DATE(1970,1,1)</f>
        <v>42424.749490740738</v>
      </c>
      <c r="T976" s="12">
        <f>(((I976/60)/60)/24)+DATE(1970,1,1)</f>
        <v>42454.707824074074</v>
      </c>
      <c r="U976" s="14">
        <f>YEAR(T976)</f>
        <v>2016</v>
      </c>
    </row>
    <row r="977" spans="1:21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>ROUND(((E977 / D977)*100), 0)</f>
        <v>3</v>
      </c>
      <c r="P977">
        <f>IF(L977&lt;&gt;0, ROUND(E977/L977, 2), 0)</f>
        <v>108.63</v>
      </c>
      <c r="Q977" s="5" t="str">
        <f>LEFT(N977, SEARCH("/",N977,1)-1)</f>
        <v>technology</v>
      </c>
      <c r="R977" s="5" t="str">
        <f>RIGHT(N977, LEN(N977) - LEN(Q977) - 1)</f>
        <v>wearables</v>
      </c>
      <c r="S977" s="11">
        <f>(((J977/60)/60)/24)+DATE(1970,1,1)</f>
        <v>42489.696585648147</v>
      </c>
      <c r="T977" s="12">
        <f>(((I977/60)/60)/24)+DATE(1970,1,1)</f>
        <v>42549.696585648147</v>
      </c>
      <c r="U977" s="14">
        <f>YEAR(T977)</f>
        <v>2016</v>
      </c>
    </row>
    <row r="978" spans="1:21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>ROUND(((E978 / D978)*100), 0)</f>
        <v>2</v>
      </c>
      <c r="P978">
        <f>IF(L978&lt;&gt;0, ROUND(E978/L978, 2), 0)</f>
        <v>160.5</v>
      </c>
      <c r="Q978" s="5" t="str">
        <f>LEFT(N978, SEARCH("/",N978,1)-1)</f>
        <v>technology</v>
      </c>
      <c r="R978" s="5" t="str">
        <f>RIGHT(N978, LEN(N978) - LEN(Q978) - 1)</f>
        <v>wearables</v>
      </c>
      <c r="S978" s="11">
        <f>(((J978/60)/60)/24)+DATE(1970,1,1)</f>
        <v>42185.058993055558</v>
      </c>
      <c r="T978" s="12">
        <f>(((I978/60)/60)/24)+DATE(1970,1,1)</f>
        <v>42230.058993055558</v>
      </c>
      <c r="U978" s="14">
        <f>YEAR(T978)</f>
        <v>2015</v>
      </c>
    </row>
    <row r="979" spans="1:21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>ROUND(((E979 / D979)*100), 0)</f>
        <v>34</v>
      </c>
      <c r="P979">
        <f>IF(L979&lt;&gt;0, ROUND(E979/L979, 2), 0)</f>
        <v>75.75</v>
      </c>
      <c r="Q979" s="5" t="str">
        <f>LEFT(N979, SEARCH("/",N979,1)-1)</f>
        <v>technology</v>
      </c>
      <c r="R979" s="5" t="str">
        <f>RIGHT(N979, LEN(N979) - LEN(Q979) - 1)</f>
        <v>wearables</v>
      </c>
      <c r="S979" s="11">
        <f>(((J979/60)/60)/24)+DATE(1970,1,1)</f>
        <v>42391.942094907412</v>
      </c>
      <c r="T979" s="12">
        <f>(((I979/60)/60)/24)+DATE(1970,1,1)</f>
        <v>42421.942094907412</v>
      </c>
      <c r="U979" s="14">
        <f>YEAR(T979)</f>
        <v>2016</v>
      </c>
    </row>
    <row r="980" spans="1:21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>ROUND(((E980 / D980)*100), 0)</f>
        <v>56</v>
      </c>
      <c r="P980">
        <f>IF(L980&lt;&gt;0, ROUND(E980/L980, 2), 0)</f>
        <v>790.84</v>
      </c>
      <c r="Q980" s="5" t="str">
        <f>LEFT(N980, SEARCH("/",N980,1)-1)</f>
        <v>technology</v>
      </c>
      <c r="R980" s="5" t="str">
        <f>RIGHT(N980, LEN(N980) - LEN(Q980) - 1)</f>
        <v>wearables</v>
      </c>
      <c r="S980" s="11">
        <f>(((J980/60)/60)/24)+DATE(1970,1,1)</f>
        <v>42395.309039351851</v>
      </c>
      <c r="T980" s="12">
        <f>(((I980/60)/60)/24)+DATE(1970,1,1)</f>
        <v>42425.309039351851</v>
      </c>
      <c r="U980" s="14">
        <f>YEAR(T980)</f>
        <v>2016</v>
      </c>
    </row>
    <row r="981" spans="1:21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>ROUND(((E981 / D981)*100), 0)</f>
        <v>83</v>
      </c>
      <c r="P981">
        <f>IF(L981&lt;&gt;0, ROUND(E981/L981, 2), 0)</f>
        <v>301.94</v>
      </c>
      <c r="Q981" s="5" t="str">
        <f>LEFT(N981, SEARCH("/",N981,1)-1)</f>
        <v>technology</v>
      </c>
      <c r="R981" s="5" t="str">
        <f>RIGHT(N981, LEN(N981) - LEN(Q981) - 1)</f>
        <v>wearables</v>
      </c>
      <c r="S981" s="11">
        <f>(((J981/60)/60)/24)+DATE(1970,1,1)</f>
        <v>42506.416990740734</v>
      </c>
      <c r="T981" s="12">
        <f>(((I981/60)/60)/24)+DATE(1970,1,1)</f>
        <v>42541.790972222225</v>
      </c>
      <c r="U981" s="14">
        <f>YEAR(T981)</f>
        <v>2016</v>
      </c>
    </row>
    <row r="982" spans="1:21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>ROUND(((E982 / D982)*100), 0)</f>
        <v>15</v>
      </c>
      <c r="P982">
        <f>IF(L982&lt;&gt;0, ROUND(E982/L982, 2), 0)</f>
        <v>47.94</v>
      </c>
      <c r="Q982" s="5" t="str">
        <f>LEFT(N982, SEARCH("/",N982,1)-1)</f>
        <v>technology</v>
      </c>
      <c r="R982" s="5" t="str">
        <f>RIGHT(N982, LEN(N982) - LEN(Q982) - 1)</f>
        <v>wearables</v>
      </c>
      <c r="S982" s="11">
        <f>(((J982/60)/60)/24)+DATE(1970,1,1)</f>
        <v>41928.904189814813</v>
      </c>
      <c r="T982" s="12">
        <f>(((I982/60)/60)/24)+DATE(1970,1,1)</f>
        <v>41973.945856481485</v>
      </c>
      <c r="U982" s="14">
        <f>YEAR(T982)</f>
        <v>2014</v>
      </c>
    </row>
    <row r="983" spans="1:21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>ROUND(((E983 / D983)*100), 0)</f>
        <v>0</v>
      </c>
      <c r="P983">
        <f>IF(L983&lt;&gt;0, ROUND(E983/L983, 2), 0)</f>
        <v>2.75</v>
      </c>
      <c r="Q983" s="5" t="str">
        <f>LEFT(N983, SEARCH("/",N983,1)-1)</f>
        <v>technology</v>
      </c>
      <c r="R983" s="5" t="str">
        <f>RIGHT(N983, LEN(N983) - LEN(Q983) - 1)</f>
        <v>wearables</v>
      </c>
      <c r="S983" s="11">
        <f>(((J983/60)/60)/24)+DATE(1970,1,1)</f>
        <v>41830.947013888886</v>
      </c>
      <c r="T983" s="12">
        <f>(((I983/60)/60)/24)+DATE(1970,1,1)</f>
        <v>41860.947013888886</v>
      </c>
      <c r="U983" s="14">
        <f>YEAR(T983)</f>
        <v>2014</v>
      </c>
    </row>
    <row r="984" spans="1:21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>ROUND(((E984 / D984)*100), 0)</f>
        <v>0</v>
      </c>
      <c r="P984">
        <f>IF(L984&lt;&gt;0, ROUND(E984/L984, 2), 0)</f>
        <v>1</v>
      </c>
      <c r="Q984" s="5" t="str">
        <f>LEFT(N984, SEARCH("/",N984,1)-1)</f>
        <v>technology</v>
      </c>
      <c r="R984" s="5" t="str">
        <f>RIGHT(N984, LEN(N984) - LEN(Q984) - 1)</f>
        <v>wearables</v>
      </c>
      <c r="S984" s="11">
        <f>(((J984/60)/60)/24)+DATE(1970,1,1)</f>
        <v>42615.753310185188</v>
      </c>
      <c r="T984" s="12">
        <f>(((I984/60)/60)/24)+DATE(1970,1,1)</f>
        <v>42645.753310185188</v>
      </c>
      <c r="U984" s="14">
        <f>YEAR(T984)</f>
        <v>2016</v>
      </c>
    </row>
    <row r="985" spans="1:21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>ROUND(((E985 / D985)*100), 0)</f>
        <v>30</v>
      </c>
      <c r="P985">
        <f>IF(L985&lt;&gt;0, ROUND(E985/L985, 2), 0)</f>
        <v>171.79</v>
      </c>
      <c r="Q985" s="5" t="str">
        <f>LEFT(N985, SEARCH("/",N985,1)-1)</f>
        <v>technology</v>
      </c>
      <c r="R985" s="5" t="str">
        <f>RIGHT(N985, LEN(N985) - LEN(Q985) - 1)</f>
        <v>wearables</v>
      </c>
      <c r="S985" s="11">
        <f>(((J985/60)/60)/24)+DATE(1970,1,1)</f>
        <v>42574.667650462965</v>
      </c>
      <c r="T985" s="12">
        <f>(((I985/60)/60)/24)+DATE(1970,1,1)</f>
        <v>42605.870833333334</v>
      </c>
      <c r="U985" s="14">
        <f>YEAR(T985)</f>
        <v>2016</v>
      </c>
    </row>
    <row r="986" spans="1:21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>ROUND(((E986 / D986)*100), 0)</f>
        <v>1</v>
      </c>
      <c r="P986">
        <f>IF(L986&lt;&gt;0, ROUND(E986/L986, 2), 0)</f>
        <v>35.33</v>
      </c>
      <c r="Q986" s="5" t="str">
        <f>LEFT(N986, SEARCH("/",N986,1)-1)</f>
        <v>technology</v>
      </c>
      <c r="R986" s="5" t="str">
        <f>RIGHT(N986, LEN(N986) - LEN(Q986) - 1)</f>
        <v>wearables</v>
      </c>
      <c r="S986" s="11">
        <f>(((J986/60)/60)/24)+DATE(1970,1,1)</f>
        <v>42061.11583333333</v>
      </c>
      <c r="T986" s="12">
        <f>(((I986/60)/60)/24)+DATE(1970,1,1)</f>
        <v>42091.074166666673</v>
      </c>
      <c r="U986" s="14">
        <f>YEAR(T986)</f>
        <v>2015</v>
      </c>
    </row>
    <row r="987" spans="1:21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>ROUND(((E987 / D987)*100), 0)</f>
        <v>6</v>
      </c>
      <c r="P987">
        <f>IF(L987&lt;&gt;0, ROUND(E987/L987, 2), 0)</f>
        <v>82.09</v>
      </c>
      <c r="Q987" s="5" t="str">
        <f>LEFT(N987, SEARCH("/",N987,1)-1)</f>
        <v>technology</v>
      </c>
      <c r="R987" s="5" t="str">
        <f>RIGHT(N987, LEN(N987) - LEN(Q987) - 1)</f>
        <v>wearables</v>
      </c>
      <c r="S987" s="11">
        <f>(((J987/60)/60)/24)+DATE(1970,1,1)</f>
        <v>42339.967708333337</v>
      </c>
      <c r="T987" s="12">
        <f>(((I987/60)/60)/24)+DATE(1970,1,1)</f>
        <v>42369.958333333328</v>
      </c>
      <c r="U987" s="14">
        <f>YEAR(T987)</f>
        <v>2015</v>
      </c>
    </row>
    <row r="988" spans="1:21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>ROUND(((E988 / D988)*100), 0)</f>
        <v>13</v>
      </c>
      <c r="P988">
        <f>IF(L988&lt;&gt;0, ROUND(E988/L988, 2), 0)</f>
        <v>110.87</v>
      </c>
      <c r="Q988" s="5" t="str">
        <f>LEFT(N988, SEARCH("/",N988,1)-1)</f>
        <v>technology</v>
      </c>
      <c r="R988" s="5" t="str">
        <f>RIGHT(N988, LEN(N988) - LEN(Q988) - 1)</f>
        <v>wearables</v>
      </c>
      <c r="S988" s="11">
        <f>(((J988/60)/60)/24)+DATE(1970,1,1)</f>
        <v>42324.767361111109</v>
      </c>
      <c r="T988" s="12">
        <f>(((I988/60)/60)/24)+DATE(1970,1,1)</f>
        <v>42379</v>
      </c>
      <c r="U988" s="14">
        <f>YEAR(T988)</f>
        <v>2016</v>
      </c>
    </row>
    <row r="989" spans="1:21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>ROUND(((E989 / D989)*100), 0)</f>
        <v>13</v>
      </c>
      <c r="P989">
        <f>IF(L989&lt;&gt;0, ROUND(E989/L989, 2), 0)</f>
        <v>161.22</v>
      </c>
      <c r="Q989" s="5" t="str">
        <f>LEFT(N989, SEARCH("/",N989,1)-1)</f>
        <v>technology</v>
      </c>
      <c r="R989" s="5" t="str">
        <f>RIGHT(N989, LEN(N989) - LEN(Q989) - 1)</f>
        <v>wearables</v>
      </c>
      <c r="S989" s="11">
        <f>(((J989/60)/60)/24)+DATE(1970,1,1)</f>
        <v>41773.294560185182</v>
      </c>
      <c r="T989" s="12">
        <f>(((I989/60)/60)/24)+DATE(1970,1,1)</f>
        <v>41813.294560185182</v>
      </c>
      <c r="U989" s="14">
        <f>YEAR(T989)</f>
        <v>2014</v>
      </c>
    </row>
    <row r="990" spans="1:21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>ROUND(((E990 / D990)*100), 0)</f>
        <v>0</v>
      </c>
      <c r="P990">
        <f>IF(L990&lt;&gt;0, ROUND(E990/L990, 2), 0)</f>
        <v>0</v>
      </c>
      <c r="Q990" s="5" t="str">
        <f>LEFT(N990, SEARCH("/",N990,1)-1)</f>
        <v>technology</v>
      </c>
      <c r="R990" s="5" t="str">
        <f>RIGHT(N990, LEN(N990) - LEN(Q990) - 1)</f>
        <v>wearables</v>
      </c>
      <c r="S990" s="11">
        <f>(((J990/60)/60)/24)+DATE(1970,1,1)</f>
        <v>42614.356770833328</v>
      </c>
      <c r="T990" s="12">
        <f>(((I990/60)/60)/24)+DATE(1970,1,1)</f>
        <v>42644.356770833328</v>
      </c>
      <c r="U990" s="14">
        <f>YEAR(T990)</f>
        <v>2016</v>
      </c>
    </row>
    <row r="991" spans="1:21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>ROUND(((E991 / D991)*100), 0)</f>
        <v>17</v>
      </c>
      <c r="P991">
        <f>IF(L991&lt;&gt;0, ROUND(E991/L991, 2), 0)</f>
        <v>52.41</v>
      </c>
      <c r="Q991" s="5" t="str">
        <f>LEFT(N991, SEARCH("/",N991,1)-1)</f>
        <v>technology</v>
      </c>
      <c r="R991" s="5" t="str">
        <f>RIGHT(N991, LEN(N991) - LEN(Q991) - 1)</f>
        <v>wearables</v>
      </c>
      <c r="S991" s="11">
        <f>(((J991/60)/60)/24)+DATE(1970,1,1)</f>
        <v>42611.933969907404</v>
      </c>
      <c r="T991" s="12">
        <f>(((I991/60)/60)/24)+DATE(1970,1,1)</f>
        <v>42641.933969907404</v>
      </c>
      <c r="U991" s="14">
        <f>YEAR(T991)</f>
        <v>2016</v>
      </c>
    </row>
    <row r="992" spans="1:21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>ROUND(((E992 / D992)*100), 0)</f>
        <v>0</v>
      </c>
      <c r="P992">
        <f>IF(L992&lt;&gt;0, ROUND(E992/L992, 2), 0)</f>
        <v>13</v>
      </c>
      <c r="Q992" s="5" t="str">
        <f>LEFT(N992, SEARCH("/",N992,1)-1)</f>
        <v>technology</v>
      </c>
      <c r="R992" s="5" t="str">
        <f>RIGHT(N992, LEN(N992) - LEN(Q992) - 1)</f>
        <v>wearables</v>
      </c>
      <c r="S992" s="11">
        <f>(((J992/60)/60)/24)+DATE(1970,1,1)</f>
        <v>41855.784305555557</v>
      </c>
      <c r="T992" s="12">
        <f>(((I992/60)/60)/24)+DATE(1970,1,1)</f>
        <v>41885.784305555557</v>
      </c>
      <c r="U992" s="14">
        <f>YEAR(T992)</f>
        <v>2014</v>
      </c>
    </row>
    <row r="993" spans="1:21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>ROUND(((E993 / D993)*100), 0)</f>
        <v>4</v>
      </c>
      <c r="P993">
        <f>IF(L993&lt;&gt;0, ROUND(E993/L993, 2), 0)</f>
        <v>30.29</v>
      </c>
      <c r="Q993" s="5" t="str">
        <f>LEFT(N993, SEARCH("/",N993,1)-1)</f>
        <v>technology</v>
      </c>
      <c r="R993" s="5" t="str">
        <f>RIGHT(N993, LEN(N993) - LEN(Q993) - 1)</f>
        <v>wearables</v>
      </c>
      <c r="S993" s="11">
        <f>(((J993/60)/60)/24)+DATE(1970,1,1)</f>
        <v>42538.75680555556</v>
      </c>
      <c r="T993" s="12">
        <f>(((I993/60)/60)/24)+DATE(1970,1,1)</f>
        <v>42563.785416666666</v>
      </c>
      <c r="U993" s="14">
        <f>YEAR(T993)</f>
        <v>2016</v>
      </c>
    </row>
    <row r="994" spans="1:21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>ROUND(((E994 / D994)*100), 0)</f>
        <v>0</v>
      </c>
      <c r="P994">
        <f>IF(L994&lt;&gt;0, ROUND(E994/L994, 2), 0)</f>
        <v>116.75</v>
      </c>
      <c r="Q994" s="5" t="str">
        <f>LEFT(N994, SEARCH("/",N994,1)-1)</f>
        <v>technology</v>
      </c>
      <c r="R994" s="5" t="str">
        <f>RIGHT(N994, LEN(N994) - LEN(Q994) - 1)</f>
        <v>wearables</v>
      </c>
      <c r="S994" s="11">
        <f>(((J994/60)/60)/24)+DATE(1970,1,1)</f>
        <v>42437.924988425926</v>
      </c>
      <c r="T994" s="12">
        <f>(((I994/60)/60)/24)+DATE(1970,1,1)</f>
        <v>42497.883321759262</v>
      </c>
      <c r="U994" s="14">
        <f>YEAR(T994)</f>
        <v>2016</v>
      </c>
    </row>
    <row r="995" spans="1:21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>ROUND(((E995 / D995)*100), 0)</f>
        <v>25</v>
      </c>
      <c r="P995">
        <f>IF(L995&lt;&gt;0, ROUND(E995/L995, 2), 0)</f>
        <v>89.6</v>
      </c>
      <c r="Q995" s="5" t="str">
        <f>LEFT(N995, SEARCH("/",N995,1)-1)</f>
        <v>technology</v>
      </c>
      <c r="R995" s="5" t="str">
        <f>RIGHT(N995, LEN(N995) - LEN(Q995) - 1)</f>
        <v>wearables</v>
      </c>
      <c r="S995" s="11">
        <f>(((J995/60)/60)/24)+DATE(1970,1,1)</f>
        <v>42652.964907407411</v>
      </c>
      <c r="T995" s="12">
        <f>(((I995/60)/60)/24)+DATE(1970,1,1)</f>
        <v>42686.208333333328</v>
      </c>
      <c r="U995" s="14">
        <f>YEAR(T995)</f>
        <v>2016</v>
      </c>
    </row>
    <row r="996" spans="1:21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>ROUND(((E996 / D996)*100), 0)</f>
        <v>2</v>
      </c>
      <c r="P996">
        <f>IF(L996&lt;&gt;0, ROUND(E996/L996, 2), 0)</f>
        <v>424.45</v>
      </c>
      <c r="Q996" s="5" t="str">
        <f>LEFT(N996, SEARCH("/",N996,1)-1)</f>
        <v>technology</v>
      </c>
      <c r="R996" s="5" t="str">
        <f>RIGHT(N996, LEN(N996) - LEN(Q996) - 1)</f>
        <v>wearables</v>
      </c>
      <c r="S996" s="11">
        <f>(((J996/60)/60)/24)+DATE(1970,1,1)</f>
        <v>41921.263078703705</v>
      </c>
      <c r="T996" s="12">
        <f>(((I996/60)/60)/24)+DATE(1970,1,1)</f>
        <v>41973.957638888889</v>
      </c>
      <c r="U996" s="14">
        <f>YEAR(T996)</f>
        <v>2014</v>
      </c>
    </row>
    <row r="997" spans="1:21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>ROUND(((E997 / D997)*100), 0)</f>
        <v>7</v>
      </c>
      <c r="P997">
        <f>IF(L997&lt;&gt;0, ROUND(E997/L997, 2), 0)</f>
        <v>80.67</v>
      </c>
      <c r="Q997" s="5" t="str">
        <f>LEFT(N997, SEARCH("/",N997,1)-1)</f>
        <v>technology</v>
      </c>
      <c r="R997" s="5" t="str">
        <f>RIGHT(N997, LEN(N997) - LEN(Q997) - 1)</f>
        <v>wearables</v>
      </c>
      <c r="S997" s="11">
        <f>(((J997/60)/60)/24)+DATE(1970,1,1)</f>
        <v>41947.940740740742</v>
      </c>
      <c r="T997" s="12">
        <f>(((I997/60)/60)/24)+DATE(1970,1,1)</f>
        <v>41972.666666666672</v>
      </c>
      <c r="U997" s="14">
        <f>YEAR(T997)</f>
        <v>2014</v>
      </c>
    </row>
    <row r="998" spans="1:21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>ROUND(((E998 / D998)*100), 0)</f>
        <v>2</v>
      </c>
      <c r="P998">
        <f>IF(L998&lt;&gt;0, ROUND(E998/L998, 2), 0)</f>
        <v>13</v>
      </c>
      <c r="Q998" s="5" t="str">
        <f>LEFT(N998, SEARCH("/",N998,1)-1)</f>
        <v>technology</v>
      </c>
      <c r="R998" s="5" t="str">
        <f>RIGHT(N998, LEN(N998) - LEN(Q998) - 1)</f>
        <v>wearables</v>
      </c>
      <c r="S998" s="11">
        <f>(((J998/60)/60)/24)+DATE(1970,1,1)</f>
        <v>41817.866435185184</v>
      </c>
      <c r="T998" s="12">
        <f>(((I998/60)/60)/24)+DATE(1970,1,1)</f>
        <v>41847.643750000003</v>
      </c>
      <c r="U998" s="14">
        <f>YEAR(T998)</f>
        <v>2014</v>
      </c>
    </row>
    <row r="999" spans="1:21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>ROUND(((E999 / D999)*100), 0)</f>
        <v>1</v>
      </c>
      <c r="P999">
        <f>IF(L999&lt;&gt;0, ROUND(E999/L999, 2), 0)</f>
        <v>8.1300000000000008</v>
      </c>
      <c r="Q999" s="5" t="str">
        <f>LEFT(N999, SEARCH("/",N999,1)-1)</f>
        <v>technology</v>
      </c>
      <c r="R999" s="5" t="str">
        <f>RIGHT(N999, LEN(N999) - LEN(Q999) - 1)</f>
        <v>wearables</v>
      </c>
      <c r="S999" s="11">
        <f>(((J999/60)/60)/24)+DATE(1970,1,1)</f>
        <v>41941.10297453704</v>
      </c>
      <c r="T999" s="12">
        <f>(((I999/60)/60)/24)+DATE(1970,1,1)</f>
        <v>41971.144641203704</v>
      </c>
      <c r="U999" s="14">
        <f>YEAR(T999)</f>
        <v>2014</v>
      </c>
    </row>
    <row r="1000" spans="1:21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>ROUND(((E1000 / D1000)*100), 0)</f>
        <v>59</v>
      </c>
      <c r="P1000">
        <f>IF(L1000&lt;&gt;0, ROUND(E1000/L1000, 2), 0)</f>
        <v>153.43</v>
      </c>
      <c r="Q1000" s="5" t="str">
        <f>LEFT(N1000, SEARCH("/",N1000,1)-1)</f>
        <v>technology</v>
      </c>
      <c r="R1000" s="5" t="str">
        <f>RIGHT(N1000, LEN(N1000) - LEN(Q1000) - 1)</f>
        <v>wearables</v>
      </c>
      <c r="S1000" s="11">
        <f>(((J1000/60)/60)/24)+DATE(1970,1,1)</f>
        <v>42282.168993055559</v>
      </c>
      <c r="T1000" s="12">
        <f>(((I1000/60)/60)/24)+DATE(1970,1,1)</f>
        <v>42327.210659722223</v>
      </c>
      <c r="U1000" s="14">
        <f>YEAR(T1000)</f>
        <v>2015</v>
      </c>
    </row>
    <row r="1001" spans="1:21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>ROUND(((E1001 / D1001)*100), 0)</f>
        <v>8</v>
      </c>
      <c r="P1001">
        <f>IF(L1001&lt;&gt;0, ROUND(E1001/L1001, 2), 0)</f>
        <v>292.08</v>
      </c>
      <c r="Q1001" s="5" t="str">
        <f>LEFT(N1001, SEARCH("/",N1001,1)-1)</f>
        <v>technology</v>
      </c>
      <c r="R1001" s="5" t="str">
        <f>RIGHT(N1001, LEN(N1001) - LEN(Q1001) - 1)</f>
        <v>wearables</v>
      </c>
      <c r="S1001" s="11">
        <f>(((J1001/60)/60)/24)+DATE(1970,1,1)</f>
        <v>41926.29965277778</v>
      </c>
      <c r="T1001" s="12">
        <f>(((I1001/60)/60)/24)+DATE(1970,1,1)</f>
        <v>41956.334722222222</v>
      </c>
      <c r="U1001" s="14">
        <f>YEAR(T1001)</f>
        <v>2014</v>
      </c>
    </row>
    <row r="1002" spans="1:21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>ROUND(((E1002 / D1002)*100), 0)</f>
        <v>2</v>
      </c>
      <c r="P1002">
        <f>IF(L1002&lt;&gt;0, ROUND(E1002/L1002, 2), 0)</f>
        <v>3304</v>
      </c>
      <c r="Q1002" s="5" t="str">
        <f>LEFT(N1002, SEARCH("/",N1002,1)-1)</f>
        <v>technology</v>
      </c>
      <c r="R1002" s="5" t="str">
        <f>RIGHT(N1002, LEN(N1002) - LEN(Q1002) - 1)</f>
        <v>wearables</v>
      </c>
      <c r="S1002" s="11">
        <f>(((J1002/60)/60)/24)+DATE(1970,1,1)</f>
        <v>42749.059722222228</v>
      </c>
      <c r="T1002" s="12">
        <f>(((I1002/60)/60)/24)+DATE(1970,1,1)</f>
        <v>42809.018055555556</v>
      </c>
      <c r="U1002" s="14">
        <f>YEAR(T1002)</f>
        <v>2017</v>
      </c>
    </row>
    <row r="1003" spans="1:21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>ROUND(((E1003 / D1003)*100), 0)</f>
        <v>104</v>
      </c>
      <c r="P1003">
        <f>IF(L1003&lt;&gt;0, ROUND(E1003/L1003, 2), 0)</f>
        <v>1300</v>
      </c>
      <c r="Q1003" s="5" t="str">
        <f>LEFT(N1003, SEARCH("/",N1003,1)-1)</f>
        <v>technology</v>
      </c>
      <c r="R1003" s="5" t="str">
        <f>RIGHT(N1003, LEN(N1003) - LEN(Q1003) - 1)</f>
        <v>wearables</v>
      </c>
      <c r="S1003" s="11">
        <f>(((J1003/60)/60)/24)+DATE(1970,1,1)</f>
        <v>42720.720057870371</v>
      </c>
      <c r="T1003" s="12">
        <f>(((I1003/60)/60)/24)+DATE(1970,1,1)</f>
        <v>42765.720057870371</v>
      </c>
      <c r="U1003" s="14">
        <f>YEAR(T1003)</f>
        <v>2017</v>
      </c>
    </row>
    <row r="1004" spans="1:21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>ROUND(((E1004 / D1004)*100), 0)</f>
        <v>30</v>
      </c>
      <c r="P1004">
        <f>IF(L1004&lt;&gt;0, ROUND(E1004/L1004, 2), 0)</f>
        <v>134.55000000000001</v>
      </c>
      <c r="Q1004" s="5" t="str">
        <f>LEFT(N1004, SEARCH("/",N1004,1)-1)</f>
        <v>technology</v>
      </c>
      <c r="R1004" s="5" t="str">
        <f>RIGHT(N1004, LEN(N1004) - LEN(Q1004) - 1)</f>
        <v>wearables</v>
      </c>
      <c r="S1004" s="11">
        <f>(((J1004/60)/60)/24)+DATE(1970,1,1)</f>
        <v>42325.684189814812</v>
      </c>
      <c r="T1004" s="12">
        <f>(((I1004/60)/60)/24)+DATE(1970,1,1)</f>
        <v>42355.249305555553</v>
      </c>
      <c r="U1004" s="14">
        <f>YEAR(T1004)</f>
        <v>2015</v>
      </c>
    </row>
    <row r="1005" spans="1:21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>ROUND(((E1005 / D1005)*100), 0)</f>
        <v>16</v>
      </c>
      <c r="P1005">
        <f>IF(L1005&lt;&gt;0, ROUND(E1005/L1005, 2), 0)</f>
        <v>214.07</v>
      </c>
      <c r="Q1005" s="5" t="str">
        <f>LEFT(N1005, SEARCH("/",N1005,1)-1)</f>
        <v>technology</v>
      </c>
      <c r="R1005" s="5" t="str">
        <f>RIGHT(N1005, LEN(N1005) - LEN(Q1005) - 1)</f>
        <v>wearables</v>
      </c>
      <c r="S1005" s="11">
        <f>(((J1005/60)/60)/24)+DATE(1970,1,1)</f>
        <v>42780.709039351852</v>
      </c>
      <c r="T1005" s="12">
        <f>(((I1005/60)/60)/24)+DATE(1970,1,1)</f>
        <v>42810.667372685188</v>
      </c>
      <c r="U1005" s="14">
        <f>YEAR(T1005)</f>
        <v>2017</v>
      </c>
    </row>
    <row r="1006" spans="1:21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>ROUND(((E1006 / D1006)*100), 0)</f>
        <v>82</v>
      </c>
      <c r="P1006">
        <f>IF(L1006&lt;&gt;0, ROUND(E1006/L1006, 2), 0)</f>
        <v>216.34</v>
      </c>
      <c r="Q1006" s="5" t="str">
        <f>LEFT(N1006, SEARCH("/",N1006,1)-1)</f>
        <v>technology</v>
      </c>
      <c r="R1006" s="5" t="str">
        <f>RIGHT(N1006, LEN(N1006) - LEN(Q1006) - 1)</f>
        <v>wearables</v>
      </c>
      <c r="S1006" s="11">
        <f>(((J1006/60)/60)/24)+DATE(1970,1,1)</f>
        <v>42388.708645833336</v>
      </c>
      <c r="T1006" s="12">
        <f>(((I1006/60)/60)/24)+DATE(1970,1,1)</f>
        <v>42418.708645833336</v>
      </c>
      <c r="U1006" s="14">
        <f>YEAR(T1006)</f>
        <v>2016</v>
      </c>
    </row>
    <row r="1007" spans="1:21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>ROUND(((E1007 / D1007)*100), 0)</f>
        <v>75</v>
      </c>
      <c r="P1007">
        <f>IF(L1007&lt;&gt;0, ROUND(E1007/L1007, 2), 0)</f>
        <v>932.31</v>
      </c>
      <c r="Q1007" s="5" t="str">
        <f>LEFT(N1007, SEARCH("/",N1007,1)-1)</f>
        <v>technology</v>
      </c>
      <c r="R1007" s="5" t="str">
        <f>RIGHT(N1007, LEN(N1007) - LEN(Q1007) - 1)</f>
        <v>wearables</v>
      </c>
      <c r="S1007" s="11">
        <f>(((J1007/60)/60)/24)+DATE(1970,1,1)</f>
        <v>42276.624803240738</v>
      </c>
      <c r="T1007" s="12">
        <f>(((I1007/60)/60)/24)+DATE(1970,1,1)</f>
        <v>42307.624803240738</v>
      </c>
      <c r="U1007" s="14">
        <f>YEAR(T1007)</f>
        <v>2015</v>
      </c>
    </row>
    <row r="1008" spans="1:21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>ROUND(((E1008 / D1008)*100), 0)</f>
        <v>6</v>
      </c>
      <c r="P1008">
        <f>IF(L1008&lt;&gt;0, ROUND(E1008/L1008, 2), 0)</f>
        <v>29.25</v>
      </c>
      <c r="Q1008" s="5" t="str">
        <f>LEFT(N1008, SEARCH("/",N1008,1)-1)</f>
        <v>technology</v>
      </c>
      <c r="R1008" s="5" t="str">
        <f>RIGHT(N1008, LEN(N1008) - LEN(Q1008) - 1)</f>
        <v>wearables</v>
      </c>
      <c r="S1008" s="11">
        <f>(((J1008/60)/60)/24)+DATE(1970,1,1)</f>
        <v>41977.040185185186</v>
      </c>
      <c r="T1008" s="12">
        <f>(((I1008/60)/60)/24)+DATE(1970,1,1)</f>
        <v>41985.299305555556</v>
      </c>
      <c r="U1008" s="14">
        <f>YEAR(T1008)</f>
        <v>2014</v>
      </c>
    </row>
    <row r="1009" spans="1:21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>ROUND(((E1009 / D1009)*100), 0)</f>
        <v>44</v>
      </c>
      <c r="P1009">
        <f>IF(L1009&lt;&gt;0, ROUND(E1009/L1009, 2), 0)</f>
        <v>174.95</v>
      </c>
      <c r="Q1009" s="5" t="str">
        <f>LEFT(N1009, SEARCH("/",N1009,1)-1)</f>
        <v>technology</v>
      </c>
      <c r="R1009" s="5" t="str">
        <f>RIGHT(N1009, LEN(N1009) - LEN(Q1009) - 1)</f>
        <v>wearables</v>
      </c>
      <c r="S1009" s="11">
        <f>(((J1009/60)/60)/24)+DATE(1970,1,1)</f>
        <v>42676.583599537036</v>
      </c>
      <c r="T1009" s="12">
        <f>(((I1009/60)/60)/24)+DATE(1970,1,1)</f>
        <v>42718.6252662037</v>
      </c>
      <c r="U1009" s="14">
        <f>YEAR(T1009)</f>
        <v>2016</v>
      </c>
    </row>
    <row r="1010" spans="1:21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>ROUND(((E1010 / D1010)*100), 0)</f>
        <v>0</v>
      </c>
      <c r="P1010">
        <f>IF(L1010&lt;&gt;0, ROUND(E1010/L1010, 2), 0)</f>
        <v>250</v>
      </c>
      <c r="Q1010" s="5" t="str">
        <f>LEFT(N1010, SEARCH("/",N1010,1)-1)</f>
        <v>technology</v>
      </c>
      <c r="R1010" s="5" t="str">
        <f>RIGHT(N1010, LEN(N1010) - LEN(Q1010) - 1)</f>
        <v>wearables</v>
      </c>
      <c r="S1010" s="11">
        <f>(((J1010/60)/60)/24)+DATE(1970,1,1)</f>
        <v>42702.809201388889</v>
      </c>
      <c r="T1010" s="12">
        <f>(((I1010/60)/60)/24)+DATE(1970,1,1)</f>
        <v>42732.809201388889</v>
      </c>
      <c r="U1010" s="14">
        <f>YEAR(T1010)</f>
        <v>2016</v>
      </c>
    </row>
    <row r="1011" spans="1:21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>ROUND(((E1011 / D1011)*100), 0)</f>
        <v>13</v>
      </c>
      <c r="P1011">
        <f>IF(L1011&lt;&gt;0, ROUND(E1011/L1011, 2), 0)</f>
        <v>65</v>
      </c>
      <c r="Q1011" s="5" t="str">
        <f>LEFT(N1011, SEARCH("/",N1011,1)-1)</f>
        <v>technology</v>
      </c>
      <c r="R1011" s="5" t="str">
        <f>RIGHT(N1011, LEN(N1011) - LEN(Q1011) - 1)</f>
        <v>wearables</v>
      </c>
      <c r="S1011" s="11">
        <f>(((J1011/60)/60)/24)+DATE(1970,1,1)</f>
        <v>42510.604699074072</v>
      </c>
      <c r="T1011" s="12">
        <f>(((I1011/60)/60)/24)+DATE(1970,1,1)</f>
        <v>42540.604699074072</v>
      </c>
      <c r="U1011" s="14">
        <f>YEAR(T1011)</f>
        <v>2016</v>
      </c>
    </row>
    <row r="1012" spans="1:21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>ROUND(((E1012 / D1012)*100), 0)</f>
        <v>0</v>
      </c>
      <c r="P1012">
        <f>IF(L1012&lt;&gt;0, ROUND(E1012/L1012, 2), 0)</f>
        <v>55</v>
      </c>
      <c r="Q1012" s="5" t="str">
        <f>LEFT(N1012, SEARCH("/",N1012,1)-1)</f>
        <v>technology</v>
      </c>
      <c r="R1012" s="5" t="str">
        <f>RIGHT(N1012, LEN(N1012) - LEN(Q1012) - 1)</f>
        <v>wearables</v>
      </c>
      <c r="S1012" s="11">
        <f>(((J1012/60)/60)/24)+DATE(1970,1,1)</f>
        <v>42561.829421296294</v>
      </c>
      <c r="T1012" s="12">
        <f>(((I1012/60)/60)/24)+DATE(1970,1,1)</f>
        <v>42618.124305555553</v>
      </c>
      <c r="U1012" s="14">
        <f>YEAR(T1012)</f>
        <v>2016</v>
      </c>
    </row>
    <row r="1013" spans="1:21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>ROUND(((E1013 / D1013)*100), 0)</f>
        <v>0</v>
      </c>
      <c r="P1013">
        <f>IF(L1013&lt;&gt;0, ROUND(E1013/L1013, 2), 0)</f>
        <v>75</v>
      </c>
      <c r="Q1013" s="5" t="str">
        <f>LEFT(N1013, SEARCH("/",N1013,1)-1)</f>
        <v>technology</v>
      </c>
      <c r="R1013" s="5" t="str">
        <f>RIGHT(N1013, LEN(N1013) - LEN(Q1013) - 1)</f>
        <v>wearables</v>
      </c>
      <c r="S1013" s="11">
        <f>(((J1013/60)/60)/24)+DATE(1970,1,1)</f>
        <v>41946.898090277777</v>
      </c>
      <c r="T1013" s="12">
        <f>(((I1013/60)/60)/24)+DATE(1970,1,1)</f>
        <v>41991.898090277777</v>
      </c>
      <c r="U1013" s="14">
        <f>YEAR(T1013)</f>
        <v>2014</v>
      </c>
    </row>
    <row r="1014" spans="1:21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>ROUND(((E1014 / D1014)*100), 0)</f>
        <v>21535</v>
      </c>
      <c r="P1014">
        <f>IF(L1014&lt;&gt;0, ROUND(E1014/L1014, 2), 0)</f>
        <v>1389.36</v>
      </c>
      <c r="Q1014" s="5" t="str">
        <f>LEFT(N1014, SEARCH("/",N1014,1)-1)</f>
        <v>technology</v>
      </c>
      <c r="R1014" s="5" t="str">
        <f>RIGHT(N1014, LEN(N1014) - LEN(Q1014) - 1)</f>
        <v>wearables</v>
      </c>
      <c r="S1014" s="11">
        <f>(((J1014/60)/60)/24)+DATE(1970,1,1)</f>
        <v>42714.440416666665</v>
      </c>
      <c r="T1014" s="12">
        <f>(((I1014/60)/60)/24)+DATE(1970,1,1)</f>
        <v>42759.440416666665</v>
      </c>
      <c r="U1014" s="14">
        <f>YEAR(T1014)</f>
        <v>2017</v>
      </c>
    </row>
    <row r="1015" spans="1:21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>ROUND(((E1015 / D1015)*100), 0)</f>
        <v>35</v>
      </c>
      <c r="P1015">
        <f>IF(L1015&lt;&gt;0, ROUND(E1015/L1015, 2), 0)</f>
        <v>95.91</v>
      </c>
      <c r="Q1015" s="5" t="str">
        <f>LEFT(N1015, SEARCH("/",N1015,1)-1)</f>
        <v>technology</v>
      </c>
      <c r="R1015" s="5" t="str">
        <f>RIGHT(N1015, LEN(N1015) - LEN(Q1015) - 1)</f>
        <v>wearables</v>
      </c>
      <c r="S1015" s="11">
        <f>(((J1015/60)/60)/24)+DATE(1970,1,1)</f>
        <v>42339.833981481483</v>
      </c>
      <c r="T1015" s="12">
        <f>(((I1015/60)/60)/24)+DATE(1970,1,1)</f>
        <v>42367.833333333328</v>
      </c>
      <c r="U1015" s="14">
        <f>YEAR(T1015)</f>
        <v>2015</v>
      </c>
    </row>
    <row r="1016" spans="1:21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>ROUND(((E1016 / D1016)*100), 0)</f>
        <v>31</v>
      </c>
      <c r="P1016">
        <f>IF(L1016&lt;&gt;0, ROUND(E1016/L1016, 2), 0)</f>
        <v>191.25</v>
      </c>
      <c r="Q1016" s="5" t="str">
        <f>LEFT(N1016, SEARCH("/",N1016,1)-1)</f>
        <v>technology</v>
      </c>
      <c r="R1016" s="5" t="str">
        <f>RIGHT(N1016, LEN(N1016) - LEN(Q1016) - 1)</f>
        <v>wearables</v>
      </c>
      <c r="S1016" s="11">
        <f>(((J1016/60)/60)/24)+DATE(1970,1,1)</f>
        <v>41955.002488425926</v>
      </c>
      <c r="T1016" s="12">
        <f>(((I1016/60)/60)/24)+DATE(1970,1,1)</f>
        <v>42005.002488425926</v>
      </c>
      <c r="U1016" s="14">
        <f>YEAR(T1016)</f>
        <v>2015</v>
      </c>
    </row>
    <row r="1017" spans="1:21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>ROUND(((E1017 / D1017)*100), 0)</f>
        <v>3</v>
      </c>
      <c r="P1017">
        <f>IF(L1017&lt;&gt;0, ROUND(E1017/L1017, 2), 0)</f>
        <v>40</v>
      </c>
      <c r="Q1017" s="5" t="str">
        <f>LEFT(N1017, SEARCH("/",N1017,1)-1)</f>
        <v>technology</v>
      </c>
      <c r="R1017" s="5" t="str">
        <f>RIGHT(N1017, LEN(N1017) - LEN(Q1017) - 1)</f>
        <v>wearables</v>
      </c>
      <c r="S1017" s="11">
        <f>(((J1017/60)/60)/24)+DATE(1970,1,1)</f>
        <v>42303.878414351857</v>
      </c>
      <c r="T1017" s="12">
        <f>(((I1017/60)/60)/24)+DATE(1970,1,1)</f>
        <v>42333.920081018514</v>
      </c>
      <c r="U1017" s="14">
        <f>YEAR(T1017)</f>
        <v>2015</v>
      </c>
    </row>
    <row r="1018" spans="1:21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>ROUND(((E1018 / D1018)*100), 0)</f>
        <v>3</v>
      </c>
      <c r="P1018">
        <f>IF(L1018&lt;&gt;0, ROUND(E1018/L1018, 2), 0)</f>
        <v>74.790000000000006</v>
      </c>
      <c r="Q1018" s="5" t="str">
        <f>LEFT(N1018, SEARCH("/",N1018,1)-1)</f>
        <v>technology</v>
      </c>
      <c r="R1018" s="5" t="str">
        <f>RIGHT(N1018, LEN(N1018) - LEN(Q1018) - 1)</f>
        <v>wearables</v>
      </c>
      <c r="S1018" s="11">
        <f>(((J1018/60)/60)/24)+DATE(1970,1,1)</f>
        <v>42422.107129629629</v>
      </c>
      <c r="T1018" s="12">
        <f>(((I1018/60)/60)/24)+DATE(1970,1,1)</f>
        <v>42467.065462962957</v>
      </c>
      <c r="U1018" s="14">
        <f>YEAR(T1018)</f>
        <v>2016</v>
      </c>
    </row>
    <row r="1019" spans="1:21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>ROUND(((E1019 / D1019)*100), 0)</f>
        <v>23</v>
      </c>
      <c r="P1019">
        <f>IF(L1019&lt;&gt;0, ROUND(E1019/L1019, 2), 0)</f>
        <v>161.12</v>
      </c>
      <c r="Q1019" s="5" t="str">
        <f>LEFT(N1019, SEARCH("/",N1019,1)-1)</f>
        <v>technology</v>
      </c>
      <c r="R1019" s="5" t="str">
        <f>RIGHT(N1019, LEN(N1019) - LEN(Q1019) - 1)</f>
        <v>wearables</v>
      </c>
      <c r="S1019" s="11">
        <f>(((J1019/60)/60)/24)+DATE(1970,1,1)</f>
        <v>42289.675173611111</v>
      </c>
      <c r="T1019" s="12">
        <f>(((I1019/60)/60)/24)+DATE(1970,1,1)</f>
        <v>42329.716840277775</v>
      </c>
      <c r="U1019" s="14">
        <f>YEAR(T1019)</f>
        <v>2015</v>
      </c>
    </row>
    <row r="1020" spans="1:21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>ROUND(((E1020 / D1020)*100), 0)</f>
        <v>3</v>
      </c>
      <c r="P1020">
        <f>IF(L1020&lt;&gt;0, ROUND(E1020/L1020, 2), 0)</f>
        <v>88.71</v>
      </c>
      <c r="Q1020" s="5" t="str">
        <f>LEFT(N1020, SEARCH("/",N1020,1)-1)</f>
        <v>technology</v>
      </c>
      <c r="R1020" s="5" t="str">
        <f>RIGHT(N1020, LEN(N1020) - LEN(Q1020) - 1)</f>
        <v>wearables</v>
      </c>
      <c r="S1020" s="11">
        <f>(((J1020/60)/60)/24)+DATE(1970,1,1)</f>
        <v>42535.492280092592</v>
      </c>
      <c r="T1020" s="12">
        <f>(((I1020/60)/60)/24)+DATE(1970,1,1)</f>
        <v>42565.492280092592</v>
      </c>
      <c r="U1020" s="14">
        <f>YEAR(T1020)</f>
        <v>2016</v>
      </c>
    </row>
    <row r="1021" spans="1:21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>ROUND(((E1021 / D1021)*100), 0)</f>
        <v>47</v>
      </c>
      <c r="P1021">
        <f>IF(L1021&lt;&gt;0, ROUND(E1021/L1021, 2), 0)</f>
        <v>53.25</v>
      </c>
      <c r="Q1021" s="5" t="str">
        <f>LEFT(N1021, SEARCH("/",N1021,1)-1)</f>
        <v>technology</v>
      </c>
      <c r="R1021" s="5" t="str">
        <f>RIGHT(N1021, LEN(N1021) - LEN(Q1021) - 1)</f>
        <v>wearables</v>
      </c>
      <c r="S1021" s="11">
        <f>(((J1021/60)/60)/24)+DATE(1970,1,1)</f>
        <v>42009.973946759259</v>
      </c>
      <c r="T1021" s="12">
        <f>(((I1021/60)/60)/24)+DATE(1970,1,1)</f>
        <v>42039.973946759259</v>
      </c>
      <c r="U1021" s="14">
        <f>YEAR(T1021)</f>
        <v>2015</v>
      </c>
    </row>
    <row r="1022" spans="1:21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>ROUND(((E1022 / D1022)*100), 0)</f>
        <v>206</v>
      </c>
      <c r="P1022">
        <f>IF(L1022&lt;&gt;0, ROUND(E1022/L1022, 2), 0)</f>
        <v>106.2</v>
      </c>
      <c r="Q1022" s="5" t="str">
        <f>LEFT(N1022, SEARCH("/",N1022,1)-1)</f>
        <v>music</v>
      </c>
      <c r="R1022" s="5" t="str">
        <f>RIGHT(N1022, LEN(N1022) - LEN(Q1022) - 1)</f>
        <v>electronic music</v>
      </c>
      <c r="S1022" s="11">
        <f>(((J1022/60)/60)/24)+DATE(1970,1,1)</f>
        <v>42127.069548611107</v>
      </c>
      <c r="T1022" s="12">
        <f>(((I1022/60)/60)/24)+DATE(1970,1,1)</f>
        <v>42157.032638888893</v>
      </c>
      <c r="U1022" s="14">
        <f>YEAR(T1022)</f>
        <v>2015</v>
      </c>
    </row>
    <row r="1023" spans="1:21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>ROUND(((E1023 / D1023)*100), 0)</f>
        <v>352</v>
      </c>
      <c r="P1023">
        <f>IF(L1023&lt;&gt;0, ROUND(E1023/L1023, 2), 0)</f>
        <v>22.08</v>
      </c>
      <c r="Q1023" s="5" t="str">
        <f>LEFT(N1023, SEARCH("/",N1023,1)-1)</f>
        <v>music</v>
      </c>
      <c r="R1023" s="5" t="str">
        <f>RIGHT(N1023, LEN(N1023) - LEN(Q1023) - 1)</f>
        <v>electronic music</v>
      </c>
      <c r="S1023" s="11">
        <f>(((J1023/60)/60)/24)+DATE(1970,1,1)</f>
        <v>42271.251979166671</v>
      </c>
      <c r="T1023" s="12">
        <f>(((I1023/60)/60)/24)+DATE(1970,1,1)</f>
        <v>42294.166666666672</v>
      </c>
      <c r="U1023" s="14">
        <f>YEAR(T1023)</f>
        <v>2015</v>
      </c>
    </row>
    <row r="1024" spans="1:21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>ROUND(((E1024 / D1024)*100), 0)</f>
        <v>115</v>
      </c>
      <c r="P1024">
        <f>IF(L1024&lt;&gt;0, ROUND(E1024/L1024, 2), 0)</f>
        <v>31.05</v>
      </c>
      <c r="Q1024" s="5" t="str">
        <f>LEFT(N1024, SEARCH("/",N1024,1)-1)</f>
        <v>music</v>
      </c>
      <c r="R1024" s="5" t="str">
        <f>RIGHT(N1024, LEN(N1024) - LEN(Q1024) - 1)</f>
        <v>electronic music</v>
      </c>
      <c r="S1024" s="11">
        <f>(((J1024/60)/60)/24)+DATE(1970,1,1)</f>
        <v>42111.646724537044</v>
      </c>
      <c r="T1024" s="12">
        <f>(((I1024/60)/60)/24)+DATE(1970,1,1)</f>
        <v>42141.646724537044</v>
      </c>
      <c r="U1024" s="14">
        <f>YEAR(T1024)</f>
        <v>2015</v>
      </c>
    </row>
    <row r="1025" spans="1:21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>ROUND(((E1025 / D1025)*100), 0)</f>
        <v>237</v>
      </c>
      <c r="P1025">
        <f>IF(L1025&lt;&gt;0, ROUND(E1025/L1025, 2), 0)</f>
        <v>36.21</v>
      </c>
      <c r="Q1025" s="5" t="str">
        <f>LEFT(N1025, SEARCH("/",N1025,1)-1)</f>
        <v>music</v>
      </c>
      <c r="R1025" s="5" t="str">
        <f>RIGHT(N1025, LEN(N1025) - LEN(Q1025) - 1)</f>
        <v>electronic music</v>
      </c>
      <c r="S1025" s="11">
        <f>(((J1025/60)/60)/24)+DATE(1970,1,1)</f>
        <v>42145.919687500005</v>
      </c>
      <c r="T1025" s="12">
        <f>(((I1025/60)/60)/24)+DATE(1970,1,1)</f>
        <v>42175.919687500005</v>
      </c>
      <c r="U1025" s="14">
        <f>YEAR(T1025)</f>
        <v>2015</v>
      </c>
    </row>
    <row r="1026" spans="1:21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>ROUND(((E1026 / D1026)*100), 0)</f>
        <v>119</v>
      </c>
      <c r="P1026">
        <f>IF(L1026&lt;&gt;0, ROUND(E1026/L1026, 2), 0)</f>
        <v>388.98</v>
      </c>
      <c r="Q1026" s="5" t="str">
        <f>LEFT(N1026, SEARCH("/",N1026,1)-1)</f>
        <v>music</v>
      </c>
      <c r="R1026" s="5" t="str">
        <f>RIGHT(N1026, LEN(N1026) - LEN(Q1026) - 1)</f>
        <v>electronic music</v>
      </c>
      <c r="S1026" s="11">
        <f>(((J1026/60)/60)/24)+DATE(1970,1,1)</f>
        <v>42370.580590277779</v>
      </c>
      <c r="T1026" s="12">
        <f>(((I1026/60)/60)/24)+DATE(1970,1,1)</f>
        <v>42400.580590277779</v>
      </c>
      <c r="U1026" s="14">
        <f>YEAR(T1026)</f>
        <v>2016</v>
      </c>
    </row>
    <row r="1027" spans="1:21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>ROUND(((E1027 / D1027)*100), 0)</f>
        <v>110</v>
      </c>
      <c r="P1027">
        <f>IF(L1027&lt;&gt;0, ROUND(E1027/L1027, 2), 0)</f>
        <v>71.849999999999994</v>
      </c>
      <c r="Q1027" s="5" t="str">
        <f>LEFT(N1027, SEARCH("/",N1027,1)-1)</f>
        <v>music</v>
      </c>
      <c r="R1027" s="5" t="str">
        <f>RIGHT(N1027, LEN(N1027) - LEN(Q1027) - 1)</f>
        <v>electronic music</v>
      </c>
      <c r="S1027" s="11">
        <f>(((J1027/60)/60)/24)+DATE(1970,1,1)</f>
        <v>42049.833761574075</v>
      </c>
      <c r="T1027" s="12">
        <f>(((I1027/60)/60)/24)+DATE(1970,1,1)</f>
        <v>42079.792094907403</v>
      </c>
      <c r="U1027" s="14">
        <f>YEAR(T1027)</f>
        <v>2015</v>
      </c>
    </row>
    <row r="1028" spans="1:21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>ROUND(((E1028 / D1028)*100), 0)</f>
        <v>100</v>
      </c>
      <c r="P1028">
        <f>IF(L1028&lt;&gt;0, ROUND(E1028/L1028, 2), 0)</f>
        <v>57.38</v>
      </c>
      <c r="Q1028" s="5" t="str">
        <f>LEFT(N1028, SEARCH("/",N1028,1)-1)</f>
        <v>music</v>
      </c>
      <c r="R1028" s="5" t="str">
        <f>RIGHT(N1028, LEN(N1028) - LEN(Q1028) - 1)</f>
        <v>electronic music</v>
      </c>
      <c r="S1028" s="11">
        <f>(((J1028/60)/60)/24)+DATE(1970,1,1)</f>
        <v>42426.407592592594</v>
      </c>
      <c r="T1028" s="12">
        <f>(((I1028/60)/60)/24)+DATE(1970,1,1)</f>
        <v>42460.365925925929</v>
      </c>
      <c r="U1028" s="14">
        <f>YEAR(T1028)</f>
        <v>2016</v>
      </c>
    </row>
    <row r="1029" spans="1:21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>ROUND(((E1029 / D1029)*100), 0)</f>
        <v>103</v>
      </c>
      <c r="P1029">
        <f>IF(L1029&lt;&gt;0, ROUND(E1029/L1029, 2), 0)</f>
        <v>69.67</v>
      </c>
      <c r="Q1029" s="5" t="str">
        <f>LEFT(N1029, SEARCH("/",N1029,1)-1)</f>
        <v>music</v>
      </c>
      <c r="R1029" s="5" t="str">
        <f>RIGHT(N1029, LEN(N1029) - LEN(Q1029) - 1)</f>
        <v>electronic music</v>
      </c>
      <c r="S1029" s="11">
        <f>(((J1029/60)/60)/24)+DATE(1970,1,1)</f>
        <v>41905.034108796295</v>
      </c>
      <c r="T1029" s="12">
        <f>(((I1029/60)/60)/24)+DATE(1970,1,1)</f>
        <v>41935.034108796295</v>
      </c>
      <c r="U1029" s="14">
        <f>YEAR(T1029)</f>
        <v>2014</v>
      </c>
    </row>
    <row r="1030" spans="1:21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>ROUND(((E1030 / D1030)*100), 0)</f>
        <v>117</v>
      </c>
      <c r="P1030">
        <f>IF(L1030&lt;&gt;0, ROUND(E1030/L1030, 2), 0)</f>
        <v>45.99</v>
      </c>
      <c r="Q1030" s="5" t="str">
        <f>LEFT(N1030, SEARCH("/",N1030,1)-1)</f>
        <v>music</v>
      </c>
      <c r="R1030" s="5" t="str">
        <f>RIGHT(N1030, LEN(N1030) - LEN(Q1030) - 1)</f>
        <v>electronic music</v>
      </c>
      <c r="S1030" s="11">
        <f>(((J1030/60)/60)/24)+DATE(1970,1,1)</f>
        <v>42755.627372685187</v>
      </c>
      <c r="T1030" s="12">
        <f>(((I1030/60)/60)/24)+DATE(1970,1,1)</f>
        <v>42800.833333333328</v>
      </c>
      <c r="U1030" s="14">
        <f>YEAR(T1030)</f>
        <v>2017</v>
      </c>
    </row>
    <row r="1031" spans="1:21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>ROUND(((E1031 / D1031)*100), 0)</f>
        <v>112</v>
      </c>
      <c r="P1031">
        <f>IF(L1031&lt;&gt;0, ROUND(E1031/L1031, 2), 0)</f>
        <v>79.260000000000005</v>
      </c>
      <c r="Q1031" s="5" t="str">
        <f>LEFT(N1031, SEARCH("/",N1031,1)-1)</f>
        <v>music</v>
      </c>
      <c r="R1031" s="5" t="str">
        <f>RIGHT(N1031, LEN(N1031) - LEN(Q1031) - 1)</f>
        <v>electronic music</v>
      </c>
      <c r="S1031" s="11">
        <f>(((J1031/60)/60)/24)+DATE(1970,1,1)</f>
        <v>42044.711886574078</v>
      </c>
      <c r="T1031" s="12">
        <f>(((I1031/60)/60)/24)+DATE(1970,1,1)</f>
        <v>42098.915972222225</v>
      </c>
      <c r="U1031" s="14">
        <f>YEAR(T1031)</f>
        <v>2015</v>
      </c>
    </row>
    <row r="1032" spans="1:21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>ROUND(((E1032 / D1032)*100), 0)</f>
        <v>342</v>
      </c>
      <c r="P1032">
        <f>IF(L1032&lt;&gt;0, ROUND(E1032/L1032, 2), 0)</f>
        <v>43.03</v>
      </c>
      <c r="Q1032" s="5" t="str">
        <f>LEFT(N1032, SEARCH("/",N1032,1)-1)</f>
        <v>music</v>
      </c>
      <c r="R1032" s="5" t="str">
        <f>RIGHT(N1032, LEN(N1032) - LEN(Q1032) - 1)</f>
        <v>electronic music</v>
      </c>
      <c r="S1032" s="11">
        <f>(((J1032/60)/60)/24)+DATE(1970,1,1)</f>
        <v>42611.483206018514</v>
      </c>
      <c r="T1032" s="12">
        <f>(((I1032/60)/60)/24)+DATE(1970,1,1)</f>
        <v>42625.483206018514</v>
      </c>
      <c r="U1032" s="14">
        <f>YEAR(T1032)</f>
        <v>2016</v>
      </c>
    </row>
    <row r="1033" spans="1:21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>ROUND(((E1033 / D1033)*100), 0)</f>
        <v>107</v>
      </c>
      <c r="P1033">
        <f>IF(L1033&lt;&gt;0, ROUND(E1033/L1033, 2), 0)</f>
        <v>108.48</v>
      </c>
      <c r="Q1033" s="5" t="str">
        <f>LEFT(N1033, SEARCH("/",N1033,1)-1)</f>
        <v>music</v>
      </c>
      <c r="R1033" s="5" t="str">
        <f>RIGHT(N1033, LEN(N1033) - LEN(Q1033) - 1)</f>
        <v>electronic music</v>
      </c>
      <c r="S1033" s="11">
        <f>(((J1033/60)/60)/24)+DATE(1970,1,1)</f>
        <v>42324.764004629629</v>
      </c>
      <c r="T1033" s="12">
        <f>(((I1033/60)/60)/24)+DATE(1970,1,1)</f>
        <v>42354.764004629629</v>
      </c>
      <c r="U1033" s="14">
        <f>YEAR(T1033)</f>
        <v>2015</v>
      </c>
    </row>
    <row r="1034" spans="1:21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>ROUND(((E1034 / D1034)*100), 0)</f>
        <v>108</v>
      </c>
      <c r="P1034">
        <f>IF(L1034&lt;&gt;0, ROUND(E1034/L1034, 2), 0)</f>
        <v>61.03</v>
      </c>
      <c r="Q1034" s="5" t="str">
        <f>LEFT(N1034, SEARCH("/",N1034,1)-1)</f>
        <v>music</v>
      </c>
      <c r="R1034" s="5" t="str">
        <f>RIGHT(N1034, LEN(N1034) - LEN(Q1034) - 1)</f>
        <v>electronic music</v>
      </c>
      <c r="S1034" s="11">
        <f>(((J1034/60)/60)/24)+DATE(1970,1,1)</f>
        <v>42514.666956018518</v>
      </c>
      <c r="T1034" s="12">
        <f>(((I1034/60)/60)/24)+DATE(1970,1,1)</f>
        <v>42544.666956018518</v>
      </c>
      <c r="U1034" s="14">
        <f>YEAR(T1034)</f>
        <v>2016</v>
      </c>
    </row>
    <row r="1035" spans="1:21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>ROUND(((E1035 / D1035)*100), 0)</f>
        <v>103</v>
      </c>
      <c r="P1035">
        <f>IF(L1035&lt;&gt;0, ROUND(E1035/L1035, 2), 0)</f>
        <v>50.59</v>
      </c>
      <c r="Q1035" s="5" t="str">
        <f>LEFT(N1035, SEARCH("/",N1035,1)-1)</f>
        <v>music</v>
      </c>
      <c r="R1035" s="5" t="str">
        <f>RIGHT(N1035, LEN(N1035) - LEN(Q1035) - 1)</f>
        <v>electronic music</v>
      </c>
      <c r="S1035" s="11">
        <f>(((J1035/60)/60)/24)+DATE(1970,1,1)</f>
        <v>42688.732407407413</v>
      </c>
      <c r="T1035" s="12">
        <f>(((I1035/60)/60)/24)+DATE(1970,1,1)</f>
        <v>42716.732407407413</v>
      </c>
      <c r="U1035" s="14">
        <f>YEAR(T1035)</f>
        <v>2016</v>
      </c>
    </row>
    <row r="1036" spans="1:21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>ROUND(((E1036 / D1036)*100), 0)</f>
        <v>130</v>
      </c>
      <c r="P1036">
        <f>IF(L1036&lt;&gt;0, ROUND(E1036/L1036, 2), 0)</f>
        <v>39.159999999999997</v>
      </c>
      <c r="Q1036" s="5" t="str">
        <f>LEFT(N1036, SEARCH("/",N1036,1)-1)</f>
        <v>music</v>
      </c>
      <c r="R1036" s="5" t="str">
        <f>RIGHT(N1036, LEN(N1036) - LEN(Q1036) - 1)</f>
        <v>electronic music</v>
      </c>
      <c r="S1036" s="11">
        <f>(((J1036/60)/60)/24)+DATE(1970,1,1)</f>
        <v>42555.166712962964</v>
      </c>
      <c r="T1036" s="12">
        <f>(((I1036/60)/60)/24)+DATE(1970,1,1)</f>
        <v>42587.165972222225</v>
      </c>
      <c r="U1036" s="14">
        <f>YEAR(T1036)</f>
        <v>2016</v>
      </c>
    </row>
    <row r="1037" spans="1:21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>ROUND(((E1037 / D1037)*100), 0)</f>
        <v>108</v>
      </c>
      <c r="P1037">
        <f>IF(L1037&lt;&gt;0, ROUND(E1037/L1037, 2), 0)</f>
        <v>65.16</v>
      </c>
      <c r="Q1037" s="5" t="str">
        <f>LEFT(N1037, SEARCH("/",N1037,1)-1)</f>
        <v>music</v>
      </c>
      <c r="R1037" s="5" t="str">
        <f>RIGHT(N1037, LEN(N1037) - LEN(Q1037) - 1)</f>
        <v>electronic music</v>
      </c>
      <c r="S1037" s="11">
        <f>(((J1037/60)/60)/24)+DATE(1970,1,1)</f>
        <v>42016.641435185185</v>
      </c>
      <c r="T1037" s="12">
        <f>(((I1037/60)/60)/24)+DATE(1970,1,1)</f>
        <v>42046.641435185185</v>
      </c>
      <c r="U1037" s="14">
        <f>YEAR(T1037)</f>
        <v>2015</v>
      </c>
    </row>
    <row r="1038" spans="1:21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>ROUND(((E1038 / D1038)*100), 0)</f>
        <v>112</v>
      </c>
      <c r="P1038">
        <f>IF(L1038&lt;&gt;0, ROUND(E1038/L1038, 2), 0)</f>
        <v>23.96</v>
      </c>
      <c r="Q1038" s="5" t="str">
        <f>LEFT(N1038, SEARCH("/",N1038,1)-1)</f>
        <v>music</v>
      </c>
      <c r="R1038" s="5" t="str">
        <f>RIGHT(N1038, LEN(N1038) - LEN(Q1038) - 1)</f>
        <v>electronic music</v>
      </c>
      <c r="S1038" s="11">
        <f>(((J1038/60)/60)/24)+DATE(1970,1,1)</f>
        <v>41249.448958333334</v>
      </c>
      <c r="T1038" s="12">
        <f>(((I1038/60)/60)/24)+DATE(1970,1,1)</f>
        <v>41281.333333333336</v>
      </c>
      <c r="U1038" s="14">
        <f>YEAR(T1038)</f>
        <v>2013</v>
      </c>
    </row>
    <row r="1039" spans="1:21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>ROUND(((E1039 / D1039)*100), 0)</f>
        <v>102</v>
      </c>
      <c r="P1039">
        <f>IF(L1039&lt;&gt;0, ROUND(E1039/L1039, 2), 0)</f>
        <v>48.62</v>
      </c>
      <c r="Q1039" s="5" t="str">
        <f>LEFT(N1039, SEARCH("/",N1039,1)-1)</f>
        <v>music</v>
      </c>
      <c r="R1039" s="5" t="str">
        <f>RIGHT(N1039, LEN(N1039) - LEN(Q1039) - 1)</f>
        <v>electronic music</v>
      </c>
      <c r="S1039" s="11">
        <f>(((J1039/60)/60)/24)+DATE(1970,1,1)</f>
        <v>42119.822476851856</v>
      </c>
      <c r="T1039" s="12">
        <f>(((I1039/60)/60)/24)+DATE(1970,1,1)</f>
        <v>42142.208333333328</v>
      </c>
      <c r="U1039" s="14">
        <f>YEAR(T1039)</f>
        <v>2015</v>
      </c>
    </row>
    <row r="1040" spans="1:21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>ROUND(((E1040 / D1040)*100), 0)</f>
        <v>145</v>
      </c>
      <c r="P1040">
        <f>IF(L1040&lt;&gt;0, ROUND(E1040/L1040, 2), 0)</f>
        <v>35.74</v>
      </c>
      <c r="Q1040" s="5" t="str">
        <f>LEFT(N1040, SEARCH("/",N1040,1)-1)</f>
        <v>music</v>
      </c>
      <c r="R1040" s="5" t="str">
        <f>RIGHT(N1040, LEN(N1040) - LEN(Q1040) - 1)</f>
        <v>electronic music</v>
      </c>
      <c r="S1040" s="11">
        <f>(((J1040/60)/60)/24)+DATE(1970,1,1)</f>
        <v>42418.231747685189</v>
      </c>
      <c r="T1040" s="12">
        <f>(((I1040/60)/60)/24)+DATE(1970,1,1)</f>
        <v>42448.190081018518</v>
      </c>
      <c r="U1040" s="14">
        <f>YEAR(T1040)</f>
        <v>2016</v>
      </c>
    </row>
    <row r="1041" spans="1:21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>ROUND(((E1041 / D1041)*100), 0)</f>
        <v>128</v>
      </c>
      <c r="P1041">
        <f>IF(L1041&lt;&gt;0, ROUND(E1041/L1041, 2), 0)</f>
        <v>21.37</v>
      </c>
      <c r="Q1041" s="5" t="str">
        <f>LEFT(N1041, SEARCH("/",N1041,1)-1)</f>
        <v>music</v>
      </c>
      <c r="R1041" s="5" t="str">
        <f>RIGHT(N1041, LEN(N1041) - LEN(Q1041) - 1)</f>
        <v>electronic music</v>
      </c>
      <c r="S1041" s="11">
        <f>(((J1041/60)/60)/24)+DATE(1970,1,1)</f>
        <v>42692.109328703707</v>
      </c>
      <c r="T1041" s="12">
        <f>(((I1041/60)/60)/24)+DATE(1970,1,1)</f>
        <v>42717.332638888889</v>
      </c>
      <c r="U1041" s="14">
        <f>YEAR(T1041)</f>
        <v>2016</v>
      </c>
    </row>
    <row r="1042" spans="1:21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>ROUND(((E1042 / D1042)*100), 0)</f>
        <v>0</v>
      </c>
      <c r="P1042">
        <f>IF(L1042&lt;&gt;0, ROUND(E1042/L1042, 2), 0)</f>
        <v>250</v>
      </c>
      <c r="Q1042" s="5" t="str">
        <f>LEFT(N1042, SEARCH("/",N1042,1)-1)</f>
        <v>journalism</v>
      </c>
      <c r="R1042" s="5" t="str">
        <f>RIGHT(N1042, LEN(N1042) - LEN(Q1042) - 1)</f>
        <v>audio</v>
      </c>
      <c r="S1042" s="11">
        <f>(((J1042/60)/60)/24)+DATE(1970,1,1)</f>
        <v>42579.708437499998</v>
      </c>
      <c r="T1042" s="12">
        <f>(((I1042/60)/60)/24)+DATE(1970,1,1)</f>
        <v>42609.708437499998</v>
      </c>
      <c r="U1042" s="14">
        <f>YEAR(T1042)</f>
        <v>2016</v>
      </c>
    </row>
    <row r="1043" spans="1:21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>ROUND(((E1043 / D1043)*100), 0)</f>
        <v>0</v>
      </c>
      <c r="P1043">
        <f>IF(L1043&lt;&gt;0, ROUND(E1043/L1043, 2), 0)</f>
        <v>0</v>
      </c>
      <c r="Q1043" s="5" t="str">
        <f>LEFT(N1043, SEARCH("/",N1043,1)-1)</f>
        <v>journalism</v>
      </c>
      <c r="R1043" s="5" t="str">
        <f>RIGHT(N1043, LEN(N1043) - LEN(Q1043) - 1)</f>
        <v>audio</v>
      </c>
      <c r="S1043" s="11">
        <f>(((J1043/60)/60)/24)+DATE(1970,1,1)</f>
        <v>41831.060092592597</v>
      </c>
      <c r="T1043" s="12">
        <f>(((I1043/60)/60)/24)+DATE(1970,1,1)</f>
        <v>41851.060092592597</v>
      </c>
      <c r="U1043" s="14">
        <f>YEAR(T1043)</f>
        <v>2014</v>
      </c>
    </row>
    <row r="1044" spans="1:21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>ROUND(((E1044 / D1044)*100), 0)</f>
        <v>2</v>
      </c>
      <c r="P1044">
        <f>IF(L1044&lt;&gt;0, ROUND(E1044/L1044, 2), 0)</f>
        <v>10</v>
      </c>
      <c r="Q1044" s="5" t="str">
        <f>LEFT(N1044, SEARCH("/",N1044,1)-1)</f>
        <v>journalism</v>
      </c>
      <c r="R1044" s="5" t="str">
        <f>RIGHT(N1044, LEN(N1044) - LEN(Q1044) - 1)</f>
        <v>audio</v>
      </c>
      <c r="S1044" s="11">
        <f>(((J1044/60)/60)/24)+DATE(1970,1,1)</f>
        <v>41851.696157407408</v>
      </c>
      <c r="T1044" s="12">
        <f>(((I1044/60)/60)/24)+DATE(1970,1,1)</f>
        <v>41894.416666666664</v>
      </c>
      <c r="U1044" s="14">
        <f>YEAR(T1044)</f>
        <v>2014</v>
      </c>
    </row>
    <row r="1045" spans="1:21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>ROUND(((E1045 / D1045)*100), 0)</f>
        <v>9</v>
      </c>
      <c r="P1045">
        <f>IF(L1045&lt;&gt;0, ROUND(E1045/L1045, 2), 0)</f>
        <v>29.24</v>
      </c>
      <c r="Q1045" s="5" t="str">
        <f>LEFT(N1045, SEARCH("/",N1045,1)-1)</f>
        <v>journalism</v>
      </c>
      <c r="R1045" s="5" t="str">
        <f>RIGHT(N1045, LEN(N1045) - LEN(Q1045) - 1)</f>
        <v>audio</v>
      </c>
      <c r="S1045" s="11">
        <f>(((J1045/60)/60)/24)+DATE(1970,1,1)</f>
        <v>42114.252951388888</v>
      </c>
      <c r="T1045" s="12">
        <f>(((I1045/60)/60)/24)+DATE(1970,1,1)</f>
        <v>42144.252951388888</v>
      </c>
      <c r="U1045" s="14">
        <f>YEAR(T1045)</f>
        <v>2015</v>
      </c>
    </row>
    <row r="1046" spans="1:21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>ROUND(((E1046 / D1046)*100), 0)</f>
        <v>0</v>
      </c>
      <c r="P1046">
        <f>IF(L1046&lt;&gt;0, ROUND(E1046/L1046, 2), 0)</f>
        <v>3</v>
      </c>
      <c r="Q1046" s="5" t="str">
        <f>LEFT(N1046, SEARCH("/",N1046,1)-1)</f>
        <v>journalism</v>
      </c>
      <c r="R1046" s="5" t="str">
        <f>RIGHT(N1046, LEN(N1046) - LEN(Q1046) - 1)</f>
        <v>audio</v>
      </c>
      <c r="S1046" s="11">
        <f>(((J1046/60)/60)/24)+DATE(1970,1,1)</f>
        <v>42011.925937499997</v>
      </c>
      <c r="T1046" s="12">
        <f>(((I1046/60)/60)/24)+DATE(1970,1,1)</f>
        <v>42068.852083333331</v>
      </c>
      <c r="U1046" s="14">
        <f>YEAR(T1046)</f>
        <v>2015</v>
      </c>
    </row>
    <row r="1047" spans="1:21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>ROUND(((E1047 / D1047)*100), 0)</f>
        <v>3</v>
      </c>
      <c r="P1047">
        <f>IF(L1047&lt;&gt;0, ROUND(E1047/L1047, 2), 0)</f>
        <v>33.25</v>
      </c>
      <c r="Q1047" s="5" t="str">
        <f>LEFT(N1047, SEARCH("/",N1047,1)-1)</f>
        <v>journalism</v>
      </c>
      <c r="R1047" s="5" t="str">
        <f>RIGHT(N1047, LEN(N1047) - LEN(Q1047) - 1)</f>
        <v>audio</v>
      </c>
      <c r="S1047" s="11">
        <f>(((J1047/60)/60)/24)+DATE(1970,1,1)</f>
        <v>41844.874421296299</v>
      </c>
      <c r="T1047" s="12">
        <f>(((I1047/60)/60)/24)+DATE(1970,1,1)</f>
        <v>41874.874421296299</v>
      </c>
      <c r="U1047" s="14">
        <f>YEAR(T1047)</f>
        <v>2014</v>
      </c>
    </row>
    <row r="1048" spans="1:21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>ROUND(((E1048 / D1048)*100), 0)</f>
        <v>0</v>
      </c>
      <c r="P1048">
        <f>IF(L1048&lt;&gt;0, ROUND(E1048/L1048, 2), 0)</f>
        <v>0</v>
      </c>
      <c r="Q1048" s="5" t="str">
        <f>LEFT(N1048, SEARCH("/",N1048,1)-1)</f>
        <v>journalism</v>
      </c>
      <c r="R1048" s="5" t="str">
        <f>RIGHT(N1048, LEN(N1048) - LEN(Q1048) - 1)</f>
        <v>audio</v>
      </c>
      <c r="S1048" s="11">
        <f>(((J1048/60)/60)/24)+DATE(1970,1,1)</f>
        <v>42319.851388888885</v>
      </c>
      <c r="T1048" s="12">
        <f>(((I1048/60)/60)/24)+DATE(1970,1,1)</f>
        <v>42364.851388888885</v>
      </c>
      <c r="U1048" s="14">
        <f>YEAR(T1048)</f>
        <v>2015</v>
      </c>
    </row>
    <row r="1049" spans="1:21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>ROUND(((E1049 / D1049)*100), 0)</f>
        <v>0</v>
      </c>
      <c r="P1049">
        <f>IF(L1049&lt;&gt;0, ROUND(E1049/L1049, 2), 0)</f>
        <v>1</v>
      </c>
      <c r="Q1049" s="5" t="str">
        <f>LEFT(N1049, SEARCH("/",N1049,1)-1)</f>
        <v>journalism</v>
      </c>
      <c r="R1049" s="5" t="str">
        <f>RIGHT(N1049, LEN(N1049) - LEN(Q1049) - 1)</f>
        <v>audio</v>
      </c>
      <c r="S1049" s="11">
        <f>(((J1049/60)/60)/24)+DATE(1970,1,1)</f>
        <v>41918.818460648145</v>
      </c>
      <c r="T1049" s="12">
        <f>(((I1049/60)/60)/24)+DATE(1970,1,1)</f>
        <v>41948.860127314816</v>
      </c>
      <c r="U1049" s="14">
        <f>YEAR(T1049)</f>
        <v>2014</v>
      </c>
    </row>
    <row r="1050" spans="1:21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>ROUND(((E1050 / D1050)*100), 0)</f>
        <v>1</v>
      </c>
      <c r="P1050">
        <f>IF(L1050&lt;&gt;0, ROUND(E1050/L1050, 2), 0)</f>
        <v>53</v>
      </c>
      <c r="Q1050" s="5" t="str">
        <f>LEFT(N1050, SEARCH("/",N1050,1)-1)</f>
        <v>journalism</v>
      </c>
      <c r="R1050" s="5" t="str">
        <f>RIGHT(N1050, LEN(N1050) - LEN(Q1050) - 1)</f>
        <v>audio</v>
      </c>
      <c r="S1050" s="11">
        <f>(((J1050/60)/60)/24)+DATE(1970,1,1)</f>
        <v>42598.053113425922</v>
      </c>
      <c r="T1050" s="12">
        <f>(((I1050/60)/60)/24)+DATE(1970,1,1)</f>
        <v>42638.053113425922</v>
      </c>
      <c r="U1050" s="14">
        <f>YEAR(T1050)</f>
        <v>2016</v>
      </c>
    </row>
    <row r="1051" spans="1:21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>ROUND(((E1051 / D1051)*100), 0)</f>
        <v>0</v>
      </c>
      <c r="P1051">
        <f>IF(L1051&lt;&gt;0, ROUND(E1051/L1051, 2), 0)</f>
        <v>0</v>
      </c>
      <c r="Q1051" s="5" t="str">
        <f>LEFT(N1051, SEARCH("/",N1051,1)-1)</f>
        <v>journalism</v>
      </c>
      <c r="R1051" s="5" t="str">
        <f>RIGHT(N1051, LEN(N1051) - LEN(Q1051) - 1)</f>
        <v>audio</v>
      </c>
      <c r="S1051" s="11">
        <f>(((J1051/60)/60)/24)+DATE(1970,1,1)</f>
        <v>42382.431076388893</v>
      </c>
      <c r="T1051" s="12">
        <f>(((I1051/60)/60)/24)+DATE(1970,1,1)</f>
        <v>42412.431076388893</v>
      </c>
      <c r="U1051" s="14">
        <f>YEAR(T1051)</f>
        <v>2016</v>
      </c>
    </row>
    <row r="1052" spans="1:21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>ROUND(((E1052 / D1052)*100), 0)</f>
        <v>0</v>
      </c>
      <c r="P1052">
        <f>IF(L1052&lt;&gt;0, ROUND(E1052/L1052, 2), 0)</f>
        <v>0</v>
      </c>
      <c r="Q1052" s="5" t="str">
        <f>LEFT(N1052, SEARCH("/",N1052,1)-1)</f>
        <v>journalism</v>
      </c>
      <c r="R1052" s="5" t="str">
        <f>RIGHT(N1052, LEN(N1052) - LEN(Q1052) - 1)</f>
        <v>audio</v>
      </c>
      <c r="S1052" s="11">
        <f>(((J1052/60)/60)/24)+DATE(1970,1,1)</f>
        <v>42231.7971875</v>
      </c>
      <c r="T1052" s="12">
        <f>(((I1052/60)/60)/24)+DATE(1970,1,1)</f>
        <v>42261.7971875</v>
      </c>
      <c r="U1052" s="14">
        <f>YEAR(T1052)</f>
        <v>2015</v>
      </c>
    </row>
    <row r="1053" spans="1:21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>ROUND(((E1053 / D1053)*100), 0)</f>
        <v>0</v>
      </c>
      <c r="P1053">
        <f>IF(L1053&lt;&gt;0, ROUND(E1053/L1053, 2), 0)</f>
        <v>0</v>
      </c>
      <c r="Q1053" s="5" t="str">
        <f>LEFT(N1053, SEARCH("/",N1053,1)-1)</f>
        <v>journalism</v>
      </c>
      <c r="R1053" s="5" t="str">
        <f>RIGHT(N1053, LEN(N1053) - LEN(Q1053) - 1)</f>
        <v>audio</v>
      </c>
      <c r="S1053" s="11">
        <f>(((J1053/60)/60)/24)+DATE(1970,1,1)</f>
        <v>41850.014178240745</v>
      </c>
      <c r="T1053" s="12">
        <f>(((I1053/60)/60)/24)+DATE(1970,1,1)</f>
        <v>41878.014178240745</v>
      </c>
      <c r="U1053" s="14">
        <f>YEAR(T1053)</f>
        <v>2014</v>
      </c>
    </row>
    <row r="1054" spans="1:21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>ROUND(((E1054 / D1054)*100), 0)</f>
        <v>0</v>
      </c>
      <c r="P1054">
        <f>IF(L1054&lt;&gt;0, ROUND(E1054/L1054, 2), 0)</f>
        <v>0</v>
      </c>
      <c r="Q1054" s="5" t="str">
        <f>LEFT(N1054, SEARCH("/",N1054,1)-1)</f>
        <v>journalism</v>
      </c>
      <c r="R1054" s="5" t="str">
        <f>RIGHT(N1054, LEN(N1054) - LEN(Q1054) - 1)</f>
        <v>audio</v>
      </c>
      <c r="S1054" s="11">
        <f>(((J1054/60)/60)/24)+DATE(1970,1,1)</f>
        <v>42483.797395833331</v>
      </c>
      <c r="T1054" s="12">
        <f>(((I1054/60)/60)/24)+DATE(1970,1,1)</f>
        <v>42527.839583333334</v>
      </c>
      <c r="U1054" s="14">
        <f>YEAR(T1054)</f>
        <v>2016</v>
      </c>
    </row>
    <row r="1055" spans="1:21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>ROUND(((E1055 / D1055)*100), 0)</f>
        <v>1</v>
      </c>
      <c r="P1055">
        <f>IF(L1055&lt;&gt;0, ROUND(E1055/L1055, 2), 0)</f>
        <v>15</v>
      </c>
      <c r="Q1055" s="5" t="str">
        <f>LEFT(N1055, SEARCH("/",N1055,1)-1)</f>
        <v>journalism</v>
      </c>
      <c r="R1055" s="5" t="str">
        <f>RIGHT(N1055, LEN(N1055) - LEN(Q1055) - 1)</f>
        <v>audio</v>
      </c>
      <c r="S1055" s="11">
        <f>(((J1055/60)/60)/24)+DATE(1970,1,1)</f>
        <v>42775.172824074078</v>
      </c>
      <c r="T1055" s="12">
        <f>(((I1055/60)/60)/24)+DATE(1970,1,1)</f>
        <v>42800.172824074078</v>
      </c>
      <c r="U1055" s="14">
        <f>YEAR(T1055)</f>
        <v>2017</v>
      </c>
    </row>
    <row r="1056" spans="1:21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>ROUND(((E1056 / D1056)*100), 0)</f>
        <v>0</v>
      </c>
      <c r="P1056">
        <f>IF(L1056&lt;&gt;0, ROUND(E1056/L1056, 2), 0)</f>
        <v>0</v>
      </c>
      <c r="Q1056" s="5" t="str">
        <f>LEFT(N1056, SEARCH("/",N1056,1)-1)</f>
        <v>journalism</v>
      </c>
      <c r="R1056" s="5" t="str">
        <f>RIGHT(N1056, LEN(N1056) - LEN(Q1056) - 1)</f>
        <v>audio</v>
      </c>
      <c r="S1056" s="11">
        <f>(((J1056/60)/60)/24)+DATE(1970,1,1)</f>
        <v>41831.851840277777</v>
      </c>
      <c r="T1056" s="12">
        <f>(((I1056/60)/60)/24)+DATE(1970,1,1)</f>
        <v>41861.916666666664</v>
      </c>
      <c r="U1056" s="14">
        <f>YEAR(T1056)</f>
        <v>2014</v>
      </c>
    </row>
    <row r="1057" spans="1:21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>ROUND(((E1057 / D1057)*100), 0)</f>
        <v>0</v>
      </c>
      <c r="P1057">
        <f>IF(L1057&lt;&gt;0, ROUND(E1057/L1057, 2), 0)</f>
        <v>0</v>
      </c>
      <c r="Q1057" s="5" t="str">
        <f>LEFT(N1057, SEARCH("/",N1057,1)-1)</f>
        <v>journalism</v>
      </c>
      <c r="R1057" s="5" t="str">
        <f>RIGHT(N1057, LEN(N1057) - LEN(Q1057) - 1)</f>
        <v>audio</v>
      </c>
      <c r="S1057" s="11">
        <f>(((J1057/60)/60)/24)+DATE(1970,1,1)</f>
        <v>42406.992418981477</v>
      </c>
      <c r="T1057" s="12">
        <f>(((I1057/60)/60)/24)+DATE(1970,1,1)</f>
        <v>42436.992418981477</v>
      </c>
      <c r="U1057" s="14">
        <f>YEAR(T1057)</f>
        <v>2016</v>
      </c>
    </row>
    <row r="1058" spans="1:21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>ROUND(((E1058 / D1058)*100), 0)</f>
        <v>0</v>
      </c>
      <c r="P1058">
        <f>IF(L1058&lt;&gt;0, ROUND(E1058/L1058, 2), 0)</f>
        <v>0</v>
      </c>
      <c r="Q1058" s="5" t="str">
        <f>LEFT(N1058, SEARCH("/",N1058,1)-1)</f>
        <v>journalism</v>
      </c>
      <c r="R1058" s="5" t="str">
        <f>RIGHT(N1058, LEN(N1058) - LEN(Q1058) - 1)</f>
        <v>audio</v>
      </c>
      <c r="S1058" s="11">
        <f>(((J1058/60)/60)/24)+DATE(1970,1,1)</f>
        <v>42058.719641203701</v>
      </c>
      <c r="T1058" s="12">
        <f>(((I1058/60)/60)/24)+DATE(1970,1,1)</f>
        <v>42118.677974537044</v>
      </c>
      <c r="U1058" s="14">
        <f>YEAR(T1058)</f>
        <v>2015</v>
      </c>
    </row>
    <row r="1059" spans="1:21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>ROUND(((E1059 / D1059)*100), 0)</f>
        <v>0</v>
      </c>
      <c r="P1059">
        <f>IF(L1059&lt;&gt;0, ROUND(E1059/L1059, 2), 0)</f>
        <v>0</v>
      </c>
      <c r="Q1059" s="5" t="str">
        <f>LEFT(N1059, SEARCH("/",N1059,1)-1)</f>
        <v>journalism</v>
      </c>
      <c r="R1059" s="5" t="str">
        <f>RIGHT(N1059, LEN(N1059) - LEN(Q1059) - 1)</f>
        <v>audio</v>
      </c>
      <c r="S1059" s="11">
        <f>(((J1059/60)/60)/24)+DATE(1970,1,1)</f>
        <v>42678.871331018512</v>
      </c>
      <c r="T1059" s="12">
        <f>(((I1059/60)/60)/24)+DATE(1970,1,1)</f>
        <v>42708.912997685184</v>
      </c>
      <c r="U1059" s="14">
        <f>YEAR(T1059)</f>
        <v>2016</v>
      </c>
    </row>
    <row r="1060" spans="1:21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>ROUND(((E1060 / D1060)*100), 0)</f>
        <v>0</v>
      </c>
      <c r="P1060">
        <f>IF(L1060&lt;&gt;0, ROUND(E1060/L1060, 2), 0)</f>
        <v>0</v>
      </c>
      <c r="Q1060" s="5" t="str">
        <f>LEFT(N1060, SEARCH("/",N1060,1)-1)</f>
        <v>journalism</v>
      </c>
      <c r="R1060" s="5" t="str">
        <f>RIGHT(N1060, LEN(N1060) - LEN(Q1060) - 1)</f>
        <v>audio</v>
      </c>
      <c r="S1060" s="11">
        <f>(((J1060/60)/60)/24)+DATE(1970,1,1)</f>
        <v>42047.900960648149</v>
      </c>
      <c r="T1060" s="12">
        <f>(((I1060/60)/60)/24)+DATE(1970,1,1)</f>
        <v>42089</v>
      </c>
      <c r="U1060" s="14">
        <f>YEAR(T1060)</f>
        <v>2015</v>
      </c>
    </row>
    <row r="1061" spans="1:21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>ROUND(((E1061 / D1061)*100), 0)</f>
        <v>0</v>
      </c>
      <c r="P1061">
        <f>IF(L1061&lt;&gt;0, ROUND(E1061/L1061, 2), 0)</f>
        <v>0</v>
      </c>
      <c r="Q1061" s="5" t="str">
        <f>LEFT(N1061, SEARCH("/",N1061,1)-1)</f>
        <v>journalism</v>
      </c>
      <c r="R1061" s="5" t="str">
        <f>RIGHT(N1061, LEN(N1061) - LEN(Q1061) - 1)</f>
        <v>audio</v>
      </c>
      <c r="S1061" s="11">
        <f>(((J1061/60)/60)/24)+DATE(1970,1,1)</f>
        <v>42046.79</v>
      </c>
      <c r="T1061" s="12">
        <f>(((I1061/60)/60)/24)+DATE(1970,1,1)</f>
        <v>42076.748333333337</v>
      </c>
      <c r="U1061" s="14">
        <f>YEAR(T1061)</f>
        <v>2015</v>
      </c>
    </row>
    <row r="1062" spans="1:21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>ROUND(((E1062 / D1062)*100), 0)</f>
        <v>1</v>
      </c>
      <c r="P1062">
        <f>IF(L1062&lt;&gt;0, ROUND(E1062/L1062, 2), 0)</f>
        <v>50</v>
      </c>
      <c r="Q1062" s="5" t="str">
        <f>LEFT(N1062, SEARCH("/",N1062,1)-1)</f>
        <v>journalism</v>
      </c>
      <c r="R1062" s="5" t="str">
        <f>RIGHT(N1062, LEN(N1062) - LEN(Q1062) - 1)</f>
        <v>audio</v>
      </c>
      <c r="S1062" s="11">
        <f>(((J1062/60)/60)/24)+DATE(1970,1,1)</f>
        <v>42079.913113425922</v>
      </c>
      <c r="T1062" s="12">
        <f>(((I1062/60)/60)/24)+DATE(1970,1,1)</f>
        <v>42109.913113425922</v>
      </c>
      <c r="U1062" s="14">
        <f>YEAR(T1062)</f>
        <v>2015</v>
      </c>
    </row>
    <row r="1063" spans="1:21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>ROUND(((E1063 / D1063)*100), 0)</f>
        <v>0</v>
      </c>
      <c r="P1063">
        <f>IF(L1063&lt;&gt;0, ROUND(E1063/L1063, 2), 0)</f>
        <v>0</v>
      </c>
      <c r="Q1063" s="5" t="str">
        <f>LEFT(N1063, SEARCH("/",N1063,1)-1)</f>
        <v>journalism</v>
      </c>
      <c r="R1063" s="5" t="str">
        <f>RIGHT(N1063, LEN(N1063) - LEN(Q1063) - 1)</f>
        <v>audio</v>
      </c>
      <c r="S1063" s="11">
        <f>(((J1063/60)/60)/24)+DATE(1970,1,1)</f>
        <v>42432.276712962965</v>
      </c>
      <c r="T1063" s="12">
        <f>(((I1063/60)/60)/24)+DATE(1970,1,1)</f>
        <v>42492.041666666672</v>
      </c>
      <c r="U1063" s="14">
        <f>YEAR(T1063)</f>
        <v>2016</v>
      </c>
    </row>
    <row r="1064" spans="1:21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>ROUND(((E1064 / D1064)*100), 0)</f>
        <v>95</v>
      </c>
      <c r="P1064">
        <f>IF(L1064&lt;&gt;0, ROUND(E1064/L1064, 2), 0)</f>
        <v>47.5</v>
      </c>
      <c r="Q1064" s="5" t="str">
        <f>LEFT(N1064, SEARCH("/",N1064,1)-1)</f>
        <v>journalism</v>
      </c>
      <c r="R1064" s="5" t="str">
        <f>RIGHT(N1064, LEN(N1064) - LEN(Q1064) - 1)</f>
        <v>audio</v>
      </c>
      <c r="S1064" s="11">
        <f>(((J1064/60)/60)/24)+DATE(1970,1,1)</f>
        <v>42556.807187500002</v>
      </c>
      <c r="T1064" s="12">
        <f>(((I1064/60)/60)/24)+DATE(1970,1,1)</f>
        <v>42563.807187500002</v>
      </c>
      <c r="U1064" s="14">
        <f>YEAR(T1064)</f>
        <v>2016</v>
      </c>
    </row>
    <row r="1065" spans="1:21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>ROUND(((E1065 / D1065)*100), 0)</f>
        <v>0</v>
      </c>
      <c r="P1065">
        <f>IF(L1065&lt;&gt;0, ROUND(E1065/L1065, 2), 0)</f>
        <v>0</v>
      </c>
      <c r="Q1065" s="5" t="str">
        <f>LEFT(N1065, SEARCH("/",N1065,1)-1)</f>
        <v>journalism</v>
      </c>
      <c r="R1065" s="5" t="str">
        <f>RIGHT(N1065, LEN(N1065) - LEN(Q1065) - 1)</f>
        <v>audio</v>
      </c>
      <c r="S1065" s="11">
        <f>(((J1065/60)/60)/24)+DATE(1970,1,1)</f>
        <v>42583.030810185184</v>
      </c>
      <c r="T1065" s="12">
        <f>(((I1065/60)/60)/24)+DATE(1970,1,1)</f>
        <v>42613.030810185184</v>
      </c>
      <c r="U1065" s="14">
        <f>YEAR(T1065)</f>
        <v>2016</v>
      </c>
    </row>
    <row r="1066" spans="1:21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>ROUND(((E1066 / D1066)*100), 0)</f>
        <v>9</v>
      </c>
      <c r="P1066">
        <f>IF(L1066&lt;&gt;0, ROUND(E1066/L1066, 2), 0)</f>
        <v>65.67</v>
      </c>
      <c r="Q1066" s="5" t="str">
        <f>LEFT(N1066, SEARCH("/",N1066,1)-1)</f>
        <v>games</v>
      </c>
      <c r="R1066" s="5" t="str">
        <f>RIGHT(N1066, LEN(N1066) - LEN(Q1066) - 1)</f>
        <v>video games</v>
      </c>
      <c r="S1066" s="11">
        <f>(((J1066/60)/60)/24)+DATE(1970,1,1)</f>
        <v>41417.228043981479</v>
      </c>
      <c r="T1066" s="12">
        <f>(((I1066/60)/60)/24)+DATE(1970,1,1)</f>
        <v>41462.228043981479</v>
      </c>
      <c r="U1066" s="14">
        <f>YEAR(T1066)</f>
        <v>2013</v>
      </c>
    </row>
    <row r="1067" spans="1:21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>ROUND(((E1067 / D1067)*100), 0)</f>
        <v>3</v>
      </c>
      <c r="P1067">
        <f>IF(L1067&lt;&gt;0, ROUND(E1067/L1067, 2), 0)</f>
        <v>16.2</v>
      </c>
      <c r="Q1067" s="5" t="str">
        <f>LEFT(N1067, SEARCH("/",N1067,1)-1)</f>
        <v>games</v>
      </c>
      <c r="R1067" s="5" t="str">
        <f>RIGHT(N1067, LEN(N1067) - LEN(Q1067) - 1)</f>
        <v>video games</v>
      </c>
      <c r="S1067" s="11">
        <f>(((J1067/60)/60)/24)+DATE(1970,1,1)</f>
        <v>41661.381041666667</v>
      </c>
      <c r="T1067" s="12">
        <f>(((I1067/60)/60)/24)+DATE(1970,1,1)</f>
        <v>41689.381041666667</v>
      </c>
      <c r="U1067" s="14">
        <f>YEAR(T1067)</f>
        <v>2014</v>
      </c>
    </row>
    <row r="1068" spans="1:21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>ROUND(((E1068 / D1068)*100), 0)</f>
        <v>3</v>
      </c>
      <c r="P1068">
        <f>IF(L1068&lt;&gt;0, ROUND(E1068/L1068, 2), 0)</f>
        <v>34.130000000000003</v>
      </c>
      <c r="Q1068" s="5" t="str">
        <f>LEFT(N1068, SEARCH("/",N1068,1)-1)</f>
        <v>games</v>
      </c>
      <c r="R1068" s="5" t="str">
        <f>RIGHT(N1068, LEN(N1068) - LEN(Q1068) - 1)</f>
        <v>video games</v>
      </c>
      <c r="S1068" s="11">
        <f>(((J1068/60)/60)/24)+DATE(1970,1,1)</f>
        <v>41445.962754629632</v>
      </c>
      <c r="T1068" s="12">
        <f>(((I1068/60)/60)/24)+DATE(1970,1,1)</f>
        <v>41490.962754629632</v>
      </c>
      <c r="U1068" s="14">
        <f>YEAR(T1068)</f>
        <v>2013</v>
      </c>
    </row>
    <row r="1069" spans="1:21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>ROUND(((E1069 / D1069)*100), 0)</f>
        <v>26</v>
      </c>
      <c r="P1069">
        <f>IF(L1069&lt;&gt;0, ROUND(E1069/L1069, 2), 0)</f>
        <v>13</v>
      </c>
      <c r="Q1069" s="5" t="str">
        <f>LEFT(N1069, SEARCH("/",N1069,1)-1)</f>
        <v>games</v>
      </c>
      <c r="R1069" s="5" t="str">
        <f>RIGHT(N1069, LEN(N1069) - LEN(Q1069) - 1)</f>
        <v>video games</v>
      </c>
      <c r="S1069" s="11">
        <f>(((J1069/60)/60)/24)+DATE(1970,1,1)</f>
        <v>41599.855682870373</v>
      </c>
      <c r="T1069" s="12">
        <f>(((I1069/60)/60)/24)+DATE(1970,1,1)</f>
        <v>41629.855682870373</v>
      </c>
      <c r="U1069" s="14">
        <f>YEAR(T1069)</f>
        <v>2013</v>
      </c>
    </row>
    <row r="1070" spans="1:21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>ROUND(((E1070 / D1070)*100), 0)</f>
        <v>0</v>
      </c>
      <c r="P1070">
        <f>IF(L1070&lt;&gt;0, ROUND(E1070/L1070, 2), 0)</f>
        <v>11.25</v>
      </c>
      <c r="Q1070" s="5" t="str">
        <f>LEFT(N1070, SEARCH("/",N1070,1)-1)</f>
        <v>games</v>
      </c>
      <c r="R1070" s="5" t="str">
        <f>RIGHT(N1070, LEN(N1070) - LEN(Q1070) - 1)</f>
        <v>video games</v>
      </c>
      <c r="S1070" s="11">
        <f>(((J1070/60)/60)/24)+DATE(1970,1,1)</f>
        <v>42440.371111111104</v>
      </c>
      <c r="T1070" s="12">
        <f>(((I1070/60)/60)/24)+DATE(1970,1,1)</f>
        <v>42470.329444444447</v>
      </c>
      <c r="U1070" s="14">
        <f>YEAR(T1070)</f>
        <v>2016</v>
      </c>
    </row>
    <row r="1071" spans="1:21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>ROUND(((E1071 / D1071)*100), 0)</f>
        <v>39</v>
      </c>
      <c r="P1071">
        <f>IF(L1071&lt;&gt;0, ROUND(E1071/L1071, 2), 0)</f>
        <v>40.479999999999997</v>
      </c>
      <c r="Q1071" s="5" t="str">
        <f>LEFT(N1071, SEARCH("/",N1071,1)-1)</f>
        <v>games</v>
      </c>
      <c r="R1071" s="5" t="str">
        <f>RIGHT(N1071, LEN(N1071) - LEN(Q1071) - 1)</f>
        <v>video games</v>
      </c>
      <c r="S1071" s="11">
        <f>(((J1071/60)/60)/24)+DATE(1970,1,1)</f>
        <v>41572.229849537034</v>
      </c>
      <c r="T1071" s="12">
        <f>(((I1071/60)/60)/24)+DATE(1970,1,1)</f>
        <v>41604.271516203706</v>
      </c>
      <c r="U1071" s="14">
        <f>YEAR(T1071)</f>
        <v>2013</v>
      </c>
    </row>
    <row r="1072" spans="1:21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>ROUND(((E1072 / D1072)*100), 0)</f>
        <v>1</v>
      </c>
      <c r="P1072">
        <f>IF(L1072&lt;&gt;0, ROUND(E1072/L1072, 2), 0)</f>
        <v>35</v>
      </c>
      <c r="Q1072" s="5" t="str">
        <f>LEFT(N1072, SEARCH("/",N1072,1)-1)</f>
        <v>games</v>
      </c>
      <c r="R1072" s="5" t="str">
        <f>RIGHT(N1072, LEN(N1072) - LEN(Q1072) - 1)</f>
        <v>video games</v>
      </c>
      <c r="S1072" s="11">
        <f>(((J1072/60)/60)/24)+DATE(1970,1,1)</f>
        <v>41163.011828703704</v>
      </c>
      <c r="T1072" s="12">
        <f>(((I1072/60)/60)/24)+DATE(1970,1,1)</f>
        <v>41183.011828703704</v>
      </c>
      <c r="U1072" s="14">
        <f>YEAR(T1072)</f>
        <v>2012</v>
      </c>
    </row>
    <row r="1073" spans="1:21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>ROUND(((E1073 / D1073)*100), 0)</f>
        <v>0</v>
      </c>
      <c r="P1073">
        <f>IF(L1073&lt;&gt;0, ROUND(E1073/L1073, 2), 0)</f>
        <v>0</v>
      </c>
      <c r="Q1073" s="5" t="str">
        <f>LEFT(N1073, SEARCH("/",N1073,1)-1)</f>
        <v>games</v>
      </c>
      <c r="R1073" s="5" t="str">
        <f>RIGHT(N1073, LEN(N1073) - LEN(Q1073) - 1)</f>
        <v>video games</v>
      </c>
      <c r="S1073" s="11">
        <f>(((J1073/60)/60)/24)+DATE(1970,1,1)</f>
        <v>42295.753391203703</v>
      </c>
      <c r="T1073" s="12">
        <f>(((I1073/60)/60)/24)+DATE(1970,1,1)</f>
        <v>42325.795057870375</v>
      </c>
      <c r="U1073" s="14">
        <f>YEAR(T1073)</f>
        <v>2015</v>
      </c>
    </row>
    <row r="1074" spans="1:21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>ROUND(((E1074 / D1074)*100), 0)</f>
        <v>0</v>
      </c>
      <c r="P1074">
        <f>IF(L1074&lt;&gt;0, ROUND(E1074/L1074, 2), 0)</f>
        <v>12.75</v>
      </c>
      <c r="Q1074" s="5" t="str">
        <f>LEFT(N1074, SEARCH("/",N1074,1)-1)</f>
        <v>games</v>
      </c>
      <c r="R1074" s="5" t="str">
        <f>RIGHT(N1074, LEN(N1074) - LEN(Q1074) - 1)</f>
        <v>video games</v>
      </c>
      <c r="S1074" s="11">
        <f>(((J1074/60)/60)/24)+DATE(1970,1,1)</f>
        <v>41645.832141203704</v>
      </c>
      <c r="T1074" s="12">
        <f>(((I1074/60)/60)/24)+DATE(1970,1,1)</f>
        <v>41675.832141203704</v>
      </c>
      <c r="U1074" s="14">
        <f>YEAR(T1074)</f>
        <v>2014</v>
      </c>
    </row>
    <row r="1075" spans="1:21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>ROUND(((E1075 / D1075)*100), 0)</f>
        <v>1</v>
      </c>
      <c r="P1075">
        <f>IF(L1075&lt;&gt;0, ROUND(E1075/L1075, 2), 0)</f>
        <v>10</v>
      </c>
      <c r="Q1075" s="5" t="str">
        <f>LEFT(N1075, SEARCH("/",N1075,1)-1)</f>
        <v>games</v>
      </c>
      <c r="R1075" s="5" t="str">
        <f>RIGHT(N1075, LEN(N1075) - LEN(Q1075) - 1)</f>
        <v>video games</v>
      </c>
      <c r="S1075" s="11">
        <f>(((J1075/60)/60)/24)+DATE(1970,1,1)</f>
        <v>40802.964594907404</v>
      </c>
      <c r="T1075" s="12">
        <f>(((I1075/60)/60)/24)+DATE(1970,1,1)</f>
        <v>40832.964594907404</v>
      </c>
      <c r="U1075" s="14">
        <f>YEAR(T1075)</f>
        <v>2011</v>
      </c>
    </row>
    <row r="1076" spans="1:21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>ROUND(((E1076 / D1076)*100), 0)</f>
        <v>6</v>
      </c>
      <c r="P1076">
        <f>IF(L1076&lt;&gt;0, ROUND(E1076/L1076, 2), 0)</f>
        <v>113.57</v>
      </c>
      <c r="Q1076" s="5" t="str">
        <f>LEFT(N1076, SEARCH("/",N1076,1)-1)</f>
        <v>games</v>
      </c>
      <c r="R1076" s="5" t="str">
        <f>RIGHT(N1076, LEN(N1076) - LEN(Q1076) - 1)</f>
        <v>video games</v>
      </c>
      <c r="S1076" s="11">
        <f>(((J1076/60)/60)/24)+DATE(1970,1,1)</f>
        <v>41613.172974537039</v>
      </c>
      <c r="T1076" s="12">
        <f>(((I1076/60)/60)/24)+DATE(1970,1,1)</f>
        <v>41643.172974537039</v>
      </c>
      <c r="U1076" s="14">
        <f>YEAR(T1076)</f>
        <v>2014</v>
      </c>
    </row>
    <row r="1077" spans="1:21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>ROUND(((E1077 / D1077)*100), 0)</f>
        <v>5</v>
      </c>
      <c r="P1077">
        <f>IF(L1077&lt;&gt;0, ROUND(E1077/L1077, 2), 0)</f>
        <v>15</v>
      </c>
      <c r="Q1077" s="5" t="str">
        <f>LEFT(N1077, SEARCH("/",N1077,1)-1)</f>
        <v>games</v>
      </c>
      <c r="R1077" s="5" t="str">
        <f>RIGHT(N1077, LEN(N1077) - LEN(Q1077) - 1)</f>
        <v>video games</v>
      </c>
      <c r="S1077" s="11">
        <f>(((J1077/60)/60)/24)+DATE(1970,1,1)</f>
        <v>41005.904120370367</v>
      </c>
      <c r="T1077" s="12">
        <f>(((I1077/60)/60)/24)+DATE(1970,1,1)</f>
        <v>41035.904120370367</v>
      </c>
      <c r="U1077" s="14">
        <f>YEAR(T1077)</f>
        <v>2012</v>
      </c>
    </row>
    <row r="1078" spans="1:21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>ROUND(((E1078 / D1078)*100), 0)</f>
        <v>63</v>
      </c>
      <c r="P1078">
        <f>IF(L1078&lt;&gt;0, ROUND(E1078/L1078, 2), 0)</f>
        <v>48.28</v>
      </c>
      <c r="Q1078" s="5" t="str">
        <f>LEFT(N1078, SEARCH("/",N1078,1)-1)</f>
        <v>games</v>
      </c>
      <c r="R1078" s="5" t="str">
        <f>RIGHT(N1078, LEN(N1078) - LEN(Q1078) - 1)</f>
        <v>video games</v>
      </c>
      <c r="S1078" s="11">
        <f>(((J1078/60)/60)/24)+DATE(1970,1,1)</f>
        <v>41838.377893518518</v>
      </c>
      <c r="T1078" s="12">
        <f>(((I1078/60)/60)/24)+DATE(1970,1,1)</f>
        <v>41893.377893518518</v>
      </c>
      <c r="U1078" s="14">
        <f>YEAR(T1078)</f>
        <v>2014</v>
      </c>
    </row>
    <row r="1079" spans="1:21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>ROUND(((E1079 / D1079)*100), 0)</f>
        <v>29</v>
      </c>
      <c r="P1079">
        <f>IF(L1079&lt;&gt;0, ROUND(E1079/L1079, 2), 0)</f>
        <v>43.98</v>
      </c>
      <c r="Q1079" s="5" t="str">
        <f>LEFT(N1079, SEARCH("/",N1079,1)-1)</f>
        <v>games</v>
      </c>
      <c r="R1079" s="5" t="str">
        <f>RIGHT(N1079, LEN(N1079) - LEN(Q1079) - 1)</f>
        <v>video games</v>
      </c>
      <c r="S1079" s="11">
        <f>(((J1079/60)/60)/24)+DATE(1970,1,1)</f>
        <v>42353.16679398148</v>
      </c>
      <c r="T1079" s="12">
        <f>(((I1079/60)/60)/24)+DATE(1970,1,1)</f>
        <v>42383.16679398148</v>
      </c>
      <c r="U1079" s="14">
        <f>YEAR(T1079)</f>
        <v>2016</v>
      </c>
    </row>
    <row r="1080" spans="1:21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>ROUND(((E1080 / D1080)*100), 0)</f>
        <v>8</v>
      </c>
      <c r="P1080">
        <f>IF(L1080&lt;&gt;0, ROUND(E1080/L1080, 2), 0)</f>
        <v>9</v>
      </c>
      <c r="Q1080" s="5" t="str">
        <f>LEFT(N1080, SEARCH("/",N1080,1)-1)</f>
        <v>games</v>
      </c>
      <c r="R1080" s="5" t="str">
        <f>RIGHT(N1080, LEN(N1080) - LEN(Q1080) - 1)</f>
        <v>video games</v>
      </c>
      <c r="S1080" s="11">
        <f>(((J1080/60)/60)/24)+DATE(1970,1,1)</f>
        <v>40701.195844907408</v>
      </c>
      <c r="T1080" s="12">
        <f>(((I1080/60)/60)/24)+DATE(1970,1,1)</f>
        <v>40746.195844907408</v>
      </c>
      <c r="U1080" s="14">
        <f>YEAR(T1080)</f>
        <v>2011</v>
      </c>
    </row>
    <row r="1081" spans="1:21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>ROUND(((E1081 / D1081)*100), 0)</f>
        <v>3</v>
      </c>
      <c r="P1081">
        <f>IF(L1081&lt;&gt;0, ROUND(E1081/L1081, 2), 0)</f>
        <v>37.67</v>
      </c>
      <c r="Q1081" s="5" t="str">
        <f>LEFT(N1081, SEARCH("/",N1081,1)-1)</f>
        <v>games</v>
      </c>
      <c r="R1081" s="5" t="str">
        <f>RIGHT(N1081, LEN(N1081) - LEN(Q1081) - 1)</f>
        <v>video games</v>
      </c>
      <c r="S1081" s="11">
        <f>(((J1081/60)/60)/24)+DATE(1970,1,1)</f>
        <v>42479.566388888896</v>
      </c>
      <c r="T1081" s="12">
        <f>(((I1081/60)/60)/24)+DATE(1970,1,1)</f>
        <v>42504.566388888896</v>
      </c>
      <c r="U1081" s="14">
        <f>YEAR(T1081)</f>
        <v>2016</v>
      </c>
    </row>
    <row r="1082" spans="1:21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>ROUND(((E1082 / D1082)*100), 0)</f>
        <v>9</v>
      </c>
      <c r="P1082">
        <f>IF(L1082&lt;&gt;0, ROUND(E1082/L1082, 2), 0)</f>
        <v>18.579999999999998</v>
      </c>
      <c r="Q1082" s="5" t="str">
        <f>LEFT(N1082, SEARCH("/",N1082,1)-1)</f>
        <v>games</v>
      </c>
      <c r="R1082" s="5" t="str">
        <f>RIGHT(N1082, LEN(N1082) - LEN(Q1082) - 1)</f>
        <v>video games</v>
      </c>
      <c r="S1082" s="11">
        <f>(((J1082/60)/60)/24)+DATE(1970,1,1)</f>
        <v>41740.138113425928</v>
      </c>
      <c r="T1082" s="12">
        <f>(((I1082/60)/60)/24)+DATE(1970,1,1)</f>
        <v>41770.138113425928</v>
      </c>
      <c r="U1082" s="14">
        <f>YEAR(T1082)</f>
        <v>2014</v>
      </c>
    </row>
    <row r="1083" spans="1:21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>ROUND(((E1083 / D1083)*100), 0)</f>
        <v>0</v>
      </c>
      <c r="P1083">
        <f>IF(L1083&lt;&gt;0, ROUND(E1083/L1083, 2), 0)</f>
        <v>3</v>
      </c>
      <c r="Q1083" s="5" t="str">
        <f>LEFT(N1083, SEARCH("/",N1083,1)-1)</f>
        <v>games</v>
      </c>
      <c r="R1083" s="5" t="str">
        <f>RIGHT(N1083, LEN(N1083) - LEN(Q1083) - 1)</f>
        <v>video games</v>
      </c>
      <c r="S1083" s="11">
        <f>(((J1083/60)/60)/24)+DATE(1970,1,1)</f>
        <v>42002.926990740743</v>
      </c>
      <c r="T1083" s="12">
        <f>(((I1083/60)/60)/24)+DATE(1970,1,1)</f>
        <v>42032.926990740743</v>
      </c>
      <c r="U1083" s="14">
        <f>YEAR(T1083)</f>
        <v>2015</v>
      </c>
    </row>
    <row r="1084" spans="1:21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>ROUND(((E1084 / D1084)*100), 0)</f>
        <v>1</v>
      </c>
      <c r="P1084">
        <f>IF(L1084&lt;&gt;0, ROUND(E1084/L1084, 2), 0)</f>
        <v>18.670000000000002</v>
      </c>
      <c r="Q1084" s="5" t="str">
        <f>LEFT(N1084, SEARCH("/",N1084,1)-1)</f>
        <v>games</v>
      </c>
      <c r="R1084" s="5" t="str">
        <f>RIGHT(N1084, LEN(N1084) - LEN(Q1084) - 1)</f>
        <v>video games</v>
      </c>
      <c r="S1084" s="11">
        <f>(((J1084/60)/60)/24)+DATE(1970,1,1)</f>
        <v>41101.906111111115</v>
      </c>
      <c r="T1084" s="12">
        <f>(((I1084/60)/60)/24)+DATE(1970,1,1)</f>
        <v>41131.906111111115</v>
      </c>
      <c r="U1084" s="14">
        <f>YEAR(T1084)</f>
        <v>2012</v>
      </c>
    </row>
    <row r="1085" spans="1:21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>ROUND(((E1085 / D1085)*100), 0)</f>
        <v>1</v>
      </c>
      <c r="P1085">
        <f>IF(L1085&lt;&gt;0, ROUND(E1085/L1085, 2), 0)</f>
        <v>410</v>
      </c>
      <c r="Q1085" s="5" t="str">
        <f>LEFT(N1085, SEARCH("/",N1085,1)-1)</f>
        <v>games</v>
      </c>
      <c r="R1085" s="5" t="str">
        <f>RIGHT(N1085, LEN(N1085) - LEN(Q1085) - 1)</f>
        <v>video games</v>
      </c>
      <c r="S1085" s="11">
        <f>(((J1085/60)/60)/24)+DATE(1970,1,1)</f>
        <v>41793.659525462965</v>
      </c>
      <c r="T1085" s="12">
        <f>(((I1085/60)/60)/24)+DATE(1970,1,1)</f>
        <v>41853.659525462965</v>
      </c>
      <c r="U1085" s="14">
        <f>YEAR(T1085)</f>
        <v>2014</v>
      </c>
    </row>
    <row r="1086" spans="1:21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>ROUND(((E1086 / D1086)*100), 0)</f>
        <v>0</v>
      </c>
      <c r="P1086">
        <f>IF(L1086&lt;&gt;0, ROUND(E1086/L1086, 2), 0)</f>
        <v>0</v>
      </c>
      <c r="Q1086" s="5" t="str">
        <f>LEFT(N1086, SEARCH("/",N1086,1)-1)</f>
        <v>games</v>
      </c>
      <c r="R1086" s="5" t="str">
        <f>RIGHT(N1086, LEN(N1086) - LEN(Q1086) - 1)</f>
        <v>video games</v>
      </c>
      <c r="S1086" s="11">
        <f>(((J1086/60)/60)/24)+DATE(1970,1,1)</f>
        <v>41829.912083333329</v>
      </c>
      <c r="T1086" s="12">
        <f>(((I1086/60)/60)/24)+DATE(1970,1,1)</f>
        <v>41859.912083333329</v>
      </c>
      <c r="U1086" s="14">
        <f>YEAR(T1086)</f>
        <v>2014</v>
      </c>
    </row>
    <row r="1087" spans="1:21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>ROUND(((E1087 / D1087)*100), 0)</f>
        <v>3</v>
      </c>
      <c r="P1087">
        <f>IF(L1087&lt;&gt;0, ROUND(E1087/L1087, 2), 0)</f>
        <v>114</v>
      </c>
      <c r="Q1087" s="5" t="str">
        <f>LEFT(N1087, SEARCH("/",N1087,1)-1)</f>
        <v>games</v>
      </c>
      <c r="R1087" s="5" t="str">
        <f>RIGHT(N1087, LEN(N1087) - LEN(Q1087) - 1)</f>
        <v>video games</v>
      </c>
      <c r="S1087" s="11">
        <f>(((J1087/60)/60)/24)+DATE(1970,1,1)</f>
        <v>42413.671006944445</v>
      </c>
      <c r="T1087" s="12">
        <f>(((I1087/60)/60)/24)+DATE(1970,1,1)</f>
        <v>42443.629340277781</v>
      </c>
      <c r="U1087" s="14">
        <f>YEAR(T1087)</f>
        <v>2016</v>
      </c>
    </row>
    <row r="1088" spans="1:21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>ROUND(((E1088 / D1088)*100), 0)</f>
        <v>0</v>
      </c>
      <c r="P1088">
        <f>IF(L1088&lt;&gt;0, ROUND(E1088/L1088, 2), 0)</f>
        <v>7.5</v>
      </c>
      <c r="Q1088" s="5" t="str">
        <f>LEFT(N1088, SEARCH("/",N1088,1)-1)</f>
        <v>games</v>
      </c>
      <c r="R1088" s="5" t="str">
        <f>RIGHT(N1088, LEN(N1088) - LEN(Q1088) - 1)</f>
        <v>video games</v>
      </c>
      <c r="S1088" s="11">
        <f>(((J1088/60)/60)/24)+DATE(1970,1,1)</f>
        <v>41845.866793981484</v>
      </c>
      <c r="T1088" s="12">
        <f>(((I1088/60)/60)/24)+DATE(1970,1,1)</f>
        <v>41875.866793981484</v>
      </c>
      <c r="U1088" s="14">
        <f>YEAR(T1088)</f>
        <v>2014</v>
      </c>
    </row>
    <row r="1089" spans="1:21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>ROUND(((E1089 / D1089)*100), 0)</f>
        <v>0</v>
      </c>
      <c r="P1089">
        <f>IF(L1089&lt;&gt;0, ROUND(E1089/L1089, 2), 0)</f>
        <v>0</v>
      </c>
      <c r="Q1089" s="5" t="str">
        <f>LEFT(N1089, SEARCH("/",N1089,1)-1)</f>
        <v>games</v>
      </c>
      <c r="R1089" s="5" t="str">
        <f>RIGHT(N1089, LEN(N1089) - LEN(Q1089) - 1)</f>
        <v>video games</v>
      </c>
      <c r="S1089" s="11">
        <f>(((J1089/60)/60)/24)+DATE(1970,1,1)</f>
        <v>41775.713969907411</v>
      </c>
      <c r="T1089" s="12">
        <f>(((I1089/60)/60)/24)+DATE(1970,1,1)</f>
        <v>41805.713969907411</v>
      </c>
      <c r="U1089" s="14">
        <f>YEAR(T1089)</f>
        <v>2014</v>
      </c>
    </row>
    <row r="1090" spans="1:21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>ROUND(((E1090 / D1090)*100), 0)</f>
        <v>14</v>
      </c>
      <c r="P1090">
        <f>IF(L1090&lt;&gt;0, ROUND(E1090/L1090, 2), 0)</f>
        <v>43.42</v>
      </c>
      <c r="Q1090" s="5" t="str">
        <f>LEFT(N1090, SEARCH("/",N1090,1)-1)</f>
        <v>games</v>
      </c>
      <c r="R1090" s="5" t="str">
        <f>RIGHT(N1090, LEN(N1090) - LEN(Q1090) - 1)</f>
        <v>video games</v>
      </c>
      <c r="S1090" s="11">
        <f>(((J1090/60)/60)/24)+DATE(1970,1,1)</f>
        <v>41723.799386574072</v>
      </c>
      <c r="T1090" s="12">
        <f>(((I1090/60)/60)/24)+DATE(1970,1,1)</f>
        <v>41753.799386574072</v>
      </c>
      <c r="U1090" s="14">
        <f>YEAR(T1090)</f>
        <v>2014</v>
      </c>
    </row>
    <row r="1091" spans="1:21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>ROUND(((E1091 / D1091)*100), 0)</f>
        <v>8</v>
      </c>
      <c r="P1091">
        <f>IF(L1091&lt;&gt;0, ROUND(E1091/L1091, 2), 0)</f>
        <v>23.96</v>
      </c>
      <c r="Q1091" s="5" t="str">
        <f>LEFT(N1091, SEARCH("/",N1091,1)-1)</f>
        <v>games</v>
      </c>
      <c r="R1091" s="5" t="str">
        <f>RIGHT(N1091, LEN(N1091) - LEN(Q1091) - 1)</f>
        <v>video games</v>
      </c>
      <c r="S1091" s="11">
        <f>(((J1091/60)/60)/24)+DATE(1970,1,1)</f>
        <v>42151.189525462964</v>
      </c>
      <c r="T1091" s="12">
        <f>(((I1091/60)/60)/24)+DATE(1970,1,1)</f>
        <v>42181.189525462964</v>
      </c>
      <c r="U1091" s="14">
        <f>YEAR(T1091)</f>
        <v>2015</v>
      </c>
    </row>
    <row r="1092" spans="1:21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>ROUND(((E1092 / D1092)*100), 0)</f>
        <v>0</v>
      </c>
      <c r="P1092">
        <f>IF(L1092&lt;&gt;0, ROUND(E1092/L1092, 2), 0)</f>
        <v>5</v>
      </c>
      <c r="Q1092" s="5" t="str">
        <f>LEFT(N1092, SEARCH("/",N1092,1)-1)</f>
        <v>games</v>
      </c>
      <c r="R1092" s="5" t="str">
        <f>RIGHT(N1092, LEN(N1092) - LEN(Q1092) - 1)</f>
        <v>video games</v>
      </c>
      <c r="S1092" s="11">
        <f>(((J1092/60)/60)/24)+DATE(1970,1,1)</f>
        <v>42123.185798611114</v>
      </c>
      <c r="T1092" s="12">
        <f>(((I1092/60)/60)/24)+DATE(1970,1,1)</f>
        <v>42153.185798611114</v>
      </c>
      <c r="U1092" s="14">
        <f>YEAR(T1092)</f>
        <v>2015</v>
      </c>
    </row>
    <row r="1093" spans="1:21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>ROUND(((E1093 / D1093)*100), 0)</f>
        <v>13</v>
      </c>
      <c r="P1093">
        <f>IF(L1093&lt;&gt;0, ROUND(E1093/L1093, 2), 0)</f>
        <v>12.5</v>
      </c>
      <c r="Q1093" s="5" t="str">
        <f>LEFT(N1093, SEARCH("/",N1093,1)-1)</f>
        <v>games</v>
      </c>
      <c r="R1093" s="5" t="str">
        <f>RIGHT(N1093, LEN(N1093) - LEN(Q1093) - 1)</f>
        <v>video games</v>
      </c>
      <c r="S1093" s="11">
        <f>(((J1093/60)/60)/24)+DATE(1970,1,1)</f>
        <v>42440.820277777777</v>
      </c>
      <c r="T1093" s="12">
        <f>(((I1093/60)/60)/24)+DATE(1970,1,1)</f>
        <v>42470.778611111105</v>
      </c>
      <c r="U1093" s="14">
        <f>YEAR(T1093)</f>
        <v>2016</v>
      </c>
    </row>
    <row r="1094" spans="1:21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>ROUND(((E1094 / D1094)*100), 0)</f>
        <v>1</v>
      </c>
      <c r="P1094">
        <f>IF(L1094&lt;&gt;0, ROUND(E1094/L1094, 2), 0)</f>
        <v>3</v>
      </c>
      <c r="Q1094" s="5" t="str">
        <f>LEFT(N1094, SEARCH("/",N1094,1)-1)</f>
        <v>games</v>
      </c>
      <c r="R1094" s="5" t="str">
        <f>RIGHT(N1094, LEN(N1094) - LEN(Q1094) - 1)</f>
        <v>video games</v>
      </c>
      <c r="S1094" s="11">
        <f>(((J1094/60)/60)/24)+DATE(1970,1,1)</f>
        <v>41250.025902777779</v>
      </c>
      <c r="T1094" s="12">
        <f>(((I1094/60)/60)/24)+DATE(1970,1,1)</f>
        <v>41280.025902777779</v>
      </c>
      <c r="U1094" s="14">
        <f>YEAR(T1094)</f>
        <v>2013</v>
      </c>
    </row>
    <row r="1095" spans="1:21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>ROUND(((E1095 / D1095)*100), 0)</f>
        <v>14</v>
      </c>
      <c r="P1095">
        <f>IF(L1095&lt;&gt;0, ROUND(E1095/L1095, 2), 0)</f>
        <v>10.56</v>
      </c>
      <c r="Q1095" s="5" t="str">
        <f>LEFT(N1095, SEARCH("/",N1095,1)-1)</f>
        <v>games</v>
      </c>
      <c r="R1095" s="5" t="str">
        <f>RIGHT(N1095, LEN(N1095) - LEN(Q1095) - 1)</f>
        <v>video games</v>
      </c>
      <c r="S1095" s="11">
        <f>(((J1095/60)/60)/24)+DATE(1970,1,1)</f>
        <v>42396.973807870367</v>
      </c>
      <c r="T1095" s="12">
        <f>(((I1095/60)/60)/24)+DATE(1970,1,1)</f>
        <v>42411.973807870367</v>
      </c>
      <c r="U1095" s="14">
        <f>YEAR(T1095)</f>
        <v>2016</v>
      </c>
    </row>
    <row r="1096" spans="1:21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>ROUND(((E1096 / D1096)*100), 0)</f>
        <v>18</v>
      </c>
      <c r="P1096">
        <f>IF(L1096&lt;&gt;0, ROUND(E1096/L1096, 2), 0)</f>
        <v>122</v>
      </c>
      <c r="Q1096" s="5" t="str">
        <f>LEFT(N1096, SEARCH("/",N1096,1)-1)</f>
        <v>games</v>
      </c>
      <c r="R1096" s="5" t="str">
        <f>RIGHT(N1096, LEN(N1096) - LEN(Q1096) - 1)</f>
        <v>video games</v>
      </c>
      <c r="S1096" s="11">
        <f>(((J1096/60)/60)/24)+DATE(1970,1,1)</f>
        <v>40795.713344907403</v>
      </c>
      <c r="T1096" s="12">
        <f>(((I1096/60)/60)/24)+DATE(1970,1,1)</f>
        <v>40825.713344907403</v>
      </c>
      <c r="U1096" s="14">
        <f>YEAR(T1096)</f>
        <v>2011</v>
      </c>
    </row>
    <row r="1097" spans="1:21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>ROUND(((E1097 / D1097)*100), 0)</f>
        <v>5</v>
      </c>
      <c r="P1097">
        <f>IF(L1097&lt;&gt;0, ROUND(E1097/L1097, 2), 0)</f>
        <v>267.81</v>
      </c>
      <c r="Q1097" s="5" t="str">
        <f>LEFT(N1097, SEARCH("/",N1097,1)-1)</f>
        <v>games</v>
      </c>
      <c r="R1097" s="5" t="str">
        <f>RIGHT(N1097, LEN(N1097) - LEN(Q1097) - 1)</f>
        <v>video games</v>
      </c>
      <c r="S1097" s="11">
        <f>(((J1097/60)/60)/24)+DATE(1970,1,1)</f>
        <v>41486.537268518521</v>
      </c>
      <c r="T1097" s="12">
        <f>(((I1097/60)/60)/24)+DATE(1970,1,1)</f>
        <v>41516.537268518521</v>
      </c>
      <c r="U1097" s="14">
        <f>YEAR(T1097)</f>
        <v>2013</v>
      </c>
    </row>
    <row r="1098" spans="1:21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>ROUND(((E1098 / D1098)*100), 0)</f>
        <v>18</v>
      </c>
      <c r="P1098">
        <f>IF(L1098&lt;&gt;0, ROUND(E1098/L1098, 2), 0)</f>
        <v>74.209999999999994</v>
      </c>
      <c r="Q1098" s="5" t="str">
        <f>LEFT(N1098, SEARCH("/",N1098,1)-1)</f>
        <v>games</v>
      </c>
      <c r="R1098" s="5" t="str">
        <f>RIGHT(N1098, LEN(N1098) - LEN(Q1098) - 1)</f>
        <v>video games</v>
      </c>
      <c r="S1098" s="11">
        <f>(((J1098/60)/60)/24)+DATE(1970,1,1)</f>
        <v>41885.51798611111</v>
      </c>
      <c r="T1098" s="12">
        <f>(((I1098/60)/60)/24)+DATE(1970,1,1)</f>
        <v>41916.145833333336</v>
      </c>
      <c r="U1098" s="14">
        <f>YEAR(T1098)</f>
        <v>2014</v>
      </c>
    </row>
    <row r="1099" spans="1:21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>ROUND(((E1099 / D1099)*100), 0)</f>
        <v>0</v>
      </c>
      <c r="P1099">
        <f>IF(L1099&lt;&gt;0, ROUND(E1099/L1099, 2), 0)</f>
        <v>6.71</v>
      </c>
      <c r="Q1099" s="5" t="str">
        <f>LEFT(N1099, SEARCH("/",N1099,1)-1)</f>
        <v>games</v>
      </c>
      <c r="R1099" s="5" t="str">
        <f>RIGHT(N1099, LEN(N1099) - LEN(Q1099) - 1)</f>
        <v>video games</v>
      </c>
      <c r="S1099" s="11">
        <f>(((J1099/60)/60)/24)+DATE(1970,1,1)</f>
        <v>41660.792557870373</v>
      </c>
      <c r="T1099" s="12">
        <f>(((I1099/60)/60)/24)+DATE(1970,1,1)</f>
        <v>41700.792557870373</v>
      </c>
      <c r="U1099" s="14">
        <f>YEAR(T1099)</f>
        <v>2014</v>
      </c>
    </row>
    <row r="1100" spans="1:21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>ROUND(((E1100 / D1100)*100), 0)</f>
        <v>7</v>
      </c>
      <c r="P1100">
        <f>IF(L1100&lt;&gt;0, ROUND(E1100/L1100, 2), 0)</f>
        <v>81.95</v>
      </c>
      <c r="Q1100" s="5" t="str">
        <f>LEFT(N1100, SEARCH("/",N1100,1)-1)</f>
        <v>games</v>
      </c>
      <c r="R1100" s="5" t="str">
        <f>RIGHT(N1100, LEN(N1100) - LEN(Q1100) - 1)</f>
        <v>video games</v>
      </c>
      <c r="S1100" s="11">
        <f>(((J1100/60)/60)/24)+DATE(1970,1,1)</f>
        <v>41712.762673611112</v>
      </c>
      <c r="T1100" s="12">
        <f>(((I1100/60)/60)/24)+DATE(1970,1,1)</f>
        <v>41742.762673611112</v>
      </c>
      <c r="U1100" s="14">
        <f>YEAR(T1100)</f>
        <v>2014</v>
      </c>
    </row>
    <row r="1101" spans="1:21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>ROUND(((E1101 / D1101)*100), 0)</f>
        <v>1</v>
      </c>
      <c r="P1101">
        <f>IF(L1101&lt;&gt;0, ROUND(E1101/L1101, 2), 0)</f>
        <v>25</v>
      </c>
      <c r="Q1101" s="5" t="str">
        <f>LEFT(N1101, SEARCH("/",N1101,1)-1)</f>
        <v>games</v>
      </c>
      <c r="R1101" s="5" t="str">
        <f>RIGHT(N1101, LEN(N1101) - LEN(Q1101) - 1)</f>
        <v>video games</v>
      </c>
      <c r="S1101" s="11">
        <f>(((J1101/60)/60)/24)+DATE(1970,1,1)</f>
        <v>42107.836435185185</v>
      </c>
      <c r="T1101" s="12">
        <f>(((I1101/60)/60)/24)+DATE(1970,1,1)</f>
        <v>42137.836435185185</v>
      </c>
      <c r="U1101" s="14">
        <f>YEAR(T1101)</f>
        <v>2015</v>
      </c>
    </row>
    <row r="1102" spans="1:21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>ROUND(((E1102 / D1102)*100), 0)</f>
        <v>3</v>
      </c>
      <c r="P1102">
        <f>IF(L1102&lt;&gt;0, ROUND(E1102/L1102, 2), 0)</f>
        <v>10</v>
      </c>
      <c r="Q1102" s="5" t="str">
        <f>LEFT(N1102, SEARCH("/",N1102,1)-1)</f>
        <v>games</v>
      </c>
      <c r="R1102" s="5" t="str">
        <f>RIGHT(N1102, LEN(N1102) - LEN(Q1102) - 1)</f>
        <v>video games</v>
      </c>
      <c r="S1102" s="11">
        <f>(((J1102/60)/60)/24)+DATE(1970,1,1)</f>
        <v>42384.110775462963</v>
      </c>
      <c r="T1102" s="12">
        <f>(((I1102/60)/60)/24)+DATE(1970,1,1)</f>
        <v>42414.110775462963</v>
      </c>
      <c r="U1102" s="14">
        <f>YEAR(T1102)</f>
        <v>2016</v>
      </c>
    </row>
    <row r="1103" spans="1:21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>ROUND(((E1103 / D1103)*100), 0)</f>
        <v>0</v>
      </c>
      <c r="P1103">
        <f>IF(L1103&lt;&gt;0, ROUND(E1103/L1103, 2), 0)</f>
        <v>6.83</v>
      </c>
      <c r="Q1103" s="5" t="str">
        <f>LEFT(N1103, SEARCH("/",N1103,1)-1)</f>
        <v>games</v>
      </c>
      <c r="R1103" s="5" t="str">
        <f>RIGHT(N1103, LEN(N1103) - LEN(Q1103) - 1)</f>
        <v>video games</v>
      </c>
      <c r="S1103" s="11">
        <f>(((J1103/60)/60)/24)+DATE(1970,1,1)</f>
        <v>42538.77243055556</v>
      </c>
      <c r="T1103" s="12">
        <f>(((I1103/60)/60)/24)+DATE(1970,1,1)</f>
        <v>42565.758333333331</v>
      </c>
      <c r="U1103" s="14">
        <f>YEAR(T1103)</f>
        <v>2016</v>
      </c>
    </row>
    <row r="1104" spans="1:21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>ROUND(((E1104 / D1104)*100), 0)</f>
        <v>5</v>
      </c>
      <c r="P1104">
        <f>IF(L1104&lt;&gt;0, ROUND(E1104/L1104, 2), 0)</f>
        <v>17.71</v>
      </c>
      <c r="Q1104" s="5" t="str">
        <f>LEFT(N1104, SEARCH("/",N1104,1)-1)</f>
        <v>games</v>
      </c>
      <c r="R1104" s="5" t="str">
        <f>RIGHT(N1104, LEN(N1104) - LEN(Q1104) - 1)</f>
        <v>video games</v>
      </c>
      <c r="S1104" s="11">
        <f>(((J1104/60)/60)/24)+DATE(1970,1,1)</f>
        <v>41577.045428240745</v>
      </c>
      <c r="T1104" s="12">
        <f>(((I1104/60)/60)/24)+DATE(1970,1,1)</f>
        <v>41617.249305555553</v>
      </c>
      <c r="U1104" s="14">
        <f>YEAR(T1104)</f>
        <v>2013</v>
      </c>
    </row>
    <row r="1105" spans="1:21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>ROUND(((E1105 / D1105)*100), 0)</f>
        <v>2</v>
      </c>
      <c r="P1105">
        <f>IF(L1105&lt;&gt;0, ROUND(E1105/L1105, 2), 0)</f>
        <v>16.2</v>
      </c>
      <c r="Q1105" s="5" t="str">
        <f>LEFT(N1105, SEARCH("/",N1105,1)-1)</f>
        <v>games</v>
      </c>
      <c r="R1105" s="5" t="str">
        <f>RIGHT(N1105, LEN(N1105) - LEN(Q1105) - 1)</f>
        <v>video games</v>
      </c>
      <c r="S1105" s="11">
        <f>(((J1105/60)/60)/24)+DATE(1970,1,1)</f>
        <v>42479.22210648148</v>
      </c>
      <c r="T1105" s="12">
        <f>(((I1105/60)/60)/24)+DATE(1970,1,1)</f>
        <v>42539.22210648148</v>
      </c>
      <c r="U1105" s="14">
        <f>YEAR(T1105)</f>
        <v>2016</v>
      </c>
    </row>
    <row r="1106" spans="1:21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>ROUND(((E1106 / D1106)*100), 0)</f>
        <v>5</v>
      </c>
      <c r="P1106">
        <f>IF(L1106&lt;&gt;0, ROUND(E1106/L1106, 2), 0)</f>
        <v>80.3</v>
      </c>
      <c r="Q1106" s="5" t="str">
        <f>LEFT(N1106, SEARCH("/",N1106,1)-1)</f>
        <v>games</v>
      </c>
      <c r="R1106" s="5" t="str">
        <f>RIGHT(N1106, LEN(N1106) - LEN(Q1106) - 1)</f>
        <v>video games</v>
      </c>
      <c r="S1106" s="11">
        <f>(((J1106/60)/60)/24)+DATE(1970,1,1)</f>
        <v>41771.40996527778</v>
      </c>
      <c r="T1106" s="12">
        <f>(((I1106/60)/60)/24)+DATE(1970,1,1)</f>
        <v>41801.40996527778</v>
      </c>
      <c r="U1106" s="14">
        <f>YEAR(T1106)</f>
        <v>2014</v>
      </c>
    </row>
    <row r="1107" spans="1:21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>ROUND(((E1107 / D1107)*100), 0)</f>
        <v>0</v>
      </c>
      <c r="P1107">
        <f>IF(L1107&lt;&gt;0, ROUND(E1107/L1107, 2), 0)</f>
        <v>71.55</v>
      </c>
      <c r="Q1107" s="5" t="str">
        <f>LEFT(N1107, SEARCH("/",N1107,1)-1)</f>
        <v>games</v>
      </c>
      <c r="R1107" s="5" t="str">
        <f>RIGHT(N1107, LEN(N1107) - LEN(Q1107) - 1)</f>
        <v>video games</v>
      </c>
      <c r="S1107" s="11">
        <f>(((J1107/60)/60)/24)+DATE(1970,1,1)</f>
        <v>41692.135729166665</v>
      </c>
      <c r="T1107" s="12">
        <f>(((I1107/60)/60)/24)+DATE(1970,1,1)</f>
        <v>41722.0940625</v>
      </c>
      <c r="U1107" s="14">
        <f>YEAR(T1107)</f>
        <v>2014</v>
      </c>
    </row>
    <row r="1108" spans="1:21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>ROUND(((E1108 / D1108)*100), 0)</f>
        <v>41</v>
      </c>
      <c r="P1108">
        <f>IF(L1108&lt;&gt;0, ROUND(E1108/L1108, 2), 0)</f>
        <v>23.57</v>
      </c>
      <c r="Q1108" s="5" t="str">
        <f>LEFT(N1108, SEARCH("/",N1108,1)-1)</f>
        <v>games</v>
      </c>
      <c r="R1108" s="5" t="str">
        <f>RIGHT(N1108, LEN(N1108) - LEN(Q1108) - 1)</f>
        <v>video games</v>
      </c>
      <c r="S1108" s="11">
        <f>(((J1108/60)/60)/24)+DATE(1970,1,1)</f>
        <v>40973.740451388891</v>
      </c>
      <c r="T1108" s="12">
        <f>(((I1108/60)/60)/24)+DATE(1970,1,1)</f>
        <v>41003.698784722219</v>
      </c>
      <c r="U1108" s="14">
        <f>YEAR(T1108)</f>
        <v>2012</v>
      </c>
    </row>
    <row r="1109" spans="1:21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>ROUND(((E1109 / D1109)*100), 0)</f>
        <v>0</v>
      </c>
      <c r="P1109">
        <f>IF(L1109&lt;&gt;0, ROUND(E1109/L1109, 2), 0)</f>
        <v>0</v>
      </c>
      <c r="Q1109" s="5" t="str">
        <f>LEFT(N1109, SEARCH("/",N1109,1)-1)</f>
        <v>games</v>
      </c>
      <c r="R1109" s="5" t="str">
        <f>RIGHT(N1109, LEN(N1109) - LEN(Q1109) - 1)</f>
        <v>video games</v>
      </c>
      <c r="S1109" s="11">
        <f>(((J1109/60)/60)/24)+DATE(1970,1,1)</f>
        <v>41813.861388888887</v>
      </c>
      <c r="T1109" s="12">
        <f>(((I1109/60)/60)/24)+DATE(1970,1,1)</f>
        <v>41843.861388888887</v>
      </c>
      <c r="U1109" s="14">
        <f>YEAR(T1109)</f>
        <v>2014</v>
      </c>
    </row>
    <row r="1110" spans="1:21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>ROUND(((E1110 / D1110)*100), 0)</f>
        <v>3</v>
      </c>
      <c r="P1110">
        <f>IF(L1110&lt;&gt;0, ROUND(E1110/L1110, 2), 0)</f>
        <v>34.880000000000003</v>
      </c>
      <c r="Q1110" s="5" t="str">
        <f>LEFT(N1110, SEARCH("/",N1110,1)-1)</f>
        <v>games</v>
      </c>
      <c r="R1110" s="5" t="str">
        <f>RIGHT(N1110, LEN(N1110) - LEN(Q1110) - 1)</f>
        <v>video games</v>
      </c>
      <c r="S1110" s="11">
        <f>(((J1110/60)/60)/24)+DATE(1970,1,1)</f>
        <v>40952.636979166666</v>
      </c>
      <c r="T1110" s="12">
        <f>(((I1110/60)/60)/24)+DATE(1970,1,1)</f>
        <v>41012.595312500001</v>
      </c>
      <c r="U1110" s="14">
        <f>YEAR(T1110)</f>
        <v>2012</v>
      </c>
    </row>
    <row r="1111" spans="1:21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>ROUND(((E1111 / D1111)*100), 0)</f>
        <v>0</v>
      </c>
      <c r="P1111">
        <f>IF(L1111&lt;&gt;0, ROUND(E1111/L1111, 2), 0)</f>
        <v>15</v>
      </c>
      <c r="Q1111" s="5" t="str">
        <f>LEFT(N1111, SEARCH("/",N1111,1)-1)</f>
        <v>games</v>
      </c>
      <c r="R1111" s="5" t="str">
        <f>RIGHT(N1111, LEN(N1111) - LEN(Q1111) - 1)</f>
        <v>video games</v>
      </c>
      <c r="S1111" s="11">
        <f>(((J1111/60)/60)/24)+DATE(1970,1,1)</f>
        <v>42662.752199074079</v>
      </c>
      <c r="T1111" s="12">
        <f>(((I1111/60)/60)/24)+DATE(1970,1,1)</f>
        <v>42692.793865740736</v>
      </c>
      <c r="U1111" s="14">
        <f>YEAR(T1111)</f>
        <v>2016</v>
      </c>
    </row>
    <row r="1112" spans="1:21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>ROUND(((E1112 / D1112)*100), 0)</f>
        <v>1</v>
      </c>
      <c r="P1112">
        <f>IF(L1112&lt;&gt;0, ROUND(E1112/L1112, 2), 0)</f>
        <v>23.18</v>
      </c>
      <c r="Q1112" s="5" t="str">
        <f>LEFT(N1112, SEARCH("/",N1112,1)-1)</f>
        <v>games</v>
      </c>
      <c r="R1112" s="5" t="str">
        <f>RIGHT(N1112, LEN(N1112) - LEN(Q1112) - 1)</f>
        <v>video games</v>
      </c>
      <c r="S1112" s="11">
        <f>(((J1112/60)/60)/24)+DATE(1970,1,1)</f>
        <v>41220.933124999996</v>
      </c>
      <c r="T1112" s="12">
        <f>(((I1112/60)/60)/24)+DATE(1970,1,1)</f>
        <v>41250.933124999996</v>
      </c>
      <c r="U1112" s="14">
        <f>YEAR(T1112)</f>
        <v>2012</v>
      </c>
    </row>
    <row r="1113" spans="1:21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>ROUND(((E1113 / D1113)*100), 0)</f>
        <v>0</v>
      </c>
      <c r="P1113">
        <f>IF(L1113&lt;&gt;0, ROUND(E1113/L1113, 2), 0)</f>
        <v>1</v>
      </c>
      <c r="Q1113" s="5" t="str">
        <f>LEFT(N1113, SEARCH("/",N1113,1)-1)</f>
        <v>games</v>
      </c>
      <c r="R1113" s="5" t="str">
        <f>RIGHT(N1113, LEN(N1113) - LEN(Q1113) - 1)</f>
        <v>video games</v>
      </c>
      <c r="S1113" s="11">
        <f>(((J1113/60)/60)/24)+DATE(1970,1,1)</f>
        <v>42347.203587962969</v>
      </c>
      <c r="T1113" s="12">
        <f>(((I1113/60)/60)/24)+DATE(1970,1,1)</f>
        <v>42377.203587962969</v>
      </c>
      <c r="U1113" s="14">
        <f>YEAR(T1113)</f>
        <v>2016</v>
      </c>
    </row>
    <row r="1114" spans="1:21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>ROUND(((E1114 / D1114)*100), 0)</f>
        <v>36</v>
      </c>
      <c r="P1114">
        <f>IF(L1114&lt;&gt;0, ROUND(E1114/L1114, 2), 0)</f>
        <v>100.23</v>
      </c>
      <c r="Q1114" s="5" t="str">
        <f>LEFT(N1114, SEARCH("/",N1114,1)-1)</f>
        <v>games</v>
      </c>
      <c r="R1114" s="5" t="str">
        <f>RIGHT(N1114, LEN(N1114) - LEN(Q1114) - 1)</f>
        <v>video games</v>
      </c>
      <c r="S1114" s="11">
        <f>(((J1114/60)/60)/24)+DATE(1970,1,1)</f>
        <v>41963.759386574078</v>
      </c>
      <c r="T1114" s="12">
        <f>(((I1114/60)/60)/24)+DATE(1970,1,1)</f>
        <v>42023.354166666672</v>
      </c>
      <c r="U1114" s="14">
        <f>YEAR(T1114)</f>
        <v>2015</v>
      </c>
    </row>
    <row r="1115" spans="1:21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>ROUND(((E1115 / D1115)*100), 0)</f>
        <v>1</v>
      </c>
      <c r="P1115">
        <f>IF(L1115&lt;&gt;0, ROUND(E1115/L1115, 2), 0)</f>
        <v>5</v>
      </c>
      <c r="Q1115" s="5" t="str">
        <f>LEFT(N1115, SEARCH("/",N1115,1)-1)</f>
        <v>games</v>
      </c>
      <c r="R1115" s="5" t="str">
        <f>RIGHT(N1115, LEN(N1115) - LEN(Q1115) - 1)</f>
        <v>video games</v>
      </c>
      <c r="S1115" s="11">
        <f>(((J1115/60)/60)/24)+DATE(1970,1,1)</f>
        <v>41835.977083333331</v>
      </c>
      <c r="T1115" s="12">
        <f>(((I1115/60)/60)/24)+DATE(1970,1,1)</f>
        <v>41865.977083333331</v>
      </c>
      <c r="U1115" s="14">
        <f>YEAR(T1115)</f>
        <v>2014</v>
      </c>
    </row>
    <row r="1116" spans="1:21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>ROUND(((E1116 / D1116)*100), 0)</f>
        <v>0</v>
      </c>
      <c r="P1116">
        <f>IF(L1116&lt;&gt;0, ROUND(E1116/L1116, 2), 0)</f>
        <v>3.33</v>
      </c>
      <c r="Q1116" s="5" t="str">
        <f>LEFT(N1116, SEARCH("/",N1116,1)-1)</f>
        <v>games</v>
      </c>
      <c r="R1116" s="5" t="str">
        <f>RIGHT(N1116, LEN(N1116) - LEN(Q1116) - 1)</f>
        <v>video games</v>
      </c>
      <c r="S1116" s="11">
        <f>(((J1116/60)/60)/24)+DATE(1970,1,1)</f>
        <v>41526.345914351856</v>
      </c>
      <c r="T1116" s="12">
        <f>(((I1116/60)/60)/24)+DATE(1970,1,1)</f>
        <v>41556.345914351856</v>
      </c>
      <c r="U1116" s="14">
        <f>YEAR(T1116)</f>
        <v>2013</v>
      </c>
    </row>
    <row r="1117" spans="1:21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>ROUND(((E1117 / D1117)*100), 0)</f>
        <v>0</v>
      </c>
      <c r="P1117">
        <f>IF(L1117&lt;&gt;0, ROUND(E1117/L1117, 2), 0)</f>
        <v>13.25</v>
      </c>
      <c r="Q1117" s="5" t="str">
        <f>LEFT(N1117, SEARCH("/",N1117,1)-1)</f>
        <v>games</v>
      </c>
      <c r="R1117" s="5" t="str">
        <f>RIGHT(N1117, LEN(N1117) - LEN(Q1117) - 1)</f>
        <v>video games</v>
      </c>
      <c r="S1117" s="11">
        <f>(((J1117/60)/60)/24)+DATE(1970,1,1)</f>
        <v>42429.695543981477</v>
      </c>
      <c r="T1117" s="12">
        <f>(((I1117/60)/60)/24)+DATE(1970,1,1)</f>
        <v>42459.653877314813</v>
      </c>
      <c r="U1117" s="14">
        <f>YEAR(T1117)</f>
        <v>2016</v>
      </c>
    </row>
    <row r="1118" spans="1:21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>ROUND(((E1118 / D1118)*100), 0)</f>
        <v>0</v>
      </c>
      <c r="P1118">
        <f>IF(L1118&lt;&gt;0, ROUND(E1118/L1118, 2), 0)</f>
        <v>17.850000000000001</v>
      </c>
      <c r="Q1118" s="5" t="str">
        <f>LEFT(N1118, SEARCH("/",N1118,1)-1)</f>
        <v>games</v>
      </c>
      <c r="R1118" s="5" t="str">
        <f>RIGHT(N1118, LEN(N1118) - LEN(Q1118) - 1)</f>
        <v>video games</v>
      </c>
      <c r="S1118" s="11">
        <f>(((J1118/60)/60)/24)+DATE(1970,1,1)</f>
        <v>41009.847314814811</v>
      </c>
      <c r="T1118" s="12">
        <f>(((I1118/60)/60)/24)+DATE(1970,1,1)</f>
        <v>41069.847314814811</v>
      </c>
      <c r="U1118" s="14">
        <f>YEAR(T1118)</f>
        <v>2012</v>
      </c>
    </row>
    <row r="1119" spans="1:21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>ROUND(((E1119 / D1119)*100), 0)</f>
        <v>8</v>
      </c>
      <c r="P1119">
        <f>IF(L1119&lt;&gt;0, ROUND(E1119/L1119, 2), 0)</f>
        <v>10.38</v>
      </c>
      <c r="Q1119" s="5" t="str">
        <f>LEFT(N1119, SEARCH("/",N1119,1)-1)</f>
        <v>games</v>
      </c>
      <c r="R1119" s="5" t="str">
        <f>RIGHT(N1119, LEN(N1119) - LEN(Q1119) - 1)</f>
        <v>video games</v>
      </c>
      <c r="S1119" s="11">
        <f>(((J1119/60)/60)/24)+DATE(1970,1,1)</f>
        <v>42333.598530092597</v>
      </c>
      <c r="T1119" s="12">
        <f>(((I1119/60)/60)/24)+DATE(1970,1,1)</f>
        <v>42363.598530092597</v>
      </c>
      <c r="U1119" s="14">
        <f>YEAR(T1119)</f>
        <v>2015</v>
      </c>
    </row>
    <row r="1120" spans="1:21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>ROUND(((E1120 / D1120)*100), 0)</f>
        <v>2</v>
      </c>
      <c r="P1120">
        <f>IF(L1120&lt;&gt;0, ROUND(E1120/L1120, 2), 0)</f>
        <v>36.33</v>
      </c>
      <c r="Q1120" s="5" t="str">
        <f>LEFT(N1120, SEARCH("/",N1120,1)-1)</f>
        <v>games</v>
      </c>
      <c r="R1120" s="5" t="str">
        <f>RIGHT(N1120, LEN(N1120) - LEN(Q1120) - 1)</f>
        <v>video games</v>
      </c>
      <c r="S1120" s="11">
        <f>(((J1120/60)/60)/24)+DATE(1970,1,1)</f>
        <v>41704.16642361111</v>
      </c>
      <c r="T1120" s="12">
        <f>(((I1120/60)/60)/24)+DATE(1970,1,1)</f>
        <v>41734.124756944446</v>
      </c>
      <c r="U1120" s="14">
        <f>YEAR(T1120)</f>
        <v>2014</v>
      </c>
    </row>
    <row r="1121" spans="1:21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>ROUND(((E1121 / D1121)*100), 0)</f>
        <v>0</v>
      </c>
      <c r="P1121">
        <f>IF(L1121&lt;&gt;0, ROUND(E1121/L1121, 2), 0)</f>
        <v>5</v>
      </c>
      <c r="Q1121" s="5" t="str">
        <f>LEFT(N1121, SEARCH("/",N1121,1)-1)</f>
        <v>games</v>
      </c>
      <c r="R1121" s="5" t="str">
        <f>RIGHT(N1121, LEN(N1121) - LEN(Q1121) - 1)</f>
        <v>video games</v>
      </c>
      <c r="S1121" s="11">
        <f>(((J1121/60)/60)/24)+DATE(1970,1,1)</f>
        <v>41722.792407407411</v>
      </c>
      <c r="T1121" s="12">
        <f>(((I1121/60)/60)/24)+DATE(1970,1,1)</f>
        <v>41735.792407407411</v>
      </c>
      <c r="U1121" s="14">
        <f>YEAR(T1121)</f>
        <v>2014</v>
      </c>
    </row>
    <row r="1122" spans="1:21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>ROUND(((E1122 / D1122)*100), 0)</f>
        <v>0</v>
      </c>
      <c r="P1122">
        <f>IF(L1122&lt;&gt;0, ROUND(E1122/L1122, 2), 0)</f>
        <v>0</v>
      </c>
      <c r="Q1122" s="5" t="str">
        <f>LEFT(N1122, SEARCH("/",N1122,1)-1)</f>
        <v>games</v>
      </c>
      <c r="R1122" s="5" t="str">
        <f>RIGHT(N1122, LEN(N1122) - LEN(Q1122) - 1)</f>
        <v>video games</v>
      </c>
      <c r="S1122" s="11">
        <f>(((J1122/60)/60)/24)+DATE(1970,1,1)</f>
        <v>40799.872685185182</v>
      </c>
      <c r="T1122" s="12">
        <f>(((I1122/60)/60)/24)+DATE(1970,1,1)</f>
        <v>40844.872685185182</v>
      </c>
      <c r="U1122" s="14">
        <f>YEAR(T1122)</f>
        <v>2011</v>
      </c>
    </row>
    <row r="1123" spans="1:21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>ROUND(((E1123 / D1123)*100), 0)</f>
        <v>0</v>
      </c>
      <c r="P1123">
        <f>IF(L1123&lt;&gt;0, ROUND(E1123/L1123, 2), 0)</f>
        <v>5.8</v>
      </c>
      <c r="Q1123" s="5" t="str">
        <f>LEFT(N1123, SEARCH("/",N1123,1)-1)</f>
        <v>games</v>
      </c>
      <c r="R1123" s="5" t="str">
        <f>RIGHT(N1123, LEN(N1123) - LEN(Q1123) - 1)</f>
        <v>video games</v>
      </c>
      <c r="S1123" s="11">
        <f>(((J1123/60)/60)/24)+DATE(1970,1,1)</f>
        <v>42412.934212962966</v>
      </c>
      <c r="T1123" s="12">
        <f>(((I1123/60)/60)/24)+DATE(1970,1,1)</f>
        <v>42442.892546296294</v>
      </c>
      <c r="U1123" s="14">
        <f>YEAR(T1123)</f>
        <v>2016</v>
      </c>
    </row>
    <row r="1124" spans="1:21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>ROUND(((E1124 / D1124)*100), 0)</f>
        <v>0</v>
      </c>
      <c r="P1124">
        <f>IF(L1124&lt;&gt;0, ROUND(E1124/L1124, 2), 0)</f>
        <v>0</v>
      </c>
      <c r="Q1124" s="5" t="str">
        <f>LEFT(N1124, SEARCH("/",N1124,1)-1)</f>
        <v>games</v>
      </c>
      <c r="R1124" s="5" t="str">
        <f>RIGHT(N1124, LEN(N1124) - LEN(Q1124) - 1)</f>
        <v>video games</v>
      </c>
      <c r="S1124" s="11">
        <f>(((J1124/60)/60)/24)+DATE(1970,1,1)</f>
        <v>41410.703993055555</v>
      </c>
      <c r="T1124" s="12">
        <f>(((I1124/60)/60)/24)+DATE(1970,1,1)</f>
        <v>41424.703993055555</v>
      </c>
      <c r="U1124" s="14">
        <f>YEAR(T1124)</f>
        <v>2013</v>
      </c>
    </row>
    <row r="1125" spans="1:21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>ROUND(((E1125 / D1125)*100), 0)</f>
        <v>0</v>
      </c>
      <c r="P1125">
        <f>IF(L1125&lt;&gt;0, ROUND(E1125/L1125, 2), 0)</f>
        <v>3.67</v>
      </c>
      <c r="Q1125" s="5" t="str">
        <f>LEFT(N1125, SEARCH("/",N1125,1)-1)</f>
        <v>games</v>
      </c>
      <c r="R1125" s="5" t="str">
        <f>RIGHT(N1125, LEN(N1125) - LEN(Q1125) - 1)</f>
        <v>video games</v>
      </c>
      <c r="S1125" s="11">
        <f>(((J1125/60)/60)/24)+DATE(1970,1,1)</f>
        <v>41718.5237037037</v>
      </c>
      <c r="T1125" s="12">
        <f>(((I1125/60)/60)/24)+DATE(1970,1,1)</f>
        <v>41748.5237037037</v>
      </c>
      <c r="U1125" s="14">
        <f>YEAR(T1125)</f>
        <v>2014</v>
      </c>
    </row>
    <row r="1126" spans="1:21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>ROUND(((E1126 / D1126)*100), 0)</f>
        <v>0</v>
      </c>
      <c r="P1126">
        <f>IF(L1126&lt;&gt;0, ROUND(E1126/L1126, 2), 0)</f>
        <v>60.71</v>
      </c>
      <c r="Q1126" s="5" t="str">
        <f>LEFT(N1126, SEARCH("/",N1126,1)-1)</f>
        <v>games</v>
      </c>
      <c r="R1126" s="5" t="str">
        <f>RIGHT(N1126, LEN(N1126) - LEN(Q1126) - 1)</f>
        <v>mobile games</v>
      </c>
      <c r="S1126" s="11">
        <f>(((J1126/60)/60)/24)+DATE(1970,1,1)</f>
        <v>42094.667256944449</v>
      </c>
      <c r="T1126" s="12">
        <f>(((I1126/60)/60)/24)+DATE(1970,1,1)</f>
        <v>42124.667256944449</v>
      </c>
      <c r="U1126" s="14">
        <f>YEAR(T1126)</f>
        <v>2015</v>
      </c>
    </row>
    <row r="1127" spans="1:21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>ROUND(((E1127 / D1127)*100), 0)</f>
        <v>0</v>
      </c>
      <c r="P1127">
        <f>IF(L1127&lt;&gt;0, ROUND(E1127/L1127, 2), 0)</f>
        <v>0</v>
      </c>
      <c r="Q1127" s="5" t="str">
        <f>LEFT(N1127, SEARCH("/",N1127,1)-1)</f>
        <v>games</v>
      </c>
      <c r="R1127" s="5" t="str">
        <f>RIGHT(N1127, LEN(N1127) - LEN(Q1127) - 1)</f>
        <v>mobile games</v>
      </c>
      <c r="S1127" s="11">
        <f>(((J1127/60)/60)/24)+DATE(1970,1,1)</f>
        <v>42212.624189814815</v>
      </c>
      <c r="T1127" s="12">
        <f>(((I1127/60)/60)/24)+DATE(1970,1,1)</f>
        <v>42272.624189814815</v>
      </c>
      <c r="U1127" s="14">
        <f>YEAR(T1127)</f>
        <v>2015</v>
      </c>
    </row>
    <row r="1128" spans="1:21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>ROUND(((E1128 / D1128)*100), 0)</f>
        <v>1</v>
      </c>
      <c r="P1128">
        <f>IF(L1128&lt;&gt;0, ROUND(E1128/L1128, 2), 0)</f>
        <v>5</v>
      </c>
      <c r="Q1128" s="5" t="str">
        <f>LEFT(N1128, SEARCH("/",N1128,1)-1)</f>
        <v>games</v>
      </c>
      <c r="R1128" s="5" t="str">
        <f>RIGHT(N1128, LEN(N1128) - LEN(Q1128) - 1)</f>
        <v>mobile games</v>
      </c>
      <c r="S1128" s="11">
        <f>(((J1128/60)/60)/24)+DATE(1970,1,1)</f>
        <v>42535.327476851846</v>
      </c>
      <c r="T1128" s="12">
        <f>(((I1128/60)/60)/24)+DATE(1970,1,1)</f>
        <v>42565.327476851846</v>
      </c>
      <c r="U1128" s="14">
        <f>YEAR(T1128)</f>
        <v>2016</v>
      </c>
    </row>
    <row r="1129" spans="1:21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>ROUND(((E1129 / D1129)*100), 0)</f>
        <v>2</v>
      </c>
      <c r="P1129">
        <f>IF(L1129&lt;&gt;0, ROUND(E1129/L1129, 2), 0)</f>
        <v>25.43</v>
      </c>
      <c r="Q1129" s="5" t="str">
        <f>LEFT(N1129, SEARCH("/",N1129,1)-1)</f>
        <v>games</v>
      </c>
      <c r="R1129" s="5" t="str">
        <f>RIGHT(N1129, LEN(N1129) - LEN(Q1129) - 1)</f>
        <v>mobile games</v>
      </c>
      <c r="S1129" s="11">
        <f>(((J1129/60)/60)/24)+DATE(1970,1,1)</f>
        <v>41926.854166666664</v>
      </c>
      <c r="T1129" s="12">
        <f>(((I1129/60)/60)/24)+DATE(1970,1,1)</f>
        <v>41957.895833333328</v>
      </c>
      <c r="U1129" s="14">
        <f>YEAR(T1129)</f>
        <v>2014</v>
      </c>
    </row>
    <row r="1130" spans="1:21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>ROUND(((E1130 / D1130)*100), 0)</f>
        <v>0</v>
      </c>
      <c r="P1130">
        <f>IF(L1130&lt;&gt;0, ROUND(E1130/L1130, 2), 0)</f>
        <v>1</v>
      </c>
      <c r="Q1130" s="5" t="str">
        <f>LEFT(N1130, SEARCH("/",N1130,1)-1)</f>
        <v>games</v>
      </c>
      <c r="R1130" s="5" t="str">
        <f>RIGHT(N1130, LEN(N1130) - LEN(Q1130) - 1)</f>
        <v>mobile games</v>
      </c>
      <c r="S1130" s="11">
        <f>(((J1130/60)/60)/24)+DATE(1970,1,1)</f>
        <v>41828.649502314816</v>
      </c>
      <c r="T1130" s="12">
        <f>(((I1130/60)/60)/24)+DATE(1970,1,1)</f>
        <v>41858.649502314816</v>
      </c>
      <c r="U1130" s="14">
        <f>YEAR(T1130)</f>
        <v>2014</v>
      </c>
    </row>
    <row r="1131" spans="1:21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>ROUND(((E1131 / D1131)*100), 0)</f>
        <v>0</v>
      </c>
      <c r="P1131">
        <f>IF(L1131&lt;&gt;0, ROUND(E1131/L1131, 2), 0)</f>
        <v>10.5</v>
      </c>
      <c r="Q1131" s="5" t="str">
        <f>LEFT(N1131, SEARCH("/",N1131,1)-1)</f>
        <v>games</v>
      </c>
      <c r="R1131" s="5" t="str">
        <f>RIGHT(N1131, LEN(N1131) - LEN(Q1131) - 1)</f>
        <v>mobile games</v>
      </c>
      <c r="S1131" s="11">
        <f>(((J1131/60)/60)/24)+DATE(1970,1,1)</f>
        <v>42496.264965277776</v>
      </c>
      <c r="T1131" s="12">
        <f>(((I1131/60)/60)/24)+DATE(1970,1,1)</f>
        <v>42526.264965277776</v>
      </c>
      <c r="U1131" s="14">
        <f>YEAR(T1131)</f>
        <v>2016</v>
      </c>
    </row>
    <row r="1132" spans="1:21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>ROUND(((E1132 / D1132)*100), 0)</f>
        <v>0</v>
      </c>
      <c r="P1132">
        <f>IF(L1132&lt;&gt;0, ROUND(E1132/L1132, 2), 0)</f>
        <v>3.67</v>
      </c>
      <c r="Q1132" s="5" t="str">
        <f>LEFT(N1132, SEARCH("/",N1132,1)-1)</f>
        <v>games</v>
      </c>
      <c r="R1132" s="5" t="str">
        <f>RIGHT(N1132, LEN(N1132) - LEN(Q1132) - 1)</f>
        <v>mobile games</v>
      </c>
      <c r="S1132" s="11">
        <f>(((J1132/60)/60)/24)+DATE(1970,1,1)</f>
        <v>41908.996527777781</v>
      </c>
      <c r="T1132" s="12">
        <f>(((I1132/60)/60)/24)+DATE(1970,1,1)</f>
        <v>41969.038194444445</v>
      </c>
      <c r="U1132" s="14">
        <f>YEAR(T1132)</f>
        <v>2014</v>
      </c>
    </row>
    <row r="1133" spans="1:21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>ROUND(((E1133 / D1133)*100), 0)</f>
        <v>0</v>
      </c>
      <c r="P1133">
        <f>IF(L1133&lt;&gt;0, ROUND(E1133/L1133, 2), 0)</f>
        <v>0</v>
      </c>
      <c r="Q1133" s="5" t="str">
        <f>LEFT(N1133, SEARCH("/",N1133,1)-1)</f>
        <v>games</v>
      </c>
      <c r="R1133" s="5" t="str">
        <f>RIGHT(N1133, LEN(N1133) - LEN(Q1133) - 1)</f>
        <v>mobile games</v>
      </c>
      <c r="S1133" s="11">
        <f>(((J1133/60)/60)/24)+DATE(1970,1,1)</f>
        <v>42332.908194444448</v>
      </c>
      <c r="T1133" s="12">
        <f>(((I1133/60)/60)/24)+DATE(1970,1,1)</f>
        <v>42362.908194444448</v>
      </c>
      <c r="U1133" s="14">
        <f>YEAR(T1133)</f>
        <v>2015</v>
      </c>
    </row>
    <row r="1134" spans="1:21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>ROUND(((E1134 / D1134)*100), 0)</f>
        <v>14</v>
      </c>
      <c r="P1134">
        <f>IF(L1134&lt;&gt;0, ROUND(E1134/L1134, 2), 0)</f>
        <v>110.62</v>
      </c>
      <c r="Q1134" s="5" t="str">
        <f>LEFT(N1134, SEARCH("/",N1134,1)-1)</f>
        <v>games</v>
      </c>
      <c r="R1134" s="5" t="str">
        <f>RIGHT(N1134, LEN(N1134) - LEN(Q1134) - 1)</f>
        <v>mobile games</v>
      </c>
      <c r="S1134" s="11">
        <f>(((J1134/60)/60)/24)+DATE(1970,1,1)</f>
        <v>42706.115405092598</v>
      </c>
      <c r="T1134" s="12">
        <f>(((I1134/60)/60)/24)+DATE(1970,1,1)</f>
        <v>42736.115405092598</v>
      </c>
      <c r="U1134" s="14">
        <f>YEAR(T1134)</f>
        <v>2017</v>
      </c>
    </row>
    <row r="1135" spans="1:21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>ROUND(((E1135 / D1135)*100), 0)</f>
        <v>1</v>
      </c>
      <c r="P1135">
        <f>IF(L1135&lt;&gt;0, ROUND(E1135/L1135, 2), 0)</f>
        <v>20</v>
      </c>
      <c r="Q1135" s="5" t="str">
        <f>LEFT(N1135, SEARCH("/",N1135,1)-1)</f>
        <v>games</v>
      </c>
      <c r="R1135" s="5" t="str">
        <f>RIGHT(N1135, LEN(N1135) - LEN(Q1135) - 1)</f>
        <v>mobile games</v>
      </c>
      <c r="S1135" s="11">
        <f>(((J1135/60)/60)/24)+DATE(1970,1,1)</f>
        <v>41821.407187500001</v>
      </c>
      <c r="T1135" s="12">
        <f>(((I1135/60)/60)/24)+DATE(1970,1,1)</f>
        <v>41851.407187500001</v>
      </c>
      <c r="U1135" s="14">
        <f>YEAR(T1135)</f>
        <v>2014</v>
      </c>
    </row>
    <row r="1136" spans="1:21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>ROUND(((E1136 / D1136)*100), 0)</f>
        <v>0</v>
      </c>
      <c r="P1136">
        <f>IF(L1136&lt;&gt;0, ROUND(E1136/L1136, 2), 0)</f>
        <v>1</v>
      </c>
      <c r="Q1136" s="5" t="str">
        <f>LEFT(N1136, SEARCH("/",N1136,1)-1)</f>
        <v>games</v>
      </c>
      <c r="R1136" s="5" t="str">
        <f>RIGHT(N1136, LEN(N1136) - LEN(Q1136) - 1)</f>
        <v>mobile games</v>
      </c>
      <c r="S1136" s="11">
        <f>(((J1136/60)/60)/24)+DATE(1970,1,1)</f>
        <v>41958.285046296296</v>
      </c>
      <c r="T1136" s="12">
        <f>(((I1136/60)/60)/24)+DATE(1970,1,1)</f>
        <v>41972.189583333333</v>
      </c>
      <c r="U1136" s="14">
        <f>YEAR(T1136)</f>
        <v>2014</v>
      </c>
    </row>
    <row r="1137" spans="1:21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>ROUND(((E1137 / D1137)*100), 0)</f>
        <v>5</v>
      </c>
      <c r="P1137">
        <f>IF(L1137&lt;&gt;0, ROUND(E1137/L1137, 2), 0)</f>
        <v>50</v>
      </c>
      <c r="Q1137" s="5" t="str">
        <f>LEFT(N1137, SEARCH("/",N1137,1)-1)</f>
        <v>games</v>
      </c>
      <c r="R1137" s="5" t="str">
        <f>RIGHT(N1137, LEN(N1137) - LEN(Q1137) - 1)</f>
        <v>mobile games</v>
      </c>
      <c r="S1137" s="11">
        <f>(((J1137/60)/60)/24)+DATE(1970,1,1)</f>
        <v>42558.989513888882</v>
      </c>
      <c r="T1137" s="12">
        <f>(((I1137/60)/60)/24)+DATE(1970,1,1)</f>
        <v>42588.989513888882</v>
      </c>
      <c r="U1137" s="14">
        <f>YEAR(T1137)</f>
        <v>2016</v>
      </c>
    </row>
    <row r="1138" spans="1:21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>ROUND(((E1138 / D1138)*100), 0)</f>
        <v>6</v>
      </c>
      <c r="P1138">
        <f>IF(L1138&lt;&gt;0, ROUND(E1138/L1138, 2), 0)</f>
        <v>45</v>
      </c>
      <c r="Q1138" s="5" t="str">
        <f>LEFT(N1138, SEARCH("/",N1138,1)-1)</f>
        <v>games</v>
      </c>
      <c r="R1138" s="5" t="str">
        <f>RIGHT(N1138, LEN(N1138) - LEN(Q1138) - 1)</f>
        <v>mobile games</v>
      </c>
      <c r="S1138" s="11">
        <f>(((J1138/60)/60)/24)+DATE(1970,1,1)</f>
        <v>42327.671631944439</v>
      </c>
      <c r="T1138" s="12">
        <f>(((I1138/60)/60)/24)+DATE(1970,1,1)</f>
        <v>42357.671631944439</v>
      </c>
      <c r="U1138" s="14">
        <f>YEAR(T1138)</f>
        <v>2015</v>
      </c>
    </row>
    <row r="1139" spans="1:21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>ROUND(((E1139 / D1139)*100), 0)</f>
        <v>40</v>
      </c>
      <c r="P1139">
        <f>IF(L1139&lt;&gt;0, ROUND(E1139/L1139, 2), 0)</f>
        <v>253.21</v>
      </c>
      <c r="Q1139" s="5" t="str">
        <f>LEFT(N1139, SEARCH("/",N1139,1)-1)</f>
        <v>games</v>
      </c>
      <c r="R1139" s="5" t="str">
        <f>RIGHT(N1139, LEN(N1139) - LEN(Q1139) - 1)</f>
        <v>mobile games</v>
      </c>
      <c r="S1139" s="11">
        <f>(((J1139/60)/60)/24)+DATE(1970,1,1)</f>
        <v>42453.819687499999</v>
      </c>
      <c r="T1139" s="12">
        <f>(((I1139/60)/60)/24)+DATE(1970,1,1)</f>
        <v>42483.819687499999</v>
      </c>
      <c r="U1139" s="14">
        <f>YEAR(T1139)</f>
        <v>2016</v>
      </c>
    </row>
    <row r="1140" spans="1:21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>ROUND(((E1140 / D1140)*100), 0)</f>
        <v>0</v>
      </c>
      <c r="P1140">
        <f>IF(L1140&lt;&gt;0, ROUND(E1140/L1140, 2), 0)</f>
        <v>31.25</v>
      </c>
      <c r="Q1140" s="5" t="str">
        <f>LEFT(N1140, SEARCH("/",N1140,1)-1)</f>
        <v>games</v>
      </c>
      <c r="R1140" s="5" t="str">
        <f>RIGHT(N1140, LEN(N1140) - LEN(Q1140) - 1)</f>
        <v>mobile games</v>
      </c>
      <c r="S1140" s="11">
        <f>(((J1140/60)/60)/24)+DATE(1970,1,1)</f>
        <v>42736.9066087963</v>
      </c>
      <c r="T1140" s="12">
        <f>(((I1140/60)/60)/24)+DATE(1970,1,1)</f>
        <v>42756.9066087963</v>
      </c>
      <c r="U1140" s="14">
        <f>YEAR(T1140)</f>
        <v>2017</v>
      </c>
    </row>
    <row r="1141" spans="1:21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>ROUND(((E1141 / D1141)*100), 0)</f>
        <v>0</v>
      </c>
      <c r="P1141">
        <f>IF(L1141&lt;&gt;0, ROUND(E1141/L1141, 2), 0)</f>
        <v>5</v>
      </c>
      <c r="Q1141" s="5" t="str">
        <f>LEFT(N1141, SEARCH("/",N1141,1)-1)</f>
        <v>games</v>
      </c>
      <c r="R1141" s="5" t="str">
        <f>RIGHT(N1141, LEN(N1141) - LEN(Q1141) - 1)</f>
        <v>mobile games</v>
      </c>
      <c r="S1141" s="11">
        <f>(((J1141/60)/60)/24)+DATE(1970,1,1)</f>
        <v>41975.347523148142</v>
      </c>
      <c r="T1141" s="12">
        <f>(((I1141/60)/60)/24)+DATE(1970,1,1)</f>
        <v>42005.347523148142</v>
      </c>
      <c r="U1141" s="14">
        <f>YEAR(T1141)</f>
        <v>2015</v>
      </c>
    </row>
    <row r="1142" spans="1:21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>ROUND(((E1142 / D1142)*100), 0)</f>
        <v>0</v>
      </c>
      <c r="P1142">
        <f>IF(L1142&lt;&gt;0, ROUND(E1142/L1142, 2), 0)</f>
        <v>0</v>
      </c>
      <c r="Q1142" s="5" t="str">
        <f>LEFT(N1142, SEARCH("/",N1142,1)-1)</f>
        <v>games</v>
      </c>
      <c r="R1142" s="5" t="str">
        <f>RIGHT(N1142, LEN(N1142) - LEN(Q1142) - 1)</f>
        <v>mobile games</v>
      </c>
      <c r="S1142" s="11">
        <f>(((J1142/60)/60)/24)+DATE(1970,1,1)</f>
        <v>42192.462048611109</v>
      </c>
      <c r="T1142" s="12">
        <f>(((I1142/60)/60)/24)+DATE(1970,1,1)</f>
        <v>42222.462048611109</v>
      </c>
      <c r="U1142" s="14">
        <f>YEAR(T1142)</f>
        <v>2015</v>
      </c>
    </row>
    <row r="1143" spans="1:21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>ROUND(((E1143 / D1143)*100), 0)</f>
        <v>0</v>
      </c>
      <c r="P1143">
        <f>IF(L1143&lt;&gt;0, ROUND(E1143/L1143, 2), 0)</f>
        <v>0</v>
      </c>
      <c r="Q1143" s="5" t="str">
        <f>LEFT(N1143, SEARCH("/",N1143,1)-1)</f>
        <v>games</v>
      </c>
      <c r="R1143" s="5" t="str">
        <f>RIGHT(N1143, LEN(N1143) - LEN(Q1143) - 1)</f>
        <v>mobile games</v>
      </c>
      <c r="S1143" s="11">
        <f>(((J1143/60)/60)/24)+DATE(1970,1,1)</f>
        <v>42164.699652777781</v>
      </c>
      <c r="T1143" s="12">
        <f>(((I1143/60)/60)/24)+DATE(1970,1,1)</f>
        <v>42194.699652777781</v>
      </c>
      <c r="U1143" s="14">
        <f>YEAR(T1143)</f>
        <v>2015</v>
      </c>
    </row>
    <row r="1144" spans="1:21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>ROUND(((E1144 / D1144)*100), 0)</f>
        <v>0</v>
      </c>
      <c r="P1144">
        <f>IF(L1144&lt;&gt;0, ROUND(E1144/L1144, 2), 0)</f>
        <v>0</v>
      </c>
      <c r="Q1144" s="5" t="str">
        <f>LEFT(N1144, SEARCH("/",N1144,1)-1)</f>
        <v>games</v>
      </c>
      <c r="R1144" s="5" t="str">
        <f>RIGHT(N1144, LEN(N1144) - LEN(Q1144) - 1)</f>
        <v>mobile games</v>
      </c>
      <c r="S1144" s="11">
        <f>(((J1144/60)/60)/24)+DATE(1970,1,1)</f>
        <v>42022.006099537044</v>
      </c>
      <c r="T1144" s="12">
        <f>(((I1144/60)/60)/24)+DATE(1970,1,1)</f>
        <v>42052.006099537044</v>
      </c>
      <c r="U1144" s="14">
        <f>YEAR(T1144)</f>
        <v>2015</v>
      </c>
    </row>
    <row r="1145" spans="1:21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>ROUND(((E1145 / D1145)*100), 0)</f>
        <v>0</v>
      </c>
      <c r="P1145">
        <f>IF(L1145&lt;&gt;0, ROUND(E1145/L1145, 2), 0)</f>
        <v>23.25</v>
      </c>
      <c r="Q1145" s="5" t="str">
        <f>LEFT(N1145, SEARCH("/",N1145,1)-1)</f>
        <v>games</v>
      </c>
      <c r="R1145" s="5" t="str">
        <f>RIGHT(N1145, LEN(N1145) - LEN(Q1145) - 1)</f>
        <v>mobile games</v>
      </c>
      <c r="S1145" s="11">
        <f>(((J1145/60)/60)/24)+DATE(1970,1,1)</f>
        <v>42325.19358796296</v>
      </c>
      <c r="T1145" s="12">
        <f>(((I1145/60)/60)/24)+DATE(1970,1,1)</f>
        <v>42355.19358796296</v>
      </c>
      <c r="U1145" s="14">
        <f>YEAR(T1145)</f>
        <v>2015</v>
      </c>
    </row>
    <row r="1146" spans="1:21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>ROUND(((E1146 / D1146)*100), 0)</f>
        <v>0</v>
      </c>
      <c r="P1146">
        <f>IF(L1146&lt;&gt;0, ROUND(E1146/L1146, 2), 0)</f>
        <v>0</v>
      </c>
      <c r="Q1146" s="5" t="str">
        <f>LEFT(N1146, SEARCH("/",N1146,1)-1)</f>
        <v>food</v>
      </c>
      <c r="R1146" s="5" t="str">
        <f>RIGHT(N1146, LEN(N1146) - LEN(Q1146) - 1)</f>
        <v>food trucks</v>
      </c>
      <c r="S1146" s="11">
        <f>(((J1146/60)/60)/24)+DATE(1970,1,1)</f>
        <v>42093.181944444441</v>
      </c>
      <c r="T1146" s="12">
        <f>(((I1146/60)/60)/24)+DATE(1970,1,1)</f>
        <v>42123.181944444441</v>
      </c>
      <c r="U1146" s="14">
        <f>YEAR(T1146)</f>
        <v>2015</v>
      </c>
    </row>
    <row r="1147" spans="1:21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>ROUND(((E1147 / D1147)*100), 0)</f>
        <v>0</v>
      </c>
      <c r="P1147">
        <f>IF(L1147&lt;&gt;0, ROUND(E1147/L1147, 2), 0)</f>
        <v>100</v>
      </c>
      <c r="Q1147" s="5" t="str">
        <f>LEFT(N1147, SEARCH("/",N1147,1)-1)</f>
        <v>food</v>
      </c>
      <c r="R1147" s="5" t="str">
        <f>RIGHT(N1147, LEN(N1147) - LEN(Q1147) - 1)</f>
        <v>food trucks</v>
      </c>
      <c r="S1147" s="11">
        <f>(((J1147/60)/60)/24)+DATE(1970,1,1)</f>
        <v>41854.747592592597</v>
      </c>
      <c r="T1147" s="12">
        <f>(((I1147/60)/60)/24)+DATE(1970,1,1)</f>
        <v>41914.747592592597</v>
      </c>
      <c r="U1147" s="14">
        <f>YEAR(T1147)</f>
        <v>2014</v>
      </c>
    </row>
    <row r="1148" spans="1:21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>ROUND(((E1148 / D1148)*100), 0)</f>
        <v>9</v>
      </c>
      <c r="P1148">
        <f>IF(L1148&lt;&gt;0, ROUND(E1148/L1148, 2), 0)</f>
        <v>44.17</v>
      </c>
      <c r="Q1148" s="5" t="str">
        <f>LEFT(N1148, SEARCH("/",N1148,1)-1)</f>
        <v>food</v>
      </c>
      <c r="R1148" s="5" t="str">
        <f>RIGHT(N1148, LEN(N1148) - LEN(Q1148) - 1)</f>
        <v>food trucks</v>
      </c>
      <c r="S1148" s="11">
        <f>(((J1148/60)/60)/24)+DATE(1970,1,1)</f>
        <v>41723.9533912037</v>
      </c>
      <c r="T1148" s="12">
        <f>(((I1148/60)/60)/24)+DATE(1970,1,1)</f>
        <v>41761.9533912037</v>
      </c>
      <c r="U1148" s="14">
        <f>YEAR(T1148)</f>
        <v>2014</v>
      </c>
    </row>
    <row r="1149" spans="1:21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>ROUND(((E1149 / D1149)*100), 0)</f>
        <v>0</v>
      </c>
      <c r="P1149">
        <f>IF(L1149&lt;&gt;0, ROUND(E1149/L1149, 2), 0)</f>
        <v>0</v>
      </c>
      <c r="Q1149" s="5" t="str">
        <f>LEFT(N1149, SEARCH("/",N1149,1)-1)</f>
        <v>food</v>
      </c>
      <c r="R1149" s="5" t="str">
        <f>RIGHT(N1149, LEN(N1149) - LEN(Q1149) - 1)</f>
        <v>food trucks</v>
      </c>
      <c r="S1149" s="11">
        <f>(((J1149/60)/60)/24)+DATE(1970,1,1)</f>
        <v>41871.972025462965</v>
      </c>
      <c r="T1149" s="12">
        <f>(((I1149/60)/60)/24)+DATE(1970,1,1)</f>
        <v>41931.972025462965</v>
      </c>
      <c r="U1149" s="14">
        <f>YEAR(T1149)</f>
        <v>2014</v>
      </c>
    </row>
    <row r="1150" spans="1:21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>ROUND(((E1150 / D1150)*100), 0)</f>
        <v>0</v>
      </c>
      <c r="P1150">
        <f>IF(L1150&lt;&gt;0, ROUND(E1150/L1150, 2), 0)</f>
        <v>24.33</v>
      </c>
      <c r="Q1150" s="5" t="str">
        <f>LEFT(N1150, SEARCH("/",N1150,1)-1)</f>
        <v>food</v>
      </c>
      <c r="R1150" s="5" t="str">
        <f>RIGHT(N1150, LEN(N1150) - LEN(Q1150) - 1)</f>
        <v>food trucks</v>
      </c>
      <c r="S1150" s="11">
        <f>(((J1150/60)/60)/24)+DATE(1970,1,1)</f>
        <v>42675.171076388884</v>
      </c>
      <c r="T1150" s="12">
        <f>(((I1150/60)/60)/24)+DATE(1970,1,1)</f>
        <v>42705.212743055556</v>
      </c>
      <c r="U1150" s="14">
        <f>YEAR(T1150)</f>
        <v>2016</v>
      </c>
    </row>
    <row r="1151" spans="1:21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>ROUND(((E1151 / D1151)*100), 0)</f>
        <v>0</v>
      </c>
      <c r="P1151">
        <f>IF(L1151&lt;&gt;0, ROUND(E1151/L1151, 2), 0)</f>
        <v>37.5</v>
      </c>
      <c r="Q1151" s="5" t="str">
        <f>LEFT(N1151, SEARCH("/",N1151,1)-1)</f>
        <v>food</v>
      </c>
      <c r="R1151" s="5" t="str">
        <f>RIGHT(N1151, LEN(N1151) - LEN(Q1151) - 1)</f>
        <v>food trucks</v>
      </c>
      <c r="S1151" s="11">
        <f>(((J1151/60)/60)/24)+DATE(1970,1,1)</f>
        <v>42507.71025462963</v>
      </c>
      <c r="T1151" s="12">
        <f>(((I1151/60)/60)/24)+DATE(1970,1,1)</f>
        <v>42537.71025462963</v>
      </c>
      <c r="U1151" s="14">
        <f>YEAR(T1151)</f>
        <v>2016</v>
      </c>
    </row>
    <row r="1152" spans="1:21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>ROUND(((E1152 / D1152)*100), 0)</f>
        <v>10</v>
      </c>
      <c r="P1152">
        <f>IF(L1152&lt;&gt;0, ROUND(E1152/L1152, 2), 0)</f>
        <v>42</v>
      </c>
      <c r="Q1152" s="5" t="str">
        <f>LEFT(N1152, SEARCH("/",N1152,1)-1)</f>
        <v>food</v>
      </c>
      <c r="R1152" s="5" t="str">
        <f>RIGHT(N1152, LEN(N1152) - LEN(Q1152) - 1)</f>
        <v>food trucks</v>
      </c>
      <c r="S1152" s="11">
        <f>(((J1152/60)/60)/24)+DATE(1970,1,1)</f>
        <v>42317.954571759255</v>
      </c>
      <c r="T1152" s="12">
        <f>(((I1152/60)/60)/24)+DATE(1970,1,1)</f>
        <v>42377.954571759255</v>
      </c>
      <c r="U1152" s="14">
        <f>YEAR(T1152)</f>
        <v>2016</v>
      </c>
    </row>
    <row r="1153" spans="1:21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>ROUND(((E1153 / D1153)*100), 0)</f>
        <v>0</v>
      </c>
      <c r="P1153">
        <f>IF(L1153&lt;&gt;0, ROUND(E1153/L1153, 2), 0)</f>
        <v>0</v>
      </c>
      <c r="Q1153" s="5" t="str">
        <f>LEFT(N1153, SEARCH("/",N1153,1)-1)</f>
        <v>food</v>
      </c>
      <c r="R1153" s="5" t="str">
        <f>RIGHT(N1153, LEN(N1153) - LEN(Q1153) - 1)</f>
        <v>food trucks</v>
      </c>
      <c r="S1153" s="11">
        <f>(((J1153/60)/60)/24)+DATE(1970,1,1)</f>
        <v>42224.102581018517</v>
      </c>
      <c r="T1153" s="12">
        <f>(((I1153/60)/60)/24)+DATE(1970,1,1)</f>
        <v>42254.102581018517</v>
      </c>
      <c r="U1153" s="14">
        <f>YEAR(T1153)</f>
        <v>2015</v>
      </c>
    </row>
    <row r="1154" spans="1:21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>ROUND(((E1154 / D1154)*100), 0)</f>
        <v>6</v>
      </c>
      <c r="P1154">
        <f>IF(L1154&lt;&gt;0, ROUND(E1154/L1154, 2), 0)</f>
        <v>60.73</v>
      </c>
      <c r="Q1154" s="5" t="str">
        <f>LEFT(N1154, SEARCH("/",N1154,1)-1)</f>
        <v>food</v>
      </c>
      <c r="R1154" s="5" t="str">
        <f>RIGHT(N1154, LEN(N1154) - LEN(Q1154) - 1)</f>
        <v>food trucks</v>
      </c>
      <c r="S1154" s="11">
        <f>(((J1154/60)/60)/24)+DATE(1970,1,1)</f>
        <v>42109.709629629629</v>
      </c>
      <c r="T1154" s="12">
        <f>(((I1154/60)/60)/24)+DATE(1970,1,1)</f>
        <v>42139.709629629629</v>
      </c>
      <c r="U1154" s="14">
        <f>YEAR(T1154)</f>
        <v>2015</v>
      </c>
    </row>
    <row r="1155" spans="1:21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>ROUND(((E1155 / D1155)*100), 0)</f>
        <v>1</v>
      </c>
      <c r="P1155">
        <f>IF(L1155&lt;&gt;0, ROUND(E1155/L1155, 2), 0)</f>
        <v>50</v>
      </c>
      <c r="Q1155" s="5" t="str">
        <f>LEFT(N1155, SEARCH("/",N1155,1)-1)</f>
        <v>food</v>
      </c>
      <c r="R1155" s="5" t="str">
        <f>RIGHT(N1155, LEN(N1155) - LEN(Q1155) - 1)</f>
        <v>food trucks</v>
      </c>
      <c r="S1155" s="11">
        <f>(((J1155/60)/60)/24)+DATE(1970,1,1)</f>
        <v>42143.714178240742</v>
      </c>
      <c r="T1155" s="12">
        <f>(((I1155/60)/60)/24)+DATE(1970,1,1)</f>
        <v>42173.714178240742</v>
      </c>
      <c r="U1155" s="14">
        <f>YEAR(T1155)</f>
        <v>2015</v>
      </c>
    </row>
    <row r="1156" spans="1:21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>ROUND(((E1156 / D1156)*100), 0)</f>
        <v>7</v>
      </c>
      <c r="P1156">
        <f>IF(L1156&lt;&gt;0, ROUND(E1156/L1156, 2), 0)</f>
        <v>108.33</v>
      </c>
      <c r="Q1156" s="5" t="str">
        <f>LEFT(N1156, SEARCH("/",N1156,1)-1)</f>
        <v>food</v>
      </c>
      <c r="R1156" s="5" t="str">
        <f>RIGHT(N1156, LEN(N1156) - LEN(Q1156) - 1)</f>
        <v>food trucks</v>
      </c>
      <c r="S1156" s="11">
        <f>(((J1156/60)/60)/24)+DATE(1970,1,1)</f>
        <v>42223.108865740738</v>
      </c>
      <c r="T1156" s="12">
        <f>(((I1156/60)/60)/24)+DATE(1970,1,1)</f>
        <v>42253.108865740738</v>
      </c>
      <c r="U1156" s="14">
        <f>YEAR(T1156)</f>
        <v>2015</v>
      </c>
    </row>
    <row r="1157" spans="1:21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>ROUND(((E1157 / D1157)*100), 0)</f>
        <v>1</v>
      </c>
      <c r="P1157">
        <f>IF(L1157&lt;&gt;0, ROUND(E1157/L1157, 2), 0)</f>
        <v>23.5</v>
      </c>
      <c r="Q1157" s="5" t="str">
        <f>LEFT(N1157, SEARCH("/",N1157,1)-1)</f>
        <v>food</v>
      </c>
      <c r="R1157" s="5" t="str">
        <f>RIGHT(N1157, LEN(N1157) - LEN(Q1157) - 1)</f>
        <v>food trucks</v>
      </c>
      <c r="S1157" s="11">
        <f>(((J1157/60)/60)/24)+DATE(1970,1,1)</f>
        <v>41835.763981481483</v>
      </c>
      <c r="T1157" s="12">
        <f>(((I1157/60)/60)/24)+DATE(1970,1,1)</f>
        <v>41865.763981481483</v>
      </c>
      <c r="U1157" s="14">
        <f>YEAR(T1157)</f>
        <v>2014</v>
      </c>
    </row>
    <row r="1158" spans="1:21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>ROUND(((E1158 / D1158)*100), 0)</f>
        <v>0</v>
      </c>
      <c r="P1158">
        <f>IF(L1158&lt;&gt;0, ROUND(E1158/L1158, 2), 0)</f>
        <v>0</v>
      </c>
      <c r="Q1158" s="5" t="str">
        <f>LEFT(N1158, SEARCH("/",N1158,1)-1)</f>
        <v>food</v>
      </c>
      <c r="R1158" s="5" t="str">
        <f>RIGHT(N1158, LEN(N1158) - LEN(Q1158) - 1)</f>
        <v>food trucks</v>
      </c>
      <c r="S1158" s="11">
        <f>(((J1158/60)/60)/24)+DATE(1970,1,1)</f>
        <v>42029.07131944444</v>
      </c>
      <c r="T1158" s="12">
        <f>(((I1158/60)/60)/24)+DATE(1970,1,1)</f>
        <v>42059.07131944444</v>
      </c>
      <c r="U1158" s="14">
        <f>YEAR(T1158)</f>
        <v>2015</v>
      </c>
    </row>
    <row r="1159" spans="1:21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>ROUND(((E1159 / D1159)*100), 0)</f>
        <v>2</v>
      </c>
      <c r="P1159">
        <f>IF(L1159&lt;&gt;0, ROUND(E1159/L1159, 2), 0)</f>
        <v>50.33</v>
      </c>
      <c r="Q1159" s="5" t="str">
        <f>LEFT(N1159, SEARCH("/",N1159,1)-1)</f>
        <v>food</v>
      </c>
      <c r="R1159" s="5" t="str">
        <f>RIGHT(N1159, LEN(N1159) - LEN(Q1159) - 1)</f>
        <v>food trucks</v>
      </c>
      <c r="S1159" s="11">
        <f>(((J1159/60)/60)/24)+DATE(1970,1,1)</f>
        <v>41918.628240740742</v>
      </c>
      <c r="T1159" s="12">
        <f>(((I1159/60)/60)/24)+DATE(1970,1,1)</f>
        <v>41978.669907407413</v>
      </c>
      <c r="U1159" s="14">
        <f>YEAR(T1159)</f>
        <v>2014</v>
      </c>
    </row>
    <row r="1160" spans="1:21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>ROUND(((E1160 / D1160)*100), 0)</f>
        <v>0</v>
      </c>
      <c r="P1160">
        <f>IF(L1160&lt;&gt;0, ROUND(E1160/L1160, 2), 0)</f>
        <v>11.67</v>
      </c>
      <c r="Q1160" s="5" t="str">
        <f>LEFT(N1160, SEARCH("/",N1160,1)-1)</f>
        <v>food</v>
      </c>
      <c r="R1160" s="5" t="str">
        <f>RIGHT(N1160, LEN(N1160) - LEN(Q1160) - 1)</f>
        <v>food trucks</v>
      </c>
      <c r="S1160" s="11">
        <f>(((J1160/60)/60)/24)+DATE(1970,1,1)</f>
        <v>41952.09175925926</v>
      </c>
      <c r="T1160" s="12">
        <f>(((I1160/60)/60)/24)+DATE(1970,1,1)</f>
        <v>41982.09175925926</v>
      </c>
      <c r="U1160" s="14">
        <f>YEAR(T1160)</f>
        <v>2014</v>
      </c>
    </row>
    <row r="1161" spans="1:21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>ROUND(((E1161 / D1161)*100), 0)</f>
        <v>0</v>
      </c>
      <c r="P1161">
        <f>IF(L1161&lt;&gt;0, ROUND(E1161/L1161, 2), 0)</f>
        <v>0</v>
      </c>
      <c r="Q1161" s="5" t="str">
        <f>LEFT(N1161, SEARCH("/",N1161,1)-1)</f>
        <v>food</v>
      </c>
      <c r="R1161" s="5" t="str">
        <f>RIGHT(N1161, LEN(N1161) - LEN(Q1161) - 1)</f>
        <v>food trucks</v>
      </c>
      <c r="S1161" s="11">
        <f>(((J1161/60)/60)/24)+DATE(1970,1,1)</f>
        <v>42154.726446759261</v>
      </c>
      <c r="T1161" s="12">
        <f>(((I1161/60)/60)/24)+DATE(1970,1,1)</f>
        <v>42185.65625</v>
      </c>
      <c r="U1161" s="14">
        <f>YEAR(T1161)</f>
        <v>2015</v>
      </c>
    </row>
    <row r="1162" spans="1:21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>ROUND(((E1162 / D1162)*100), 0)</f>
        <v>4</v>
      </c>
      <c r="P1162">
        <f>IF(L1162&lt;&gt;0, ROUND(E1162/L1162, 2), 0)</f>
        <v>60.79</v>
      </c>
      <c r="Q1162" s="5" t="str">
        <f>LEFT(N1162, SEARCH("/",N1162,1)-1)</f>
        <v>food</v>
      </c>
      <c r="R1162" s="5" t="str">
        <f>RIGHT(N1162, LEN(N1162) - LEN(Q1162) - 1)</f>
        <v>food trucks</v>
      </c>
      <c r="S1162" s="11">
        <f>(((J1162/60)/60)/24)+DATE(1970,1,1)</f>
        <v>42061.154930555553</v>
      </c>
      <c r="T1162" s="12">
        <f>(((I1162/60)/60)/24)+DATE(1970,1,1)</f>
        <v>42091.113263888896</v>
      </c>
      <c r="U1162" s="14">
        <f>YEAR(T1162)</f>
        <v>2015</v>
      </c>
    </row>
    <row r="1163" spans="1:21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>ROUND(((E1163 / D1163)*100), 0)</f>
        <v>0</v>
      </c>
      <c r="P1163">
        <f>IF(L1163&lt;&gt;0, ROUND(E1163/L1163, 2), 0)</f>
        <v>0</v>
      </c>
      <c r="Q1163" s="5" t="str">
        <f>LEFT(N1163, SEARCH("/",N1163,1)-1)</f>
        <v>food</v>
      </c>
      <c r="R1163" s="5" t="str">
        <f>RIGHT(N1163, LEN(N1163) - LEN(Q1163) - 1)</f>
        <v>food trucks</v>
      </c>
      <c r="S1163" s="11">
        <f>(((J1163/60)/60)/24)+DATE(1970,1,1)</f>
        <v>42122.629502314812</v>
      </c>
      <c r="T1163" s="12">
        <f>(((I1163/60)/60)/24)+DATE(1970,1,1)</f>
        <v>42143.629502314812</v>
      </c>
      <c r="U1163" s="14">
        <f>YEAR(T1163)</f>
        <v>2015</v>
      </c>
    </row>
    <row r="1164" spans="1:21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>ROUND(((E1164 / D1164)*100), 0)</f>
        <v>0</v>
      </c>
      <c r="P1164">
        <f>IF(L1164&lt;&gt;0, ROUND(E1164/L1164, 2), 0)</f>
        <v>17.5</v>
      </c>
      <c r="Q1164" s="5" t="str">
        <f>LEFT(N1164, SEARCH("/",N1164,1)-1)</f>
        <v>food</v>
      </c>
      <c r="R1164" s="5" t="str">
        <f>RIGHT(N1164, LEN(N1164) - LEN(Q1164) - 1)</f>
        <v>food trucks</v>
      </c>
      <c r="S1164" s="11">
        <f>(((J1164/60)/60)/24)+DATE(1970,1,1)</f>
        <v>41876.683611111112</v>
      </c>
      <c r="T1164" s="12">
        <f>(((I1164/60)/60)/24)+DATE(1970,1,1)</f>
        <v>41907.683611111112</v>
      </c>
      <c r="U1164" s="14">
        <f>YEAR(T1164)</f>
        <v>2014</v>
      </c>
    </row>
    <row r="1165" spans="1:21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>ROUND(((E1165 / D1165)*100), 0)</f>
        <v>0</v>
      </c>
      <c r="P1165">
        <f>IF(L1165&lt;&gt;0, ROUND(E1165/L1165, 2), 0)</f>
        <v>0</v>
      </c>
      <c r="Q1165" s="5" t="str">
        <f>LEFT(N1165, SEARCH("/",N1165,1)-1)</f>
        <v>food</v>
      </c>
      <c r="R1165" s="5" t="str">
        <f>RIGHT(N1165, LEN(N1165) - LEN(Q1165) - 1)</f>
        <v>food trucks</v>
      </c>
      <c r="S1165" s="11">
        <f>(((J1165/60)/60)/24)+DATE(1970,1,1)</f>
        <v>41830.723611111112</v>
      </c>
      <c r="T1165" s="12">
        <f>(((I1165/60)/60)/24)+DATE(1970,1,1)</f>
        <v>41860.723611111112</v>
      </c>
      <c r="U1165" s="14">
        <f>YEAR(T1165)</f>
        <v>2014</v>
      </c>
    </row>
    <row r="1166" spans="1:21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>ROUND(((E1166 / D1166)*100), 0)</f>
        <v>0</v>
      </c>
      <c r="P1166">
        <f>IF(L1166&lt;&gt;0, ROUND(E1166/L1166, 2), 0)</f>
        <v>0</v>
      </c>
      <c r="Q1166" s="5" t="str">
        <f>LEFT(N1166, SEARCH("/",N1166,1)-1)</f>
        <v>food</v>
      </c>
      <c r="R1166" s="5" t="str">
        <f>RIGHT(N1166, LEN(N1166) - LEN(Q1166) - 1)</f>
        <v>food trucks</v>
      </c>
      <c r="S1166" s="11">
        <f>(((J1166/60)/60)/24)+DATE(1970,1,1)</f>
        <v>42509.724328703705</v>
      </c>
      <c r="T1166" s="12">
        <f>(((I1166/60)/60)/24)+DATE(1970,1,1)</f>
        <v>42539.724328703705</v>
      </c>
      <c r="U1166" s="14">
        <f>YEAR(T1166)</f>
        <v>2016</v>
      </c>
    </row>
    <row r="1167" spans="1:21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>ROUND(((E1167 / D1167)*100), 0)</f>
        <v>21</v>
      </c>
      <c r="P1167">
        <f>IF(L1167&lt;&gt;0, ROUND(E1167/L1167, 2), 0)</f>
        <v>82.82</v>
      </c>
      <c r="Q1167" s="5" t="str">
        <f>LEFT(N1167, SEARCH("/",N1167,1)-1)</f>
        <v>food</v>
      </c>
      <c r="R1167" s="5" t="str">
        <f>RIGHT(N1167, LEN(N1167) - LEN(Q1167) - 1)</f>
        <v>food trucks</v>
      </c>
      <c r="S1167" s="11">
        <f>(((J1167/60)/60)/24)+DATE(1970,1,1)</f>
        <v>41792.214467592588</v>
      </c>
      <c r="T1167" s="12">
        <f>(((I1167/60)/60)/24)+DATE(1970,1,1)</f>
        <v>41826.214467592588</v>
      </c>
      <c r="U1167" s="14">
        <f>YEAR(T1167)</f>
        <v>2014</v>
      </c>
    </row>
    <row r="1168" spans="1:21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>ROUND(((E1168 / D1168)*100), 0)</f>
        <v>19</v>
      </c>
      <c r="P1168">
        <f>IF(L1168&lt;&gt;0, ROUND(E1168/L1168, 2), 0)</f>
        <v>358.88</v>
      </c>
      <c r="Q1168" s="5" t="str">
        <f>LEFT(N1168, SEARCH("/",N1168,1)-1)</f>
        <v>food</v>
      </c>
      <c r="R1168" s="5" t="str">
        <f>RIGHT(N1168, LEN(N1168) - LEN(Q1168) - 1)</f>
        <v>food trucks</v>
      </c>
      <c r="S1168" s="11">
        <f>(((J1168/60)/60)/24)+DATE(1970,1,1)</f>
        <v>42150.485439814816</v>
      </c>
      <c r="T1168" s="12">
        <f>(((I1168/60)/60)/24)+DATE(1970,1,1)</f>
        <v>42181.166666666672</v>
      </c>
      <c r="U1168" s="14">
        <f>YEAR(T1168)</f>
        <v>2015</v>
      </c>
    </row>
    <row r="1169" spans="1:21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>ROUND(((E1169 / D1169)*100), 0)</f>
        <v>2</v>
      </c>
      <c r="P1169">
        <f>IF(L1169&lt;&gt;0, ROUND(E1169/L1169, 2), 0)</f>
        <v>61.19</v>
      </c>
      <c r="Q1169" s="5" t="str">
        <f>LEFT(N1169, SEARCH("/",N1169,1)-1)</f>
        <v>food</v>
      </c>
      <c r="R1169" s="5" t="str">
        <f>RIGHT(N1169, LEN(N1169) - LEN(Q1169) - 1)</f>
        <v>food trucks</v>
      </c>
      <c r="S1169" s="11">
        <f>(((J1169/60)/60)/24)+DATE(1970,1,1)</f>
        <v>41863.734895833331</v>
      </c>
      <c r="T1169" s="12">
        <f>(((I1169/60)/60)/24)+DATE(1970,1,1)</f>
        <v>41894.734895833331</v>
      </c>
      <c r="U1169" s="14">
        <f>YEAR(T1169)</f>
        <v>2014</v>
      </c>
    </row>
    <row r="1170" spans="1:21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>ROUND(((E1170 / D1170)*100), 0)</f>
        <v>6</v>
      </c>
      <c r="P1170">
        <f>IF(L1170&lt;&gt;0, ROUND(E1170/L1170, 2), 0)</f>
        <v>340</v>
      </c>
      <c r="Q1170" s="5" t="str">
        <f>LEFT(N1170, SEARCH("/",N1170,1)-1)</f>
        <v>food</v>
      </c>
      <c r="R1170" s="5" t="str">
        <f>RIGHT(N1170, LEN(N1170) - LEN(Q1170) - 1)</f>
        <v>food trucks</v>
      </c>
      <c r="S1170" s="11">
        <f>(((J1170/60)/60)/24)+DATE(1970,1,1)</f>
        <v>42605.053993055553</v>
      </c>
      <c r="T1170" s="12">
        <f>(((I1170/60)/60)/24)+DATE(1970,1,1)</f>
        <v>42635.053993055553</v>
      </c>
      <c r="U1170" s="14">
        <f>YEAR(T1170)</f>
        <v>2016</v>
      </c>
    </row>
    <row r="1171" spans="1:21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>ROUND(((E1171 / D1171)*100), 0)</f>
        <v>0</v>
      </c>
      <c r="P1171">
        <f>IF(L1171&lt;&gt;0, ROUND(E1171/L1171, 2), 0)</f>
        <v>5.67</v>
      </c>
      <c r="Q1171" s="5" t="str">
        <f>LEFT(N1171, SEARCH("/",N1171,1)-1)</f>
        <v>food</v>
      </c>
      <c r="R1171" s="5" t="str">
        <f>RIGHT(N1171, LEN(N1171) - LEN(Q1171) - 1)</f>
        <v>food trucks</v>
      </c>
      <c r="S1171" s="11">
        <f>(((J1171/60)/60)/24)+DATE(1970,1,1)</f>
        <v>42027.353738425925</v>
      </c>
      <c r="T1171" s="12">
        <f>(((I1171/60)/60)/24)+DATE(1970,1,1)</f>
        <v>42057.353738425925</v>
      </c>
      <c r="U1171" s="14">
        <f>YEAR(T1171)</f>
        <v>2015</v>
      </c>
    </row>
    <row r="1172" spans="1:21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>ROUND(((E1172 / D1172)*100), 0)</f>
        <v>0</v>
      </c>
      <c r="P1172">
        <f>IF(L1172&lt;&gt;0, ROUND(E1172/L1172, 2), 0)</f>
        <v>50</v>
      </c>
      <c r="Q1172" s="5" t="str">
        <f>LEFT(N1172, SEARCH("/",N1172,1)-1)</f>
        <v>food</v>
      </c>
      <c r="R1172" s="5" t="str">
        <f>RIGHT(N1172, LEN(N1172) - LEN(Q1172) - 1)</f>
        <v>food trucks</v>
      </c>
      <c r="S1172" s="11">
        <f>(((J1172/60)/60)/24)+DATE(1970,1,1)</f>
        <v>42124.893182870372</v>
      </c>
      <c r="T1172" s="12">
        <f>(((I1172/60)/60)/24)+DATE(1970,1,1)</f>
        <v>42154.893182870372</v>
      </c>
      <c r="U1172" s="14">
        <f>YEAR(T1172)</f>
        <v>2015</v>
      </c>
    </row>
    <row r="1173" spans="1:21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>ROUND(((E1173 / D1173)*100), 0)</f>
        <v>0</v>
      </c>
      <c r="P1173">
        <f>IF(L1173&lt;&gt;0, ROUND(E1173/L1173, 2), 0)</f>
        <v>25</v>
      </c>
      <c r="Q1173" s="5" t="str">
        <f>LEFT(N1173, SEARCH("/",N1173,1)-1)</f>
        <v>food</v>
      </c>
      <c r="R1173" s="5" t="str">
        <f>RIGHT(N1173, LEN(N1173) - LEN(Q1173) - 1)</f>
        <v>food trucks</v>
      </c>
      <c r="S1173" s="11">
        <f>(((J1173/60)/60)/24)+DATE(1970,1,1)</f>
        <v>41938.804710648146</v>
      </c>
      <c r="T1173" s="12">
        <f>(((I1173/60)/60)/24)+DATE(1970,1,1)</f>
        <v>41956.846377314811</v>
      </c>
      <c r="U1173" s="14">
        <f>YEAR(T1173)</f>
        <v>2014</v>
      </c>
    </row>
    <row r="1174" spans="1:21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>ROUND(((E1174 / D1174)*100), 0)</f>
        <v>0</v>
      </c>
      <c r="P1174">
        <f>IF(L1174&lt;&gt;0, ROUND(E1174/L1174, 2), 0)</f>
        <v>0</v>
      </c>
      <c r="Q1174" s="5" t="str">
        <f>LEFT(N1174, SEARCH("/",N1174,1)-1)</f>
        <v>food</v>
      </c>
      <c r="R1174" s="5" t="str">
        <f>RIGHT(N1174, LEN(N1174) - LEN(Q1174) - 1)</f>
        <v>food trucks</v>
      </c>
      <c r="S1174" s="11">
        <f>(((J1174/60)/60)/24)+DATE(1970,1,1)</f>
        <v>41841.682314814818</v>
      </c>
      <c r="T1174" s="12">
        <f>(((I1174/60)/60)/24)+DATE(1970,1,1)</f>
        <v>41871.682314814818</v>
      </c>
      <c r="U1174" s="14">
        <f>YEAR(T1174)</f>
        <v>2014</v>
      </c>
    </row>
    <row r="1175" spans="1:21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>ROUND(((E1175 / D1175)*100), 0)</f>
        <v>0</v>
      </c>
      <c r="P1175">
        <f>IF(L1175&lt;&gt;0, ROUND(E1175/L1175, 2), 0)</f>
        <v>30</v>
      </c>
      <c r="Q1175" s="5" t="str">
        <f>LEFT(N1175, SEARCH("/",N1175,1)-1)</f>
        <v>food</v>
      </c>
      <c r="R1175" s="5" t="str">
        <f>RIGHT(N1175, LEN(N1175) - LEN(Q1175) - 1)</f>
        <v>food trucks</v>
      </c>
      <c r="S1175" s="11">
        <f>(((J1175/60)/60)/24)+DATE(1970,1,1)</f>
        <v>42184.185844907406</v>
      </c>
      <c r="T1175" s="12">
        <f>(((I1175/60)/60)/24)+DATE(1970,1,1)</f>
        <v>42219.185844907406</v>
      </c>
      <c r="U1175" s="14">
        <f>YEAR(T1175)</f>
        <v>2015</v>
      </c>
    </row>
    <row r="1176" spans="1:21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>ROUND(((E1176 / D1176)*100), 0)</f>
        <v>6</v>
      </c>
      <c r="P1176">
        <f>IF(L1176&lt;&gt;0, ROUND(E1176/L1176, 2), 0)</f>
        <v>46.63</v>
      </c>
      <c r="Q1176" s="5" t="str">
        <f>LEFT(N1176, SEARCH("/",N1176,1)-1)</f>
        <v>food</v>
      </c>
      <c r="R1176" s="5" t="str">
        <f>RIGHT(N1176, LEN(N1176) - LEN(Q1176) - 1)</f>
        <v>food trucks</v>
      </c>
      <c r="S1176" s="11">
        <f>(((J1176/60)/60)/24)+DATE(1970,1,1)</f>
        <v>42468.84174768519</v>
      </c>
      <c r="T1176" s="12">
        <f>(((I1176/60)/60)/24)+DATE(1970,1,1)</f>
        <v>42498.84174768519</v>
      </c>
      <c r="U1176" s="14">
        <f>YEAR(T1176)</f>
        <v>2016</v>
      </c>
    </row>
    <row r="1177" spans="1:21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>ROUND(((E1177 / D1177)*100), 0)</f>
        <v>3</v>
      </c>
      <c r="P1177">
        <f>IF(L1177&lt;&gt;0, ROUND(E1177/L1177, 2), 0)</f>
        <v>65</v>
      </c>
      <c r="Q1177" s="5" t="str">
        <f>LEFT(N1177, SEARCH("/",N1177,1)-1)</f>
        <v>food</v>
      </c>
      <c r="R1177" s="5" t="str">
        <f>RIGHT(N1177, LEN(N1177) - LEN(Q1177) - 1)</f>
        <v>food trucks</v>
      </c>
      <c r="S1177" s="11">
        <f>(((J1177/60)/60)/24)+DATE(1970,1,1)</f>
        <v>42170.728460648148</v>
      </c>
      <c r="T1177" s="12">
        <f>(((I1177/60)/60)/24)+DATE(1970,1,1)</f>
        <v>42200.728460648148</v>
      </c>
      <c r="U1177" s="14">
        <f>YEAR(T1177)</f>
        <v>2015</v>
      </c>
    </row>
    <row r="1178" spans="1:21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>ROUND(((E1178 / D1178)*100), 0)</f>
        <v>0</v>
      </c>
      <c r="P1178">
        <f>IF(L1178&lt;&gt;0, ROUND(E1178/L1178, 2), 0)</f>
        <v>10</v>
      </c>
      <c r="Q1178" s="5" t="str">
        <f>LEFT(N1178, SEARCH("/",N1178,1)-1)</f>
        <v>food</v>
      </c>
      <c r="R1178" s="5" t="str">
        <f>RIGHT(N1178, LEN(N1178) - LEN(Q1178) - 1)</f>
        <v>food trucks</v>
      </c>
      <c r="S1178" s="11">
        <f>(((J1178/60)/60)/24)+DATE(1970,1,1)</f>
        <v>42746.019652777773</v>
      </c>
      <c r="T1178" s="12">
        <f>(((I1178/60)/60)/24)+DATE(1970,1,1)</f>
        <v>42800.541666666672</v>
      </c>
      <c r="U1178" s="14">
        <f>YEAR(T1178)</f>
        <v>2017</v>
      </c>
    </row>
    <row r="1179" spans="1:21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>ROUND(((E1179 / D1179)*100), 0)</f>
        <v>0</v>
      </c>
      <c r="P1179">
        <f>IF(L1179&lt;&gt;0, ROUND(E1179/L1179, 2), 0)</f>
        <v>0</v>
      </c>
      <c r="Q1179" s="5" t="str">
        <f>LEFT(N1179, SEARCH("/",N1179,1)-1)</f>
        <v>food</v>
      </c>
      <c r="R1179" s="5" t="str">
        <f>RIGHT(N1179, LEN(N1179) - LEN(Q1179) - 1)</f>
        <v>food trucks</v>
      </c>
      <c r="S1179" s="11">
        <f>(((J1179/60)/60)/24)+DATE(1970,1,1)</f>
        <v>41897.660833333335</v>
      </c>
      <c r="T1179" s="12">
        <f>(((I1179/60)/60)/24)+DATE(1970,1,1)</f>
        <v>41927.660833333335</v>
      </c>
      <c r="U1179" s="14">
        <f>YEAR(T1179)</f>
        <v>2014</v>
      </c>
    </row>
    <row r="1180" spans="1:21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>ROUND(((E1180 / D1180)*100), 0)</f>
        <v>0</v>
      </c>
      <c r="P1180">
        <f>IF(L1180&lt;&gt;0, ROUND(E1180/L1180, 2), 0)</f>
        <v>5</v>
      </c>
      <c r="Q1180" s="5" t="str">
        <f>LEFT(N1180, SEARCH("/",N1180,1)-1)</f>
        <v>food</v>
      </c>
      <c r="R1180" s="5" t="str">
        <f>RIGHT(N1180, LEN(N1180) - LEN(Q1180) - 1)</f>
        <v>food trucks</v>
      </c>
      <c r="S1180" s="11">
        <f>(((J1180/60)/60)/24)+DATE(1970,1,1)</f>
        <v>41837.905694444446</v>
      </c>
      <c r="T1180" s="12">
        <f>(((I1180/60)/60)/24)+DATE(1970,1,1)</f>
        <v>41867.905694444446</v>
      </c>
      <c r="U1180" s="14">
        <f>YEAR(T1180)</f>
        <v>2014</v>
      </c>
    </row>
    <row r="1181" spans="1:21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>ROUND(((E1181 / D1181)*100), 0)</f>
        <v>5</v>
      </c>
      <c r="P1181">
        <f>IF(L1181&lt;&gt;0, ROUND(E1181/L1181, 2), 0)</f>
        <v>640</v>
      </c>
      <c r="Q1181" s="5" t="str">
        <f>LEFT(N1181, SEARCH("/",N1181,1)-1)</f>
        <v>food</v>
      </c>
      <c r="R1181" s="5" t="str">
        <f>RIGHT(N1181, LEN(N1181) - LEN(Q1181) - 1)</f>
        <v>food trucks</v>
      </c>
      <c r="S1181" s="11">
        <f>(((J1181/60)/60)/24)+DATE(1970,1,1)</f>
        <v>42275.720219907409</v>
      </c>
      <c r="T1181" s="12">
        <f>(((I1181/60)/60)/24)+DATE(1970,1,1)</f>
        <v>42305.720219907409</v>
      </c>
      <c r="U1181" s="14">
        <f>YEAR(T1181)</f>
        <v>2015</v>
      </c>
    </row>
    <row r="1182" spans="1:21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>ROUND(((E1182 / D1182)*100), 0)</f>
        <v>12</v>
      </c>
      <c r="P1182">
        <f>IF(L1182&lt;&gt;0, ROUND(E1182/L1182, 2), 0)</f>
        <v>69.12</v>
      </c>
      <c r="Q1182" s="5" t="str">
        <f>LEFT(N1182, SEARCH("/",N1182,1)-1)</f>
        <v>food</v>
      </c>
      <c r="R1182" s="5" t="str">
        <f>RIGHT(N1182, LEN(N1182) - LEN(Q1182) - 1)</f>
        <v>food trucks</v>
      </c>
      <c r="S1182" s="11">
        <f>(((J1182/60)/60)/24)+DATE(1970,1,1)</f>
        <v>41781.806875000002</v>
      </c>
      <c r="T1182" s="12">
        <f>(((I1182/60)/60)/24)+DATE(1970,1,1)</f>
        <v>41818.806875000002</v>
      </c>
      <c r="U1182" s="14">
        <f>YEAR(T1182)</f>
        <v>2014</v>
      </c>
    </row>
    <row r="1183" spans="1:21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>ROUND(((E1183 / D1183)*100), 0)</f>
        <v>0</v>
      </c>
      <c r="P1183">
        <f>IF(L1183&lt;&gt;0, ROUND(E1183/L1183, 2), 0)</f>
        <v>1.33</v>
      </c>
      <c r="Q1183" s="5" t="str">
        <f>LEFT(N1183, SEARCH("/",N1183,1)-1)</f>
        <v>food</v>
      </c>
      <c r="R1183" s="5" t="str">
        <f>RIGHT(N1183, LEN(N1183) - LEN(Q1183) - 1)</f>
        <v>food trucks</v>
      </c>
      <c r="S1183" s="11">
        <f>(((J1183/60)/60)/24)+DATE(1970,1,1)</f>
        <v>42034.339363425926</v>
      </c>
      <c r="T1183" s="12">
        <f>(((I1183/60)/60)/24)+DATE(1970,1,1)</f>
        <v>42064.339363425926</v>
      </c>
      <c r="U1183" s="14">
        <f>YEAR(T1183)</f>
        <v>2015</v>
      </c>
    </row>
    <row r="1184" spans="1:21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>ROUND(((E1184 / D1184)*100), 0)</f>
        <v>4</v>
      </c>
      <c r="P1184">
        <f>IF(L1184&lt;&gt;0, ROUND(E1184/L1184, 2), 0)</f>
        <v>10.5</v>
      </c>
      <c r="Q1184" s="5" t="str">
        <f>LEFT(N1184, SEARCH("/",N1184,1)-1)</f>
        <v>food</v>
      </c>
      <c r="R1184" s="5" t="str">
        <f>RIGHT(N1184, LEN(N1184) - LEN(Q1184) - 1)</f>
        <v>food trucks</v>
      </c>
      <c r="S1184" s="11">
        <f>(((J1184/60)/60)/24)+DATE(1970,1,1)</f>
        <v>42728.827407407407</v>
      </c>
      <c r="T1184" s="12">
        <f>(((I1184/60)/60)/24)+DATE(1970,1,1)</f>
        <v>42747.695833333331</v>
      </c>
      <c r="U1184" s="14">
        <f>YEAR(T1184)</f>
        <v>2017</v>
      </c>
    </row>
    <row r="1185" spans="1:21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>ROUND(((E1185 / D1185)*100), 0)</f>
        <v>4</v>
      </c>
      <c r="P1185">
        <f>IF(L1185&lt;&gt;0, ROUND(E1185/L1185, 2), 0)</f>
        <v>33.33</v>
      </c>
      <c r="Q1185" s="5" t="str">
        <f>LEFT(N1185, SEARCH("/",N1185,1)-1)</f>
        <v>food</v>
      </c>
      <c r="R1185" s="5" t="str">
        <f>RIGHT(N1185, LEN(N1185) - LEN(Q1185) - 1)</f>
        <v>food trucks</v>
      </c>
      <c r="S1185" s="11">
        <f>(((J1185/60)/60)/24)+DATE(1970,1,1)</f>
        <v>42656.86137731481</v>
      </c>
      <c r="T1185" s="12">
        <f>(((I1185/60)/60)/24)+DATE(1970,1,1)</f>
        <v>42676.165972222225</v>
      </c>
      <c r="U1185" s="14">
        <f>YEAR(T1185)</f>
        <v>2016</v>
      </c>
    </row>
    <row r="1186" spans="1:21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>ROUND(((E1186 / D1186)*100), 0)</f>
        <v>105</v>
      </c>
      <c r="P1186">
        <f>IF(L1186&lt;&gt;0, ROUND(E1186/L1186, 2), 0)</f>
        <v>61.56</v>
      </c>
      <c r="Q1186" s="5" t="str">
        <f>LEFT(N1186, SEARCH("/",N1186,1)-1)</f>
        <v>photography</v>
      </c>
      <c r="R1186" s="5" t="str">
        <f>RIGHT(N1186, LEN(N1186) - LEN(Q1186) - 1)</f>
        <v>photobooks</v>
      </c>
      <c r="S1186" s="11">
        <f>(((J1186/60)/60)/24)+DATE(1970,1,1)</f>
        <v>42741.599664351852</v>
      </c>
      <c r="T1186" s="12">
        <f>(((I1186/60)/60)/24)+DATE(1970,1,1)</f>
        <v>42772.599664351852</v>
      </c>
      <c r="U1186" s="14">
        <f>YEAR(T1186)</f>
        <v>2017</v>
      </c>
    </row>
    <row r="1187" spans="1:21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>ROUND(((E1187 / D1187)*100), 0)</f>
        <v>105</v>
      </c>
      <c r="P1187">
        <f>IF(L1187&lt;&gt;0, ROUND(E1187/L1187, 2), 0)</f>
        <v>118.74</v>
      </c>
      <c r="Q1187" s="5" t="str">
        <f>LEFT(N1187, SEARCH("/",N1187,1)-1)</f>
        <v>photography</v>
      </c>
      <c r="R1187" s="5" t="str">
        <f>RIGHT(N1187, LEN(N1187) - LEN(Q1187) - 1)</f>
        <v>photobooks</v>
      </c>
      <c r="S1187" s="11">
        <f>(((J1187/60)/60)/24)+DATE(1970,1,1)</f>
        <v>42130.865150462967</v>
      </c>
      <c r="T1187" s="12">
        <f>(((I1187/60)/60)/24)+DATE(1970,1,1)</f>
        <v>42163.166666666672</v>
      </c>
      <c r="U1187" s="14">
        <f>YEAR(T1187)</f>
        <v>2015</v>
      </c>
    </row>
    <row r="1188" spans="1:21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>ROUND(((E1188 / D1188)*100), 0)</f>
        <v>107</v>
      </c>
      <c r="P1188">
        <f>IF(L1188&lt;&gt;0, ROUND(E1188/L1188, 2), 0)</f>
        <v>65.08</v>
      </c>
      <c r="Q1188" s="5" t="str">
        <f>LEFT(N1188, SEARCH("/",N1188,1)-1)</f>
        <v>photography</v>
      </c>
      <c r="R1188" s="5" t="str">
        <f>RIGHT(N1188, LEN(N1188) - LEN(Q1188) - 1)</f>
        <v>photobooks</v>
      </c>
      <c r="S1188" s="11">
        <f>(((J1188/60)/60)/24)+DATE(1970,1,1)</f>
        <v>42123.86336805555</v>
      </c>
      <c r="T1188" s="12">
        <f>(((I1188/60)/60)/24)+DATE(1970,1,1)</f>
        <v>42156.945833333331</v>
      </c>
      <c r="U1188" s="14">
        <f>YEAR(T1188)</f>
        <v>2015</v>
      </c>
    </row>
    <row r="1189" spans="1:21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>ROUND(((E1189 / D1189)*100), 0)</f>
        <v>104</v>
      </c>
      <c r="P1189">
        <f>IF(L1189&lt;&gt;0, ROUND(E1189/L1189, 2), 0)</f>
        <v>130.16</v>
      </c>
      <c r="Q1189" s="5" t="str">
        <f>LEFT(N1189, SEARCH("/",N1189,1)-1)</f>
        <v>photography</v>
      </c>
      <c r="R1189" s="5" t="str">
        <f>RIGHT(N1189, LEN(N1189) - LEN(Q1189) - 1)</f>
        <v>photobooks</v>
      </c>
      <c r="S1189" s="11">
        <f>(((J1189/60)/60)/24)+DATE(1970,1,1)</f>
        <v>42109.894942129627</v>
      </c>
      <c r="T1189" s="12">
        <f>(((I1189/60)/60)/24)+DATE(1970,1,1)</f>
        <v>42141.75</v>
      </c>
      <c r="U1189" s="14">
        <f>YEAR(T1189)</f>
        <v>2015</v>
      </c>
    </row>
    <row r="1190" spans="1:21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>ROUND(((E1190 / D1190)*100), 0)</f>
        <v>161</v>
      </c>
      <c r="P1190">
        <f>IF(L1190&lt;&gt;0, ROUND(E1190/L1190, 2), 0)</f>
        <v>37.78</v>
      </c>
      <c r="Q1190" s="5" t="str">
        <f>LEFT(N1190, SEARCH("/",N1190,1)-1)</f>
        <v>photography</v>
      </c>
      <c r="R1190" s="5" t="str">
        <f>RIGHT(N1190, LEN(N1190) - LEN(Q1190) - 1)</f>
        <v>photobooks</v>
      </c>
      <c r="S1190" s="11">
        <f>(((J1190/60)/60)/24)+DATE(1970,1,1)</f>
        <v>42711.700694444444</v>
      </c>
      <c r="T1190" s="12">
        <f>(((I1190/60)/60)/24)+DATE(1970,1,1)</f>
        <v>42732.700694444444</v>
      </c>
      <c r="U1190" s="14">
        <f>YEAR(T1190)</f>
        <v>2016</v>
      </c>
    </row>
    <row r="1191" spans="1:21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>ROUND(((E1191 / D1191)*100), 0)</f>
        <v>108</v>
      </c>
      <c r="P1191">
        <f>IF(L1191&lt;&gt;0, ROUND(E1191/L1191, 2), 0)</f>
        <v>112.79</v>
      </c>
      <c r="Q1191" s="5" t="str">
        <f>LEFT(N1191, SEARCH("/",N1191,1)-1)</f>
        <v>photography</v>
      </c>
      <c r="R1191" s="5" t="str">
        <f>RIGHT(N1191, LEN(N1191) - LEN(Q1191) - 1)</f>
        <v>photobooks</v>
      </c>
      <c r="S1191" s="11">
        <f>(((J1191/60)/60)/24)+DATE(1970,1,1)</f>
        <v>42529.979108796295</v>
      </c>
      <c r="T1191" s="12">
        <f>(((I1191/60)/60)/24)+DATE(1970,1,1)</f>
        <v>42550.979108796295</v>
      </c>
      <c r="U1191" s="14">
        <f>YEAR(T1191)</f>
        <v>2016</v>
      </c>
    </row>
    <row r="1192" spans="1:21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>ROUND(((E1192 / D1192)*100), 0)</f>
        <v>135</v>
      </c>
      <c r="P1192">
        <f>IF(L1192&lt;&gt;0, ROUND(E1192/L1192, 2), 0)</f>
        <v>51.92</v>
      </c>
      <c r="Q1192" s="5" t="str">
        <f>LEFT(N1192, SEARCH("/",N1192,1)-1)</f>
        <v>photography</v>
      </c>
      <c r="R1192" s="5" t="str">
        <f>RIGHT(N1192, LEN(N1192) - LEN(Q1192) - 1)</f>
        <v>photobooks</v>
      </c>
      <c r="S1192" s="11">
        <f>(((J1192/60)/60)/24)+DATE(1970,1,1)</f>
        <v>41852.665798611109</v>
      </c>
      <c r="T1192" s="12">
        <f>(((I1192/60)/60)/24)+DATE(1970,1,1)</f>
        <v>41882.665798611109</v>
      </c>
      <c r="U1192" s="14">
        <f>YEAR(T1192)</f>
        <v>2014</v>
      </c>
    </row>
    <row r="1193" spans="1:21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>ROUND(((E1193 / D1193)*100), 0)</f>
        <v>109</v>
      </c>
      <c r="P1193">
        <f>IF(L1193&lt;&gt;0, ROUND(E1193/L1193, 2), 0)</f>
        <v>89.24</v>
      </c>
      <c r="Q1193" s="5" t="str">
        <f>LEFT(N1193, SEARCH("/",N1193,1)-1)</f>
        <v>photography</v>
      </c>
      <c r="R1193" s="5" t="str">
        <f>RIGHT(N1193, LEN(N1193) - LEN(Q1193) - 1)</f>
        <v>photobooks</v>
      </c>
      <c r="S1193" s="11">
        <f>(((J1193/60)/60)/24)+DATE(1970,1,1)</f>
        <v>42419.603703703702</v>
      </c>
      <c r="T1193" s="12">
        <f>(((I1193/60)/60)/24)+DATE(1970,1,1)</f>
        <v>42449.562037037031</v>
      </c>
      <c r="U1193" s="14">
        <f>YEAR(T1193)</f>
        <v>2016</v>
      </c>
    </row>
    <row r="1194" spans="1:21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>ROUND(((E1194 / D1194)*100), 0)</f>
        <v>290</v>
      </c>
      <c r="P1194">
        <f>IF(L1194&lt;&gt;0, ROUND(E1194/L1194, 2), 0)</f>
        <v>19.329999999999998</v>
      </c>
      <c r="Q1194" s="5" t="str">
        <f>LEFT(N1194, SEARCH("/",N1194,1)-1)</f>
        <v>photography</v>
      </c>
      <c r="R1194" s="5" t="str">
        <f>RIGHT(N1194, LEN(N1194) - LEN(Q1194) - 1)</f>
        <v>photobooks</v>
      </c>
      <c r="S1194" s="11">
        <f>(((J1194/60)/60)/24)+DATE(1970,1,1)</f>
        <v>42747.506689814814</v>
      </c>
      <c r="T1194" s="12">
        <f>(((I1194/60)/60)/24)+DATE(1970,1,1)</f>
        <v>42777.506689814814</v>
      </c>
      <c r="U1194" s="14">
        <f>YEAR(T1194)</f>
        <v>2017</v>
      </c>
    </row>
    <row r="1195" spans="1:21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>ROUND(((E1195 / D1195)*100), 0)</f>
        <v>104</v>
      </c>
      <c r="P1195">
        <f>IF(L1195&lt;&gt;0, ROUND(E1195/L1195, 2), 0)</f>
        <v>79.97</v>
      </c>
      <c r="Q1195" s="5" t="str">
        <f>LEFT(N1195, SEARCH("/",N1195,1)-1)</f>
        <v>photography</v>
      </c>
      <c r="R1195" s="5" t="str">
        <f>RIGHT(N1195, LEN(N1195) - LEN(Q1195) - 1)</f>
        <v>photobooks</v>
      </c>
      <c r="S1195" s="11">
        <f>(((J1195/60)/60)/24)+DATE(1970,1,1)</f>
        <v>42409.776076388895</v>
      </c>
      <c r="T1195" s="12">
        <f>(((I1195/60)/60)/24)+DATE(1970,1,1)</f>
        <v>42469.734409722223</v>
      </c>
      <c r="U1195" s="14">
        <f>YEAR(T1195)</f>
        <v>2016</v>
      </c>
    </row>
    <row r="1196" spans="1:21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>ROUND(((E1196 / D1196)*100), 0)</f>
        <v>322</v>
      </c>
      <c r="P1196">
        <f>IF(L1196&lt;&gt;0, ROUND(E1196/L1196, 2), 0)</f>
        <v>56.41</v>
      </c>
      <c r="Q1196" s="5" t="str">
        <f>LEFT(N1196, SEARCH("/",N1196,1)-1)</f>
        <v>photography</v>
      </c>
      <c r="R1196" s="5" t="str">
        <f>RIGHT(N1196, LEN(N1196) - LEN(Q1196) - 1)</f>
        <v>photobooks</v>
      </c>
      <c r="S1196" s="11">
        <f>(((J1196/60)/60)/24)+DATE(1970,1,1)</f>
        <v>42072.488182870366</v>
      </c>
      <c r="T1196" s="12">
        <f>(((I1196/60)/60)/24)+DATE(1970,1,1)</f>
        <v>42102.488182870366</v>
      </c>
      <c r="U1196" s="14">
        <f>YEAR(T1196)</f>
        <v>2015</v>
      </c>
    </row>
    <row r="1197" spans="1:21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>ROUND(((E1197 / D1197)*100), 0)</f>
        <v>135</v>
      </c>
      <c r="P1197">
        <f>IF(L1197&lt;&gt;0, ROUND(E1197/L1197, 2), 0)</f>
        <v>79.41</v>
      </c>
      <c r="Q1197" s="5" t="str">
        <f>LEFT(N1197, SEARCH("/",N1197,1)-1)</f>
        <v>photography</v>
      </c>
      <c r="R1197" s="5" t="str">
        <f>RIGHT(N1197, LEN(N1197) - LEN(Q1197) - 1)</f>
        <v>photobooks</v>
      </c>
      <c r="S1197" s="11">
        <f>(((J1197/60)/60)/24)+DATE(1970,1,1)</f>
        <v>42298.34783564815</v>
      </c>
      <c r="T1197" s="12">
        <f>(((I1197/60)/60)/24)+DATE(1970,1,1)</f>
        <v>42358.375</v>
      </c>
      <c r="U1197" s="14">
        <f>YEAR(T1197)</f>
        <v>2015</v>
      </c>
    </row>
    <row r="1198" spans="1:21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>ROUND(((E1198 / D1198)*100), 0)</f>
        <v>270</v>
      </c>
      <c r="P1198">
        <f>IF(L1198&lt;&gt;0, ROUND(E1198/L1198, 2), 0)</f>
        <v>76.44</v>
      </c>
      <c r="Q1198" s="5" t="str">
        <f>LEFT(N1198, SEARCH("/",N1198,1)-1)</f>
        <v>photography</v>
      </c>
      <c r="R1198" s="5" t="str">
        <f>RIGHT(N1198, LEN(N1198) - LEN(Q1198) - 1)</f>
        <v>photobooks</v>
      </c>
      <c r="S1198" s="11">
        <f>(((J1198/60)/60)/24)+DATE(1970,1,1)</f>
        <v>42326.818738425922</v>
      </c>
      <c r="T1198" s="12">
        <f>(((I1198/60)/60)/24)+DATE(1970,1,1)</f>
        <v>42356.818738425922</v>
      </c>
      <c r="U1198" s="14">
        <f>YEAR(T1198)</f>
        <v>2015</v>
      </c>
    </row>
    <row r="1199" spans="1:21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>ROUND(((E1199 / D1199)*100), 0)</f>
        <v>253</v>
      </c>
      <c r="P1199">
        <f>IF(L1199&lt;&gt;0, ROUND(E1199/L1199, 2), 0)</f>
        <v>121</v>
      </c>
      <c r="Q1199" s="5" t="str">
        <f>LEFT(N1199, SEARCH("/",N1199,1)-1)</f>
        <v>photography</v>
      </c>
      <c r="R1199" s="5" t="str">
        <f>RIGHT(N1199, LEN(N1199) - LEN(Q1199) - 1)</f>
        <v>photobooks</v>
      </c>
      <c r="S1199" s="11">
        <f>(((J1199/60)/60)/24)+DATE(1970,1,1)</f>
        <v>42503.66474537037</v>
      </c>
      <c r="T1199" s="12">
        <f>(((I1199/60)/60)/24)+DATE(1970,1,1)</f>
        <v>42534.249305555553</v>
      </c>
      <c r="U1199" s="14">
        <f>YEAR(T1199)</f>
        <v>2016</v>
      </c>
    </row>
    <row r="1200" spans="1:21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>ROUND(((E1200 / D1200)*100), 0)</f>
        <v>261</v>
      </c>
      <c r="P1200">
        <f>IF(L1200&lt;&gt;0, ROUND(E1200/L1200, 2), 0)</f>
        <v>54.62</v>
      </c>
      <c r="Q1200" s="5" t="str">
        <f>LEFT(N1200, SEARCH("/",N1200,1)-1)</f>
        <v>photography</v>
      </c>
      <c r="R1200" s="5" t="str">
        <f>RIGHT(N1200, LEN(N1200) - LEN(Q1200) - 1)</f>
        <v>photobooks</v>
      </c>
      <c r="S1200" s="11">
        <f>(((J1200/60)/60)/24)+DATE(1970,1,1)</f>
        <v>42333.619050925925</v>
      </c>
      <c r="T1200" s="12">
        <f>(((I1200/60)/60)/24)+DATE(1970,1,1)</f>
        <v>42369.125</v>
      </c>
      <c r="U1200" s="14">
        <f>YEAR(T1200)</f>
        <v>2015</v>
      </c>
    </row>
    <row r="1201" spans="1:21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>ROUND(((E1201 / D1201)*100), 0)</f>
        <v>101</v>
      </c>
      <c r="P1201">
        <f>IF(L1201&lt;&gt;0, ROUND(E1201/L1201, 2), 0)</f>
        <v>299.22000000000003</v>
      </c>
      <c r="Q1201" s="5" t="str">
        <f>LEFT(N1201, SEARCH("/",N1201,1)-1)</f>
        <v>photography</v>
      </c>
      <c r="R1201" s="5" t="str">
        <f>RIGHT(N1201, LEN(N1201) - LEN(Q1201) - 1)</f>
        <v>photobooks</v>
      </c>
      <c r="S1201" s="11">
        <f>(((J1201/60)/60)/24)+DATE(1970,1,1)</f>
        <v>42161.770833333328</v>
      </c>
      <c r="T1201" s="12">
        <f>(((I1201/60)/60)/24)+DATE(1970,1,1)</f>
        <v>42193.770833333328</v>
      </c>
      <c r="U1201" s="14">
        <f>YEAR(T1201)</f>
        <v>2015</v>
      </c>
    </row>
    <row r="1202" spans="1:21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>ROUND(((E1202 / D1202)*100), 0)</f>
        <v>126</v>
      </c>
      <c r="P1202">
        <f>IF(L1202&lt;&gt;0, ROUND(E1202/L1202, 2), 0)</f>
        <v>58.53</v>
      </c>
      <c r="Q1202" s="5" t="str">
        <f>LEFT(N1202, SEARCH("/",N1202,1)-1)</f>
        <v>photography</v>
      </c>
      <c r="R1202" s="5" t="str">
        <f>RIGHT(N1202, LEN(N1202) - LEN(Q1202) - 1)</f>
        <v>photobooks</v>
      </c>
      <c r="S1202" s="11">
        <f>(((J1202/60)/60)/24)+DATE(1970,1,1)</f>
        <v>42089.477500000001</v>
      </c>
      <c r="T1202" s="12">
        <f>(((I1202/60)/60)/24)+DATE(1970,1,1)</f>
        <v>42110.477500000001</v>
      </c>
      <c r="U1202" s="14">
        <f>YEAR(T1202)</f>
        <v>2015</v>
      </c>
    </row>
    <row r="1203" spans="1:21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>ROUND(((E1203 / D1203)*100), 0)</f>
        <v>102</v>
      </c>
      <c r="P1203">
        <f>IF(L1203&lt;&gt;0, ROUND(E1203/L1203, 2), 0)</f>
        <v>55.37</v>
      </c>
      <c r="Q1203" s="5" t="str">
        <f>LEFT(N1203, SEARCH("/",N1203,1)-1)</f>
        <v>photography</v>
      </c>
      <c r="R1203" s="5" t="str">
        <f>RIGHT(N1203, LEN(N1203) - LEN(Q1203) - 1)</f>
        <v>photobooks</v>
      </c>
      <c r="S1203" s="11">
        <f>(((J1203/60)/60)/24)+DATE(1970,1,1)</f>
        <v>42536.60701388889</v>
      </c>
      <c r="T1203" s="12">
        <f>(((I1203/60)/60)/24)+DATE(1970,1,1)</f>
        <v>42566.60701388889</v>
      </c>
      <c r="U1203" s="14">
        <f>YEAR(T1203)</f>
        <v>2016</v>
      </c>
    </row>
    <row r="1204" spans="1:21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>ROUND(((E1204 / D1204)*100), 0)</f>
        <v>199</v>
      </c>
      <c r="P1204">
        <f>IF(L1204&lt;&gt;0, ROUND(E1204/L1204, 2), 0)</f>
        <v>183.8</v>
      </c>
      <c r="Q1204" s="5" t="str">
        <f>LEFT(N1204, SEARCH("/",N1204,1)-1)</f>
        <v>photography</v>
      </c>
      <c r="R1204" s="5" t="str">
        <f>RIGHT(N1204, LEN(N1204) - LEN(Q1204) - 1)</f>
        <v>photobooks</v>
      </c>
      <c r="S1204" s="11">
        <f>(((J1204/60)/60)/24)+DATE(1970,1,1)</f>
        <v>42152.288819444439</v>
      </c>
      <c r="T1204" s="12">
        <f>(((I1204/60)/60)/24)+DATE(1970,1,1)</f>
        <v>42182.288819444439</v>
      </c>
      <c r="U1204" s="14">
        <f>YEAR(T1204)</f>
        <v>2015</v>
      </c>
    </row>
    <row r="1205" spans="1:21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>ROUND(((E1205 / D1205)*100), 0)</f>
        <v>102</v>
      </c>
      <c r="P1205">
        <f>IF(L1205&lt;&gt;0, ROUND(E1205/L1205, 2), 0)</f>
        <v>165.35</v>
      </c>
      <c r="Q1205" s="5" t="str">
        <f>LEFT(N1205, SEARCH("/",N1205,1)-1)</f>
        <v>photography</v>
      </c>
      <c r="R1205" s="5" t="str">
        <f>RIGHT(N1205, LEN(N1205) - LEN(Q1205) - 1)</f>
        <v>photobooks</v>
      </c>
      <c r="S1205" s="11">
        <f>(((J1205/60)/60)/24)+DATE(1970,1,1)</f>
        <v>42125.614895833336</v>
      </c>
      <c r="T1205" s="12">
        <f>(((I1205/60)/60)/24)+DATE(1970,1,1)</f>
        <v>42155.614895833336</v>
      </c>
      <c r="U1205" s="14">
        <f>YEAR(T1205)</f>
        <v>2015</v>
      </c>
    </row>
    <row r="1206" spans="1:21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>ROUND(((E1206 / D1206)*100), 0)</f>
        <v>103</v>
      </c>
      <c r="P1206">
        <f>IF(L1206&lt;&gt;0, ROUND(E1206/L1206, 2), 0)</f>
        <v>234.79</v>
      </c>
      <c r="Q1206" s="5" t="str">
        <f>LEFT(N1206, SEARCH("/",N1206,1)-1)</f>
        <v>photography</v>
      </c>
      <c r="R1206" s="5" t="str">
        <f>RIGHT(N1206, LEN(N1206) - LEN(Q1206) - 1)</f>
        <v>photobooks</v>
      </c>
      <c r="S1206" s="11">
        <f>(((J1206/60)/60)/24)+DATE(1970,1,1)</f>
        <v>42297.748067129629</v>
      </c>
      <c r="T1206" s="12">
        <f>(((I1206/60)/60)/24)+DATE(1970,1,1)</f>
        <v>42342.208333333328</v>
      </c>
      <c r="U1206" s="14">
        <f>YEAR(T1206)</f>
        <v>2015</v>
      </c>
    </row>
    <row r="1207" spans="1:21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>ROUND(((E1207 / D1207)*100), 0)</f>
        <v>101</v>
      </c>
      <c r="P1207">
        <f>IF(L1207&lt;&gt;0, ROUND(E1207/L1207, 2), 0)</f>
        <v>211.48</v>
      </c>
      <c r="Q1207" s="5" t="str">
        <f>LEFT(N1207, SEARCH("/",N1207,1)-1)</f>
        <v>photography</v>
      </c>
      <c r="R1207" s="5" t="str">
        <f>RIGHT(N1207, LEN(N1207) - LEN(Q1207) - 1)</f>
        <v>photobooks</v>
      </c>
      <c r="S1207" s="11">
        <f>(((J1207/60)/60)/24)+DATE(1970,1,1)</f>
        <v>42138.506377314814</v>
      </c>
      <c r="T1207" s="12">
        <f>(((I1207/60)/60)/24)+DATE(1970,1,1)</f>
        <v>42168.506377314814</v>
      </c>
      <c r="U1207" s="14">
        <f>YEAR(T1207)</f>
        <v>2015</v>
      </c>
    </row>
    <row r="1208" spans="1:21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>ROUND(((E1208 / D1208)*100), 0)</f>
        <v>115</v>
      </c>
      <c r="P1208">
        <f>IF(L1208&lt;&gt;0, ROUND(E1208/L1208, 2), 0)</f>
        <v>32.340000000000003</v>
      </c>
      <c r="Q1208" s="5" t="str">
        <f>LEFT(N1208, SEARCH("/",N1208,1)-1)</f>
        <v>photography</v>
      </c>
      <c r="R1208" s="5" t="str">
        <f>RIGHT(N1208, LEN(N1208) - LEN(Q1208) - 1)</f>
        <v>photobooks</v>
      </c>
      <c r="S1208" s="11">
        <f>(((J1208/60)/60)/24)+DATE(1970,1,1)</f>
        <v>42772.776076388895</v>
      </c>
      <c r="T1208" s="12">
        <f>(((I1208/60)/60)/24)+DATE(1970,1,1)</f>
        <v>42805.561805555553</v>
      </c>
      <c r="U1208" s="14">
        <f>YEAR(T1208)</f>
        <v>2017</v>
      </c>
    </row>
    <row r="1209" spans="1:21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>ROUND(((E1209 / D1209)*100), 0)</f>
        <v>104</v>
      </c>
      <c r="P1209">
        <f>IF(L1209&lt;&gt;0, ROUND(E1209/L1209, 2), 0)</f>
        <v>123.38</v>
      </c>
      <c r="Q1209" s="5" t="str">
        <f>LEFT(N1209, SEARCH("/",N1209,1)-1)</f>
        <v>photography</v>
      </c>
      <c r="R1209" s="5" t="str">
        <f>RIGHT(N1209, LEN(N1209) - LEN(Q1209) - 1)</f>
        <v>photobooks</v>
      </c>
      <c r="S1209" s="11">
        <f>(((J1209/60)/60)/24)+DATE(1970,1,1)</f>
        <v>42430.430243055554</v>
      </c>
      <c r="T1209" s="12">
        <f>(((I1209/60)/60)/24)+DATE(1970,1,1)</f>
        <v>42460.416666666672</v>
      </c>
      <c r="U1209" s="14">
        <f>YEAR(T1209)</f>
        <v>2016</v>
      </c>
    </row>
    <row r="1210" spans="1:21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>ROUND(((E1210 / D1210)*100), 0)</f>
        <v>155</v>
      </c>
      <c r="P1210">
        <f>IF(L1210&lt;&gt;0, ROUND(E1210/L1210, 2), 0)</f>
        <v>207.07</v>
      </c>
      <c r="Q1210" s="5" t="str">
        <f>LEFT(N1210, SEARCH("/",N1210,1)-1)</f>
        <v>photography</v>
      </c>
      <c r="R1210" s="5" t="str">
        <f>RIGHT(N1210, LEN(N1210) - LEN(Q1210) - 1)</f>
        <v>photobooks</v>
      </c>
      <c r="S1210" s="11">
        <f>(((J1210/60)/60)/24)+DATE(1970,1,1)</f>
        <v>42423.709074074075</v>
      </c>
      <c r="T1210" s="12">
        <f>(((I1210/60)/60)/24)+DATE(1970,1,1)</f>
        <v>42453.667407407411</v>
      </c>
      <c r="U1210" s="14">
        <f>YEAR(T1210)</f>
        <v>2016</v>
      </c>
    </row>
    <row r="1211" spans="1:21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>ROUND(((E1211 / D1211)*100), 0)</f>
        <v>106</v>
      </c>
      <c r="P1211">
        <f>IF(L1211&lt;&gt;0, ROUND(E1211/L1211, 2), 0)</f>
        <v>138.26</v>
      </c>
      <c r="Q1211" s="5" t="str">
        <f>LEFT(N1211, SEARCH("/",N1211,1)-1)</f>
        <v>photography</v>
      </c>
      <c r="R1211" s="5" t="str">
        <f>RIGHT(N1211, LEN(N1211) - LEN(Q1211) - 1)</f>
        <v>photobooks</v>
      </c>
      <c r="S1211" s="11">
        <f>(((J1211/60)/60)/24)+DATE(1970,1,1)</f>
        <v>42761.846122685187</v>
      </c>
      <c r="T1211" s="12">
        <f>(((I1211/60)/60)/24)+DATE(1970,1,1)</f>
        <v>42791.846122685187</v>
      </c>
      <c r="U1211" s="14">
        <f>YEAR(T1211)</f>
        <v>2017</v>
      </c>
    </row>
    <row r="1212" spans="1:21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>ROUND(((E1212 / D1212)*100), 0)</f>
        <v>254</v>
      </c>
      <c r="P1212">
        <f>IF(L1212&lt;&gt;0, ROUND(E1212/L1212, 2), 0)</f>
        <v>493.82</v>
      </c>
      <c r="Q1212" s="5" t="str">
        <f>LEFT(N1212, SEARCH("/",N1212,1)-1)</f>
        <v>photography</v>
      </c>
      <c r="R1212" s="5" t="str">
        <f>RIGHT(N1212, LEN(N1212) - LEN(Q1212) - 1)</f>
        <v>photobooks</v>
      </c>
      <c r="S1212" s="11">
        <f>(((J1212/60)/60)/24)+DATE(1970,1,1)</f>
        <v>42132.941805555558</v>
      </c>
      <c r="T1212" s="12">
        <f>(((I1212/60)/60)/24)+DATE(1970,1,1)</f>
        <v>42155.875</v>
      </c>
      <c r="U1212" s="14">
        <f>YEAR(T1212)</f>
        <v>2015</v>
      </c>
    </row>
    <row r="1213" spans="1:21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>ROUND(((E1213 / D1213)*100), 0)</f>
        <v>101</v>
      </c>
      <c r="P1213">
        <f>IF(L1213&lt;&gt;0, ROUND(E1213/L1213, 2), 0)</f>
        <v>168.5</v>
      </c>
      <c r="Q1213" s="5" t="str">
        <f>LEFT(N1213, SEARCH("/",N1213,1)-1)</f>
        <v>photography</v>
      </c>
      <c r="R1213" s="5" t="str">
        <f>RIGHT(N1213, LEN(N1213) - LEN(Q1213) - 1)</f>
        <v>photobooks</v>
      </c>
      <c r="S1213" s="11">
        <f>(((J1213/60)/60)/24)+DATE(1970,1,1)</f>
        <v>42515.866446759261</v>
      </c>
      <c r="T1213" s="12">
        <f>(((I1213/60)/60)/24)+DATE(1970,1,1)</f>
        <v>42530.866446759261</v>
      </c>
      <c r="U1213" s="14">
        <f>YEAR(T1213)</f>
        <v>2016</v>
      </c>
    </row>
    <row r="1214" spans="1:21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>ROUND(((E1214 / D1214)*100), 0)</f>
        <v>129</v>
      </c>
      <c r="P1214">
        <f>IF(L1214&lt;&gt;0, ROUND(E1214/L1214, 2), 0)</f>
        <v>38.869999999999997</v>
      </c>
      <c r="Q1214" s="5" t="str">
        <f>LEFT(N1214, SEARCH("/",N1214,1)-1)</f>
        <v>photography</v>
      </c>
      <c r="R1214" s="5" t="str">
        <f>RIGHT(N1214, LEN(N1214) - LEN(Q1214) - 1)</f>
        <v>photobooks</v>
      </c>
      <c r="S1214" s="11">
        <f>(((J1214/60)/60)/24)+DATE(1970,1,1)</f>
        <v>42318.950173611112</v>
      </c>
      <c r="T1214" s="12">
        <f>(((I1214/60)/60)/24)+DATE(1970,1,1)</f>
        <v>42335.041666666672</v>
      </c>
      <c r="U1214" s="14">
        <f>YEAR(T1214)</f>
        <v>2015</v>
      </c>
    </row>
    <row r="1215" spans="1:21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>ROUND(((E1215 / D1215)*100), 0)</f>
        <v>102</v>
      </c>
      <c r="P1215">
        <f>IF(L1215&lt;&gt;0, ROUND(E1215/L1215, 2), 0)</f>
        <v>61.53</v>
      </c>
      <c r="Q1215" s="5" t="str">
        <f>LEFT(N1215, SEARCH("/",N1215,1)-1)</f>
        <v>photography</v>
      </c>
      <c r="R1215" s="5" t="str">
        <f>RIGHT(N1215, LEN(N1215) - LEN(Q1215) - 1)</f>
        <v>photobooks</v>
      </c>
      <c r="S1215" s="11">
        <f>(((J1215/60)/60)/24)+DATE(1970,1,1)</f>
        <v>42731.755787037036</v>
      </c>
      <c r="T1215" s="12">
        <f>(((I1215/60)/60)/24)+DATE(1970,1,1)</f>
        <v>42766.755787037036</v>
      </c>
      <c r="U1215" s="14">
        <f>YEAR(T1215)</f>
        <v>2017</v>
      </c>
    </row>
    <row r="1216" spans="1:21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>ROUND(((E1216 / D1216)*100), 0)</f>
        <v>132</v>
      </c>
      <c r="P1216">
        <f>IF(L1216&lt;&gt;0, ROUND(E1216/L1216, 2), 0)</f>
        <v>105.44</v>
      </c>
      <c r="Q1216" s="5" t="str">
        <f>LEFT(N1216, SEARCH("/",N1216,1)-1)</f>
        <v>photography</v>
      </c>
      <c r="R1216" s="5" t="str">
        <f>RIGHT(N1216, LEN(N1216) - LEN(Q1216) - 1)</f>
        <v>photobooks</v>
      </c>
      <c r="S1216" s="11">
        <f>(((J1216/60)/60)/24)+DATE(1970,1,1)</f>
        <v>42104.840335648143</v>
      </c>
      <c r="T1216" s="12">
        <f>(((I1216/60)/60)/24)+DATE(1970,1,1)</f>
        <v>42164.840335648143</v>
      </c>
      <c r="U1216" s="14">
        <f>YEAR(T1216)</f>
        <v>2015</v>
      </c>
    </row>
    <row r="1217" spans="1:21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>ROUND(((E1217 / D1217)*100), 0)</f>
        <v>786</v>
      </c>
      <c r="P1217">
        <f>IF(L1217&lt;&gt;0, ROUND(E1217/L1217, 2), 0)</f>
        <v>71.59</v>
      </c>
      <c r="Q1217" s="5" t="str">
        <f>LEFT(N1217, SEARCH("/",N1217,1)-1)</f>
        <v>photography</v>
      </c>
      <c r="R1217" s="5" t="str">
        <f>RIGHT(N1217, LEN(N1217) - LEN(Q1217) - 1)</f>
        <v>photobooks</v>
      </c>
      <c r="S1217" s="11">
        <f>(((J1217/60)/60)/24)+DATE(1970,1,1)</f>
        <v>41759.923101851848</v>
      </c>
      <c r="T1217" s="12">
        <f>(((I1217/60)/60)/24)+DATE(1970,1,1)</f>
        <v>41789.923101851848</v>
      </c>
      <c r="U1217" s="14">
        <f>YEAR(T1217)</f>
        <v>2014</v>
      </c>
    </row>
    <row r="1218" spans="1:21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>ROUND(((E1218 / D1218)*100), 0)</f>
        <v>146</v>
      </c>
      <c r="P1218">
        <f>IF(L1218&lt;&gt;0, ROUND(E1218/L1218, 2), 0)</f>
        <v>91.88</v>
      </c>
      <c r="Q1218" s="5" t="str">
        <f>LEFT(N1218, SEARCH("/",N1218,1)-1)</f>
        <v>photography</v>
      </c>
      <c r="R1218" s="5" t="str">
        <f>RIGHT(N1218, LEN(N1218) - LEN(Q1218) - 1)</f>
        <v>photobooks</v>
      </c>
      <c r="S1218" s="11">
        <f>(((J1218/60)/60)/24)+DATE(1970,1,1)</f>
        <v>42247.616400462968</v>
      </c>
      <c r="T1218" s="12">
        <f>(((I1218/60)/60)/24)+DATE(1970,1,1)</f>
        <v>42279.960416666669</v>
      </c>
      <c r="U1218" s="14">
        <f>YEAR(T1218)</f>
        <v>2015</v>
      </c>
    </row>
    <row r="1219" spans="1:21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>ROUND(((E1219 / D1219)*100), 0)</f>
        <v>103</v>
      </c>
      <c r="P1219">
        <f>IF(L1219&lt;&gt;0, ROUND(E1219/L1219, 2), 0)</f>
        <v>148.57</v>
      </c>
      <c r="Q1219" s="5" t="str">
        <f>LEFT(N1219, SEARCH("/",N1219,1)-1)</f>
        <v>photography</v>
      </c>
      <c r="R1219" s="5" t="str">
        <f>RIGHT(N1219, LEN(N1219) - LEN(Q1219) - 1)</f>
        <v>photobooks</v>
      </c>
      <c r="S1219" s="11">
        <f>(((J1219/60)/60)/24)+DATE(1970,1,1)</f>
        <v>42535.809490740736</v>
      </c>
      <c r="T1219" s="12">
        <f>(((I1219/60)/60)/24)+DATE(1970,1,1)</f>
        <v>42565.809490740736</v>
      </c>
      <c r="U1219" s="14">
        <f>YEAR(T1219)</f>
        <v>2016</v>
      </c>
    </row>
    <row r="1220" spans="1:21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>ROUND(((E1220 / D1220)*100), 0)</f>
        <v>172</v>
      </c>
      <c r="P1220">
        <f>IF(L1220&lt;&gt;0, ROUND(E1220/L1220, 2), 0)</f>
        <v>174.21</v>
      </c>
      <c r="Q1220" s="5" t="str">
        <f>LEFT(N1220, SEARCH("/",N1220,1)-1)</f>
        <v>photography</v>
      </c>
      <c r="R1220" s="5" t="str">
        <f>RIGHT(N1220, LEN(N1220) - LEN(Q1220) - 1)</f>
        <v>photobooks</v>
      </c>
      <c r="S1220" s="11">
        <f>(((J1220/60)/60)/24)+DATE(1970,1,1)</f>
        <v>42278.662037037036</v>
      </c>
      <c r="T1220" s="12">
        <f>(((I1220/60)/60)/24)+DATE(1970,1,1)</f>
        <v>42309.125</v>
      </c>
      <c r="U1220" s="14">
        <f>YEAR(T1220)</f>
        <v>2015</v>
      </c>
    </row>
    <row r="1221" spans="1:21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>ROUND(((E1221 / D1221)*100), 0)</f>
        <v>159</v>
      </c>
      <c r="P1221">
        <f>IF(L1221&lt;&gt;0, ROUND(E1221/L1221, 2), 0)</f>
        <v>102.86</v>
      </c>
      <c r="Q1221" s="5" t="str">
        <f>LEFT(N1221, SEARCH("/",N1221,1)-1)</f>
        <v>photography</v>
      </c>
      <c r="R1221" s="5" t="str">
        <f>RIGHT(N1221, LEN(N1221) - LEN(Q1221) - 1)</f>
        <v>photobooks</v>
      </c>
      <c r="S1221" s="11">
        <f>(((J1221/60)/60)/24)+DATE(1970,1,1)</f>
        <v>42633.461956018517</v>
      </c>
      <c r="T1221" s="12">
        <f>(((I1221/60)/60)/24)+DATE(1970,1,1)</f>
        <v>42663.461956018517</v>
      </c>
      <c r="U1221" s="14">
        <f>YEAR(T1221)</f>
        <v>2016</v>
      </c>
    </row>
    <row r="1222" spans="1:21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>ROUND(((E1222 / D1222)*100), 0)</f>
        <v>104</v>
      </c>
      <c r="P1222">
        <f>IF(L1222&lt;&gt;0, ROUND(E1222/L1222, 2), 0)</f>
        <v>111.18</v>
      </c>
      <c r="Q1222" s="5" t="str">
        <f>LEFT(N1222, SEARCH("/",N1222,1)-1)</f>
        <v>photography</v>
      </c>
      <c r="R1222" s="5" t="str">
        <f>RIGHT(N1222, LEN(N1222) - LEN(Q1222) - 1)</f>
        <v>photobooks</v>
      </c>
      <c r="S1222" s="11">
        <f>(((J1222/60)/60)/24)+DATE(1970,1,1)</f>
        <v>42211.628611111111</v>
      </c>
      <c r="T1222" s="12">
        <f>(((I1222/60)/60)/24)+DATE(1970,1,1)</f>
        <v>42241.628611111111</v>
      </c>
      <c r="U1222" s="14">
        <f>YEAR(T1222)</f>
        <v>2015</v>
      </c>
    </row>
    <row r="1223" spans="1:21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>ROUND(((E1223 / D1223)*100), 0)</f>
        <v>111</v>
      </c>
      <c r="P1223">
        <f>IF(L1223&lt;&gt;0, ROUND(E1223/L1223, 2), 0)</f>
        <v>23.8</v>
      </c>
      <c r="Q1223" s="5" t="str">
        <f>LEFT(N1223, SEARCH("/",N1223,1)-1)</f>
        <v>photography</v>
      </c>
      <c r="R1223" s="5" t="str">
        <f>RIGHT(N1223, LEN(N1223) - LEN(Q1223) - 1)</f>
        <v>photobooks</v>
      </c>
      <c r="S1223" s="11">
        <f>(((J1223/60)/60)/24)+DATE(1970,1,1)</f>
        <v>42680.47555555556</v>
      </c>
      <c r="T1223" s="12">
        <f>(((I1223/60)/60)/24)+DATE(1970,1,1)</f>
        <v>42708</v>
      </c>
      <c r="U1223" s="14">
        <f>YEAR(T1223)</f>
        <v>2016</v>
      </c>
    </row>
    <row r="1224" spans="1:21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>ROUND(((E1224 / D1224)*100), 0)</f>
        <v>280</v>
      </c>
      <c r="P1224">
        <f>IF(L1224&lt;&gt;0, ROUND(E1224/L1224, 2), 0)</f>
        <v>81.27</v>
      </c>
      <c r="Q1224" s="5" t="str">
        <f>LEFT(N1224, SEARCH("/",N1224,1)-1)</f>
        <v>photography</v>
      </c>
      <c r="R1224" s="5" t="str">
        <f>RIGHT(N1224, LEN(N1224) - LEN(Q1224) - 1)</f>
        <v>photobooks</v>
      </c>
      <c r="S1224" s="11">
        <f>(((J1224/60)/60)/24)+DATE(1970,1,1)</f>
        <v>42430.720451388886</v>
      </c>
      <c r="T1224" s="12">
        <f>(((I1224/60)/60)/24)+DATE(1970,1,1)</f>
        <v>42461.166666666672</v>
      </c>
      <c r="U1224" s="14">
        <f>YEAR(T1224)</f>
        <v>2016</v>
      </c>
    </row>
    <row r="1225" spans="1:21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>ROUND(((E1225 / D1225)*100), 0)</f>
        <v>112</v>
      </c>
      <c r="P1225">
        <f>IF(L1225&lt;&gt;0, ROUND(E1225/L1225, 2), 0)</f>
        <v>116.21</v>
      </c>
      <c r="Q1225" s="5" t="str">
        <f>LEFT(N1225, SEARCH("/",N1225,1)-1)</f>
        <v>photography</v>
      </c>
      <c r="R1225" s="5" t="str">
        <f>RIGHT(N1225, LEN(N1225) - LEN(Q1225) - 1)</f>
        <v>photobooks</v>
      </c>
      <c r="S1225" s="11">
        <f>(((J1225/60)/60)/24)+DATE(1970,1,1)</f>
        <v>42654.177187499998</v>
      </c>
      <c r="T1225" s="12">
        <f>(((I1225/60)/60)/24)+DATE(1970,1,1)</f>
        <v>42684.218854166669</v>
      </c>
      <c r="U1225" s="14">
        <f>YEAR(T1225)</f>
        <v>2016</v>
      </c>
    </row>
    <row r="1226" spans="1:21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>ROUND(((E1226 / D1226)*100), 0)</f>
        <v>7</v>
      </c>
      <c r="P1226">
        <f>IF(L1226&lt;&gt;0, ROUND(E1226/L1226, 2), 0)</f>
        <v>58.89</v>
      </c>
      <c r="Q1226" s="5" t="str">
        <f>LEFT(N1226, SEARCH("/",N1226,1)-1)</f>
        <v>music</v>
      </c>
      <c r="R1226" s="5" t="str">
        <f>RIGHT(N1226, LEN(N1226) - LEN(Q1226) - 1)</f>
        <v>world music</v>
      </c>
      <c r="S1226" s="11">
        <f>(((J1226/60)/60)/24)+DATE(1970,1,1)</f>
        <v>41736.549791666665</v>
      </c>
      <c r="T1226" s="12">
        <f>(((I1226/60)/60)/24)+DATE(1970,1,1)</f>
        <v>41796.549791666665</v>
      </c>
      <c r="U1226" s="14">
        <f>YEAR(T1226)</f>
        <v>2014</v>
      </c>
    </row>
    <row r="1227" spans="1:21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>ROUND(((E1227 / D1227)*100), 0)</f>
        <v>4</v>
      </c>
      <c r="P1227">
        <f>IF(L1227&lt;&gt;0, ROUND(E1227/L1227, 2), 0)</f>
        <v>44</v>
      </c>
      <c r="Q1227" s="5" t="str">
        <f>LEFT(N1227, SEARCH("/",N1227,1)-1)</f>
        <v>music</v>
      </c>
      <c r="R1227" s="5" t="str">
        <f>RIGHT(N1227, LEN(N1227) - LEN(Q1227) - 1)</f>
        <v>world music</v>
      </c>
      <c r="S1227" s="11">
        <f>(((J1227/60)/60)/24)+DATE(1970,1,1)</f>
        <v>41509.905995370369</v>
      </c>
      <c r="T1227" s="12">
        <f>(((I1227/60)/60)/24)+DATE(1970,1,1)</f>
        <v>41569.905995370369</v>
      </c>
      <c r="U1227" s="14">
        <f>YEAR(T1227)</f>
        <v>2013</v>
      </c>
    </row>
    <row r="1228" spans="1:21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>ROUND(((E1228 / D1228)*100), 0)</f>
        <v>4</v>
      </c>
      <c r="P1228">
        <f>IF(L1228&lt;&gt;0, ROUND(E1228/L1228, 2), 0)</f>
        <v>48.43</v>
      </c>
      <c r="Q1228" s="5" t="str">
        <f>LEFT(N1228, SEARCH("/",N1228,1)-1)</f>
        <v>music</v>
      </c>
      <c r="R1228" s="5" t="str">
        <f>RIGHT(N1228, LEN(N1228) - LEN(Q1228) - 1)</f>
        <v>world music</v>
      </c>
      <c r="S1228" s="11">
        <f>(((J1228/60)/60)/24)+DATE(1970,1,1)</f>
        <v>41715.874780092592</v>
      </c>
      <c r="T1228" s="12">
        <f>(((I1228/60)/60)/24)+DATE(1970,1,1)</f>
        <v>41750.041666666664</v>
      </c>
      <c r="U1228" s="14">
        <f>YEAR(T1228)</f>
        <v>2014</v>
      </c>
    </row>
    <row r="1229" spans="1:21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>ROUND(((E1229 / D1229)*100), 0)</f>
        <v>0</v>
      </c>
      <c r="P1229">
        <f>IF(L1229&lt;&gt;0, ROUND(E1229/L1229, 2), 0)</f>
        <v>0</v>
      </c>
      <c r="Q1229" s="5" t="str">
        <f>LEFT(N1229, SEARCH("/",N1229,1)-1)</f>
        <v>music</v>
      </c>
      <c r="R1229" s="5" t="str">
        <f>RIGHT(N1229, LEN(N1229) - LEN(Q1229) - 1)</f>
        <v>world music</v>
      </c>
      <c r="S1229" s="11">
        <f>(((J1229/60)/60)/24)+DATE(1970,1,1)</f>
        <v>41827.919166666667</v>
      </c>
      <c r="T1229" s="12">
        <f>(((I1229/60)/60)/24)+DATE(1970,1,1)</f>
        <v>41858.291666666664</v>
      </c>
      <c r="U1229" s="14">
        <f>YEAR(T1229)</f>
        <v>2014</v>
      </c>
    </row>
    <row r="1230" spans="1:21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>ROUND(((E1230 / D1230)*100), 0)</f>
        <v>29</v>
      </c>
      <c r="P1230">
        <f>IF(L1230&lt;&gt;0, ROUND(E1230/L1230, 2), 0)</f>
        <v>61.04</v>
      </c>
      <c r="Q1230" s="5" t="str">
        <f>LEFT(N1230, SEARCH("/",N1230,1)-1)</f>
        <v>music</v>
      </c>
      <c r="R1230" s="5" t="str">
        <f>RIGHT(N1230, LEN(N1230) - LEN(Q1230) - 1)</f>
        <v>world music</v>
      </c>
      <c r="S1230" s="11">
        <f>(((J1230/60)/60)/24)+DATE(1970,1,1)</f>
        <v>40754.729259259257</v>
      </c>
      <c r="T1230" s="12">
        <f>(((I1230/60)/60)/24)+DATE(1970,1,1)</f>
        <v>40814.729259259257</v>
      </c>
      <c r="U1230" s="14">
        <f>YEAR(T1230)</f>
        <v>2011</v>
      </c>
    </row>
    <row r="1231" spans="1:21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>ROUND(((E1231 / D1231)*100), 0)</f>
        <v>1</v>
      </c>
      <c r="P1231">
        <f>IF(L1231&lt;&gt;0, ROUND(E1231/L1231, 2), 0)</f>
        <v>25</v>
      </c>
      <c r="Q1231" s="5" t="str">
        <f>LEFT(N1231, SEARCH("/",N1231,1)-1)</f>
        <v>music</v>
      </c>
      <c r="R1231" s="5" t="str">
        <f>RIGHT(N1231, LEN(N1231) - LEN(Q1231) - 1)</f>
        <v>world music</v>
      </c>
      <c r="S1231" s="11">
        <f>(((J1231/60)/60)/24)+DATE(1970,1,1)</f>
        <v>40985.459803240738</v>
      </c>
      <c r="T1231" s="12">
        <f>(((I1231/60)/60)/24)+DATE(1970,1,1)</f>
        <v>41015.666666666664</v>
      </c>
      <c r="U1231" s="14">
        <f>YEAR(T1231)</f>
        <v>2012</v>
      </c>
    </row>
    <row r="1232" spans="1:21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>ROUND(((E1232 / D1232)*100), 0)</f>
        <v>0</v>
      </c>
      <c r="P1232">
        <f>IF(L1232&lt;&gt;0, ROUND(E1232/L1232, 2), 0)</f>
        <v>0</v>
      </c>
      <c r="Q1232" s="5" t="str">
        <f>LEFT(N1232, SEARCH("/",N1232,1)-1)</f>
        <v>music</v>
      </c>
      <c r="R1232" s="5" t="str">
        <f>RIGHT(N1232, LEN(N1232) - LEN(Q1232) - 1)</f>
        <v>world music</v>
      </c>
      <c r="S1232" s="11">
        <f>(((J1232/60)/60)/24)+DATE(1970,1,1)</f>
        <v>40568.972569444442</v>
      </c>
      <c r="T1232" s="12">
        <f>(((I1232/60)/60)/24)+DATE(1970,1,1)</f>
        <v>40598.972569444442</v>
      </c>
      <c r="U1232" s="14">
        <f>YEAR(T1232)</f>
        <v>2011</v>
      </c>
    </row>
    <row r="1233" spans="1:21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>ROUND(((E1233 / D1233)*100), 0)</f>
        <v>0</v>
      </c>
      <c r="P1233">
        <f>IF(L1233&lt;&gt;0, ROUND(E1233/L1233, 2), 0)</f>
        <v>0</v>
      </c>
      <c r="Q1233" s="5" t="str">
        <f>LEFT(N1233, SEARCH("/",N1233,1)-1)</f>
        <v>music</v>
      </c>
      <c r="R1233" s="5" t="str">
        <f>RIGHT(N1233, LEN(N1233) - LEN(Q1233) - 1)</f>
        <v>world music</v>
      </c>
      <c r="S1233" s="11">
        <f>(((J1233/60)/60)/24)+DATE(1970,1,1)</f>
        <v>42193.941759259258</v>
      </c>
      <c r="T1233" s="12">
        <f>(((I1233/60)/60)/24)+DATE(1970,1,1)</f>
        <v>42244.041666666672</v>
      </c>
      <c r="U1233" s="14">
        <f>YEAR(T1233)</f>
        <v>2015</v>
      </c>
    </row>
    <row r="1234" spans="1:21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>ROUND(((E1234 / D1234)*100), 0)</f>
        <v>1</v>
      </c>
      <c r="P1234">
        <f>IF(L1234&lt;&gt;0, ROUND(E1234/L1234, 2), 0)</f>
        <v>40</v>
      </c>
      <c r="Q1234" s="5" t="str">
        <f>LEFT(N1234, SEARCH("/",N1234,1)-1)</f>
        <v>music</v>
      </c>
      <c r="R1234" s="5" t="str">
        <f>RIGHT(N1234, LEN(N1234) - LEN(Q1234) - 1)</f>
        <v>world music</v>
      </c>
      <c r="S1234" s="11">
        <f>(((J1234/60)/60)/24)+DATE(1970,1,1)</f>
        <v>41506.848032407412</v>
      </c>
      <c r="T1234" s="12">
        <f>(((I1234/60)/60)/24)+DATE(1970,1,1)</f>
        <v>41553.848032407412</v>
      </c>
      <c r="U1234" s="14">
        <f>YEAR(T1234)</f>
        <v>2013</v>
      </c>
    </row>
    <row r="1235" spans="1:21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>ROUND(((E1235 / D1235)*100), 0)</f>
        <v>12</v>
      </c>
      <c r="P1235">
        <f>IF(L1235&lt;&gt;0, ROUND(E1235/L1235, 2), 0)</f>
        <v>19.329999999999998</v>
      </c>
      <c r="Q1235" s="5" t="str">
        <f>LEFT(N1235, SEARCH("/",N1235,1)-1)</f>
        <v>music</v>
      </c>
      <c r="R1235" s="5" t="str">
        <f>RIGHT(N1235, LEN(N1235) - LEN(Q1235) - 1)</f>
        <v>world music</v>
      </c>
      <c r="S1235" s="11">
        <f>(((J1235/60)/60)/24)+DATE(1970,1,1)</f>
        <v>40939.948773148149</v>
      </c>
      <c r="T1235" s="12">
        <f>(((I1235/60)/60)/24)+DATE(1970,1,1)</f>
        <v>40960.948773148149</v>
      </c>
      <c r="U1235" s="14">
        <f>YEAR(T1235)</f>
        <v>2012</v>
      </c>
    </row>
    <row r="1236" spans="1:21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>ROUND(((E1236 / D1236)*100), 0)</f>
        <v>0</v>
      </c>
      <c r="P1236">
        <f>IF(L1236&lt;&gt;0, ROUND(E1236/L1236, 2), 0)</f>
        <v>0</v>
      </c>
      <c r="Q1236" s="5" t="str">
        <f>LEFT(N1236, SEARCH("/",N1236,1)-1)</f>
        <v>music</v>
      </c>
      <c r="R1236" s="5" t="str">
        <f>RIGHT(N1236, LEN(N1236) - LEN(Q1236) - 1)</f>
        <v>world music</v>
      </c>
      <c r="S1236" s="11">
        <f>(((J1236/60)/60)/24)+DATE(1970,1,1)</f>
        <v>42007.788680555561</v>
      </c>
      <c r="T1236" s="12">
        <f>(((I1236/60)/60)/24)+DATE(1970,1,1)</f>
        <v>42037.788680555561</v>
      </c>
      <c r="U1236" s="14">
        <f>YEAR(T1236)</f>
        <v>2015</v>
      </c>
    </row>
    <row r="1237" spans="1:21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>ROUND(((E1237 / D1237)*100), 0)</f>
        <v>3</v>
      </c>
      <c r="P1237">
        <f>IF(L1237&lt;&gt;0, ROUND(E1237/L1237, 2), 0)</f>
        <v>35</v>
      </c>
      <c r="Q1237" s="5" t="str">
        <f>LEFT(N1237, SEARCH("/",N1237,1)-1)</f>
        <v>music</v>
      </c>
      <c r="R1237" s="5" t="str">
        <f>RIGHT(N1237, LEN(N1237) - LEN(Q1237) - 1)</f>
        <v>world music</v>
      </c>
      <c r="S1237" s="11">
        <f>(((J1237/60)/60)/24)+DATE(1970,1,1)</f>
        <v>41583.135405092595</v>
      </c>
      <c r="T1237" s="12">
        <f>(((I1237/60)/60)/24)+DATE(1970,1,1)</f>
        <v>41623.135405092595</v>
      </c>
      <c r="U1237" s="14">
        <f>YEAR(T1237)</f>
        <v>2013</v>
      </c>
    </row>
    <row r="1238" spans="1:21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>ROUND(((E1238 / D1238)*100), 0)</f>
        <v>0</v>
      </c>
      <c r="P1238">
        <f>IF(L1238&lt;&gt;0, ROUND(E1238/L1238, 2), 0)</f>
        <v>0</v>
      </c>
      <c r="Q1238" s="5" t="str">
        <f>LEFT(N1238, SEARCH("/",N1238,1)-1)</f>
        <v>music</v>
      </c>
      <c r="R1238" s="5" t="str">
        <f>RIGHT(N1238, LEN(N1238) - LEN(Q1238) - 1)</f>
        <v>world music</v>
      </c>
      <c r="S1238" s="11">
        <f>(((J1238/60)/60)/24)+DATE(1970,1,1)</f>
        <v>41110.680138888885</v>
      </c>
      <c r="T1238" s="12">
        <f>(((I1238/60)/60)/24)+DATE(1970,1,1)</f>
        <v>41118.666666666664</v>
      </c>
      <c r="U1238" s="14">
        <f>YEAR(T1238)</f>
        <v>2012</v>
      </c>
    </row>
    <row r="1239" spans="1:21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>ROUND(((E1239 / D1239)*100), 0)</f>
        <v>0</v>
      </c>
      <c r="P1239">
        <f>IF(L1239&lt;&gt;0, ROUND(E1239/L1239, 2), 0)</f>
        <v>0</v>
      </c>
      <c r="Q1239" s="5" t="str">
        <f>LEFT(N1239, SEARCH("/",N1239,1)-1)</f>
        <v>music</v>
      </c>
      <c r="R1239" s="5" t="str">
        <f>RIGHT(N1239, LEN(N1239) - LEN(Q1239) - 1)</f>
        <v>world music</v>
      </c>
      <c r="S1239" s="11">
        <f>(((J1239/60)/60)/24)+DATE(1970,1,1)</f>
        <v>41125.283159722225</v>
      </c>
      <c r="T1239" s="12">
        <f>(((I1239/60)/60)/24)+DATE(1970,1,1)</f>
        <v>41145.283159722225</v>
      </c>
      <c r="U1239" s="14">
        <f>YEAR(T1239)</f>
        <v>2012</v>
      </c>
    </row>
    <row r="1240" spans="1:21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>ROUND(((E1240 / D1240)*100), 0)</f>
        <v>18</v>
      </c>
      <c r="P1240">
        <f>IF(L1240&lt;&gt;0, ROUND(E1240/L1240, 2), 0)</f>
        <v>59.33</v>
      </c>
      <c r="Q1240" s="5" t="str">
        <f>LEFT(N1240, SEARCH("/",N1240,1)-1)</f>
        <v>music</v>
      </c>
      <c r="R1240" s="5" t="str">
        <f>RIGHT(N1240, LEN(N1240) - LEN(Q1240) - 1)</f>
        <v>world music</v>
      </c>
      <c r="S1240" s="11">
        <f>(((J1240/60)/60)/24)+DATE(1970,1,1)</f>
        <v>40731.61037037037</v>
      </c>
      <c r="T1240" s="12">
        <f>(((I1240/60)/60)/24)+DATE(1970,1,1)</f>
        <v>40761.61037037037</v>
      </c>
      <c r="U1240" s="14">
        <f>YEAR(T1240)</f>
        <v>2011</v>
      </c>
    </row>
    <row r="1241" spans="1:21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>ROUND(((E1241 / D1241)*100), 0)</f>
        <v>0</v>
      </c>
      <c r="P1241">
        <f>IF(L1241&lt;&gt;0, ROUND(E1241/L1241, 2), 0)</f>
        <v>0</v>
      </c>
      <c r="Q1241" s="5" t="str">
        <f>LEFT(N1241, SEARCH("/",N1241,1)-1)</f>
        <v>music</v>
      </c>
      <c r="R1241" s="5" t="str">
        <f>RIGHT(N1241, LEN(N1241) - LEN(Q1241) - 1)</f>
        <v>world music</v>
      </c>
      <c r="S1241" s="11">
        <f>(((J1241/60)/60)/24)+DATE(1970,1,1)</f>
        <v>40883.962581018517</v>
      </c>
      <c r="T1241" s="12">
        <f>(((I1241/60)/60)/24)+DATE(1970,1,1)</f>
        <v>40913.962581018517</v>
      </c>
      <c r="U1241" s="14">
        <f>YEAR(T1241)</f>
        <v>2012</v>
      </c>
    </row>
    <row r="1242" spans="1:21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>ROUND(((E1242 / D1242)*100), 0)</f>
        <v>3</v>
      </c>
      <c r="P1242">
        <f>IF(L1242&lt;&gt;0, ROUND(E1242/L1242, 2), 0)</f>
        <v>30.13</v>
      </c>
      <c r="Q1242" s="5" t="str">
        <f>LEFT(N1242, SEARCH("/",N1242,1)-1)</f>
        <v>music</v>
      </c>
      <c r="R1242" s="5" t="str">
        <f>RIGHT(N1242, LEN(N1242) - LEN(Q1242) - 1)</f>
        <v>world music</v>
      </c>
      <c r="S1242" s="11">
        <f>(((J1242/60)/60)/24)+DATE(1970,1,1)</f>
        <v>41409.040011574078</v>
      </c>
      <c r="T1242" s="12">
        <f>(((I1242/60)/60)/24)+DATE(1970,1,1)</f>
        <v>41467.910416666666</v>
      </c>
      <c r="U1242" s="14">
        <f>YEAR(T1242)</f>
        <v>2013</v>
      </c>
    </row>
    <row r="1243" spans="1:21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>ROUND(((E1243 / D1243)*100), 0)</f>
        <v>51</v>
      </c>
      <c r="P1243">
        <f>IF(L1243&lt;&gt;0, ROUND(E1243/L1243, 2), 0)</f>
        <v>74.62</v>
      </c>
      <c r="Q1243" s="5" t="str">
        <f>LEFT(N1243, SEARCH("/",N1243,1)-1)</f>
        <v>music</v>
      </c>
      <c r="R1243" s="5" t="str">
        <f>RIGHT(N1243, LEN(N1243) - LEN(Q1243) - 1)</f>
        <v>world music</v>
      </c>
      <c r="S1243" s="11">
        <f>(((J1243/60)/60)/24)+DATE(1970,1,1)</f>
        <v>41923.837731481479</v>
      </c>
      <c r="T1243" s="12">
        <f>(((I1243/60)/60)/24)+DATE(1970,1,1)</f>
        <v>41946.249305555553</v>
      </c>
      <c r="U1243" s="14">
        <f>YEAR(T1243)</f>
        <v>2014</v>
      </c>
    </row>
    <row r="1244" spans="1:21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>ROUND(((E1244 / D1244)*100), 0)</f>
        <v>1</v>
      </c>
      <c r="P1244">
        <f>IF(L1244&lt;&gt;0, ROUND(E1244/L1244, 2), 0)</f>
        <v>5</v>
      </c>
      <c r="Q1244" s="5" t="str">
        <f>LEFT(N1244, SEARCH("/",N1244,1)-1)</f>
        <v>music</v>
      </c>
      <c r="R1244" s="5" t="str">
        <f>RIGHT(N1244, LEN(N1244) - LEN(Q1244) - 1)</f>
        <v>world music</v>
      </c>
      <c r="S1244" s="11">
        <f>(((J1244/60)/60)/24)+DATE(1970,1,1)</f>
        <v>40782.165532407409</v>
      </c>
      <c r="T1244" s="12">
        <f>(((I1244/60)/60)/24)+DATE(1970,1,1)</f>
        <v>40797.554166666669</v>
      </c>
      <c r="U1244" s="14">
        <f>YEAR(T1244)</f>
        <v>2011</v>
      </c>
    </row>
    <row r="1245" spans="1:21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>ROUND(((E1245 / D1245)*100), 0)</f>
        <v>14</v>
      </c>
      <c r="P1245">
        <f>IF(L1245&lt;&gt;0, ROUND(E1245/L1245, 2), 0)</f>
        <v>44.5</v>
      </c>
      <c r="Q1245" s="5" t="str">
        <f>LEFT(N1245, SEARCH("/",N1245,1)-1)</f>
        <v>music</v>
      </c>
      <c r="R1245" s="5" t="str">
        <f>RIGHT(N1245, LEN(N1245) - LEN(Q1245) - 1)</f>
        <v>world music</v>
      </c>
      <c r="S1245" s="11">
        <f>(((J1245/60)/60)/24)+DATE(1970,1,1)</f>
        <v>40671.879293981481</v>
      </c>
      <c r="T1245" s="12">
        <f>(((I1245/60)/60)/24)+DATE(1970,1,1)</f>
        <v>40732.875</v>
      </c>
      <c r="U1245" s="14">
        <f>YEAR(T1245)</f>
        <v>2011</v>
      </c>
    </row>
    <row r="1246" spans="1:21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>ROUND(((E1246 / D1246)*100), 0)</f>
        <v>104</v>
      </c>
      <c r="P1246">
        <f>IF(L1246&lt;&gt;0, ROUND(E1246/L1246, 2), 0)</f>
        <v>46.13</v>
      </c>
      <c r="Q1246" s="5" t="str">
        <f>LEFT(N1246, SEARCH("/",N1246,1)-1)</f>
        <v>music</v>
      </c>
      <c r="R1246" s="5" t="str">
        <f>RIGHT(N1246, LEN(N1246) - LEN(Q1246) - 1)</f>
        <v>rock</v>
      </c>
      <c r="S1246" s="11">
        <f>(((J1246/60)/60)/24)+DATE(1970,1,1)</f>
        <v>41355.825497685182</v>
      </c>
      <c r="T1246" s="12">
        <f>(((I1246/60)/60)/24)+DATE(1970,1,1)</f>
        <v>41386.875</v>
      </c>
      <c r="U1246" s="14">
        <f>YEAR(T1246)</f>
        <v>2013</v>
      </c>
    </row>
    <row r="1247" spans="1:21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>ROUND(((E1247 / D1247)*100), 0)</f>
        <v>120</v>
      </c>
      <c r="P1247">
        <f>IF(L1247&lt;&gt;0, ROUND(E1247/L1247, 2), 0)</f>
        <v>141.47</v>
      </c>
      <c r="Q1247" s="5" t="str">
        <f>LEFT(N1247, SEARCH("/",N1247,1)-1)</f>
        <v>music</v>
      </c>
      <c r="R1247" s="5" t="str">
        <f>RIGHT(N1247, LEN(N1247) - LEN(Q1247) - 1)</f>
        <v>rock</v>
      </c>
      <c r="S1247" s="11">
        <f>(((J1247/60)/60)/24)+DATE(1970,1,1)</f>
        <v>41774.599930555552</v>
      </c>
      <c r="T1247" s="12">
        <f>(((I1247/60)/60)/24)+DATE(1970,1,1)</f>
        <v>41804.599930555552</v>
      </c>
      <c r="U1247" s="14">
        <f>YEAR(T1247)</f>
        <v>2014</v>
      </c>
    </row>
    <row r="1248" spans="1:21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>ROUND(((E1248 / D1248)*100), 0)</f>
        <v>117</v>
      </c>
      <c r="P1248">
        <f>IF(L1248&lt;&gt;0, ROUND(E1248/L1248, 2), 0)</f>
        <v>75.48</v>
      </c>
      <c r="Q1248" s="5" t="str">
        <f>LEFT(N1248, SEARCH("/",N1248,1)-1)</f>
        <v>music</v>
      </c>
      <c r="R1248" s="5" t="str">
        <f>RIGHT(N1248, LEN(N1248) - LEN(Q1248) - 1)</f>
        <v>rock</v>
      </c>
      <c r="S1248" s="11">
        <f>(((J1248/60)/60)/24)+DATE(1970,1,1)</f>
        <v>40838.043391203704</v>
      </c>
      <c r="T1248" s="12">
        <f>(((I1248/60)/60)/24)+DATE(1970,1,1)</f>
        <v>40883.085057870368</v>
      </c>
      <c r="U1248" s="14">
        <f>YEAR(T1248)</f>
        <v>2011</v>
      </c>
    </row>
    <row r="1249" spans="1:21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>ROUND(((E1249 / D1249)*100), 0)</f>
        <v>122</v>
      </c>
      <c r="P1249">
        <f>IF(L1249&lt;&gt;0, ROUND(E1249/L1249, 2), 0)</f>
        <v>85.5</v>
      </c>
      <c r="Q1249" s="5" t="str">
        <f>LEFT(N1249, SEARCH("/",N1249,1)-1)</f>
        <v>music</v>
      </c>
      <c r="R1249" s="5" t="str">
        <f>RIGHT(N1249, LEN(N1249) - LEN(Q1249) - 1)</f>
        <v>rock</v>
      </c>
      <c r="S1249" s="11">
        <f>(((J1249/60)/60)/24)+DATE(1970,1,1)</f>
        <v>41370.292303240742</v>
      </c>
      <c r="T1249" s="12">
        <f>(((I1249/60)/60)/24)+DATE(1970,1,1)</f>
        <v>41400.292303240742</v>
      </c>
      <c r="U1249" s="14">
        <f>YEAR(T1249)</f>
        <v>2013</v>
      </c>
    </row>
    <row r="1250" spans="1:21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>ROUND(((E1250 / D1250)*100), 0)</f>
        <v>152</v>
      </c>
      <c r="P1250">
        <f>IF(L1250&lt;&gt;0, ROUND(E1250/L1250, 2), 0)</f>
        <v>64.25</v>
      </c>
      <c r="Q1250" s="5" t="str">
        <f>LEFT(N1250, SEARCH("/",N1250,1)-1)</f>
        <v>music</v>
      </c>
      <c r="R1250" s="5" t="str">
        <f>RIGHT(N1250, LEN(N1250) - LEN(Q1250) - 1)</f>
        <v>rock</v>
      </c>
      <c r="S1250" s="11">
        <f>(((J1250/60)/60)/24)+DATE(1970,1,1)</f>
        <v>41767.656863425924</v>
      </c>
      <c r="T1250" s="12">
        <f>(((I1250/60)/60)/24)+DATE(1970,1,1)</f>
        <v>41803.290972222225</v>
      </c>
      <c r="U1250" s="14">
        <f>YEAR(T1250)</f>
        <v>2014</v>
      </c>
    </row>
    <row r="1251" spans="1:21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>ROUND(((E1251 / D1251)*100), 0)</f>
        <v>104</v>
      </c>
      <c r="P1251">
        <f>IF(L1251&lt;&gt;0, ROUND(E1251/L1251, 2), 0)</f>
        <v>64.47</v>
      </c>
      <c r="Q1251" s="5" t="str">
        <f>LEFT(N1251, SEARCH("/",N1251,1)-1)</f>
        <v>music</v>
      </c>
      <c r="R1251" s="5" t="str">
        <f>RIGHT(N1251, LEN(N1251) - LEN(Q1251) - 1)</f>
        <v>rock</v>
      </c>
      <c r="S1251" s="11">
        <f>(((J1251/60)/60)/24)+DATE(1970,1,1)</f>
        <v>41067.74086805556</v>
      </c>
      <c r="T1251" s="12">
        <f>(((I1251/60)/60)/24)+DATE(1970,1,1)</f>
        <v>41097.74086805556</v>
      </c>
      <c r="U1251" s="14">
        <f>YEAR(T1251)</f>
        <v>2012</v>
      </c>
    </row>
    <row r="1252" spans="1:21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>ROUND(((E1252 / D1252)*100), 0)</f>
        <v>200</v>
      </c>
      <c r="P1252">
        <f>IF(L1252&lt;&gt;0, ROUND(E1252/L1252, 2), 0)</f>
        <v>118.2</v>
      </c>
      <c r="Q1252" s="5" t="str">
        <f>LEFT(N1252, SEARCH("/",N1252,1)-1)</f>
        <v>music</v>
      </c>
      <c r="R1252" s="5" t="str">
        <f>RIGHT(N1252, LEN(N1252) - LEN(Q1252) - 1)</f>
        <v>rock</v>
      </c>
      <c r="S1252" s="11">
        <f>(((J1252/60)/60)/24)+DATE(1970,1,1)</f>
        <v>41843.64271990741</v>
      </c>
      <c r="T1252" s="12">
        <f>(((I1252/60)/60)/24)+DATE(1970,1,1)</f>
        <v>41888.64271990741</v>
      </c>
      <c r="U1252" s="14">
        <f>YEAR(T1252)</f>
        <v>2014</v>
      </c>
    </row>
    <row r="1253" spans="1:21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>ROUND(((E1253 / D1253)*100), 0)</f>
        <v>102</v>
      </c>
      <c r="P1253">
        <f>IF(L1253&lt;&gt;0, ROUND(E1253/L1253, 2), 0)</f>
        <v>82.54</v>
      </c>
      <c r="Q1253" s="5" t="str">
        <f>LEFT(N1253, SEARCH("/",N1253,1)-1)</f>
        <v>music</v>
      </c>
      <c r="R1253" s="5" t="str">
        <f>RIGHT(N1253, LEN(N1253) - LEN(Q1253) - 1)</f>
        <v>rock</v>
      </c>
      <c r="S1253" s="11">
        <f>(((J1253/60)/60)/24)+DATE(1970,1,1)</f>
        <v>40751.814432870371</v>
      </c>
      <c r="T1253" s="12">
        <f>(((I1253/60)/60)/24)+DATE(1970,1,1)</f>
        <v>40811.814432870371</v>
      </c>
      <c r="U1253" s="14">
        <f>YEAR(T1253)</f>
        <v>2011</v>
      </c>
    </row>
    <row r="1254" spans="1:21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>ROUND(((E1254 / D1254)*100), 0)</f>
        <v>138</v>
      </c>
      <c r="P1254">
        <f>IF(L1254&lt;&gt;0, ROUND(E1254/L1254, 2), 0)</f>
        <v>34.17</v>
      </c>
      <c r="Q1254" s="5" t="str">
        <f>LEFT(N1254, SEARCH("/",N1254,1)-1)</f>
        <v>music</v>
      </c>
      <c r="R1254" s="5" t="str">
        <f>RIGHT(N1254, LEN(N1254) - LEN(Q1254) - 1)</f>
        <v>rock</v>
      </c>
      <c r="S1254" s="11">
        <f>(((J1254/60)/60)/24)+DATE(1970,1,1)</f>
        <v>41543.988067129627</v>
      </c>
      <c r="T1254" s="12">
        <f>(((I1254/60)/60)/24)+DATE(1970,1,1)</f>
        <v>41571.988067129627</v>
      </c>
      <c r="U1254" s="14">
        <f>YEAR(T1254)</f>
        <v>2013</v>
      </c>
    </row>
    <row r="1255" spans="1:21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>ROUND(((E1255 / D1255)*100), 0)</f>
        <v>303833</v>
      </c>
      <c r="P1255">
        <f>IF(L1255&lt;&gt;0, ROUND(E1255/L1255, 2), 0)</f>
        <v>42.73</v>
      </c>
      <c r="Q1255" s="5" t="str">
        <f>LEFT(N1255, SEARCH("/",N1255,1)-1)</f>
        <v>music</v>
      </c>
      <c r="R1255" s="5" t="str">
        <f>RIGHT(N1255, LEN(N1255) - LEN(Q1255) - 1)</f>
        <v>rock</v>
      </c>
      <c r="S1255" s="11">
        <f>(((J1255/60)/60)/24)+DATE(1970,1,1)</f>
        <v>41855.783645833333</v>
      </c>
      <c r="T1255" s="12">
        <f>(((I1255/60)/60)/24)+DATE(1970,1,1)</f>
        <v>41885.783645833333</v>
      </c>
      <c r="U1255" s="14">
        <f>YEAR(T1255)</f>
        <v>2014</v>
      </c>
    </row>
    <row r="1256" spans="1:21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>ROUND(((E1256 / D1256)*100), 0)</f>
        <v>199</v>
      </c>
      <c r="P1256">
        <f>IF(L1256&lt;&gt;0, ROUND(E1256/L1256, 2), 0)</f>
        <v>94.49</v>
      </c>
      <c r="Q1256" s="5" t="str">
        <f>LEFT(N1256, SEARCH("/",N1256,1)-1)</f>
        <v>music</v>
      </c>
      <c r="R1256" s="5" t="str">
        <f>RIGHT(N1256, LEN(N1256) - LEN(Q1256) - 1)</f>
        <v>rock</v>
      </c>
      <c r="S1256" s="11">
        <f>(((J1256/60)/60)/24)+DATE(1970,1,1)</f>
        <v>40487.621365740742</v>
      </c>
      <c r="T1256" s="12">
        <f>(((I1256/60)/60)/24)+DATE(1970,1,1)</f>
        <v>40544.207638888889</v>
      </c>
      <c r="U1256" s="14">
        <f>YEAR(T1256)</f>
        <v>2011</v>
      </c>
    </row>
    <row r="1257" spans="1:21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>ROUND(((E1257 / D1257)*100), 0)</f>
        <v>202</v>
      </c>
      <c r="P1257">
        <f>IF(L1257&lt;&gt;0, ROUND(E1257/L1257, 2), 0)</f>
        <v>55.7</v>
      </c>
      <c r="Q1257" s="5" t="str">
        <f>LEFT(N1257, SEARCH("/",N1257,1)-1)</f>
        <v>music</v>
      </c>
      <c r="R1257" s="5" t="str">
        <f>RIGHT(N1257, LEN(N1257) - LEN(Q1257) - 1)</f>
        <v>rock</v>
      </c>
      <c r="S1257" s="11">
        <f>(((J1257/60)/60)/24)+DATE(1970,1,1)</f>
        <v>41579.845509259263</v>
      </c>
      <c r="T1257" s="12">
        <f>(((I1257/60)/60)/24)+DATE(1970,1,1)</f>
        <v>41609.887175925927</v>
      </c>
      <c r="U1257" s="14">
        <f>YEAR(T1257)</f>
        <v>2013</v>
      </c>
    </row>
    <row r="1258" spans="1:21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>ROUND(((E1258 / D1258)*100), 0)</f>
        <v>118</v>
      </c>
      <c r="P1258">
        <f>IF(L1258&lt;&gt;0, ROUND(E1258/L1258, 2), 0)</f>
        <v>98.03</v>
      </c>
      <c r="Q1258" s="5" t="str">
        <f>LEFT(N1258, SEARCH("/",N1258,1)-1)</f>
        <v>music</v>
      </c>
      <c r="R1258" s="5" t="str">
        <f>RIGHT(N1258, LEN(N1258) - LEN(Q1258) - 1)</f>
        <v>rock</v>
      </c>
      <c r="S1258" s="11">
        <f>(((J1258/60)/60)/24)+DATE(1970,1,1)</f>
        <v>40921.919340277782</v>
      </c>
      <c r="T1258" s="12">
        <f>(((I1258/60)/60)/24)+DATE(1970,1,1)</f>
        <v>40951.919340277782</v>
      </c>
      <c r="U1258" s="14">
        <f>YEAR(T1258)</f>
        <v>2012</v>
      </c>
    </row>
    <row r="1259" spans="1:21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>ROUND(((E1259 / D1259)*100), 0)</f>
        <v>295</v>
      </c>
      <c r="P1259">
        <f>IF(L1259&lt;&gt;0, ROUND(E1259/L1259, 2), 0)</f>
        <v>92.1</v>
      </c>
      <c r="Q1259" s="5" t="str">
        <f>LEFT(N1259, SEARCH("/",N1259,1)-1)</f>
        <v>music</v>
      </c>
      <c r="R1259" s="5" t="str">
        <f>RIGHT(N1259, LEN(N1259) - LEN(Q1259) - 1)</f>
        <v>rock</v>
      </c>
      <c r="S1259" s="11">
        <f>(((J1259/60)/60)/24)+DATE(1970,1,1)</f>
        <v>40587.085532407407</v>
      </c>
      <c r="T1259" s="12">
        <f>(((I1259/60)/60)/24)+DATE(1970,1,1)</f>
        <v>40636.043865740743</v>
      </c>
      <c r="U1259" s="14">
        <f>YEAR(T1259)</f>
        <v>2011</v>
      </c>
    </row>
    <row r="1260" spans="1:21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>ROUND(((E1260 / D1260)*100), 0)</f>
        <v>213</v>
      </c>
      <c r="P1260">
        <f>IF(L1260&lt;&gt;0, ROUND(E1260/L1260, 2), 0)</f>
        <v>38.18</v>
      </c>
      <c r="Q1260" s="5" t="str">
        <f>LEFT(N1260, SEARCH("/",N1260,1)-1)</f>
        <v>music</v>
      </c>
      <c r="R1260" s="5" t="str">
        <f>RIGHT(N1260, LEN(N1260) - LEN(Q1260) - 1)</f>
        <v>rock</v>
      </c>
      <c r="S1260" s="11">
        <f>(((J1260/60)/60)/24)+DATE(1970,1,1)</f>
        <v>41487.611250000002</v>
      </c>
      <c r="T1260" s="12">
        <f>(((I1260/60)/60)/24)+DATE(1970,1,1)</f>
        <v>41517.611250000002</v>
      </c>
      <c r="U1260" s="14">
        <f>YEAR(T1260)</f>
        <v>2013</v>
      </c>
    </row>
    <row r="1261" spans="1:21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>ROUND(((E1261 / D1261)*100), 0)</f>
        <v>104</v>
      </c>
      <c r="P1261">
        <f>IF(L1261&lt;&gt;0, ROUND(E1261/L1261, 2), 0)</f>
        <v>27.15</v>
      </c>
      <c r="Q1261" s="5" t="str">
        <f>LEFT(N1261, SEARCH("/",N1261,1)-1)</f>
        <v>music</v>
      </c>
      <c r="R1261" s="5" t="str">
        <f>RIGHT(N1261, LEN(N1261) - LEN(Q1261) - 1)</f>
        <v>rock</v>
      </c>
      <c r="S1261" s="11">
        <f>(((J1261/60)/60)/24)+DATE(1970,1,1)</f>
        <v>41766.970648148148</v>
      </c>
      <c r="T1261" s="12">
        <f>(((I1261/60)/60)/24)+DATE(1970,1,1)</f>
        <v>41799.165972222225</v>
      </c>
      <c r="U1261" s="14">
        <f>YEAR(T1261)</f>
        <v>2014</v>
      </c>
    </row>
    <row r="1262" spans="1:21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>ROUND(((E1262 / D1262)*100), 0)</f>
        <v>114</v>
      </c>
      <c r="P1262">
        <f>IF(L1262&lt;&gt;0, ROUND(E1262/L1262, 2), 0)</f>
        <v>50.69</v>
      </c>
      <c r="Q1262" s="5" t="str">
        <f>LEFT(N1262, SEARCH("/",N1262,1)-1)</f>
        <v>music</v>
      </c>
      <c r="R1262" s="5" t="str">
        <f>RIGHT(N1262, LEN(N1262) - LEN(Q1262) - 1)</f>
        <v>rock</v>
      </c>
      <c r="S1262" s="11">
        <f>(((J1262/60)/60)/24)+DATE(1970,1,1)</f>
        <v>41666.842824074076</v>
      </c>
      <c r="T1262" s="12">
        <f>(((I1262/60)/60)/24)+DATE(1970,1,1)</f>
        <v>41696.842824074076</v>
      </c>
      <c r="U1262" s="14">
        <f>YEAR(T1262)</f>
        <v>2014</v>
      </c>
    </row>
    <row r="1263" spans="1:21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>ROUND(((E1263 / D1263)*100), 0)</f>
        <v>101</v>
      </c>
      <c r="P1263">
        <f>IF(L1263&lt;&gt;0, ROUND(E1263/L1263, 2), 0)</f>
        <v>38.94</v>
      </c>
      <c r="Q1263" s="5" t="str">
        <f>LEFT(N1263, SEARCH("/",N1263,1)-1)</f>
        <v>music</v>
      </c>
      <c r="R1263" s="5" t="str">
        <f>RIGHT(N1263, LEN(N1263) - LEN(Q1263) - 1)</f>
        <v>rock</v>
      </c>
      <c r="S1263" s="11">
        <f>(((J1263/60)/60)/24)+DATE(1970,1,1)</f>
        <v>41638.342905092592</v>
      </c>
      <c r="T1263" s="12">
        <f>(((I1263/60)/60)/24)+DATE(1970,1,1)</f>
        <v>41668.342905092592</v>
      </c>
      <c r="U1263" s="14">
        <f>YEAR(T1263)</f>
        <v>2014</v>
      </c>
    </row>
    <row r="1264" spans="1:21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>ROUND(((E1264 / D1264)*100), 0)</f>
        <v>125</v>
      </c>
      <c r="P1264">
        <f>IF(L1264&lt;&gt;0, ROUND(E1264/L1264, 2), 0)</f>
        <v>77.64</v>
      </c>
      <c r="Q1264" s="5" t="str">
        <f>LEFT(N1264, SEARCH("/",N1264,1)-1)</f>
        <v>music</v>
      </c>
      <c r="R1264" s="5" t="str">
        <f>RIGHT(N1264, LEN(N1264) - LEN(Q1264) - 1)</f>
        <v>rock</v>
      </c>
      <c r="S1264" s="11">
        <f>(((J1264/60)/60)/24)+DATE(1970,1,1)</f>
        <v>41656.762638888889</v>
      </c>
      <c r="T1264" s="12">
        <f>(((I1264/60)/60)/24)+DATE(1970,1,1)</f>
        <v>41686.762638888889</v>
      </c>
      <c r="U1264" s="14">
        <f>YEAR(T1264)</f>
        <v>2014</v>
      </c>
    </row>
    <row r="1265" spans="1:21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>ROUND(((E1265 / D1265)*100), 0)</f>
        <v>119</v>
      </c>
      <c r="P1265">
        <f>IF(L1265&lt;&gt;0, ROUND(E1265/L1265, 2), 0)</f>
        <v>43.54</v>
      </c>
      <c r="Q1265" s="5" t="str">
        <f>LEFT(N1265, SEARCH("/",N1265,1)-1)</f>
        <v>music</v>
      </c>
      <c r="R1265" s="5" t="str">
        <f>RIGHT(N1265, LEN(N1265) - LEN(Q1265) - 1)</f>
        <v>rock</v>
      </c>
      <c r="S1265" s="11">
        <f>(((J1265/60)/60)/24)+DATE(1970,1,1)</f>
        <v>41692.084143518521</v>
      </c>
      <c r="T1265" s="12">
        <f>(((I1265/60)/60)/24)+DATE(1970,1,1)</f>
        <v>41727.041666666664</v>
      </c>
      <c r="U1265" s="14">
        <f>YEAR(T1265)</f>
        <v>2014</v>
      </c>
    </row>
    <row r="1266" spans="1:21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>ROUND(((E1266 / D1266)*100), 0)</f>
        <v>166</v>
      </c>
      <c r="P1266">
        <f>IF(L1266&lt;&gt;0, ROUND(E1266/L1266, 2), 0)</f>
        <v>31.82</v>
      </c>
      <c r="Q1266" s="5" t="str">
        <f>LEFT(N1266, SEARCH("/",N1266,1)-1)</f>
        <v>music</v>
      </c>
      <c r="R1266" s="5" t="str">
        <f>RIGHT(N1266, LEN(N1266) - LEN(Q1266) - 1)</f>
        <v>rock</v>
      </c>
      <c r="S1266" s="11">
        <f>(((J1266/60)/60)/24)+DATE(1970,1,1)</f>
        <v>41547.662997685184</v>
      </c>
      <c r="T1266" s="12">
        <f>(((I1266/60)/60)/24)+DATE(1970,1,1)</f>
        <v>41576.662997685184</v>
      </c>
      <c r="U1266" s="14">
        <f>YEAR(T1266)</f>
        <v>2013</v>
      </c>
    </row>
    <row r="1267" spans="1:21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>ROUND(((E1267 / D1267)*100), 0)</f>
        <v>119</v>
      </c>
      <c r="P1267">
        <f>IF(L1267&lt;&gt;0, ROUND(E1267/L1267, 2), 0)</f>
        <v>63.18</v>
      </c>
      <c r="Q1267" s="5" t="str">
        <f>LEFT(N1267, SEARCH("/",N1267,1)-1)</f>
        <v>music</v>
      </c>
      <c r="R1267" s="5" t="str">
        <f>RIGHT(N1267, LEN(N1267) - LEN(Q1267) - 1)</f>
        <v>rock</v>
      </c>
      <c r="S1267" s="11">
        <f>(((J1267/60)/60)/24)+DATE(1970,1,1)</f>
        <v>40465.655266203699</v>
      </c>
      <c r="T1267" s="12">
        <f>(((I1267/60)/60)/24)+DATE(1970,1,1)</f>
        <v>40512.655266203699</v>
      </c>
      <c r="U1267" s="14">
        <f>YEAR(T1267)</f>
        <v>2010</v>
      </c>
    </row>
    <row r="1268" spans="1:21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>ROUND(((E1268 / D1268)*100), 0)</f>
        <v>100</v>
      </c>
      <c r="P1268">
        <f>IF(L1268&lt;&gt;0, ROUND(E1268/L1268, 2), 0)</f>
        <v>190.9</v>
      </c>
      <c r="Q1268" s="5" t="str">
        <f>LEFT(N1268, SEARCH("/",N1268,1)-1)</f>
        <v>music</v>
      </c>
      <c r="R1268" s="5" t="str">
        <f>RIGHT(N1268, LEN(N1268) - LEN(Q1268) - 1)</f>
        <v>rock</v>
      </c>
      <c r="S1268" s="11">
        <f>(((J1268/60)/60)/24)+DATE(1970,1,1)</f>
        <v>41620.87667824074</v>
      </c>
      <c r="T1268" s="12">
        <f>(((I1268/60)/60)/24)+DATE(1970,1,1)</f>
        <v>41650.87667824074</v>
      </c>
      <c r="U1268" s="14">
        <f>YEAR(T1268)</f>
        <v>2014</v>
      </c>
    </row>
    <row r="1269" spans="1:21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>ROUND(((E1269 / D1269)*100), 0)</f>
        <v>102</v>
      </c>
      <c r="P1269">
        <f>IF(L1269&lt;&gt;0, ROUND(E1269/L1269, 2), 0)</f>
        <v>140.86000000000001</v>
      </c>
      <c r="Q1269" s="5" t="str">
        <f>LEFT(N1269, SEARCH("/",N1269,1)-1)</f>
        <v>music</v>
      </c>
      <c r="R1269" s="5" t="str">
        <f>RIGHT(N1269, LEN(N1269) - LEN(Q1269) - 1)</f>
        <v>rock</v>
      </c>
      <c r="S1269" s="11">
        <f>(((J1269/60)/60)/24)+DATE(1970,1,1)</f>
        <v>41449.585162037038</v>
      </c>
      <c r="T1269" s="12">
        <f>(((I1269/60)/60)/24)+DATE(1970,1,1)</f>
        <v>41479.585162037038</v>
      </c>
      <c r="U1269" s="14">
        <f>YEAR(T1269)</f>
        <v>2013</v>
      </c>
    </row>
    <row r="1270" spans="1:21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>ROUND(((E1270 / D1270)*100), 0)</f>
        <v>117</v>
      </c>
      <c r="P1270">
        <f>IF(L1270&lt;&gt;0, ROUND(E1270/L1270, 2), 0)</f>
        <v>76.92</v>
      </c>
      <c r="Q1270" s="5" t="str">
        <f>LEFT(N1270, SEARCH("/",N1270,1)-1)</f>
        <v>music</v>
      </c>
      <c r="R1270" s="5" t="str">
        <f>RIGHT(N1270, LEN(N1270) - LEN(Q1270) - 1)</f>
        <v>rock</v>
      </c>
      <c r="S1270" s="11">
        <f>(((J1270/60)/60)/24)+DATE(1970,1,1)</f>
        <v>41507.845451388886</v>
      </c>
      <c r="T1270" s="12">
        <f>(((I1270/60)/60)/24)+DATE(1970,1,1)</f>
        <v>41537.845451388886</v>
      </c>
      <c r="U1270" s="14">
        <f>YEAR(T1270)</f>
        <v>2013</v>
      </c>
    </row>
    <row r="1271" spans="1:21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>ROUND(((E1271 / D1271)*100), 0)</f>
        <v>109</v>
      </c>
      <c r="P1271">
        <f>IF(L1271&lt;&gt;0, ROUND(E1271/L1271, 2), 0)</f>
        <v>99.16</v>
      </c>
      <c r="Q1271" s="5" t="str">
        <f>LEFT(N1271, SEARCH("/",N1271,1)-1)</f>
        <v>music</v>
      </c>
      <c r="R1271" s="5" t="str">
        <f>RIGHT(N1271, LEN(N1271) - LEN(Q1271) - 1)</f>
        <v>rock</v>
      </c>
      <c r="S1271" s="11">
        <f>(((J1271/60)/60)/24)+DATE(1970,1,1)</f>
        <v>42445.823055555549</v>
      </c>
      <c r="T1271" s="12">
        <f>(((I1271/60)/60)/24)+DATE(1970,1,1)</f>
        <v>42476</v>
      </c>
      <c r="U1271" s="14">
        <f>YEAR(T1271)</f>
        <v>2016</v>
      </c>
    </row>
    <row r="1272" spans="1:21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>ROUND(((E1272 / D1272)*100), 0)</f>
        <v>115</v>
      </c>
      <c r="P1272">
        <f>IF(L1272&lt;&gt;0, ROUND(E1272/L1272, 2), 0)</f>
        <v>67.88</v>
      </c>
      <c r="Q1272" s="5" t="str">
        <f>LEFT(N1272, SEARCH("/",N1272,1)-1)</f>
        <v>music</v>
      </c>
      <c r="R1272" s="5" t="str">
        <f>RIGHT(N1272, LEN(N1272) - LEN(Q1272) - 1)</f>
        <v>rock</v>
      </c>
      <c r="S1272" s="11">
        <f>(((J1272/60)/60)/24)+DATE(1970,1,1)</f>
        <v>40933.856967592597</v>
      </c>
      <c r="T1272" s="12">
        <f>(((I1272/60)/60)/24)+DATE(1970,1,1)</f>
        <v>40993.815300925926</v>
      </c>
      <c r="U1272" s="14">
        <f>YEAR(T1272)</f>
        <v>2012</v>
      </c>
    </row>
    <row r="1273" spans="1:21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>ROUND(((E1273 / D1273)*100), 0)</f>
        <v>102</v>
      </c>
      <c r="P1273">
        <f>IF(L1273&lt;&gt;0, ROUND(E1273/L1273, 2), 0)</f>
        <v>246.29</v>
      </c>
      <c r="Q1273" s="5" t="str">
        <f>LEFT(N1273, SEARCH("/",N1273,1)-1)</f>
        <v>music</v>
      </c>
      <c r="R1273" s="5" t="str">
        <f>RIGHT(N1273, LEN(N1273) - LEN(Q1273) - 1)</f>
        <v>rock</v>
      </c>
      <c r="S1273" s="11">
        <f>(((J1273/60)/60)/24)+DATE(1970,1,1)</f>
        <v>41561.683553240742</v>
      </c>
      <c r="T1273" s="12">
        <f>(((I1273/60)/60)/24)+DATE(1970,1,1)</f>
        <v>41591.725219907406</v>
      </c>
      <c r="U1273" s="14">
        <f>YEAR(T1273)</f>
        <v>2013</v>
      </c>
    </row>
    <row r="1274" spans="1:21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>ROUND(((E1274 / D1274)*100), 0)</f>
        <v>106</v>
      </c>
      <c r="P1274">
        <f>IF(L1274&lt;&gt;0, ROUND(E1274/L1274, 2), 0)</f>
        <v>189.29</v>
      </c>
      <c r="Q1274" s="5" t="str">
        <f>LEFT(N1274, SEARCH("/",N1274,1)-1)</f>
        <v>music</v>
      </c>
      <c r="R1274" s="5" t="str">
        <f>RIGHT(N1274, LEN(N1274) - LEN(Q1274) - 1)</f>
        <v>rock</v>
      </c>
      <c r="S1274" s="11">
        <f>(((J1274/60)/60)/24)+DATE(1970,1,1)</f>
        <v>40274.745127314818</v>
      </c>
      <c r="T1274" s="12">
        <f>(((I1274/60)/60)/24)+DATE(1970,1,1)</f>
        <v>40344.166666666664</v>
      </c>
      <c r="U1274" s="14">
        <f>YEAR(T1274)</f>
        <v>2010</v>
      </c>
    </row>
    <row r="1275" spans="1:21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>ROUND(((E1275 / D1275)*100), 0)</f>
        <v>104</v>
      </c>
      <c r="P1275">
        <f>IF(L1275&lt;&gt;0, ROUND(E1275/L1275, 2), 0)</f>
        <v>76.67</v>
      </c>
      <c r="Q1275" s="5" t="str">
        <f>LEFT(N1275, SEARCH("/",N1275,1)-1)</f>
        <v>music</v>
      </c>
      <c r="R1275" s="5" t="str">
        <f>RIGHT(N1275, LEN(N1275) - LEN(Q1275) - 1)</f>
        <v>rock</v>
      </c>
      <c r="S1275" s="11">
        <f>(((J1275/60)/60)/24)+DATE(1970,1,1)</f>
        <v>41852.730219907404</v>
      </c>
      <c r="T1275" s="12">
        <f>(((I1275/60)/60)/24)+DATE(1970,1,1)</f>
        <v>41882.730219907404</v>
      </c>
      <c r="U1275" s="14">
        <f>YEAR(T1275)</f>
        <v>2014</v>
      </c>
    </row>
    <row r="1276" spans="1:21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>ROUND(((E1276 / D1276)*100), 0)</f>
        <v>155</v>
      </c>
      <c r="P1276">
        <f>IF(L1276&lt;&gt;0, ROUND(E1276/L1276, 2), 0)</f>
        <v>82.96</v>
      </c>
      <c r="Q1276" s="5" t="str">
        <f>LEFT(N1276, SEARCH("/",N1276,1)-1)</f>
        <v>music</v>
      </c>
      <c r="R1276" s="5" t="str">
        <f>RIGHT(N1276, LEN(N1276) - LEN(Q1276) - 1)</f>
        <v>rock</v>
      </c>
      <c r="S1276" s="11">
        <f>(((J1276/60)/60)/24)+DATE(1970,1,1)</f>
        <v>41116.690104166664</v>
      </c>
      <c r="T1276" s="12">
        <f>(((I1276/60)/60)/24)+DATE(1970,1,1)</f>
        <v>41151.690104166664</v>
      </c>
      <c r="U1276" s="14">
        <f>YEAR(T1276)</f>
        <v>2012</v>
      </c>
    </row>
    <row r="1277" spans="1:21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>ROUND(((E1277 / D1277)*100), 0)</f>
        <v>162</v>
      </c>
      <c r="P1277">
        <f>IF(L1277&lt;&gt;0, ROUND(E1277/L1277, 2), 0)</f>
        <v>62.52</v>
      </c>
      <c r="Q1277" s="5" t="str">
        <f>LEFT(N1277, SEARCH("/",N1277,1)-1)</f>
        <v>music</v>
      </c>
      <c r="R1277" s="5" t="str">
        <f>RIGHT(N1277, LEN(N1277) - LEN(Q1277) - 1)</f>
        <v>rock</v>
      </c>
      <c r="S1277" s="11">
        <f>(((J1277/60)/60)/24)+DATE(1970,1,1)</f>
        <v>41458.867905092593</v>
      </c>
      <c r="T1277" s="12">
        <f>(((I1277/60)/60)/24)+DATE(1970,1,1)</f>
        <v>41493.867905092593</v>
      </c>
      <c r="U1277" s="14">
        <f>YEAR(T1277)</f>
        <v>2013</v>
      </c>
    </row>
    <row r="1278" spans="1:21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>ROUND(((E1278 / D1278)*100), 0)</f>
        <v>104</v>
      </c>
      <c r="P1278">
        <f>IF(L1278&lt;&gt;0, ROUND(E1278/L1278, 2), 0)</f>
        <v>46.07</v>
      </c>
      <c r="Q1278" s="5" t="str">
        <f>LEFT(N1278, SEARCH("/",N1278,1)-1)</f>
        <v>music</v>
      </c>
      <c r="R1278" s="5" t="str">
        <f>RIGHT(N1278, LEN(N1278) - LEN(Q1278) - 1)</f>
        <v>rock</v>
      </c>
      <c r="S1278" s="11">
        <f>(((J1278/60)/60)/24)+DATE(1970,1,1)</f>
        <v>40007.704247685186</v>
      </c>
      <c r="T1278" s="12">
        <f>(((I1278/60)/60)/24)+DATE(1970,1,1)</f>
        <v>40057.166666666664</v>
      </c>
      <c r="U1278" s="14">
        <f>YEAR(T1278)</f>
        <v>2009</v>
      </c>
    </row>
    <row r="1279" spans="1:21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>ROUND(((E1279 / D1279)*100), 0)</f>
        <v>106</v>
      </c>
      <c r="P1279">
        <f>IF(L1279&lt;&gt;0, ROUND(E1279/L1279, 2), 0)</f>
        <v>38.54</v>
      </c>
      <c r="Q1279" s="5" t="str">
        <f>LEFT(N1279, SEARCH("/",N1279,1)-1)</f>
        <v>music</v>
      </c>
      <c r="R1279" s="5" t="str">
        <f>RIGHT(N1279, LEN(N1279) - LEN(Q1279) - 1)</f>
        <v>rock</v>
      </c>
      <c r="S1279" s="11">
        <f>(((J1279/60)/60)/24)+DATE(1970,1,1)</f>
        <v>41121.561886574076</v>
      </c>
      <c r="T1279" s="12">
        <f>(((I1279/60)/60)/24)+DATE(1970,1,1)</f>
        <v>41156.561886574076</v>
      </c>
      <c r="U1279" s="14">
        <f>YEAR(T1279)</f>
        <v>2012</v>
      </c>
    </row>
    <row r="1280" spans="1:21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>ROUND(((E1280 / D1280)*100), 0)</f>
        <v>155</v>
      </c>
      <c r="P1280">
        <f>IF(L1280&lt;&gt;0, ROUND(E1280/L1280, 2), 0)</f>
        <v>53.01</v>
      </c>
      <c r="Q1280" s="5" t="str">
        <f>LEFT(N1280, SEARCH("/",N1280,1)-1)</f>
        <v>music</v>
      </c>
      <c r="R1280" s="5" t="str">
        <f>RIGHT(N1280, LEN(N1280) - LEN(Q1280) - 1)</f>
        <v>rock</v>
      </c>
      <c r="S1280" s="11">
        <f>(((J1280/60)/60)/24)+DATE(1970,1,1)</f>
        <v>41786.555162037039</v>
      </c>
      <c r="T1280" s="12">
        <f>(((I1280/60)/60)/24)+DATE(1970,1,1)</f>
        <v>41815.083333333336</v>
      </c>
      <c r="U1280" s="14">
        <f>YEAR(T1280)</f>
        <v>2014</v>
      </c>
    </row>
    <row r="1281" spans="1:21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>ROUND(((E1281 / D1281)*100), 0)</f>
        <v>111</v>
      </c>
      <c r="P1281">
        <f>IF(L1281&lt;&gt;0, ROUND(E1281/L1281, 2), 0)</f>
        <v>73.36</v>
      </c>
      <c r="Q1281" s="5" t="str">
        <f>LEFT(N1281, SEARCH("/",N1281,1)-1)</f>
        <v>music</v>
      </c>
      <c r="R1281" s="5" t="str">
        <f>RIGHT(N1281, LEN(N1281) - LEN(Q1281) - 1)</f>
        <v>rock</v>
      </c>
      <c r="S1281" s="11">
        <f>(((J1281/60)/60)/24)+DATE(1970,1,1)</f>
        <v>41682.099189814813</v>
      </c>
      <c r="T1281" s="12">
        <f>(((I1281/60)/60)/24)+DATE(1970,1,1)</f>
        <v>41722.057523148149</v>
      </c>
      <c r="U1281" s="14">
        <f>YEAR(T1281)</f>
        <v>2014</v>
      </c>
    </row>
    <row r="1282" spans="1:21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>ROUND(((E1282 / D1282)*100), 0)</f>
        <v>111</v>
      </c>
      <c r="P1282">
        <f>IF(L1282&lt;&gt;0, ROUND(E1282/L1282, 2), 0)</f>
        <v>127.98</v>
      </c>
      <c r="Q1282" s="5" t="str">
        <f>LEFT(N1282, SEARCH("/",N1282,1)-1)</f>
        <v>music</v>
      </c>
      <c r="R1282" s="5" t="str">
        <f>RIGHT(N1282, LEN(N1282) - LEN(Q1282) - 1)</f>
        <v>rock</v>
      </c>
      <c r="S1282" s="11">
        <f>(((J1282/60)/60)/24)+DATE(1970,1,1)</f>
        <v>40513.757569444446</v>
      </c>
      <c r="T1282" s="12">
        <f>(((I1282/60)/60)/24)+DATE(1970,1,1)</f>
        <v>40603.757569444446</v>
      </c>
      <c r="U1282" s="14">
        <f>YEAR(T1282)</f>
        <v>2011</v>
      </c>
    </row>
    <row r="1283" spans="1:21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>ROUND(((E1283 / D1283)*100), 0)</f>
        <v>111</v>
      </c>
      <c r="P1283">
        <f>IF(L1283&lt;&gt;0, ROUND(E1283/L1283, 2), 0)</f>
        <v>104.73</v>
      </c>
      <c r="Q1283" s="5" t="str">
        <f>LEFT(N1283, SEARCH("/",N1283,1)-1)</f>
        <v>music</v>
      </c>
      <c r="R1283" s="5" t="str">
        <f>RIGHT(N1283, LEN(N1283) - LEN(Q1283) - 1)</f>
        <v>rock</v>
      </c>
      <c r="S1283" s="11">
        <f>(((J1283/60)/60)/24)+DATE(1970,1,1)</f>
        <v>41463.743472222224</v>
      </c>
      <c r="T1283" s="12">
        <f>(((I1283/60)/60)/24)+DATE(1970,1,1)</f>
        <v>41483.743472222224</v>
      </c>
      <c r="U1283" s="14">
        <f>YEAR(T1283)</f>
        <v>2013</v>
      </c>
    </row>
    <row r="1284" spans="1:21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>ROUND(((E1284 / D1284)*100), 0)</f>
        <v>124</v>
      </c>
      <c r="P1284">
        <f>IF(L1284&lt;&gt;0, ROUND(E1284/L1284, 2), 0)</f>
        <v>67.67</v>
      </c>
      <c r="Q1284" s="5" t="str">
        <f>LEFT(N1284, SEARCH("/",N1284,1)-1)</f>
        <v>music</v>
      </c>
      <c r="R1284" s="5" t="str">
        <f>RIGHT(N1284, LEN(N1284) - LEN(Q1284) - 1)</f>
        <v>rock</v>
      </c>
      <c r="S1284" s="11">
        <f>(((J1284/60)/60)/24)+DATE(1970,1,1)</f>
        <v>41586.475173611114</v>
      </c>
      <c r="T1284" s="12">
        <f>(((I1284/60)/60)/24)+DATE(1970,1,1)</f>
        <v>41617.207638888889</v>
      </c>
      <c r="U1284" s="14">
        <f>YEAR(T1284)</f>
        <v>2013</v>
      </c>
    </row>
    <row r="1285" spans="1:21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>ROUND(((E1285 / D1285)*100), 0)</f>
        <v>211</v>
      </c>
      <c r="P1285">
        <f>IF(L1285&lt;&gt;0, ROUND(E1285/L1285, 2), 0)</f>
        <v>95.93</v>
      </c>
      <c r="Q1285" s="5" t="str">
        <f>LEFT(N1285, SEARCH("/",N1285,1)-1)</f>
        <v>music</v>
      </c>
      <c r="R1285" s="5" t="str">
        <f>RIGHT(N1285, LEN(N1285) - LEN(Q1285) - 1)</f>
        <v>rock</v>
      </c>
      <c r="S1285" s="11">
        <f>(((J1285/60)/60)/24)+DATE(1970,1,1)</f>
        <v>41320.717465277776</v>
      </c>
      <c r="T1285" s="12">
        <f>(((I1285/60)/60)/24)+DATE(1970,1,1)</f>
        <v>41344.166666666664</v>
      </c>
      <c r="U1285" s="14">
        <f>YEAR(T1285)</f>
        <v>2013</v>
      </c>
    </row>
    <row r="1286" spans="1:21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>ROUND(((E1286 / D1286)*100), 0)</f>
        <v>101</v>
      </c>
      <c r="P1286">
        <f>IF(L1286&lt;&gt;0, ROUND(E1286/L1286, 2), 0)</f>
        <v>65.16</v>
      </c>
      <c r="Q1286" s="5" t="str">
        <f>LEFT(N1286, SEARCH("/",N1286,1)-1)</f>
        <v>theater</v>
      </c>
      <c r="R1286" s="5" t="str">
        <f>RIGHT(N1286, LEN(N1286) - LEN(Q1286) - 1)</f>
        <v>plays</v>
      </c>
      <c r="S1286" s="11">
        <f>(((J1286/60)/60)/24)+DATE(1970,1,1)</f>
        <v>42712.23474537037</v>
      </c>
      <c r="T1286" s="12">
        <f>(((I1286/60)/60)/24)+DATE(1970,1,1)</f>
        <v>42735.707638888889</v>
      </c>
      <c r="U1286" s="14">
        <f>YEAR(T1286)</f>
        <v>2016</v>
      </c>
    </row>
    <row r="1287" spans="1:21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>ROUND(((E1287 / D1287)*100), 0)</f>
        <v>102</v>
      </c>
      <c r="P1287">
        <f>IF(L1287&lt;&gt;0, ROUND(E1287/L1287, 2), 0)</f>
        <v>32.270000000000003</v>
      </c>
      <c r="Q1287" s="5" t="str">
        <f>LEFT(N1287, SEARCH("/",N1287,1)-1)</f>
        <v>theater</v>
      </c>
      <c r="R1287" s="5" t="str">
        <f>RIGHT(N1287, LEN(N1287) - LEN(Q1287) - 1)</f>
        <v>plays</v>
      </c>
      <c r="S1287" s="11">
        <f>(((J1287/60)/60)/24)+DATE(1970,1,1)</f>
        <v>42160.583043981482</v>
      </c>
      <c r="T1287" s="12">
        <f>(((I1287/60)/60)/24)+DATE(1970,1,1)</f>
        <v>42175.583043981482</v>
      </c>
      <c r="U1287" s="14">
        <f>YEAR(T1287)</f>
        <v>2015</v>
      </c>
    </row>
    <row r="1288" spans="1:21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>ROUND(((E1288 / D1288)*100), 0)</f>
        <v>108</v>
      </c>
      <c r="P1288">
        <f>IF(L1288&lt;&gt;0, ROUND(E1288/L1288, 2), 0)</f>
        <v>81.25</v>
      </c>
      <c r="Q1288" s="5" t="str">
        <f>LEFT(N1288, SEARCH("/",N1288,1)-1)</f>
        <v>theater</v>
      </c>
      <c r="R1288" s="5" t="str">
        <f>RIGHT(N1288, LEN(N1288) - LEN(Q1288) - 1)</f>
        <v>plays</v>
      </c>
      <c r="S1288" s="11">
        <f>(((J1288/60)/60)/24)+DATE(1970,1,1)</f>
        <v>42039.384571759263</v>
      </c>
      <c r="T1288" s="12">
        <f>(((I1288/60)/60)/24)+DATE(1970,1,1)</f>
        <v>42052.583333333328</v>
      </c>
      <c r="U1288" s="14">
        <f>YEAR(T1288)</f>
        <v>2015</v>
      </c>
    </row>
    <row r="1289" spans="1:21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>ROUND(((E1289 / D1289)*100), 0)</f>
        <v>242</v>
      </c>
      <c r="P1289">
        <f>IF(L1289&lt;&gt;0, ROUND(E1289/L1289, 2), 0)</f>
        <v>24.2</v>
      </c>
      <c r="Q1289" s="5" t="str">
        <f>LEFT(N1289, SEARCH("/",N1289,1)-1)</f>
        <v>theater</v>
      </c>
      <c r="R1289" s="5" t="str">
        <f>RIGHT(N1289, LEN(N1289) - LEN(Q1289) - 1)</f>
        <v>plays</v>
      </c>
      <c r="S1289" s="11">
        <f>(((J1289/60)/60)/24)+DATE(1970,1,1)</f>
        <v>42107.621018518519</v>
      </c>
      <c r="T1289" s="12">
        <f>(((I1289/60)/60)/24)+DATE(1970,1,1)</f>
        <v>42167.621018518519</v>
      </c>
      <c r="U1289" s="14">
        <f>YEAR(T1289)</f>
        <v>2015</v>
      </c>
    </row>
    <row r="1290" spans="1:21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>ROUND(((E1290 / D1290)*100), 0)</f>
        <v>100</v>
      </c>
      <c r="P1290">
        <f>IF(L1290&lt;&gt;0, ROUND(E1290/L1290, 2), 0)</f>
        <v>65.87</v>
      </c>
      <c r="Q1290" s="5" t="str">
        <f>LEFT(N1290, SEARCH("/",N1290,1)-1)</f>
        <v>theater</v>
      </c>
      <c r="R1290" s="5" t="str">
        <f>RIGHT(N1290, LEN(N1290) - LEN(Q1290) - 1)</f>
        <v>plays</v>
      </c>
      <c r="S1290" s="11">
        <f>(((J1290/60)/60)/24)+DATE(1970,1,1)</f>
        <v>42561.154664351852</v>
      </c>
      <c r="T1290" s="12">
        <f>(((I1290/60)/60)/24)+DATE(1970,1,1)</f>
        <v>42592.166666666672</v>
      </c>
      <c r="U1290" s="14">
        <f>YEAR(T1290)</f>
        <v>2016</v>
      </c>
    </row>
    <row r="1291" spans="1:21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>ROUND(((E1291 / D1291)*100), 0)</f>
        <v>125</v>
      </c>
      <c r="P1291">
        <f>IF(L1291&lt;&gt;0, ROUND(E1291/L1291, 2), 0)</f>
        <v>36.08</v>
      </c>
      <c r="Q1291" s="5" t="str">
        <f>LEFT(N1291, SEARCH("/",N1291,1)-1)</f>
        <v>theater</v>
      </c>
      <c r="R1291" s="5" t="str">
        <f>RIGHT(N1291, LEN(N1291) - LEN(Q1291) - 1)</f>
        <v>plays</v>
      </c>
      <c r="S1291" s="11">
        <f>(((J1291/60)/60)/24)+DATE(1970,1,1)</f>
        <v>42709.134780092587</v>
      </c>
      <c r="T1291" s="12">
        <f>(((I1291/60)/60)/24)+DATE(1970,1,1)</f>
        <v>42739.134780092587</v>
      </c>
      <c r="U1291" s="14">
        <f>YEAR(T1291)</f>
        <v>2017</v>
      </c>
    </row>
    <row r="1292" spans="1:21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>ROUND(((E1292 / D1292)*100), 0)</f>
        <v>109</v>
      </c>
      <c r="P1292">
        <f>IF(L1292&lt;&gt;0, ROUND(E1292/L1292, 2), 0)</f>
        <v>44.19</v>
      </c>
      <c r="Q1292" s="5" t="str">
        <f>LEFT(N1292, SEARCH("/",N1292,1)-1)</f>
        <v>theater</v>
      </c>
      <c r="R1292" s="5" t="str">
        <f>RIGHT(N1292, LEN(N1292) - LEN(Q1292) - 1)</f>
        <v>plays</v>
      </c>
      <c r="S1292" s="11">
        <f>(((J1292/60)/60)/24)+DATE(1970,1,1)</f>
        <v>42086.614942129629</v>
      </c>
      <c r="T1292" s="12">
        <f>(((I1292/60)/60)/24)+DATE(1970,1,1)</f>
        <v>42117.290972222225</v>
      </c>
      <c r="U1292" s="14">
        <f>YEAR(T1292)</f>
        <v>2015</v>
      </c>
    </row>
    <row r="1293" spans="1:21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>ROUND(((E1293 / D1293)*100), 0)</f>
        <v>146</v>
      </c>
      <c r="P1293">
        <f>IF(L1293&lt;&gt;0, ROUND(E1293/L1293, 2), 0)</f>
        <v>104.07</v>
      </c>
      <c r="Q1293" s="5" t="str">
        <f>LEFT(N1293, SEARCH("/",N1293,1)-1)</f>
        <v>theater</v>
      </c>
      <c r="R1293" s="5" t="str">
        <f>RIGHT(N1293, LEN(N1293) - LEN(Q1293) - 1)</f>
        <v>plays</v>
      </c>
      <c r="S1293" s="11">
        <f>(((J1293/60)/60)/24)+DATE(1970,1,1)</f>
        <v>42064.652673611112</v>
      </c>
      <c r="T1293" s="12">
        <f>(((I1293/60)/60)/24)+DATE(1970,1,1)</f>
        <v>42101.291666666672</v>
      </c>
      <c r="U1293" s="14">
        <f>YEAR(T1293)</f>
        <v>2015</v>
      </c>
    </row>
    <row r="1294" spans="1:21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>ROUND(((E1294 / D1294)*100), 0)</f>
        <v>110</v>
      </c>
      <c r="P1294">
        <f>IF(L1294&lt;&gt;0, ROUND(E1294/L1294, 2), 0)</f>
        <v>35.96</v>
      </c>
      <c r="Q1294" s="5" t="str">
        <f>LEFT(N1294, SEARCH("/",N1294,1)-1)</f>
        <v>theater</v>
      </c>
      <c r="R1294" s="5" t="str">
        <f>RIGHT(N1294, LEN(N1294) - LEN(Q1294) - 1)</f>
        <v>plays</v>
      </c>
      <c r="S1294" s="11">
        <f>(((J1294/60)/60)/24)+DATE(1970,1,1)</f>
        <v>42256.764212962968</v>
      </c>
      <c r="T1294" s="12">
        <f>(((I1294/60)/60)/24)+DATE(1970,1,1)</f>
        <v>42283.957638888889</v>
      </c>
      <c r="U1294" s="14">
        <f>YEAR(T1294)</f>
        <v>2015</v>
      </c>
    </row>
    <row r="1295" spans="1:21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>ROUND(((E1295 / D1295)*100), 0)</f>
        <v>102</v>
      </c>
      <c r="P1295">
        <f>IF(L1295&lt;&gt;0, ROUND(E1295/L1295, 2), 0)</f>
        <v>127.79</v>
      </c>
      <c r="Q1295" s="5" t="str">
        <f>LEFT(N1295, SEARCH("/",N1295,1)-1)</f>
        <v>theater</v>
      </c>
      <c r="R1295" s="5" t="str">
        <f>RIGHT(N1295, LEN(N1295) - LEN(Q1295) - 1)</f>
        <v>plays</v>
      </c>
      <c r="S1295" s="11">
        <f>(((J1295/60)/60)/24)+DATE(1970,1,1)</f>
        <v>42292.701053240744</v>
      </c>
      <c r="T1295" s="12">
        <f>(((I1295/60)/60)/24)+DATE(1970,1,1)</f>
        <v>42322.742719907401</v>
      </c>
      <c r="U1295" s="14">
        <f>YEAR(T1295)</f>
        <v>2015</v>
      </c>
    </row>
    <row r="1296" spans="1:21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>ROUND(((E1296 / D1296)*100), 0)</f>
        <v>122</v>
      </c>
      <c r="P1296">
        <f>IF(L1296&lt;&gt;0, ROUND(E1296/L1296, 2), 0)</f>
        <v>27.73</v>
      </c>
      <c r="Q1296" s="5" t="str">
        <f>LEFT(N1296, SEARCH("/",N1296,1)-1)</f>
        <v>theater</v>
      </c>
      <c r="R1296" s="5" t="str">
        <f>RIGHT(N1296, LEN(N1296) - LEN(Q1296) - 1)</f>
        <v>plays</v>
      </c>
      <c r="S1296" s="11">
        <f>(((J1296/60)/60)/24)+DATE(1970,1,1)</f>
        <v>42278.453668981485</v>
      </c>
      <c r="T1296" s="12">
        <f>(((I1296/60)/60)/24)+DATE(1970,1,1)</f>
        <v>42296.458333333328</v>
      </c>
      <c r="U1296" s="14">
        <f>YEAR(T1296)</f>
        <v>2015</v>
      </c>
    </row>
    <row r="1297" spans="1:21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>ROUND(((E1297 / D1297)*100), 0)</f>
        <v>102</v>
      </c>
      <c r="P1297">
        <f>IF(L1297&lt;&gt;0, ROUND(E1297/L1297, 2), 0)</f>
        <v>39.83</v>
      </c>
      <c r="Q1297" s="5" t="str">
        <f>LEFT(N1297, SEARCH("/",N1297,1)-1)</f>
        <v>theater</v>
      </c>
      <c r="R1297" s="5" t="str">
        <f>RIGHT(N1297, LEN(N1297) - LEN(Q1297) - 1)</f>
        <v>plays</v>
      </c>
      <c r="S1297" s="11">
        <f>(((J1297/60)/60)/24)+DATE(1970,1,1)</f>
        <v>42184.572881944448</v>
      </c>
      <c r="T1297" s="12">
        <f>(((I1297/60)/60)/24)+DATE(1970,1,1)</f>
        <v>42214.708333333328</v>
      </c>
      <c r="U1297" s="14">
        <f>YEAR(T1297)</f>
        <v>2015</v>
      </c>
    </row>
    <row r="1298" spans="1:21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>ROUND(((E1298 / D1298)*100), 0)</f>
        <v>141</v>
      </c>
      <c r="P1298">
        <f>IF(L1298&lt;&gt;0, ROUND(E1298/L1298, 2), 0)</f>
        <v>52.17</v>
      </c>
      <c r="Q1298" s="5" t="str">
        <f>LEFT(N1298, SEARCH("/",N1298,1)-1)</f>
        <v>theater</v>
      </c>
      <c r="R1298" s="5" t="str">
        <f>RIGHT(N1298, LEN(N1298) - LEN(Q1298) - 1)</f>
        <v>plays</v>
      </c>
      <c r="S1298" s="11">
        <f>(((J1298/60)/60)/24)+DATE(1970,1,1)</f>
        <v>42423.050613425927</v>
      </c>
      <c r="T1298" s="12">
        <f>(((I1298/60)/60)/24)+DATE(1970,1,1)</f>
        <v>42443.008946759262</v>
      </c>
      <c r="U1298" s="14">
        <f>YEAR(T1298)</f>
        <v>2016</v>
      </c>
    </row>
    <row r="1299" spans="1:21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>ROUND(((E1299 / D1299)*100), 0)</f>
        <v>110</v>
      </c>
      <c r="P1299">
        <f>IF(L1299&lt;&gt;0, ROUND(E1299/L1299, 2), 0)</f>
        <v>92.04</v>
      </c>
      <c r="Q1299" s="5" t="str">
        <f>LEFT(N1299, SEARCH("/",N1299,1)-1)</f>
        <v>theater</v>
      </c>
      <c r="R1299" s="5" t="str">
        <f>RIGHT(N1299, LEN(N1299) - LEN(Q1299) - 1)</f>
        <v>plays</v>
      </c>
      <c r="S1299" s="11">
        <f>(((J1299/60)/60)/24)+DATE(1970,1,1)</f>
        <v>42461.747199074074</v>
      </c>
      <c r="T1299" s="12">
        <f>(((I1299/60)/60)/24)+DATE(1970,1,1)</f>
        <v>42491.747199074074</v>
      </c>
      <c r="U1299" s="14">
        <f>YEAR(T1299)</f>
        <v>2016</v>
      </c>
    </row>
    <row r="1300" spans="1:21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>ROUND(((E1300 / D1300)*100), 0)</f>
        <v>105</v>
      </c>
      <c r="P1300">
        <f>IF(L1300&lt;&gt;0, ROUND(E1300/L1300, 2), 0)</f>
        <v>63.42</v>
      </c>
      <c r="Q1300" s="5" t="str">
        <f>LEFT(N1300, SEARCH("/",N1300,1)-1)</f>
        <v>theater</v>
      </c>
      <c r="R1300" s="5" t="str">
        <f>RIGHT(N1300, LEN(N1300) - LEN(Q1300) - 1)</f>
        <v>plays</v>
      </c>
      <c r="S1300" s="11">
        <f>(((J1300/60)/60)/24)+DATE(1970,1,1)</f>
        <v>42458.680925925932</v>
      </c>
      <c r="T1300" s="12">
        <f>(((I1300/60)/60)/24)+DATE(1970,1,1)</f>
        <v>42488.680925925932</v>
      </c>
      <c r="U1300" s="14">
        <f>YEAR(T1300)</f>
        <v>2016</v>
      </c>
    </row>
    <row r="1301" spans="1:21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>ROUND(((E1301 / D1301)*100), 0)</f>
        <v>124</v>
      </c>
      <c r="P1301">
        <f>IF(L1301&lt;&gt;0, ROUND(E1301/L1301, 2), 0)</f>
        <v>135.63</v>
      </c>
      <c r="Q1301" s="5" t="str">
        <f>LEFT(N1301, SEARCH("/",N1301,1)-1)</f>
        <v>theater</v>
      </c>
      <c r="R1301" s="5" t="str">
        <f>RIGHT(N1301, LEN(N1301) - LEN(Q1301) - 1)</f>
        <v>plays</v>
      </c>
      <c r="S1301" s="11">
        <f>(((J1301/60)/60)/24)+DATE(1970,1,1)</f>
        <v>42169.814340277779</v>
      </c>
      <c r="T1301" s="12">
        <f>(((I1301/60)/60)/24)+DATE(1970,1,1)</f>
        <v>42199.814340277779</v>
      </c>
      <c r="U1301" s="14">
        <f>YEAR(T1301)</f>
        <v>2015</v>
      </c>
    </row>
    <row r="1302" spans="1:21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>ROUND(((E1302 / D1302)*100), 0)</f>
        <v>135</v>
      </c>
      <c r="P1302">
        <f>IF(L1302&lt;&gt;0, ROUND(E1302/L1302, 2), 0)</f>
        <v>168.75</v>
      </c>
      <c r="Q1302" s="5" t="str">
        <f>LEFT(N1302, SEARCH("/",N1302,1)-1)</f>
        <v>theater</v>
      </c>
      <c r="R1302" s="5" t="str">
        <f>RIGHT(N1302, LEN(N1302) - LEN(Q1302) - 1)</f>
        <v>plays</v>
      </c>
      <c r="S1302" s="11">
        <f>(((J1302/60)/60)/24)+DATE(1970,1,1)</f>
        <v>42483.675208333334</v>
      </c>
      <c r="T1302" s="12">
        <f>(((I1302/60)/60)/24)+DATE(1970,1,1)</f>
        <v>42522.789583333331</v>
      </c>
      <c r="U1302" s="14">
        <f>YEAR(T1302)</f>
        <v>2016</v>
      </c>
    </row>
    <row r="1303" spans="1:21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>ROUND(((E1303 / D1303)*100), 0)</f>
        <v>103</v>
      </c>
      <c r="P1303">
        <f>IF(L1303&lt;&gt;0, ROUND(E1303/L1303, 2), 0)</f>
        <v>70.86</v>
      </c>
      <c r="Q1303" s="5" t="str">
        <f>LEFT(N1303, SEARCH("/",N1303,1)-1)</f>
        <v>theater</v>
      </c>
      <c r="R1303" s="5" t="str">
        <f>RIGHT(N1303, LEN(N1303) - LEN(Q1303) - 1)</f>
        <v>plays</v>
      </c>
      <c r="S1303" s="11">
        <f>(((J1303/60)/60)/24)+DATE(1970,1,1)</f>
        <v>42195.749745370369</v>
      </c>
      <c r="T1303" s="12">
        <f>(((I1303/60)/60)/24)+DATE(1970,1,1)</f>
        <v>42206.125</v>
      </c>
      <c r="U1303" s="14">
        <f>YEAR(T1303)</f>
        <v>2015</v>
      </c>
    </row>
    <row r="1304" spans="1:21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>ROUND(((E1304 / D1304)*100), 0)</f>
        <v>100</v>
      </c>
      <c r="P1304">
        <f>IF(L1304&lt;&gt;0, ROUND(E1304/L1304, 2), 0)</f>
        <v>50</v>
      </c>
      <c r="Q1304" s="5" t="str">
        <f>LEFT(N1304, SEARCH("/",N1304,1)-1)</f>
        <v>theater</v>
      </c>
      <c r="R1304" s="5" t="str">
        <f>RIGHT(N1304, LEN(N1304) - LEN(Q1304) - 1)</f>
        <v>plays</v>
      </c>
      <c r="S1304" s="11">
        <f>(((J1304/60)/60)/24)+DATE(1970,1,1)</f>
        <v>42675.057997685188</v>
      </c>
      <c r="T1304" s="12">
        <f>(((I1304/60)/60)/24)+DATE(1970,1,1)</f>
        <v>42705.099664351852</v>
      </c>
      <c r="U1304" s="14">
        <f>YEAR(T1304)</f>
        <v>2016</v>
      </c>
    </row>
    <row r="1305" spans="1:21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>ROUND(((E1305 / D1305)*100), 0)</f>
        <v>130</v>
      </c>
      <c r="P1305">
        <f>IF(L1305&lt;&gt;0, ROUND(E1305/L1305, 2), 0)</f>
        <v>42.21</v>
      </c>
      <c r="Q1305" s="5" t="str">
        <f>LEFT(N1305, SEARCH("/",N1305,1)-1)</f>
        <v>theater</v>
      </c>
      <c r="R1305" s="5" t="str">
        <f>RIGHT(N1305, LEN(N1305) - LEN(Q1305) - 1)</f>
        <v>plays</v>
      </c>
      <c r="S1305" s="11">
        <f>(((J1305/60)/60)/24)+DATE(1970,1,1)</f>
        <v>42566.441203703704</v>
      </c>
      <c r="T1305" s="12">
        <f>(((I1305/60)/60)/24)+DATE(1970,1,1)</f>
        <v>42582.458333333328</v>
      </c>
      <c r="U1305" s="14">
        <f>YEAR(T1305)</f>
        <v>2016</v>
      </c>
    </row>
    <row r="1306" spans="1:21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>ROUND(((E1306 / D1306)*100), 0)</f>
        <v>40</v>
      </c>
      <c r="P1306">
        <f>IF(L1306&lt;&gt;0, ROUND(E1306/L1306, 2), 0)</f>
        <v>152.41</v>
      </c>
      <c r="Q1306" s="5" t="str">
        <f>LEFT(N1306, SEARCH("/",N1306,1)-1)</f>
        <v>technology</v>
      </c>
      <c r="R1306" s="5" t="str">
        <f>RIGHT(N1306, LEN(N1306) - LEN(Q1306) - 1)</f>
        <v>wearables</v>
      </c>
      <c r="S1306" s="11">
        <f>(((J1306/60)/60)/24)+DATE(1970,1,1)</f>
        <v>42747.194502314815</v>
      </c>
      <c r="T1306" s="12">
        <f>(((I1306/60)/60)/24)+DATE(1970,1,1)</f>
        <v>42807.152835648143</v>
      </c>
      <c r="U1306" s="14">
        <f>YEAR(T1306)</f>
        <v>2017</v>
      </c>
    </row>
    <row r="1307" spans="1:21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>ROUND(((E1307 / D1307)*100), 0)</f>
        <v>26</v>
      </c>
      <c r="P1307">
        <f>IF(L1307&lt;&gt;0, ROUND(E1307/L1307, 2), 0)</f>
        <v>90.62</v>
      </c>
      <c r="Q1307" s="5" t="str">
        <f>LEFT(N1307, SEARCH("/",N1307,1)-1)</f>
        <v>technology</v>
      </c>
      <c r="R1307" s="5" t="str">
        <f>RIGHT(N1307, LEN(N1307) - LEN(Q1307) - 1)</f>
        <v>wearables</v>
      </c>
      <c r="S1307" s="11">
        <f>(((J1307/60)/60)/24)+DATE(1970,1,1)</f>
        <v>42543.665601851855</v>
      </c>
      <c r="T1307" s="12">
        <f>(((I1307/60)/60)/24)+DATE(1970,1,1)</f>
        <v>42572.729166666672</v>
      </c>
      <c r="U1307" s="14">
        <f>YEAR(T1307)</f>
        <v>2016</v>
      </c>
    </row>
    <row r="1308" spans="1:21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>ROUND(((E1308 / D1308)*100), 0)</f>
        <v>65</v>
      </c>
      <c r="P1308">
        <f>IF(L1308&lt;&gt;0, ROUND(E1308/L1308, 2), 0)</f>
        <v>201.6</v>
      </c>
      <c r="Q1308" s="5" t="str">
        <f>LEFT(N1308, SEARCH("/",N1308,1)-1)</f>
        <v>technology</v>
      </c>
      <c r="R1308" s="5" t="str">
        <f>RIGHT(N1308, LEN(N1308) - LEN(Q1308) - 1)</f>
        <v>wearables</v>
      </c>
      <c r="S1308" s="11">
        <f>(((J1308/60)/60)/24)+DATE(1970,1,1)</f>
        <v>41947.457569444443</v>
      </c>
      <c r="T1308" s="12">
        <f>(((I1308/60)/60)/24)+DATE(1970,1,1)</f>
        <v>41977.457569444443</v>
      </c>
      <c r="U1308" s="14">
        <f>YEAR(T1308)</f>
        <v>2014</v>
      </c>
    </row>
    <row r="1309" spans="1:21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>ROUND(((E1309 / D1309)*100), 0)</f>
        <v>12</v>
      </c>
      <c r="P1309">
        <f>IF(L1309&lt;&gt;0, ROUND(E1309/L1309, 2), 0)</f>
        <v>127.93</v>
      </c>
      <c r="Q1309" s="5" t="str">
        <f>LEFT(N1309, SEARCH("/",N1309,1)-1)</f>
        <v>technology</v>
      </c>
      <c r="R1309" s="5" t="str">
        <f>RIGHT(N1309, LEN(N1309) - LEN(Q1309) - 1)</f>
        <v>wearables</v>
      </c>
      <c r="S1309" s="11">
        <f>(((J1309/60)/60)/24)+DATE(1970,1,1)</f>
        <v>42387.503229166665</v>
      </c>
      <c r="T1309" s="12">
        <f>(((I1309/60)/60)/24)+DATE(1970,1,1)</f>
        <v>42417.503229166665</v>
      </c>
      <c r="U1309" s="14">
        <f>YEAR(T1309)</f>
        <v>2016</v>
      </c>
    </row>
    <row r="1310" spans="1:21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>ROUND(((E1310 / D1310)*100), 0)</f>
        <v>11</v>
      </c>
      <c r="P1310">
        <f>IF(L1310&lt;&gt;0, ROUND(E1310/L1310, 2), 0)</f>
        <v>29.89</v>
      </c>
      <c r="Q1310" s="5" t="str">
        <f>LEFT(N1310, SEARCH("/",N1310,1)-1)</f>
        <v>technology</v>
      </c>
      <c r="R1310" s="5" t="str">
        <f>RIGHT(N1310, LEN(N1310) - LEN(Q1310) - 1)</f>
        <v>wearables</v>
      </c>
      <c r="S1310" s="11">
        <f>(((J1310/60)/60)/24)+DATE(1970,1,1)</f>
        <v>42611.613564814819</v>
      </c>
      <c r="T1310" s="12">
        <f>(((I1310/60)/60)/24)+DATE(1970,1,1)</f>
        <v>42651.613564814819</v>
      </c>
      <c r="U1310" s="14">
        <f>YEAR(T1310)</f>
        <v>2016</v>
      </c>
    </row>
    <row r="1311" spans="1:21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>ROUND(((E1311 / D1311)*100), 0)</f>
        <v>112</v>
      </c>
      <c r="P1311">
        <f>IF(L1311&lt;&gt;0, ROUND(E1311/L1311, 2), 0)</f>
        <v>367.97</v>
      </c>
      <c r="Q1311" s="5" t="str">
        <f>LEFT(N1311, SEARCH("/",N1311,1)-1)</f>
        <v>technology</v>
      </c>
      <c r="R1311" s="5" t="str">
        <f>RIGHT(N1311, LEN(N1311) - LEN(Q1311) - 1)</f>
        <v>wearables</v>
      </c>
      <c r="S1311" s="11">
        <f>(((J1311/60)/60)/24)+DATE(1970,1,1)</f>
        <v>42257.882731481484</v>
      </c>
      <c r="T1311" s="12">
        <f>(((I1311/60)/60)/24)+DATE(1970,1,1)</f>
        <v>42292.882731481484</v>
      </c>
      <c r="U1311" s="14">
        <f>YEAR(T1311)</f>
        <v>2015</v>
      </c>
    </row>
    <row r="1312" spans="1:21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>ROUND(((E1312 / D1312)*100), 0)</f>
        <v>16</v>
      </c>
      <c r="P1312">
        <f>IF(L1312&lt;&gt;0, ROUND(E1312/L1312, 2), 0)</f>
        <v>129.16999999999999</v>
      </c>
      <c r="Q1312" s="5" t="str">
        <f>LEFT(N1312, SEARCH("/",N1312,1)-1)</f>
        <v>technology</v>
      </c>
      <c r="R1312" s="5" t="str">
        <f>RIGHT(N1312, LEN(N1312) - LEN(Q1312) - 1)</f>
        <v>wearables</v>
      </c>
      <c r="S1312" s="11">
        <f>(((J1312/60)/60)/24)+DATE(1970,1,1)</f>
        <v>42556.667245370365</v>
      </c>
      <c r="T1312" s="12">
        <f>(((I1312/60)/60)/24)+DATE(1970,1,1)</f>
        <v>42601.667245370365</v>
      </c>
      <c r="U1312" s="14">
        <f>YEAR(T1312)</f>
        <v>2016</v>
      </c>
    </row>
    <row r="1313" spans="1:21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>ROUND(((E1313 / D1313)*100), 0)</f>
        <v>32</v>
      </c>
      <c r="P1313">
        <f>IF(L1313&lt;&gt;0, ROUND(E1313/L1313, 2), 0)</f>
        <v>800.7</v>
      </c>
      <c r="Q1313" s="5" t="str">
        <f>LEFT(N1313, SEARCH("/",N1313,1)-1)</f>
        <v>technology</v>
      </c>
      <c r="R1313" s="5" t="str">
        <f>RIGHT(N1313, LEN(N1313) - LEN(Q1313) - 1)</f>
        <v>wearables</v>
      </c>
      <c r="S1313" s="11">
        <f>(((J1313/60)/60)/24)+DATE(1970,1,1)</f>
        <v>42669.802303240736</v>
      </c>
      <c r="T1313" s="12">
        <f>(((I1313/60)/60)/24)+DATE(1970,1,1)</f>
        <v>42704.843969907408</v>
      </c>
      <c r="U1313" s="14">
        <f>YEAR(T1313)</f>
        <v>2016</v>
      </c>
    </row>
    <row r="1314" spans="1:21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>ROUND(((E1314 / D1314)*100), 0)</f>
        <v>1</v>
      </c>
      <c r="P1314">
        <f>IF(L1314&lt;&gt;0, ROUND(E1314/L1314, 2), 0)</f>
        <v>28</v>
      </c>
      <c r="Q1314" s="5" t="str">
        <f>LEFT(N1314, SEARCH("/",N1314,1)-1)</f>
        <v>technology</v>
      </c>
      <c r="R1314" s="5" t="str">
        <f>RIGHT(N1314, LEN(N1314) - LEN(Q1314) - 1)</f>
        <v>wearables</v>
      </c>
      <c r="S1314" s="11">
        <f>(((J1314/60)/60)/24)+DATE(1970,1,1)</f>
        <v>42082.702800925923</v>
      </c>
      <c r="T1314" s="12">
        <f>(((I1314/60)/60)/24)+DATE(1970,1,1)</f>
        <v>42112.702800925923</v>
      </c>
      <c r="U1314" s="14">
        <f>YEAR(T1314)</f>
        <v>2015</v>
      </c>
    </row>
    <row r="1315" spans="1:21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>ROUND(((E1315 / D1315)*100), 0)</f>
        <v>31</v>
      </c>
      <c r="P1315">
        <f>IF(L1315&lt;&gt;0, ROUND(E1315/L1315, 2), 0)</f>
        <v>102.02</v>
      </c>
      <c r="Q1315" s="5" t="str">
        <f>LEFT(N1315, SEARCH("/",N1315,1)-1)</f>
        <v>technology</v>
      </c>
      <c r="R1315" s="5" t="str">
        <f>RIGHT(N1315, LEN(N1315) - LEN(Q1315) - 1)</f>
        <v>wearables</v>
      </c>
      <c r="S1315" s="11">
        <f>(((J1315/60)/60)/24)+DATE(1970,1,1)</f>
        <v>42402.709652777776</v>
      </c>
      <c r="T1315" s="12">
        <f>(((I1315/60)/60)/24)+DATE(1970,1,1)</f>
        <v>42432.709652777776</v>
      </c>
      <c r="U1315" s="14">
        <f>YEAR(T1315)</f>
        <v>2016</v>
      </c>
    </row>
    <row r="1316" spans="1:21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>ROUND(((E1316 / D1316)*100), 0)</f>
        <v>1</v>
      </c>
      <c r="P1316">
        <f>IF(L1316&lt;&gt;0, ROUND(E1316/L1316, 2), 0)</f>
        <v>184.36</v>
      </c>
      <c r="Q1316" s="5" t="str">
        <f>LEFT(N1316, SEARCH("/",N1316,1)-1)</f>
        <v>technology</v>
      </c>
      <c r="R1316" s="5" t="str">
        <f>RIGHT(N1316, LEN(N1316) - LEN(Q1316) - 1)</f>
        <v>wearables</v>
      </c>
      <c r="S1316" s="11">
        <f>(((J1316/60)/60)/24)+DATE(1970,1,1)</f>
        <v>42604.669675925921</v>
      </c>
      <c r="T1316" s="12">
        <f>(((I1316/60)/60)/24)+DATE(1970,1,1)</f>
        <v>42664.669675925921</v>
      </c>
      <c r="U1316" s="14">
        <f>YEAR(T1316)</f>
        <v>2016</v>
      </c>
    </row>
    <row r="1317" spans="1:21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>ROUND(((E1317 / D1317)*100), 0)</f>
        <v>40</v>
      </c>
      <c r="P1317">
        <f>IF(L1317&lt;&gt;0, ROUND(E1317/L1317, 2), 0)</f>
        <v>162.91999999999999</v>
      </c>
      <c r="Q1317" s="5" t="str">
        <f>LEFT(N1317, SEARCH("/",N1317,1)-1)</f>
        <v>technology</v>
      </c>
      <c r="R1317" s="5" t="str">
        <f>RIGHT(N1317, LEN(N1317) - LEN(Q1317) - 1)</f>
        <v>wearables</v>
      </c>
      <c r="S1317" s="11">
        <f>(((J1317/60)/60)/24)+DATE(1970,1,1)</f>
        <v>42278.498240740737</v>
      </c>
      <c r="T1317" s="12">
        <f>(((I1317/60)/60)/24)+DATE(1970,1,1)</f>
        <v>42314.041666666672</v>
      </c>
      <c r="U1317" s="14">
        <f>YEAR(T1317)</f>
        <v>2015</v>
      </c>
    </row>
    <row r="1318" spans="1:21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>ROUND(((E1318 / D1318)*100), 0)</f>
        <v>0</v>
      </c>
      <c r="P1318">
        <f>IF(L1318&lt;&gt;0, ROUND(E1318/L1318, 2), 0)</f>
        <v>1</v>
      </c>
      <c r="Q1318" s="5" t="str">
        <f>LEFT(N1318, SEARCH("/",N1318,1)-1)</f>
        <v>technology</v>
      </c>
      <c r="R1318" s="5" t="str">
        <f>RIGHT(N1318, LEN(N1318) - LEN(Q1318) - 1)</f>
        <v>wearables</v>
      </c>
      <c r="S1318" s="11">
        <f>(((J1318/60)/60)/24)+DATE(1970,1,1)</f>
        <v>42393.961909722217</v>
      </c>
      <c r="T1318" s="12">
        <f>(((I1318/60)/60)/24)+DATE(1970,1,1)</f>
        <v>42428.961909722217</v>
      </c>
      <c r="U1318" s="14">
        <f>YEAR(T1318)</f>
        <v>2016</v>
      </c>
    </row>
    <row r="1319" spans="1:21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>ROUND(((E1319 / D1319)*100), 0)</f>
        <v>6</v>
      </c>
      <c r="P1319">
        <f>IF(L1319&lt;&gt;0, ROUND(E1319/L1319, 2), 0)</f>
        <v>603.53</v>
      </c>
      <c r="Q1319" s="5" t="str">
        <f>LEFT(N1319, SEARCH("/",N1319,1)-1)</f>
        <v>technology</v>
      </c>
      <c r="R1319" s="5" t="str">
        <f>RIGHT(N1319, LEN(N1319) - LEN(Q1319) - 1)</f>
        <v>wearables</v>
      </c>
      <c r="S1319" s="11">
        <f>(((J1319/60)/60)/24)+DATE(1970,1,1)</f>
        <v>42520.235486111109</v>
      </c>
      <c r="T1319" s="12">
        <f>(((I1319/60)/60)/24)+DATE(1970,1,1)</f>
        <v>42572.583333333328</v>
      </c>
      <c r="U1319" s="14">
        <f>YEAR(T1319)</f>
        <v>2016</v>
      </c>
    </row>
    <row r="1320" spans="1:21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>ROUND(((E1320 / D1320)*100), 0)</f>
        <v>15</v>
      </c>
      <c r="P1320">
        <f>IF(L1320&lt;&gt;0, ROUND(E1320/L1320, 2), 0)</f>
        <v>45.41</v>
      </c>
      <c r="Q1320" s="5" t="str">
        <f>LEFT(N1320, SEARCH("/",N1320,1)-1)</f>
        <v>technology</v>
      </c>
      <c r="R1320" s="5" t="str">
        <f>RIGHT(N1320, LEN(N1320) - LEN(Q1320) - 1)</f>
        <v>wearables</v>
      </c>
      <c r="S1320" s="11">
        <f>(((J1320/60)/60)/24)+DATE(1970,1,1)</f>
        <v>41985.043657407412</v>
      </c>
      <c r="T1320" s="12">
        <f>(((I1320/60)/60)/24)+DATE(1970,1,1)</f>
        <v>42015.043657407412</v>
      </c>
      <c r="U1320" s="14">
        <f>YEAR(T1320)</f>
        <v>2015</v>
      </c>
    </row>
    <row r="1321" spans="1:21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>ROUND(((E1321 / D1321)*100), 0)</f>
        <v>15</v>
      </c>
      <c r="P1321">
        <f>IF(L1321&lt;&gt;0, ROUND(E1321/L1321, 2), 0)</f>
        <v>97.33</v>
      </c>
      <c r="Q1321" s="5" t="str">
        <f>LEFT(N1321, SEARCH("/",N1321,1)-1)</f>
        <v>technology</v>
      </c>
      <c r="R1321" s="5" t="str">
        <f>RIGHT(N1321, LEN(N1321) - LEN(Q1321) - 1)</f>
        <v>wearables</v>
      </c>
      <c r="S1321" s="11">
        <f>(((J1321/60)/60)/24)+DATE(1970,1,1)</f>
        <v>41816.812094907407</v>
      </c>
      <c r="T1321" s="12">
        <f>(((I1321/60)/60)/24)+DATE(1970,1,1)</f>
        <v>41831.666666666664</v>
      </c>
      <c r="U1321" s="14">
        <f>YEAR(T1321)</f>
        <v>2014</v>
      </c>
    </row>
    <row r="1322" spans="1:21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>ROUND(((E1322 / D1322)*100), 0)</f>
        <v>1</v>
      </c>
      <c r="P1322">
        <f>IF(L1322&lt;&gt;0, ROUND(E1322/L1322, 2), 0)</f>
        <v>167.67</v>
      </c>
      <c r="Q1322" s="5" t="str">
        <f>LEFT(N1322, SEARCH("/",N1322,1)-1)</f>
        <v>technology</v>
      </c>
      <c r="R1322" s="5" t="str">
        <f>RIGHT(N1322, LEN(N1322) - LEN(Q1322) - 1)</f>
        <v>wearables</v>
      </c>
      <c r="S1322" s="11">
        <f>(((J1322/60)/60)/24)+DATE(1970,1,1)</f>
        <v>42705.690347222218</v>
      </c>
      <c r="T1322" s="12">
        <f>(((I1322/60)/60)/24)+DATE(1970,1,1)</f>
        <v>42734.958333333328</v>
      </c>
      <c r="U1322" s="14">
        <f>YEAR(T1322)</f>
        <v>2016</v>
      </c>
    </row>
    <row r="1323" spans="1:21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>ROUND(((E1323 / D1323)*100), 0)</f>
        <v>1</v>
      </c>
      <c r="P1323">
        <f>IF(L1323&lt;&gt;0, ROUND(E1323/L1323, 2), 0)</f>
        <v>859.86</v>
      </c>
      <c r="Q1323" s="5" t="str">
        <f>LEFT(N1323, SEARCH("/",N1323,1)-1)</f>
        <v>technology</v>
      </c>
      <c r="R1323" s="5" t="str">
        <f>RIGHT(N1323, LEN(N1323) - LEN(Q1323) - 1)</f>
        <v>wearables</v>
      </c>
      <c r="S1323" s="11">
        <f>(((J1323/60)/60)/24)+DATE(1970,1,1)</f>
        <v>42697.74927083333</v>
      </c>
      <c r="T1323" s="12">
        <f>(((I1323/60)/60)/24)+DATE(1970,1,1)</f>
        <v>42727.74927083333</v>
      </c>
      <c r="U1323" s="14">
        <f>YEAR(T1323)</f>
        <v>2016</v>
      </c>
    </row>
    <row r="1324" spans="1:21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>ROUND(((E1324 / D1324)*100), 0)</f>
        <v>0</v>
      </c>
      <c r="P1324">
        <f>IF(L1324&lt;&gt;0, ROUND(E1324/L1324, 2), 0)</f>
        <v>26.5</v>
      </c>
      <c r="Q1324" s="5" t="str">
        <f>LEFT(N1324, SEARCH("/",N1324,1)-1)</f>
        <v>technology</v>
      </c>
      <c r="R1324" s="5" t="str">
        <f>RIGHT(N1324, LEN(N1324) - LEN(Q1324) - 1)</f>
        <v>wearables</v>
      </c>
      <c r="S1324" s="11">
        <f>(((J1324/60)/60)/24)+DATE(1970,1,1)</f>
        <v>42115.656539351854</v>
      </c>
      <c r="T1324" s="12">
        <f>(((I1324/60)/60)/24)+DATE(1970,1,1)</f>
        <v>42145.656539351854</v>
      </c>
      <c r="U1324" s="14">
        <f>YEAR(T1324)</f>
        <v>2015</v>
      </c>
    </row>
    <row r="1325" spans="1:21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>ROUND(((E1325 / D1325)*100), 0)</f>
        <v>9</v>
      </c>
      <c r="P1325">
        <f>IF(L1325&lt;&gt;0, ROUND(E1325/L1325, 2), 0)</f>
        <v>30.27</v>
      </c>
      <c r="Q1325" s="5" t="str">
        <f>LEFT(N1325, SEARCH("/",N1325,1)-1)</f>
        <v>technology</v>
      </c>
      <c r="R1325" s="5" t="str">
        <f>RIGHT(N1325, LEN(N1325) - LEN(Q1325) - 1)</f>
        <v>wearables</v>
      </c>
      <c r="S1325" s="11">
        <f>(((J1325/60)/60)/24)+DATE(1970,1,1)</f>
        <v>42451.698449074072</v>
      </c>
      <c r="T1325" s="12">
        <f>(((I1325/60)/60)/24)+DATE(1970,1,1)</f>
        <v>42486.288194444445</v>
      </c>
      <c r="U1325" s="14">
        <f>YEAR(T1325)</f>
        <v>2016</v>
      </c>
    </row>
    <row r="1326" spans="1:21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>ROUND(((E1326 / D1326)*100), 0)</f>
        <v>10</v>
      </c>
      <c r="P1326">
        <f>IF(L1326&lt;&gt;0, ROUND(E1326/L1326, 2), 0)</f>
        <v>54.67</v>
      </c>
      <c r="Q1326" s="5" t="str">
        <f>LEFT(N1326, SEARCH("/",N1326,1)-1)</f>
        <v>technology</v>
      </c>
      <c r="R1326" s="5" t="str">
        <f>RIGHT(N1326, LEN(N1326) - LEN(Q1326) - 1)</f>
        <v>wearables</v>
      </c>
      <c r="S1326" s="11">
        <f>(((J1326/60)/60)/24)+DATE(1970,1,1)</f>
        <v>42626.633703703701</v>
      </c>
      <c r="T1326" s="12">
        <f>(((I1326/60)/60)/24)+DATE(1970,1,1)</f>
        <v>42656.633703703701</v>
      </c>
      <c r="U1326" s="14">
        <f>YEAR(T1326)</f>
        <v>2016</v>
      </c>
    </row>
    <row r="1327" spans="1:21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>ROUND(((E1327 / D1327)*100), 0)</f>
        <v>2</v>
      </c>
      <c r="P1327">
        <f>IF(L1327&lt;&gt;0, ROUND(E1327/L1327, 2), 0)</f>
        <v>60.75</v>
      </c>
      <c r="Q1327" s="5" t="str">
        <f>LEFT(N1327, SEARCH("/",N1327,1)-1)</f>
        <v>technology</v>
      </c>
      <c r="R1327" s="5" t="str">
        <f>RIGHT(N1327, LEN(N1327) - LEN(Q1327) - 1)</f>
        <v>wearables</v>
      </c>
      <c r="S1327" s="11">
        <f>(((J1327/60)/60)/24)+DATE(1970,1,1)</f>
        <v>42704.086053240739</v>
      </c>
      <c r="T1327" s="12">
        <f>(((I1327/60)/60)/24)+DATE(1970,1,1)</f>
        <v>42734.086053240739</v>
      </c>
      <c r="U1327" s="14">
        <f>YEAR(T1327)</f>
        <v>2016</v>
      </c>
    </row>
    <row r="1328" spans="1:21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>ROUND(((E1328 / D1328)*100), 0)</f>
        <v>1</v>
      </c>
      <c r="P1328">
        <f>IF(L1328&lt;&gt;0, ROUND(E1328/L1328, 2), 0)</f>
        <v>102.73</v>
      </c>
      <c r="Q1328" s="5" t="str">
        <f>LEFT(N1328, SEARCH("/",N1328,1)-1)</f>
        <v>technology</v>
      </c>
      <c r="R1328" s="5" t="str">
        <f>RIGHT(N1328, LEN(N1328) - LEN(Q1328) - 1)</f>
        <v>wearables</v>
      </c>
      <c r="S1328" s="11">
        <f>(((J1328/60)/60)/24)+DATE(1970,1,1)</f>
        <v>41974.791990740734</v>
      </c>
      <c r="T1328" s="12">
        <f>(((I1328/60)/60)/24)+DATE(1970,1,1)</f>
        <v>42019.791990740734</v>
      </c>
      <c r="U1328" s="14">
        <f>YEAR(T1328)</f>
        <v>2015</v>
      </c>
    </row>
    <row r="1329" spans="1:21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>ROUND(((E1329 / D1329)*100), 0)</f>
        <v>4</v>
      </c>
      <c r="P1329">
        <f>IF(L1329&lt;&gt;0, ROUND(E1329/L1329, 2), 0)</f>
        <v>41.59</v>
      </c>
      <c r="Q1329" s="5" t="str">
        <f>LEFT(N1329, SEARCH("/",N1329,1)-1)</f>
        <v>technology</v>
      </c>
      <c r="R1329" s="5" t="str">
        <f>RIGHT(N1329, LEN(N1329) - LEN(Q1329) - 1)</f>
        <v>wearables</v>
      </c>
      <c r="S1329" s="11">
        <f>(((J1329/60)/60)/24)+DATE(1970,1,1)</f>
        <v>42123.678645833337</v>
      </c>
      <c r="T1329" s="12">
        <f>(((I1329/60)/60)/24)+DATE(1970,1,1)</f>
        <v>42153.678645833337</v>
      </c>
      <c r="U1329" s="14">
        <f>YEAR(T1329)</f>
        <v>2015</v>
      </c>
    </row>
    <row r="1330" spans="1:21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>ROUND(((E1330 / D1330)*100), 0)</f>
        <v>2</v>
      </c>
      <c r="P1330">
        <f>IF(L1330&lt;&gt;0, ROUND(E1330/L1330, 2), 0)</f>
        <v>116.53</v>
      </c>
      <c r="Q1330" s="5" t="str">
        <f>LEFT(N1330, SEARCH("/",N1330,1)-1)</f>
        <v>technology</v>
      </c>
      <c r="R1330" s="5" t="str">
        <f>RIGHT(N1330, LEN(N1330) - LEN(Q1330) - 1)</f>
        <v>wearables</v>
      </c>
      <c r="S1330" s="11">
        <f>(((J1330/60)/60)/24)+DATE(1970,1,1)</f>
        <v>42612.642754629633</v>
      </c>
      <c r="T1330" s="12">
        <f>(((I1330/60)/60)/24)+DATE(1970,1,1)</f>
        <v>42657.642754629633</v>
      </c>
      <c r="U1330" s="14">
        <f>YEAR(T1330)</f>
        <v>2016</v>
      </c>
    </row>
    <row r="1331" spans="1:21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>ROUND(((E1331 / D1331)*100), 0)</f>
        <v>1</v>
      </c>
      <c r="P1331">
        <f>IF(L1331&lt;&gt;0, ROUND(E1331/L1331, 2), 0)</f>
        <v>45.33</v>
      </c>
      <c r="Q1331" s="5" t="str">
        <f>LEFT(N1331, SEARCH("/",N1331,1)-1)</f>
        <v>technology</v>
      </c>
      <c r="R1331" s="5" t="str">
        <f>RIGHT(N1331, LEN(N1331) - LEN(Q1331) - 1)</f>
        <v>wearables</v>
      </c>
      <c r="S1331" s="11">
        <f>(((J1331/60)/60)/24)+DATE(1970,1,1)</f>
        <v>41935.221585648149</v>
      </c>
      <c r="T1331" s="12">
        <f>(((I1331/60)/60)/24)+DATE(1970,1,1)</f>
        <v>41975.263252314813</v>
      </c>
      <c r="U1331" s="14">
        <f>YEAR(T1331)</f>
        <v>2014</v>
      </c>
    </row>
    <row r="1332" spans="1:21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>ROUND(((E1332 / D1332)*100), 0)</f>
        <v>22</v>
      </c>
      <c r="P1332">
        <f>IF(L1332&lt;&gt;0, ROUND(E1332/L1332, 2), 0)</f>
        <v>157.46</v>
      </c>
      <c r="Q1332" s="5" t="str">
        <f>LEFT(N1332, SEARCH("/",N1332,1)-1)</f>
        <v>technology</v>
      </c>
      <c r="R1332" s="5" t="str">
        <f>RIGHT(N1332, LEN(N1332) - LEN(Q1332) - 1)</f>
        <v>wearables</v>
      </c>
      <c r="S1332" s="11">
        <f>(((J1332/60)/60)/24)+DATE(1970,1,1)</f>
        <v>42522.276724537034</v>
      </c>
      <c r="T1332" s="12">
        <f>(((I1332/60)/60)/24)+DATE(1970,1,1)</f>
        <v>42553.166666666672</v>
      </c>
      <c r="U1332" s="14">
        <f>YEAR(T1332)</f>
        <v>2016</v>
      </c>
    </row>
    <row r="1333" spans="1:21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>ROUND(((E1333 / D1333)*100), 0)</f>
        <v>1</v>
      </c>
      <c r="P1333">
        <f>IF(L1333&lt;&gt;0, ROUND(E1333/L1333, 2), 0)</f>
        <v>100.5</v>
      </c>
      <c r="Q1333" s="5" t="str">
        <f>LEFT(N1333, SEARCH("/",N1333,1)-1)</f>
        <v>technology</v>
      </c>
      <c r="R1333" s="5" t="str">
        <f>RIGHT(N1333, LEN(N1333) - LEN(Q1333) - 1)</f>
        <v>wearables</v>
      </c>
      <c r="S1333" s="11">
        <f>(((J1333/60)/60)/24)+DATE(1970,1,1)</f>
        <v>42569.50409722222</v>
      </c>
      <c r="T1333" s="12">
        <f>(((I1333/60)/60)/24)+DATE(1970,1,1)</f>
        <v>42599.50409722222</v>
      </c>
      <c r="U1333" s="14">
        <f>YEAR(T1333)</f>
        <v>2016</v>
      </c>
    </row>
    <row r="1334" spans="1:21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>ROUND(((E1334 / D1334)*100), 0)</f>
        <v>0</v>
      </c>
      <c r="P1334">
        <f>IF(L1334&lt;&gt;0, ROUND(E1334/L1334, 2), 0)</f>
        <v>0</v>
      </c>
      <c r="Q1334" s="5" t="str">
        <f>LEFT(N1334, SEARCH("/",N1334,1)-1)</f>
        <v>technology</v>
      </c>
      <c r="R1334" s="5" t="str">
        <f>RIGHT(N1334, LEN(N1334) - LEN(Q1334) - 1)</f>
        <v>wearables</v>
      </c>
      <c r="S1334" s="11">
        <f>(((J1334/60)/60)/24)+DATE(1970,1,1)</f>
        <v>42732.060277777782</v>
      </c>
      <c r="T1334" s="12">
        <f>(((I1334/60)/60)/24)+DATE(1970,1,1)</f>
        <v>42762.060277777782</v>
      </c>
      <c r="U1334" s="14">
        <f>YEAR(T1334)</f>
        <v>2017</v>
      </c>
    </row>
    <row r="1335" spans="1:21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>ROUND(((E1335 / D1335)*100), 0)</f>
        <v>0</v>
      </c>
      <c r="P1335">
        <f>IF(L1335&lt;&gt;0, ROUND(E1335/L1335, 2), 0)</f>
        <v>0</v>
      </c>
      <c r="Q1335" s="5" t="str">
        <f>LEFT(N1335, SEARCH("/",N1335,1)-1)</f>
        <v>technology</v>
      </c>
      <c r="R1335" s="5" t="str">
        <f>RIGHT(N1335, LEN(N1335) - LEN(Q1335) - 1)</f>
        <v>wearables</v>
      </c>
      <c r="S1335" s="11">
        <f>(((J1335/60)/60)/24)+DATE(1970,1,1)</f>
        <v>41806.106770833336</v>
      </c>
      <c r="T1335" s="12">
        <f>(((I1335/60)/60)/24)+DATE(1970,1,1)</f>
        <v>41836.106770833336</v>
      </c>
      <c r="U1335" s="14">
        <f>YEAR(T1335)</f>
        <v>2014</v>
      </c>
    </row>
    <row r="1336" spans="1:21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>ROUND(((E1336 / D1336)*100), 0)</f>
        <v>11</v>
      </c>
      <c r="P1336">
        <f>IF(L1336&lt;&gt;0, ROUND(E1336/L1336, 2), 0)</f>
        <v>51.82</v>
      </c>
      <c r="Q1336" s="5" t="str">
        <f>LEFT(N1336, SEARCH("/",N1336,1)-1)</f>
        <v>technology</v>
      </c>
      <c r="R1336" s="5" t="str">
        <f>RIGHT(N1336, LEN(N1336) - LEN(Q1336) - 1)</f>
        <v>wearables</v>
      </c>
      <c r="S1336" s="11">
        <f>(((J1336/60)/60)/24)+DATE(1970,1,1)</f>
        <v>42410.774155092593</v>
      </c>
      <c r="T1336" s="12">
        <f>(((I1336/60)/60)/24)+DATE(1970,1,1)</f>
        <v>42440.774155092593</v>
      </c>
      <c r="U1336" s="14">
        <f>YEAR(T1336)</f>
        <v>2016</v>
      </c>
    </row>
    <row r="1337" spans="1:21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>ROUND(((E1337 / D1337)*100), 0)</f>
        <v>20</v>
      </c>
      <c r="P1337">
        <f>IF(L1337&lt;&gt;0, ROUND(E1337/L1337, 2), 0)</f>
        <v>308.75</v>
      </c>
      <c r="Q1337" s="5" t="str">
        <f>LEFT(N1337, SEARCH("/",N1337,1)-1)</f>
        <v>technology</v>
      </c>
      <c r="R1337" s="5" t="str">
        <f>RIGHT(N1337, LEN(N1337) - LEN(Q1337) - 1)</f>
        <v>wearables</v>
      </c>
      <c r="S1337" s="11">
        <f>(((J1337/60)/60)/24)+DATE(1970,1,1)</f>
        <v>42313.936365740738</v>
      </c>
      <c r="T1337" s="12">
        <f>(((I1337/60)/60)/24)+DATE(1970,1,1)</f>
        <v>42343.936365740738</v>
      </c>
      <c r="U1337" s="14">
        <f>YEAR(T1337)</f>
        <v>2015</v>
      </c>
    </row>
    <row r="1338" spans="1:21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>ROUND(((E1338 / D1338)*100), 0)</f>
        <v>85</v>
      </c>
      <c r="P1338">
        <f>IF(L1338&lt;&gt;0, ROUND(E1338/L1338, 2), 0)</f>
        <v>379.23</v>
      </c>
      <c r="Q1338" s="5" t="str">
        <f>LEFT(N1338, SEARCH("/",N1338,1)-1)</f>
        <v>technology</v>
      </c>
      <c r="R1338" s="5" t="str">
        <f>RIGHT(N1338, LEN(N1338) - LEN(Q1338) - 1)</f>
        <v>wearables</v>
      </c>
      <c r="S1338" s="11">
        <f>(((J1338/60)/60)/24)+DATE(1970,1,1)</f>
        <v>41955.863750000004</v>
      </c>
      <c r="T1338" s="12">
        <f>(((I1338/60)/60)/24)+DATE(1970,1,1)</f>
        <v>41990.863750000004</v>
      </c>
      <c r="U1338" s="14">
        <f>YEAR(T1338)</f>
        <v>2014</v>
      </c>
    </row>
    <row r="1339" spans="1:21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>ROUND(((E1339 / D1339)*100), 0)</f>
        <v>49</v>
      </c>
      <c r="P1339">
        <f>IF(L1339&lt;&gt;0, ROUND(E1339/L1339, 2), 0)</f>
        <v>176.36</v>
      </c>
      <c r="Q1339" s="5" t="str">
        <f>LEFT(N1339, SEARCH("/",N1339,1)-1)</f>
        <v>technology</v>
      </c>
      <c r="R1339" s="5" t="str">
        <f>RIGHT(N1339, LEN(N1339) - LEN(Q1339) - 1)</f>
        <v>wearables</v>
      </c>
      <c r="S1339" s="11">
        <f>(((J1339/60)/60)/24)+DATE(1970,1,1)</f>
        <v>42767.577303240745</v>
      </c>
      <c r="T1339" s="12">
        <f>(((I1339/60)/60)/24)+DATE(1970,1,1)</f>
        <v>42797.577303240745</v>
      </c>
      <c r="U1339" s="14">
        <f>YEAR(T1339)</f>
        <v>2017</v>
      </c>
    </row>
    <row r="1340" spans="1:21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>ROUND(((E1340 / D1340)*100), 0)</f>
        <v>3</v>
      </c>
      <c r="P1340">
        <f>IF(L1340&lt;&gt;0, ROUND(E1340/L1340, 2), 0)</f>
        <v>66.069999999999993</v>
      </c>
      <c r="Q1340" s="5" t="str">
        <f>LEFT(N1340, SEARCH("/",N1340,1)-1)</f>
        <v>technology</v>
      </c>
      <c r="R1340" s="5" t="str">
        <f>RIGHT(N1340, LEN(N1340) - LEN(Q1340) - 1)</f>
        <v>wearables</v>
      </c>
      <c r="S1340" s="11">
        <f>(((J1340/60)/60)/24)+DATE(1970,1,1)</f>
        <v>42188.803622685184</v>
      </c>
      <c r="T1340" s="12">
        <f>(((I1340/60)/60)/24)+DATE(1970,1,1)</f>
        <v>42218.803622685184</v>
      </c>
      <c r="U1340" s="14">
        <f>YEAR(T1340)</f>
        <v>2015</v>
      </c>
    </row>
    <row r="1341" spans="1:21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>ROUND(((E1341 / D1341)*100), 0)</f>
        <v>7</v>
      </c>
      <c r="P1341">
        <f>IF(L1341&lt;&gt;0, ROUND(E1341/L1341, 2), 0)</f>
        <v>89.65</v>
      </c>
      <c r="Q1341" s="5" t="str">
        <f>LEFT(N1341, SEARCH("/",N1341,1)-1)</f>
        <v>technology</v>
      </c>
      <c r="R1341" s="5" t="str">
        <f>RIGHT(N1341, LEN(N1341) - LEN(Q1341) - 1)</f>
        <v>wearables</v>
      </c>
      <c r="S1341" s="11">
        <f>(((J1341/60)/60)/24)+DATE(1970,1,1)</f>
        <v>41936.647164351853</v>
      </c>
      <c r="T1341" s="12">
        <f>(((I1341/60)/60)/24)+DATE(1970,1,1)</f>
        <v>41981.688831018517</v>
      </c>
      <c r="U1341" s="14">
        <f>YEAR(T1341)</f>
        <v>2014</v>
      </c>
    </row>
    <row r="1342" spans="1:21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>ROUND(((E1342 / D1342)*100), 0)</f>
        <v>0</v>
      </c>
      <c r="P1342">
        <f>IF(L1342&lt;&gt;0, ROUND(E1342/L1342, 2), 0)</f>
        <v>0</v>
      </c>
      <c r="Q1342" s="5" t="str">
        <f>LEFT(N1342, SEARCH("/",N1342,1)-1)</f>
        <v>technology</v>
      </c>
      <c r="R1342" s="5" t="str">
        <f>RIGHT(N1342, LEN(N1342) - LEN(Q1342) - 1)</f>
        <v>wearables</v>
      </c>
      <c r="S1342" s="11">
        <f>(((J1342/60)/60)/24)+DATE(1970,1,1)</f>
        <v>41836.595520833333</v>
      </c>
      <c r="T1342" s="12">
        <f>(((I1342/60)/60)/24)+DATE(1970,1,1)</f>
        <v>41866.595520833333</v>
      </c>
      <c r="U1342" s="14">
        <f>YEAR(T1342)</f>
        <v>2014</v>
      </c>
    </row>
    <row r="1343" spans="1:21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>ROUND(((E1343 / D1343)*100), 0)</f>
        <v>70</v>
      </c>
      <c r="P1343">
        <f>IF(L1343&lt;&gt;0, ROUND(E1343/L1343, 2), 0)</f>
        <v>382.39</v>
      </c>
      <c r="Q1343" s="5" t="str">
        <f>LEFT(N1343, SEARCH("/",N1343,1)-1)</f>
        <v>technology</v>
      </c>
      <c r="R1343" s="5" t="str">
        <f>RIGHT(N1343, LEN(N1343) - LEN(Q1343) - 1)</f>
        <v>wearables</v>
      </c>
      <c r="S1343" s="11">
        <f>(((J1343/60)/60)/24)+DATE(1970,1,1)</f>
        <v>42612.624039351853</v>
      </c>
      <c r="T1343" s="12">
        <f>(((I1343/60)/60)/24)+DATE(1970,1,1)</f>
        <v>42644.624039351853</v>
      </c>
      <c r="U1343" s="14">
        <f>YEAR(T1343)</f>
        <v>2016</v>
      </c>
    </row>
    <row r="1344" spans="1:21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>ROUND(((E1344 / D1344)*100), 0)</f>
        <v>0</v>
      </c>
      <c r="P1344">
        <f>IF(L1344&lt;&gt;0, ROUND(E1344/L1344, 2), 0)</f>
        <v>100</v>
      </c>
      <c r="Q1344" s="5" t="str">
        <f>LEFT(N1344, SEARCH("/",N1344,1)-1)</f>
        <v>technology</v>
      </c>
      <c r="R1344" s="5" t="str">
        <f>RIGHT(N1344, LEN(N1344) - LEN(Q1344) - 1)</f>
        <v>wearables</v>
      </c>
      <c r="S1344" s="11">
        <f>(((J1344/60)/60)/24)+DATE(1970,1,1)</f>
        <v>42172.816423611104</v>
      </c>
      <c r="T1344" s="12">
        <f>(((I1344/60)/60)/24)+DATE(1970,1,1)</f>
        <v>42202.816423611104</v>
      </c>
      <c r="U1344" s="14">
        <f>YEAR(T1344)</f>
        <v>2015</v>
      </c>
    </row>
    <row r="1345" spans="1:21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>ROUND(((E1345 / D1345)*100), 0)</f>
        <v>102</v>
      </c>
      <c r="P1345">
        <f>IF(L1345&lt;&gt;0, ROUND(E1345/L1345, 2), 0)</f>
        <v>158.36000000000001</v>
      </c>
      <c r="Q1345" s="5" t="str">
        <f>LEFT(N1345, SEARCH("/",N1345,1)-1)</f>
        <v>technology</v>
      </c>
      <c r="R1345" s="5" t="str">
        <f>RIGHT(N1345, LEN(N1345) - LEN(Q1345) - 1)</f>
        <v>wearables</v>
      </c>
      <c r="S1345" s="11">
        <f>(((J1345/60)/60)/24)+DATE(1970,1,1)</f>
        <v>42542.526423611111</v>
      </c>
      <c r="T1345" s="12">
        <f>(((I1345/60)/60)/24)+DATE(1970,1,1)</f>
        <v>42601.165972222225</v>
      </c>
      <c r="U1345" s="14">
        <f>YEAR(T1345)</f>
        <v>2016</v>
      </c>
    </row>
    <row r="1346" spans="1:21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>ROUND(((E1346 / D1346)*100), 0)</f>
        <v>378</v>
      </c>
      <c r="P1346">
        <f>IF(L1346&lt;&gt;0, ROUND(E1346/L1346, 2), 0)</f>
        <v>40.76</v>
      </c>
      <c r="Q1346" s="5" t="str">
        <f>LEFT(N1346, SEARCH("/",N1346,1)-1)</f>
        <v>publishing</v>
      </c>
      <c r="R1346" s="5" t="str">
        <f>RIGHT(N1346, LEN(N1346) - LEN(Q1346) - 1)</f>
        <v>nonfiction</v>
      </c>
      <c r="S1346" s="11">
        <f>(((J1346/60)/60)/24)+DATE(1970,1,1)</f>
        <v>42522.789803240739</v>
      </c>
      <c r="T1346" s="12">
        <f>(((I1346/60)/60)/24)+DATE(1970,1,1)</f>
        <v>42551.789803240739</v>
      </c>
      <c r="U1346" s="14">
        <f>YEAR(T1346)</f>
        <v>2016</v>
      </c>
    </row>
    <row r="1347" spans="1:21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>ROUND(((E1347 / D1347)*100), 0)</f>
        <v>125</v>
      </c>
      <c r="P1347">
        <f>IF(L1347&lt;&gt;0, ROUND(E1347/L1347, 2), 0)</f>
        <v>53.57</v>
      </c>
      <c r="Q1347" s="5" t="str">
        <f>LEFT(N1347, SEARCH("/",N1347,1)-1)</f>
        <v>publishing</v>
      </c>
      <c r="R1347" s="5" t="str">
        <f>RIGHT(N1347, LEN(N1347) - LEN(Q1347) - 1)</f>
        <v>nonfiction</v>
      </c>
      <c r="S1347" s="11">
        <f>(((J1347/60)/60)/24)+DATE(1970,1,1)</f>
        <v>41799.814340277779</v>
      </c>
      <c r="T1347" s="12">
        <f>(((I1347/60)/60)/24)+DATE(1970,1,1)</f>
        <v>41834.814340277779</v>
      </c>
      <c r="U1347" s="14">
        <f>YEAR(T1347)</f>
        <v>2014</v>
      </c>
    </row>
    <row r="1348" spans="1:21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>ROUND(((E1348 / D1348)*100), 0)</f>
        <v>147</v>
      </c>
      <c r="P1348">
        <f>IF(L1348&lt;&gt;0, ROUND(E1348/L1348, 2), 0)</f>
        <v>48.45</v>
      </c>
      <c r="Q1348" s="5" t="str">
        <f>LEFT(N1348, SEARCH("/",N1348,1)-1)</f>
        <v>publishing</v>
      </c>
      <c r="R1348" s="5" t="str">
        <f>RIGHT(N1348, LEN(N1348) - LEN(Q1348) - 1)</f>
        <v>nonfiction</v>
      </c>
      <c r="S1348" s="11">
        <f>(((J1348/60)/60)/24)+DATE(1970,1,1)</f>
        <v>41422.075821759259</v>
      </c>
      <c r="T1348" s="12">
        <f>(((I1348/60)/60)/24)+DATE(1970,1,1)</f>
        <v>41452.075821759259</v>
      </c>
      <c r="U1348" s="14">
        <f>YEAR(T1348)</f>
        <v>2013</v>
      </c>
    </row>
    <row r="1349" spans="1:21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>ROUND(((E1349 / D1349)*100), 0)</f>
        <v>102</v>
      </c>
      <c r="P1349">
        <f>IF(L1349&lt;&gt;0, ROUND(E1349/L1349, 2), 0)</f>
        <v>82.42</v>
      </c>
      <c r="Q1349" s="5" t="str">
        <f>LEFT(N1349, SEARCH("/",N1349,1)-1)</f>
        <v>publishing</v>
      </c>
      <c r="R1349" s="5" t="str">
        <f>RIGHT(N1349, LEN(N1349) - LEN(Q1349) - 1)</f>
        <v>nonfiction</v>
      </c>
      <c r="S1349" s="11">
        <f>(((J1349/60)/60)/24)+DATE(1970,1,1)</f>
        <v>42040.638020833328</v>
      </c>
      <c r="T1349" s="12">
        <f>(((I1349/60)/60)/24)+DATE(1970,1,1)</f>
        <v>42070.638020833328</v>
      </c>
      <c r="U1349" s="14">
        <f>YEAR(T1349)</f>
        <v>2015</v>
      </c>
    </row>
    <row r="1350" spans="1:21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>ROUND(((E1350 / D1350)*100), 0)</f>
        <v>102</v>
      </c>
      <c r="P1350">
        <f>IF(L1350&lt;&gt;0, ROUND(E1350/L1350, 2), 0)</f>
        <v>230.19</v>
      </c>
      <c r="Q1350" s="5" t="str">
        <f>LEFT(N1350, SEARCH("/",N1350,1)-1)</f>
        <v>publishing</v>
      </c>
      <c r="R1350" s="5" t="str">
        <f>RIGHT(N1350, LEN(N1350) - LEN(Q1350) - 1)</f>
        <v>nonfiction</v>
      </c>
      <c r="S1350" s="11">
        <f>(((J1350/60)/60)/24)+DATE(1970,1,1)</f>
        <v>41963.506168981476</v>
      </c>
      <c r="T1350" s="12">
        <f>(((I1350/60)/60)/24)+DATE(1970,1,1)</f>
        <v>41991.506168981476</v>
      </c>
      <c r="U1350" s="14">
        <f>YEAR(T1350)</f>
        <v>2014</v>
      </c>
    </row>
    <row r="1351" spans="1:21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>ROUND(((E1351 / D1351)*100), 0)</f>
        <v>204</v>
      </c>
      <c r="P1351">
        <f>IF(L1351&lt;&gt;0, ROUND(E1351/L1351, 2), 0)</f>
        <v>59.36</v>
      </c>
      <c r="Q1351" s="5" t="str">
        <f>LEFT(N1351, SEARCH("/",N1351,1)-1)</f>
        <v>publishing</v>
      </c>
      <c r="R1351" s="5" t="str">
        <f>RIGHT(N1351, LEN(N1351) - LEN(Q1351) - 1)</f>
        <v>nonfiction</v>
      </c>
      <c r="S1351" s="11">
        <f>(((J1351/60)/60)/24)+DATE(1970,1,1)</f>
        <v>42317.33258101852</v>
      </c>
      <c r="T1351" s="12">
        <f>(((I1351/60)/60)/24)+DATE(1970,1,1)</f>
        <v>42354.290972222225</v>
      </c>
      <c r="U1351" s="14">
        <f>YEAR(T1351)</f>
        <v>2015</v>
      </c>
    </row>
    <row r="1352" spans="1:21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>ROUND(((E1352 / D1352)*100), 0)</f>
        <v>104</v>
      </c>
      <c r="P1352">
        <f>IF(L1352&lt;&gt;0, ROUND(E1352/L1352, 2), 0)</f>
        <v>66.7</v>
      </c>
      <c r="Q1352" s="5" t="str">
        <f>LEFT(N1352, SEARCH("/",N1352,1)-1)</f>
        <v>publishing</v>
      </c>
      <c r="R1352" s="5" t="str">
        <f>RIGHT(N1352, LEN(N1352) - LEN(Q1352) - 1)</f>
        <v>nonfiction</v>
      </c>
      <c r="S1352" s="11">
        <f>(((J1352/60)/60)/24)+DATE(1970,1,1)</f>
        <v>42334.013124999998</v>
      </c>
      <c r="T1352" s="12">
        <f>(((I1352/60)/60)/24)+DATE(1970,1,1)</f>
        <v>42364.013124999998</v>
      </c>
      <c r="U1352" s="14">
        <f>YEAR(T1352)</f>
        <v>2015</v>
      </c>
    </row>
    <row r="1353" spans="1:21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>ROUND(((E1353 / D1353)*100), 0)</f>
        <v>101</v>
      </c>
      <c r="P1353">
        <f>IF(L1353&lt;&gt;0, ROUND(E1353/L1353, 2), 0)</f>
        <v>168.78</v>
      </c>
      <c r="Q1353" s="5" t="str">
        <f>LEFT(N1353, SEARCH("/",N1353,1)-1)</f>
        <v>publishing</v>
      </c>
      <c r="R1353" s="5" t="str">
        <f>RIGHT(N1353, LEN(N1353) - LEN(Q1353) - 1)</f>
        <v>nonfiction</v>
      </c>
      <c r="S1353" s="11">
        <f>(((J1353/60)/60)/24)+DATE(1970,1,1)</f>
        <v>42382.74009259259</v>
      </c>
      <c r="T1353" s="12">
        <f>(((I1353/60)/60)/24)+DATE(1970,1,1)</f>
        <v>42412.74009259259</v>
      </c>
      <c r="U1353" s="14">
        <f>YEAR(T1353)</f>
        <v>2016</v>
      </c>
    </row>
    <row r="1354" spans="1:21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>ROUND(((E1354 / D1354)*100), 0)</f>
        <v>136</v>
      </c>
      <c r="P1354">
        <f>IF(L1354&lt;&gt;0, ROUND(E1354/L1354, 2), 0)</f>
        <v>59.97</v>
      </c>
      <c r="Q1354" s="5" t="str">
        <f>LEFT(N1354, SEARCH("/",N1354,1)-1)</f>
        <v>publishing</v>
      </c>
      <c r="R1354" s="5" t="str">
        <f>RIGHT(N1354, LEN(N1354) - LEN(Q1354) - 1)</f>
        <v>nonfiction</v>
      </c>
      <c r="S1354" s="11">
        <f>(((J1354/60)/60)/24)+DATE(1970,1,1)</f>
        <v>42200.578310185185</v>
      </c>
      <c r="T1354" s="12">
        <f>(((I1354/60)/60)/24)+DATE(1970,1,1)</f>
        <v>42252.165972222225</v>
      </c>
      <c r="U1354" s="14">
        <f>YEAR(T1354)</f>
        <v>2015</v>
      </c>
    </row>
    <row r="1355" spans="1:21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>ROUND(((E1355 / D1355)*100), 0)</f>
        <v>134</v>
      </c>
      <c r="P1355">
        <f>IF(L1355&lt;&gt;0, ROUND(E1355/L1355, 2), 0)</f>
        <v>31.81</v>
      </c>
      <c r="Q1355" s="5" t="str">
        <f>LEFT(N1355, SEARCH("/",N1355,1)-1)</f>
        <v>publishing</v>
      </c>
      <c r="R1355" s="5" t="str">
        <f>RIGHT(N1355, LEN(N1355) - LEN(Q1355) - 1)</f>
        <v>nonfiction</v>
      </c>
      <c r="S1355" s="11">
        <f>(((J1355/60)/60)/24)+DATE(1970,1,1)</f>
        <v>41309.11791666667</v>
      </c>
      <c r="T1355" s="12">
        <f>(((I1355/60)/60)/24)+DATE(1970,1,1)</f>
        <v>41344</v>
      </c>
      <c r="U1355" s="14">
        <f>YEAR(T1355)</f>
        <v>2013</v>
      </c>
    </row>
    <row r="1356" spans="1:21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>ROUND(((E1356 / D1356)*100), 0)</f>
        <v>130</v>
      </c>
      <c r="P1356">
        <f>IF(L1356&lt;&gt;0, ROUND(E1356/L1356, 2), 0)</f>
        <v>24.42</v>
      </c>
      <c r="Q1356" s="5" t="str">
        <f>LEFT(N1356, SEARCH("/",N1356,1)-1)</f>
        <v>publishing</v>
      </c>
      <c r="R1356" s="5" t="str">
        <f>RIGHT(N1356, LEN(N1356) - LEN(Q1356) - 1)</f>
        <v>nonfiction</v>
      </c>
      <c r="S1356" s="11">
        <f>(((J1356/60)/60)/24)+DATE(1970,1,1)</f>
        <v>42502.807627314818</v>
      </c>
      <c r="T1356" s="12">
        <f>(((I1356/60)/60)/24)+DATE(1970,1,1)</f>
        <v>42532.807627314818</v>
      </c>
      <c r="U1356" s="14">
        <f>YEAR(T1356)</f>
        <v>2016</v>
      </c>
    </row>
    <row r="1357" spans="1:21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>ROUND(((E1357 / D1357)*100), 0)</f>
        <v>123</v>
      </c>
      <c r="P1357">
        <f>IF(L1357&lt;&gt;0, ROUND(E1357/L1357, 2), 0)</f>
        <v>25.35</v>
      </c>
      <c r="Q1357" s="5" t="str">
        <f>LEFT(N1357, SEARCH("/",N1357,1)-1)</f>
        <v>publishing</v>
      </c>
      <c r="R1357" s="5" t="str">
        <f>RIGHT(N1357, LEN(N1357) - LEN(Q1357) - 1)</f>
        <v>nonfiction</v>
      </c>
      <c r="S1357" s="11">
        <f>(((J1357/60)/60)/24)+DATE(1970,1,1)</f>
        <v>41213.254687499997</v>
      </c>
      <c r="T1357" s="12">
        <f>(((I1357/60)/60)/24)+DATE(1970,1,1)</f>
        <v>41243.416666666664</v>
      </c>
      <c r="U1357" s="14">
        <f>YEAR(T1357)</f>
        <v>2012</v>
      </c>
    </row>
    <row r="1358" spans="1:21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>ROUND(((E1358 / D1358)*100), 0)</f>
        <v>183</v>
      </c>
      <c r="P1358">
        <f>IF(L1358&lt;&gt;0, ROUND(E1358/L1358, 2), 0)</f>
        <v>71.44</v>
      </c>
      <c r="Q1358" s="5" t="str">
        <f>LEFT(N1358, SEARCH("/",N1358,1)-1)</f>
        <v>publishing</v>
      </c>
      <c r="R1358" s="5" t="str">
        <f>RIGHT(N1358, LEN(N1358) - LEN(Q1358) - 1)</f>
        <v>nonfiction</v>
      </c>
      <c r="S1358" s="11">
        <f>(((J1358/60)/60)/24)+DATE(1970,1,1)</f>
        <v>41430.038888888892</v>
      </c>
      <c r="T1358" s="12">
        <f>(((I1358/60)/60)/24)+DATE(1970,1,1)</f>
        <v>41460.038888888892</v>
      </c>
      <c r="U1358" s="14">
        <f>YEAR(T1358)</f>
        <v>2013</v>
      </c>
    </row>
    <row r="1359" spans="1:21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>ROUND(((E1359 / D1359)*100), 0)</f>
        <v>125</v>
      </c>
      <c r="P1359">
        <f>IF(L1359&lt;&gt;0, ROUND(E1359/L1359, 2), 0)</f>
        <v>38.549999999999997</v>
      </c>
      <c r="Q1359" s="5" t="str">
        <f>LEFT(N1359, SEARCH("/",N1359,1)-1)</f>
        <v>publishing</v>
      </c>
      <c r="R1359" s="5" t="str">
        <f>RIGHT(N1359, LEN(N1359) - LEN(Q1359) - 1)</f>
        <v>nonfiction</v>
      </c>
      <c r="S1359" s="11">
        <f>(((J1359/60)/60)/24)+DATE(1970,1,1)</f>
        <v>41304.962233796294</v>
      </c>
      <c r="T1359" s="12">
        <f>(((I1359/60)/60)/24)+DATE(1970,1,1)</f>
        <v>41334.249305555553</v>
      </c>
      <c r="U1359" s="14">
        <f>YEAR(T1359)</f>
        <v>2013</v>
      </c>
    </row>
    <row r="1360" spans="1:21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>ROUND(((E1360 / D1360)*100), 0)</f>
        <v>112</v>
      </c>
      <c r="P1360">
        <f>IF(L1360&lt;&gt;0, ROUND(E1360/L1360, 2), 0)</f>
        <v>68.37</v>
      </c>
      <c r="Q1360" s="5" t="str">
        <f>LEFT(N1360, SEARCH("/",N1360,1)-1)</f>
        <v>publishing</v>
      </c>
      <c r="R1360" s="5" t="str">
        <f>RIGHT(N1360, LEN(N1360) - LEN(Q1360) - 1)</f>
        <v>nonfiction</v>
      </c>
      <c r="S1360" s="11">
        <f>(((J1360/60)/60)/24)+DATE(1970,1,1)</f>
        <v>40689.570868055554</v>
      </c>
      <c r="T1360" s="12">
        <f>(((I1360/60)/60)/24)+DATE(1970,1,1)</f>
        <v>40719.570868055554</v>
      </c>
      <c r="U1360" s="14">
        <f>YEAR(T1360)</f>
        <v>2011</v>
      </c>
    </row>
    <row r="1361" spans="1:21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>ROUND(((E1361 / D1361)*100), 0)</f>
        <v>116</v>
      </c>
      <c r="P1361">
        <f>IF(L1361&lt;&gt;0, ROUND(E1361/L1361, 2), 0)</f>
        <v>40.21</v>
      </c>
      <c r="Q1361" s="5" t="str">
        <f>LEFT(N1361, SEARCH("/",N1361,1)-1)</f>
        <v>publishing</v>
      </c>
      <c r="R1361" s="5" t="str">
        <f>RIGHT(N1361, LEN(N1361) - LEN(Q1361) - 1)</f>
        <v>nonfiction</v>
      </c>
      <c r="S1361" s="11">
        <f>(((J1361/60)/60)/24)+DATE(1970,1,1)</f>
        <v>40668.814699074072</v>
      </c>
      <c r="T1361" s="12">
        <f>(((I1361/60)/60)/24)+DATE(1970,1,1)</f>
        <v>40730.814699074072</v>
      </c>
      <c r="U1361" s="14">
        <f>YEAR(T1361)</f>
        <v>2011</v>
      </c>
    </row>
    <row r="1362" spans="1:21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>ROUND(((E1362 / D1362)*100), 0)</f>
        <v>173</v>
      </c>
      <c r="P1362">
        <f>IF(L1362&lt;&gt;0, ROUND(E1362/L1362, 2), 0)</f>
        <v>32.07</v>
      </c>
      <c r="Q1362" s="5" t="str">
        <f>LEFT(N1362, SEARCH("/",N1362,1)-1)</f>
        <v>publishing</v>
      </c>
      <c r="R1362" s="5" t="str">
        <f>RIGHT(N1362, LEN(N1362) - LEN(Q1362) - 1)</f>
        <v>nonfiction</v>
      </c>
      <c r="S1362" s="11">
        <f>(((J1362/60)/60)/24)+DATE(1970,1,1)</f>
        <v>41095.900694444441</v>
      </c>
      <c r="T1362" s="12">
        <f>(((I1362/60)/60)/24)+DATE(1970,1,1)</f>
        <v>41123.900694444441</v>
      </c>
      <c r="U1362" s="14">
        <f>YEAR(T1362)</f>
        <v>2012</v>
      </c>
    </row>
    <row r="1363" spans="1:21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>ROUND(((E1363 / D1363)*100), 0)</f>
        <v>126</v>
      </c>
      <c r="P1363">
        <f>IF(L1363&lt;&gt;0, ROUND(E1363/L1363, 2), 0)</f>
        <v>28.63</v>
      </c>
      <c r="Q1363" s="5" t="str">
        <f>LEFT(N1363, SEARCH("/",N1363,1)-1)</f>
        <v>publishing</v>
      </c>
      <c r="R1363" s="5" t="str">
        <f>RIGHT(N1363, LEN(N1363) - LEN(Q1363) - 1)</f>
        <v>nonfiction</v>
      </c>
      <c r="S1363" s="11">
        <f>(((J1363/60)/60)/24)+DATE(1970,1,1)</f>
        <v>41781.717268518521</v>
      </c>
      <c r="T1363" s="12">
        <f>(((I1363/60)/60)/24)+DATE(1970,1,1)</f>
        <v>41811.717268518521</v>
      </c>
      <c r="U1363" s="14">
        <f>YEAR(T1363)</f>
        <v>2014</v>
      </c>
    </row>
    <row r="1364" spans="1:21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>ROUND(((E1364 / D1364)*100), 0)</f>
        <v>109</v>
      </c>
      <c r="P1364">
        <f>IF(L1364&lt;&gt;0, ROUND(E1364/L1364, 2), 0)</f>
        <v>43.64</v>
      </c>
      <c r="Q1364" s="5" t="str">
        <f>LEFT(N1364, SEARCH("/",N1364,1)-1)</f>
        <v>publishing</v>
      </c>
      <c r="R1364" s="5" t="str">
        <f>RIGHT(N1364, LEN(N1364) - LEN(Q1364) - 1)</f>
        <v>nonfiction</v>
      </c>
      <c r="S1364" s="11">
        <f>(((J1364/60)/60)/24)+DATE(1970,1,1)</f>
        <v>41464.934386574074</v>
      </c>
      <c r="T1364" s="12">
        <f>(((I1364/60)/60)/24)+DATE(1970,1,1)</f>
        <v>41524.934386574074</v>
      </c>
      <c r="U1364" s="14">
        <f>YEAR(T1364)</f>
        <v>2013</v>
      </c>
    </row>
    <row r="1365" spans="1:21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>ROUND(((E1365 / D1365)*100), 0)</f>
        <v>100</v>
      </c>
      <c r="P1365">
        <f>IF(L1365&lt;&gt;0, ROUND(E1365/L1365, 2), 0)</f>
        <v>40</v>
      </c>
      <c r="Q1365" s="5" t="str">
        <f>LEFT(N1365, SEARCH("/",N1365,1)-1)</f>
        <v>publishing</v>
      </c>
      <c r="R1365" s="5" t="str">
        <f>RIGHT(N1365, LEN(N1365) - LEN(Q1365) - 1)</f>
        <v>nonfiction</v>
      </c>
      <c r="S1365" s="11">
        <f>(((J1365/60)/60)/24)+DATE(1970,1,1)</f>
        <v>42396.8440625</v>
      </c>
      <c r="T1365" s="12">
        <f>(((I1365/60)/60)/24)+DATE(1970,1,1)</f>
        <v>42415.332638888889</v>
      </c>
      <c r="U1365" s="14">
        <f>YEAR(T1365)</f>
        <v>2016</v>
      </c>
    </row>
    <row r="1366" spans="1:21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>ROUND(((E1366 / D1366)*100), 0)</f>
        <v>119</v>
      </c>
      <c r="P1366">
        <f>IF(L1366&lt;&gt;0, ROUND(E1366/L1366, 2), 0)</f>
        <v>346.04</v>
      </c>
      <c r="Q1366" s="5" t="str">
        <f>LEFT(N1366, SEARCH("/",N1366,1)-1)</f>
        <v>music</v>
      </c>
      <c r="R1366" s="5" t="str">
        <f>RIGHT(N1366, LEN(N1366) - LEN(Q1366) - 1)</f>
        <v>rock</v>
      </c>
      <c r="S1366" s="11">
        <f>(((J1366/60)/60)/24)+DATE(1970,1,1)</f>
        <v>41951.695671296293</v>
      </c>
      <c r="T1366" s="12">
        <f>(((I1366/60)/60)/24)+DATE(1970,1,1)</f>
        <v>42011.6956712963</v>
      </c>
      <c r="U1366" s="14">
        <f>YEAR(T1366)</f>
        <v>2015</v>
      </c>
    </row>
    <row r="1367" spans="1:21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>ROUND(((E1367 / D1367)*100), 0)</f>
        <v>100</v>
      </c>
      <c r="P1367">
        <f>IF(L1367&lt;&gt;0, ROUND(E1367/L1367, 2), 0)</f>
        <v>81.739999999999995</v>
      </c>
      <c r="Q1367" s="5" t="str">
        <f>LEFT(N1367, SEARCH("/",N1367,1)-1)</f>
        <v>music</v>
      </c>
      <c r="R1367" s="5" t="str">
        <f>RIGHT(N1367, LEN(N1367) - LEN(Q1367) - 1)</f>
        <v>rock</v>
      </c>
      <c r="S1367" s="11">
        <f>(((J1367/60)/60)/24)+DATE(1970,1,1)</f>
        <v>42049.733240740738</v>
      </c>
      <c r="T1367" s="12">
        <f>(((I1367/60)/60)/24)+DATE(1970,1,1)</f>
        <v>42079.691574074073</v>
      </c>
      <c r="U1367" s="14">
        <f>YEAR(T1367)</f>
        <v>2015</v>
      </c>
    </row>
    <row r="1368" spans="1:21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>ROUND(((E1368 / D1368)*100), 0)</f>
        <v>126</v>
      </c>
      <c r="P1368">
        <f>IF(L1368&lt;&gt;0, ROUND(E1368/L1368, 2), 0)</f>
        <v>64.540000000000006</v>
      </c>
      <c r="Q1368" s="5" t="str">
        <f>LEFT(N1368, SEARCH("/",N1368,1)-1)</f>
        <v>music</v>
      </c>
      <c r="R1368" s="5" t="str">
        <f>RIGHT(N1368, LEN(N1368) - LEN(Q1368) - 1)</f>
        <v>rock</v>
      </c>
      <c r="S1368" s="11">
        <f>(((J1368/60)/60)/24)+DATE(1970,1,1)</f>
        <v>41924.996099537035</v>
      </c>
      <c r="T1368" s="12">
        <f>(((I1368/60)/60)/24)+DATE(1970,1,1)</f>
        <v>41970.037766203706</v>
      </c>
      <c r="U1368" s="14">
        <f>YEAR(T1368)</f>
        <v>2014</v>
      </c>
    </row>
    <row r="1369" spans="1:21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>ROUND(((E1369 / D1369)*100), 0)</f>
        <v>114</v>
      </c>
      <c r="P1369">
        <f>IF(L1369&lt;&gt;0, ROUND(E1369/L1369, 2), 0)</f>
        <v>63.48</v>
      </c>
      <c r="Q1369" s="5" t="str">
        <f>LEFT(N1369, SEARCH("/",N1369,1)-1)</f>
        <v>music</v>
      </c>
      <c r="R1369" s="5" t="str">
        <f>RIGHT(N1369, LEN(N1369) - LEN(Q1369) - 1)</f>
        <v>rock</v>
      </c>
      <c r="S1369" s="11">
        <f>(((J1369/60)/60)/24)+DATE(1970,1,1)</f>
        <v>42292.002893518518</v>
      </c>
      <c r="T1369" s="12">
        <f>(((I1369/60)/60)/24)+DATE(1970,1,1)</f>
        <v>42322.044560185182</v>
      </c>
      <c r="U1369" s="14">
        <f>YEAR(T1369)</f>
        <v>2015</v>
      </c>
    </row>
    <row r="1370" spans="1:21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>ROUND(((E1370 / D1370)*100), 0)</f>
        <v>111</v>
      </c>
      <c r="P1370">
        <f>IF(L1370&lt;&gt;0, ROUND(E1370/L1370, 2), 0)</f>
        <v>63.62</v>
      </c>
      <c r="Q1370" s="5" t="str">
        <f>LEFT(N1370, SEARCH("/",N1370,1)-1)</f>
        <v>music</v>
      </c>
      <c r="R1370" s="5" t="str">
        <f>RIGHT(N1370, LEN(N1370) - LEN(Q1370) - 1)</f>
        <v>rock</v>
      </c>
      <c r="S1370" s="11">
        <f>(((J1370/60)/60)/24)+DATE(1970,1,1)</f>
        <v>42146.190902777773</v>
      </c>
      <c r="T1370" s="12">
        <f>(((I1370/60)/60)/24)+DATE(1970,1,1)</f>
        <v>42170.190902777773</v>
      </c>
      <c r="U1370" s="14">
        <f>YEAR(T1370)</f>
        <v>2015</v>
      </c>
    </row>
    <row r="1371" spans="1:21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>ROUND(((E1371 / D1371)*100), 0)</f>
        <v>105</v>
      </c>
      <c r="P1371">
        <f>IF(L1371&lt;&gt;0, ROUND(E1371/L1371, 2), 0)</f>
        <v>83.97</v>
      </c>
      <c r="Q1371" s="5" t="str">
        <f>LEFT(N1371, SEARCH("/",N1371,1)-1)</f>
        <v>music</v>
      </c>
      <c r="R1371" s="5" t="str">
        <f>RIGHT(N1371, LEN(N1371) - LEN(Q1371) - 1)</f>
        <v>rock</v>
      </c>
      <c r="S1371" s="11">
        <f>(((J1371/60)/60)/24)+DATE(1970,1,1)</f>
        <v>41710.594282407408</v>
      </c>
      <c r="T1371" s="12">
        <f>(((I1371/60)/60)/24)+DATE(1970,1,1)</f>
        <v>41740.594282407408</v>
      </c>
      <c r="U1371" s="14">
        <f>YEAR(T1371)</f>
        <v>2014</v>
      </c>
    </row>
    <row r="1372" spans="1:21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>ROUND(((E1372 / D1372)*100), 0)</f>
        <v>104</v>
      </c>
      <c r="P1372">
        <f>IF(L1372&lt;&gt;0, ROUND(E1372/L1372, 2), 0)</f>
        <v>77.75</v>
      </c>
      <c r="Q1372" s="5" t="str">
        <f>LEFT(N1372, SEARCH("/",N1372,1)-1)</f>
        <v>music</v>
      </c>
      <c r="R1372" s="5" t="str">
        <f>RIGHT(N1372, LEN(N1372) - LEN(Q1372) - 1)</f>
        <v>rock</v>
      </c>
      <c r="S1372" s="11">
        <f>(((J1372/60)/60)/24)+DATE(1970,1,1)</f>
        <v>41548.00335648148</v>
      </c>
      <c r="T1372" s="12">
        <f>(((I1372/60)/60)/24)+DATE(1970,1,1)</f>
        <v>41563.00335648148</v>
      </c>
      <c r="U1372" s="14">
        <f>YEAR(T1372)</f>
        <v>2013</v>
      </c>
    </row>
    <row r="1373" spans="1:21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>ROUND(((E1373 / D1373)*100), 0)</f>
        <v>107</v>
      </c>
      <c r="P1373">
        <f>IF(L1373&lt;&gt;0, ROUND(E1373/L1373, 2), 0)</f>
        <v>107.07</v>
      </c>
      <c r="Q1373" s="5" t="str">
        <f>LEFT(N1373, SEARCH("/",N1373,1)-1)</f>
        <v>music</v>
      </c>
      <c r="R1373" s="5" t="str">
        <f>RIGHT(N1373, LEN(N1373) - LEN(Q1373) - 1)</f>
        <v>rock</v>
      </c>
      <c r="S1373" s="11">
        <f>(((J1373/60)/60)/24)+DATE(1970,1,1)</f>
        <v>42101.758587962962</v>
      </c>
      <c r="T1373" s="12">
        <f>(((I1373/60)/60)/24)+DATE(1970,1,1)</f>
        <v>42131.758587962962</v>
      </c>
      <c r="U1373" s="14">
        <f>YEAR(T1373)</f>
        <v>2015</v>
      </c>
    </row>
    <row r="1374" spans="1:21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>ROUND(((E1374 / D1374)*100), 0)</f>
        <v>124</v>
      </c>
      <c r="P1374">
        <f>IF(L1374&lt;&gt;0, ROUND(E1374/L1374, 2), 0)</f>
        <v>38.75</v>
      </c>
      <c r="Q1374" s="5" t="str">
        <f>LEFT(N1374, SEARCH("/",N1374,1)-1)</f>
        <v>music</v>
      </c>
      <c r="R1374" s="5" t="str">
        <f>RIGHT(N1374, LEN(N1374) - LEN(Q1374) - 1)</f>
        <v>rock</v>
      </c>
      <c r="S1374" s="11">
        <f>(((J1374/60)/60)/24)+DATE(1970,1,1)</f>
        <v>41072.739953703705</v>
      </c>
      <c r="T1374" s="12">
        <f>(((I1374/60)/60)/24)+DATE(1970,1,1)</f>
        <v>41102.739953703705</v>
      </c>
      <c r="U1374" s="14">
        <f>YEAR(T1374)</f>
        <v>2012</v>
      </c>
    </row>
    <row r="1375" spans="1:21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>ROUND(((E1375 / D1375)*100), 0)</f>
        <v>105</v>
      </c>
      <c r="P1375">
        <f>IF(L1375&lt;&gt;0, ROUND(E1375/L1375, 2), 0)</f>
        <v>201.94</v>
      </c>
      <c r="Q1375" s="5" t="str">
        <f>LEFT(N1375, SEARCH("/",N1375,1)-1)</f>
        <v>music</v>
      </c>
      <c r="R1375" s="5" t="str">
        <f>RIGHT(N1375, LEN(N1375) - LEN(Q1375) - 1)</f>
        <v>rock</v>
      </c>
      <c r="S1375" s="11">
        <f>(((J1375/60)/60)/24)+DATE(1970,1,1)</f>
        <v>42704.95177083333</v>
      </c>
      <c r="T1375" s="12">
        <f>(((I1375/60)/60)/24)+DATE(1970,1,1)</f>
        <v>42734.95177083333</v>
      </c>
      <c r="U1375" s="14">
        <f>YEAR(T1375)</f>
        <v>2016</v>
      </c>
    </row>
    <row r="1376" spans="1:21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>ROUND(((E1376 / D1376)*100), 0)</f>
        <v>189</v>
      </c>
      <c r="P1376">
        <f>IF(L1376&lt;&gt;0, ROUND(E1376/L1376, 2), 0)</f>
        <v>43.06</v>
      </c>
      <c r="Q1376" s="5" t="str">
        <f>LEFT(N1376, SEARCH("/",N1376,1)-1)</f>
        <v>music</v>
      </c>
      <c r="R1376" s="5" t="str">
        <f>RIGHT(N1376, LEN(N1376) - LEN(Q1376) - 1)</f>
        <v>rock</v>
      </c>
      <c r="S1376" s="11">
        <f>(((J1376/60)/60)/24)+DATE(1970,1,1)</f>
        <v>42424.161898148144</v>
      </c>
      <c r="T1376" s="12">
        <f>(((I1376/60)/60)/24)+DATE(1970,1,1)</f>
        <v>42454.12023148148</v>
      </c>
      <c r="U1376" s="14">
        <f>YEAR(T1376)</f>
        <v>2016</v>
      </c>
    </row>
    <row r="1377" spans="1:21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>ROUND(((E1377 / D1377)*100), 0)</f>
        <v>171</v>
      </c>
      <c r="P1377">
        <f>IF(L1377&lt;&gt;0, ROUND(E1377/L1377, 2), 0)</f>
        <v>62.87</v>
      </c>
      <c r="Q1377" s="5" t="str">
        <f>LEFT(N1377, SEARCH("/",N1377,1)-1)</f>
        <v>music</v>
      </c>
      <c r="R1377" s="5" t="str">
        <f>RIGHT(N1377, LEN(N1377) - LEN(Q1377) - 1)</f>
        <v>rock</v>
      </c>
      <c r="S1377" s="11">
        <f>(((J1377/60)/60)/24)+DATE(1970,1,1)</f>
        <v>42720.066192129627</v>
      </c>
      <c r="T1377" s="12">
        <f>(((I1377/60)/60)/24)+DATE(1970,1,1)</f>
        <v>42750.066192129627</v>
      </c>
      <c r="U1377" s="14">
        <f>YEAR(T1377)</f>
        <v>2017</v>
      </c>
    </row>
    <row r="1378" spans="1:21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>ROUND(((E1378 / D1378)*100), 0)</f>
        <v>252</v>
      </c>
      <c r="P1378">
        <f>IF(L1378&lt;&gt;0, ROUND(E1378/L1378, 2), 0)</f>
        <v>55.61</v>
      </c>
      <c r="Q1378" s="5" t="str">
        <f>LEFT(N1378, SEARCH("/",N1378,1)-1)</f>
        <v>music</v>
      </c>
      <c r="R1378" s="5" t="str">
        <f>RIGHT(N1378, LEN(N1378) - LEN(Q1378) - 1)</f>
        <v>rock</v>
      </c>
      <c r="S1378" s="11">
        <f>(((J1378/60)/60)/24)+DATE(1970,1,1)</f>
        <v>42677.669050925921</v>
      </c>
      <c r="T1378" s="12">
        <f>(((I1378/60)/60)/24)+DATE(1970,1,1)</f>
        <v>42707.710717592592</v>
      </c>
      <c r="U1378" s="14">
        <f>YEAR(T1378)</f>
        <v>2016</v>
      </c>
    </row>
    <row r="1379" spans="1:21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>ROUND(((E1379 / D1379)*100), 0)</f>
        <v>116</v>
      </c>
      <c r="P1379">
        <f>IF(L1379&lt;&gt;0, ROUND(E1379/L1379, 2), 0)</f>
        <v>48.71</v>
      </c>
      <c r="Q1379" s="5" t="str">
        <f>LEFT(N1379, SEARCH("/",N1379,1)-1)</f>
        <v>music</v>
      </c>
      <c r="R1379" s="5" t="str">
        <f>RIGHT(N1379, LEN(N1379) - LEN(Q1379) - 1)</f>
        <v>rock</v>
      </c>
      <c r="S1379" s="11">
        <f>(((J1379/60)/60)/24)+DATE(1970,1,1)</f>
        <v>42747.219560185185</v>
      </c>
      <c r="T1379" s="12">
        <f>(((I1379/60)/60)/24)+DATE(1970,1,1)</f>
        <v>42769.174305555556</v>
      </c>
      <c r="U1379" s="14">
        <f>YEAR(T1379)</f>
        <v>2017</v>
      </c>
    </row>
    <row r="1380" spans="1:21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>ROUND(((E1380 / D1380)*100), 0)</f>
        <v>203</v>
      </c>
      <c r="P1380">
        <f>IF(L1380&lt;&gt;0, ROUND(E1380/L1380, 2), 0)</f>
        <v>30.58</v>
      </c>
      <c r="Q1380" s="5" t="str">
        <f>LEFT(N1380, SEARCH("/",N1380,1)-1)</f>
        <v>music</v>
      </c>
      <c r="R1380" s="5" t="str">
        <f>RIGHT(N1380, LEN(N1380) - LEN(Q1380) - 1)</f>
        <v>rock</v>
      </c>
      <c r="S1380" s="11">
        <f>(((J1380/60)/60)/24)+DATE(1970,1,1)</f>
        <v>42568.759374999994</v>
      </c>
      <c r="T1380" s="12">
        <f>(((I1380/60)/60)/24)+DATE(1970,1,1)</f>
        <v>42583.759374999994</v>
      </c>
      <c r="U1380" s="14">
        <f>YEAR(T1380)</f>
        <v>2016</v>
      </c>
    </row>
    <row r="1381" spans="1:21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>ROUND(((E1381 / D1381)*100), 0)</f>
        <v>112</v>
      </c>
      <c r="P1381">
        <f>IF(L1381&lt;&gt;0, ROUND(E1381/L1381, 2), 0)</f>
        <v>73.91</v>
      </c>
      <c r="Q1381" s="5" t="str">
        <f>LEFT(N1381, SEARCH("/",N1381,1)-1)</f>
        <v>music</v>
      </c>
      <c r="R1381" s="5" t="str">
        <f>RIGHT(N1381, LEN(N1381) - LEN(Q1381) - 1)</f>
        <v>rock</v>
      </c>
      <c r="S1381" s="11">
        <f>(((J1381/60)/60)/24)+DATE(1970,1,1)</f>
        <v>42130.491620370376</v>
      </c>
      <c r="T1381" s="12">
        <f>(((I1381/60)/60)/24)+DATE(1970,1,1)</f>
        <v>42160.491620370376</v>
      </c>
      <c r="U1381" s="14">
        <f>YEAR(T1381)</f>
        <v>2015</v>
      </c>
    </row>
    <row r="1382" spans="1:21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>ROUND(((E1382 / D1382)*100), 0)</f>
        <v>424</v>
      </c>
      <c r="P1382">
        <f>IF(L1382&lt;&gt;0, ROUND(E1382/L1382, 2), 0)</f>
        <v>21.2</v>
      </c>
      <c r="Q1382" s="5" t="str">
        <f>LEFT(N1382, SEARCH("/",N1382,1)-1)</f>
        <v>music</v>
      </c>
      <c r="R1382" s="5" t="str">
        <f>RIGHT(N1382, LEN(N1382) - LEN(Q1382) - 1)</f>
        <v>rock</v>
      </c>
      <c r="S1382" s="11">
        <f>(((J1382/60)/60)/24)+DATE(1970,1,1)</f>
        <v>42141.762800925921</v>
      </c>
      <c r="T1382" s="12">
        <f>(((I1382/60)/60)/24)+DATE(1970,1,1)</f>
        <v>42164.083333333328</v>
      </c>
      <c r="U1382" s="14">
        <f>YEAR(T1382)</f>
        <v>2015</v>
      </c>
    </row>
    <row r="1383" spans="1:21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>ROUND(((E1383 / D1383)*100), 0)</f>
        <v>107</v>
      </c>
      <c r="P1383">
        <f>IF(L1383&lt;&gt;0, ROUND(E1383/L1383, 2), 0)</f>
        <v>73.36</v>
      </c>
      <c r="Q1383" s="5" t="str">
        <f>LEFT(N1383, SEARCH("/",N1383,1)-1)</f>
        <v>music</v>
      </c>
      <c r="R1383" s="5" t="str">
        <f>RIGHT(N1383, LEN(N1383) - LEN(Q1383) - 1)</f>
        <v>rock</v>
      </c>
      <c r="S1383" s="11">
        <f>(((J1383/60)/60)/24)+DATE(1970,1,1)</f>
        <v>42703.214409722219</v>
      </c>
      <c r="T1383" s="12">
        <f>(((I1383/60)/60)/24)+DATE(1970,1,1)</f>
        <v>42733.214409722219</v>
      </c>
      <c r="U1383" s="14">
        <f>YEAR(T1383)</f>
        <v>2016</v>
      </c>
    </row>
    <row r="1384" spans="1:21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>ROUND(((E1384 / D1384)*100), 0)</f>
        <v>104</v>
      </c>
      <c r="P1384">
        <f>IF(L1384&lt;&gt;0, ROUND(E1384/L1384, 2), 0)</f>
        <v>56.41</v>
      </c>
      <c r="Q1384" s="5" t="str">
        <f>LEFT(N1384, SEARCH("/",N1384,1)-1)</f>
        <v>music</v>
      </c>
      <c r="R1384" s="5" t="str">
        <f>RIGHT(N1384, LEN(N1384) - LEN(Q1384) - 1)</f>
        <v>rock</v>
      </c>
      <c r="S1384" s="11">
        <f>(((J1384/60)/60)/24)+DATE(1970,1,1)</f>
        <v>41370.800185185188</v>
      </c>
      <c r="T1384" s="12">
        <f>(((I1384/60)/60)/24)+DATE(1970,1,1)</f>
        <v>41400.800185185188</v>
      </c>
      <c r="U1384" s="14">
        <f>YEAR(T1384)</f>
        <v>2013</v>
      </c>
    </row>
    <row r="1385" spans="1:21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>ROUND(((E1385 / D1385)*100), 0)</f>
        <v>212</v>
      </c>
      <c r="P1385">
        <f>IF(L1385&lt;&gt;0, ROUND(E1385/L1385, 2), 0)</f>
        <v>50.25</v>
      </c>
      <c r="Q1385" s="5" t="str">
        <f>LEFT(N1385, SEARCH("/",N1385,1)-1)</f>
        <v>music</v>
      </c>
      <c r="R1385" s="5" t="str">
        <f>RIGHT(N1385, LEN(N1385) - LEN(Q1385) - 1)</f>
        <v>rock</v>
      </c>
      <c r="S1385" s="11">
        <f>(((J1385/60)/60)/24)+DATE(1970,1,1)</f>
        <v>42707.074976851851</v>
      </c>
      <c r="T1385" s="12">
        <f>(((I1385/60)/60)/24)+DATE(1970,1,1)</f>
        <v>42727.074976851851</v>
      </c>
      <c r="U1385" s="14">
        <f>YEAR(T1385)</f>
        <v>2016</v>
      </c>
    </row>
    <row r="1386" spans="1:21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>ROUND(((E1386 / D1386)*100), 0)</f>
        <v>124</v>
      </c>
      <c r="P1386">
        <f>IF(L1386&lt;&gt;0, ROUND(E1386/L1386, 2), 0)</f>
        <v>68.94</v>
      </c>
      <c r="Q1386" s="5" t="str">
        <f>LEFT(N1386, SEARCH("/",N1386,1)-1)</f>
        <v>music</v>
      </c>
      <c r="R1386" s="5" t="str">
        <f>RIGHT(N1386, LEN(N1386) - LEN(Q1386) - 1)</f>
        <v>rock</v>
      </c>
      <c r="S1386" s="11">
        <f>(((J1386/60)/60)/24)+DATE(1970,1,1)</f>
        <v>42160.735208333332</v>
      </c>
      <c r="T1386" s="12">
        <f>(((I1386/60)/60)/24)+DATE(1970,1,1)</f>
        <v>42190.735208333332</v>
      </c>
      <c r="U1386" s="14">
        <f>YEAR(T1386)</f>
        <v>2015</v>
      </c>
    </row>
    <row r="1387" spans="1:21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>ROUND(((E1387 / D1387)*100), 0)</f>
        <v>110</v>
      </c>
      <c r="P1387">
        <f>IF(L1387&lt;&gt;0, ROUND(E1387/L1387, 2), 0)</f>
        <v>65.91</v>
      </c>
      <c r="Q1387" s="5" t="str">
        <f>LEFT(N1387, SEARCH("/",N1387,1)-1)</f>
        <v>music</v>
      </c>
      <c r="R1387" s="5" t="str">
        <f>RIGHT(N1387, LEN(N1387) - LEN(Q1387) - 1)</f>
        <v>rock</v>
      </c>
      <c r="S1387" s="11">
        <f>(((J1387/60)/60)/24)+DATE(1970,1,1)</f>
        <v>42433.688900462963</v>
      </c>
      <c r="T1387" s="12">
        <f>(((I1387/60)/60)/24)+DATE(1970,1,1)</f>
        <v>42489.507638888885</v>
      </c>
      <c r="U1387" s="14">
        <f>YEAR(T1387)</f>
        <v>2016</v>
      </c>
    </row>
    <row r="1388" spans="1:21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>ROUND(((E1388 / D1388)*100), 0)</f>
        <v>219</v>
      </c>
      <c r="P1388">
        <f>IF(L1388&lt;&gt;0, ROUND(E1388/L1388, 2), 0)</f>
        <v>62.5</v>
      </c>
      <c r="Q1388" s="5" t="str">
        <f>LEFT(N1388, SEARCH("/",N1388,1)-1)</f>
        <v>music</v>
      </c>
      <c r="R1388" s="5" t="str">
        <f>RIGHT(N1388, LEN(N1388) - LEN(Q1388) - 1)</f>
        <v>rock</v>
      </c>
      <c r="S1388" s="11">
        <f>(((J1388/60)/60)/24)+DATE(1970,1,1)</f>
        <v>42184.646863425922</v>
      </c>
      <c r="T1388" s="12">
        <f>(((I1388/60)/60)/24)+DATE(1970,1,1)</f>
        <v>42214.646863425922</v>
      </c>
      <c r="U1388" s="14">
        <f>YEAR(T1388)</f>
        <v>2015</v>
      </c>
    </row>
    <row r="1389" spans="1:21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>ROUND(((E1389 / D1389)*100), 0)</f>
        <v>137</v>
      </c>
      <c r="P1389">
        <f>IF(L1389&lt;&gt;0, ROUND(E1389/L1389, 2), 0)</f>
        <v>70.06</v>
      </c>
      <c r="Q1389" s="5" t="str">
        <f>LEFT(N1389, SEARCH("/",N1389,1)-1)</f>
        <v>music</v>
      </c>
      <c r="R1389" s="5" t="str">
        <f>RIGHT(N1389, LEN(N1389) - LEN(Q1389) - 1)</f>
        <v>rock</v>
      </c>
      <c r="S1389" s="11">
        <f>(((J1389/60)/60)/24)+DATE(1970,1,1)</f>
        <v>42126.92123842593</v>
      </c>
      <c r="T1389" s="12">
        <f>(((I1389/60)/60)/24)+DATE(1970,1,1)</f>
        <v>42158.1875</v>
      </c>
      <c r="U1389" s="14">
        <f>YEAR(T1389)</f>
        <v>2015</v>
      </c>
    </row>
    <row r="1390" spans="1:21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>ROUND(((E1390 / D1390)*100), 0)</f>
        <v>135</v>
      </c>
      <c r="P1390">
        <f>IF(L1390&lt;&gt;0, ROUND(E1390/L1390, 2), 0)</f>
        <v>60.18</v>
      </c>
      <c r="Q1390" s="5" t="str">
        <f>LEFT(N1390, SEARCH("/",N1390,1)-1)</f>
        <v>music</v>
      </c>
      <c r="R1390" s="5" t="str">
        <f>RIGHT(N1390, LEN(N1390) - LEN(Q1390) - 1)</f>
        <v>rock</v>
      </c>
      <c r="S1390" s="11">
        <f>(((J1390/60)/60)/24)+DATE(1970,1,1)</f>
        <v>42634.614780092597</v>
      </c>
      <c r="T1390" s="12">
        <f>(((I1390/60)/60)/24)+DATE(1970,1,1)</f>
        <v>42660.676388888889</v>
      </c>
      <c r="U1390" s="14">
        <f>YEAR(T1390)</f>
        <v>2016</v>
      </c>
    </row>
    <row r="1391" spans="1:21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>ROUND(((E1391 / D1391)*100), 0)</f>
        <v>145</v>
      </c>
      <c r="P1391">
        <f>IF(L1391&lt;&gt;0, ROUND(E1391/L1391, 2), 0)</f>
        <v>21.38</v>
      </c>
      <c r="Q1391" s="5" t="str">
        <f>LEFT(N1391, SEARCH("/",N1391,1)-1)</f>
        <v>music</v>
      </c>
      <c r="R1391" s="5" t="str">
        <f>RIGHT(N1391, LEN(N1391) - LEN(Q1391) - 1)</f>
        <v>rock</v>
      </c>
      <c r="S1391" s="11">
        <f>(((J1391/60)/60)/24)+DATE(1970,1,1)</f>
        <v>42565.480983796297</v>
      </c>
      <c r="T1391" s="12">
        <f>(((I1391/60)/60)/24)+DATE(1970,1,1)</f>
        <v>42595.480983796297</v>
      </c>
      <c r="U1391" s="14">
        <f>YEAR(T1391)</f>
        <v>2016</v>
      </c>
    </row>
    <row r="1392" spans="1:21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>ROUND(((E1392 / D1392)*100), 0)</f>
        <v>109</v>
      </c>
      <c r="P1392">
        <f>IF(L1392&lt;&gt;0, ROUND(E1392/L1392, 2), 0)</f>
        <v>160.79</v>
      </c>
      <c r="Q1392" s="5" t="str">
        <f>LEFT(N1392, SEARCH("/",N1392,1)-1)</f>
        <v>music</v>
      </c>
      <c r="R1392" s="5" t="str">
        <f>RIGHT(N1392, LEN(N1392) - LEN(Q1392) - 1)</f>
        <v>rock</v>
      </c>
      <c r="S1392" s="11">
        <f>(((J1392/60)/60)/24)+DATE(1970,1,1)</f>
        <v>42087.803310185183</v>
      </c>
      <c r="T1392" s="12">
        <f>(((I1392/60)/60)/24)+DATE(1970,1,1)</f>
        <v>42121.716666666667</v>
      </c>
      <c r="U1392" s="14">
        <f>YEAR(T1392)</f>
        <v>2015</v>
      </c>
    </row>
    <row r="1393" spans="1:21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>ROUND(((E1393 / D1393)*100), 0)</f>
        <v>110</v>
      </c>
      <c r="P1393">
        <f>IF(L1393&lt;&gt;0, ROUND(E1393/L1393, 2), 0)</f>
        <v>42.38</v>
      </c>
      <c r="Q1393" s="5" t="str">
        <f>LEFT(N1393, SEARCH("/",N1393,1)-1)</f>
        <v>music</v>
      </c>
      <c r="R1393" s="5" t="str">
        <f>RIGHT(N1393, LEN(N1393) - LEN(Q1393) - 1)</f>
        <v>rock</v>
      </c>
      <c r="S1393" s="11">
        <f>(((J1393/60)/60)/24)+DATE(1970,1,1)</f>
        <v>42193.650671296295</v>
      </c>
      <c r="T1393" s="12">
        <f>(((I1393/60)/60)/24)+DATE(1970,1,1)</f>
        <v>42238.207638888889</v>
      </c>
      <c r="U1393" s="14">
        <f>YEAR(T1393)</f>
        <v>2015</v>
      </c>
    </row>
    <row r="1394" spans="1:21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>ROUND(((E1394 / D1394)*100), 0)</f>
        <v>114</v>
      </c>
      <c r="P1394">
        <f>IF(L1394&lt;&gt;0, ROUND(E1394/L1394, 2), 0)</f>
        <v>27.32</v>
      </c>
      <c r="Q1394" s="5" t="str">
        <f>LEFT(N1394, SEARCH("/",N1394,1)-1)</f>
        <v>music</v>
      </c>
      <c r="R1394" s="5" t="str">
        <f>RIGHT(N1394, LEN(N1394) - LEN(Q1394) - 1)</f>
        <v>rock</v>
      </c>
      <c r="S1394" s="11">
        <f>(((J1394/60)/60)/24)+DATE(1970,1,1)</f>
        <v>42401.154930555553</v>
      </c>
      <c r="T1394" s="12">
        <f>(((I1394/60)/60)/24)+DATE(1970,1,1)</f>
        <v>42432.154930555553</v>
      </c>
      <c r="U1394" s="14">
        <f>YEAR(T1394)</f>
        <v>2016</v>
      </c>
    </row>
    <row r="1395" spans="1:21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>ROUND(((E1395 / D1395)*100), 0)</f>
        <v>102</v>
      </c>
      <c r="P1395">
        <f>IF(L1395&lt;&gt;0, ROUND(E1395/L1395, 2), 0)</f>
        <v>196.83</v>
      </c>
      <c r="Q1395" s="5" t="str">
        <f>LEFT(N1395, SEARCH("/",N1395,1)-1)</f>
        <v>music</v>
      </c>
      <c r="R1395" s="5" t="str">
        <f>RIGHT(N1395, LEN(N1395) - LEN(Q1395) - 1)</f>
        <v>rock</v>
      </c>
      <c r="S1395" s="11">
        <f>(((J1395/60)/60)/24)+DATE(1970,1,1)</f>
        <v>42553.681979166664</v>
      </c>
      <c r="T1395" s="12">
        <f>(((I1395/60)/60)/24)+DATE(1970,1,1)</f>
        <v>42583.681979166664</v>
      </c>
      <c r="U1395" s="14">
        <f>YEAR(T1395)</f>
        <v>2016</v>
      </c>
    </row>
    <row r="1396" spans="1:21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>ROUND(((E1396 / D1396)*100), 0)</f>
        <v>122</v>
      </c>
      <c r="P1396">
        <f>IF(L1396&lt;&gt;0, ROUND(E1396/L1396, 2), 0)</f>
        <v>53.88</v>
      </c>
      <c r="Q1396" s="5" t="str">
        <f>LEFT(N1396, SEARCH("/",N1396,1)-1)</f>
        <v>music</v>
      </c>
      <c r="R1396" s="5" t="str">
        <f>RIGHT(N1396, LEN(N1396) - LEN(Q1396) - 1)</f>
        <v>rock</v>
      </c>
      <c r="S1396" s="11">
        <f>(((J1396/60)/60)/24)+DATE(1970,1,1)</f>
        <v>42752.144976851851</v>
      </c>
      <c r="T1396" s="12">
        <f>(((I1396/60)/60)/24)+DATE(1970,1,1)</f>
        <v>42795.125</v>
      </c>
      <c r="U1396" s="14">
        <f>YEAR(T1396)</f>
        <v>2017</v>
      </c>
    </row>
    <row r="1397" spans="1:21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>ROUND(((E1397 / D1397)*100), 0)</f>
        <v>112</v>
      </c>
      <c r="P1397">
        <f>IF(L1397&lt;&gt;0, ROUND(E1397/L1397, 2), 0)</f>
        <v>47.76</v>
      </c>
      <c r="Q1397" s="5" t="str">
        <f>LEFT(N1397, SEARCH("/",N1397,1)-1)</f>
        <v>music</v>
      </c>
      <c r="R1397" s="5" t="str">
        <f>RIGHT(N1397, LEN(N1397) - LEN(Q1397) - 1)</f>
        <v>rock</v>
      </c>
      <c r="S1397" s="11">
        <f>(((J1397/60)/60)/24)+DATE(1970,1,1)</f>
        <v>42719.90834490741</v>
      </c>
      <c r="T1397" s="12">
        <f>(((I1397/60)/60)/24)+DATE(1970,1,1)</f>
        <v>42749.90834490741</v>
      </c>
      <c r="U1397" s="14">
        <f>YEAR(T1397)</f>
        <v>2017</v>
      </c>
    </row>
    <row r="1398" spans="1:21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>ROUND(((E1398 / D1398)*100), 0)</f>
        <v>107</v>
      </c>
      <c r="P1398">
        <f>IF(L1398&lt;&gt;0, ROUND(E1398/L1398, 2), 0)</f>
        <v>88.19</v>
      </c>
      <c r="Q1398" s="5" t="str">
        <f>LEFT(N1398, SEARCH("/",N1398,1)-1)</f>
        <v>music</v>
      </c>
      <c r="R1398" s="5" t="str">
        <f>RIGHT(N1398, LEN(N1398) - LEN(Q1398) - 1)</f>
        <v>rock</v>
      </c>
      <c r="S1398" s="11">
        <f>(((J1398/60)/60)/24)+DATE(1970,1,1)</f>
        <v>42018.99863425926</v>
      </c>
      <c r="T1398" s="12">
        <f>(((I1398/60)/60)/24)+DATE(1970,1,1)</f>
        <v>42048.99863425926</v>
      </c>
      <c r="U1398" s="14">
        <f>YEAR(T1398)</f>
        <v>2015</v>
      </c>
    </row>
    <row r="1399" spans="1:21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>ROUND(((E1399 / D1399)*100), 0)</f>
        <v>114</v>
      </c>
      <c r="P1399">
        <f>IF(L1399&lt;&gt;0, ROUND(E1399/L1399, 2), 0)</f>
        <v>72.06</v>
      </c>
      <c r="Q1399" s="5" t="str">
        <f>LEFT(N1399, SEARCH("/",N1399,1)-1)</f>
        <v>music</v>
      </c>
      <c r="R1399" s="5" t="str">
        <f>RIGHT(N1399, LEN(N1399) - LEN(Q1399) - 1)</f>
        <v>rock</v>
      </c>
      <c r="S1399" s="11">
        <f>(((J1399/60)/60)/24)+DATE(1970,1,1)</f>
        <v>42640.917939814812</v>
      </c>
      <c r="T1399" s="12">
        <f>(((I1399/60)/60)/24)+DATE(1970,1,1)</f>
        <v>42670.888194444444</v>
      </c>
      <c r="U1399" s="14">
        <f>YEAR(T1399)</f>
        <v>2016</v>
      </c>
    </row>
    <row r="1400" spans="1:21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>ROUND(((E1400 / D1400)*100), 0)</f>
        <v>110</v>
      </c>
      <c r="P1400">
        <f>IF(L1400&lt;&gt;0, ROUND(E1400/L1400, 2), 0)</f>
        <v>74.25</v>
      </c>
      <c r="Q1400" s="5" t="str">
        <f>LEFT(N1400, SEARCH("/",N1400,1)-1)</f>
        <v>music</v>
      </c>
      <c r="R1400" s="5" t="str">
        <f>RIGHT(N1400, LEN(N1400) - LEN(Q1400) - 1)</f>
        <v>rock</v>
      </c>
      <c r="S1400" s="11">
        <f>(((J1400/60)/60)/24)+DATE(1970,1,1)</f>
        <v>42526.874236111107</v>
      </c>
      <c r="T1400" s="12">
        <f>(((I1400/60)/60)/24)+DATE(1970,1,1)</f>
        <v>42556.874236111107</v>
      </c>
      <c r="U1400" s="14">
        <f>YEAR(T1400)</f>
        <v>2016</v>
      </c>
    </row>
    <row r="1401" spans="1:21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>ROUND(((E1401 / D1401)*100), 0)</f>
        <v>126</v>
      </c>
      <c r="P1401">
        <f>IF(L1401&lt;&gt;0, ROUND(E1401/L1401, 2), 0)</f>
        <v>61.7</v>
      </c>
      <c r="Q1401" s="5" t="str">
        <f>LEFT(N1401, SEARCH("/",N1401,1)-1)</f>
        <v>music</v>
      </c>
      <c r="R1401" s="5" t="str">
        <f>RIGHT(N1401, LEN(N1401) - LEN(Q1401) - 1)</f>
        <v>rock</v>
      </c>
      <c r="S1401" s="11">
        <f>(((J1401/60)/60)/24)+DATE(1970,1,1)</f>
        <v>41889.004317129627</v>
      </c>
      <c r="T1401" s="12">
        <f>(((I1401/60)/60)/24)+DATE(1970,1,1)</f>
        <v>41919.004317129627</v>
      </c>
      <c r="U1401" s="14">
        <f>YEAR(T1401)</f>
        <v>2014</v>
      </c>
    </row>
    <row r="1402" spans="1:21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>ROUND(((E1402 / D1402)*100), 0)</f>
        <v>167</v>
      </c>
      <c r="P1402">
        <f>IF(L1402&lt;&gt;0, ROUND(E1402/L1402, 2), 0)</f>
        <v>17.239999999999998</v>
      </c>
      <c r="Q1402" s="5" t="str">
        <f>LEFT(N1402, SEARCH("/",N1402,1)-1)</f>
        <v>music</v>
      </c>
      <c r="R1402" s="5" t="str">
        <f>RIGHT(N1402, LEN(N1402) - LEN(Q1402) - 1)</f>
        <v>rock</v>
      </c>
      <c r="S1402" s="11">
        <f>(((J1402/60)/60)/24)+DATE(1970,1,1)</f>
        <v>42498.341122685189</v>
      </c>
      <c r="T1402" s="12">
        <f>(((I1402/60)/60)/24)+DATE(1970,1,1)</f>
        <v>42533.229166666672</v>
      </c>
      <c r="U1402" s="14">
        <f>YEAR(T1402)</f>
        <v>2016</v>
      </c>
    </row>
    <row r="1403" spans="1:21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>ROUND(((E1403 / D1403)*100), 0)</f>
        <v>497</v>
      </c>
      <c r="P1403">
        <f>IF(L1403&lt;&gt;0, ROUND(E1403/L1403, 2), 0)</f>
        <v>51.72</v>
      </c>
      <c r="Q1403" s="5" t="str">
        <f>LEFT(N1403, SEARCH("/",N1403,1)-1)</f>
        <v>music</v>
      </c>
      <c r="R1403" s="5" t="str">
        <f>RIGHT(N1403, LEN(N1403) - LEN(Q1403) - 1)</f>
        <v>rock</v>
      </c>
      <c r="S1403" s="11">
        <f>(((J1403/60)/60)/24)+DATE(1970,1,1)</f>
        <v>41399.99622685185</v>
      </c>
      <c r="T1403" s="12">
        <f>(((I1403/60)/60)/24)+DATE(1970,1,1)</f>
        <v>41420.99622685185</v>
      </c>
      <c r="U1403" s="14">
        <f>YEAR(T1403)</f>
        <v>2013</v>
      </c>
    </row>
    <row r="1404" spans="1:21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>ROUND(((E1404 / D1404)*100), 0)</f>
        <v>109</v>
      </c>
      <c r="P1404">
        <f>IF(L1404&lt;&gt;0, ROUND(E1404/L1404, 2), 0)</f>
        <v>24.15</v>
      </c>
      <c r="Q1404" s="5" t="str">
        <f>LEFT(N1404, SEARCH("/",N1404,1)-1)</f>
        <v>music</v>
      </c>
      <c r="R1404" s="5" t="str">
        <f>RIGHT(N1404, LEN(N1404) - LEN(Q1404) - 1)</f>
        <v>rock</v>
      </c>
      <c r="S1404" s="11">
        <f>(((J1404/60)/60)/24)+DATE(1970,1,1)</f>
        <v>42065.053368055553</v>
      </c>
      <c r="T1404" s="12">
        <f>(((I1404/60)/60)/24)+DATE(1970,1,1)</f>
        <v>42125.011701388896</v>
      </c>
      <c r="U1404" s="14">
        <f>YEAR(T1404)</f>
        <v>2015</v>
      </c>
    </row>
    <row r="1405" spans="1:21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>ROUND(((E1405 / D1405)*100), 0)</f>
        <v>103</v>
      </c>
      <c r="P1405">
        <f>IF(L1405&lt;&gt;0, ROUND(E1405/L1405, 2), 0)</f>
        <v>62.17</v>
      </c>
      <c r="Q1405" s="5" t="str">
        <f>LEFT(N1405, SEARCH("/",N1405,1)-1)</f>
        <v>music</v>
      </c>
      <c r="R1405" s="5" t="str">
        <f>RIGHT(N1405, LEN(N1405) - LEN(Q1405) - 1)</f>
        <v>rock</v>
      </c>
      <c r="S1405" s="11">
        <f>(((J1405/60)/60)/24)+DATE(1970,1,1)</f>
        <v>41451.062905092593</v>
      </c>
      <c r="T1405" s="12">
        <f>(((I1405/60)/60)/24)+DATE(1970,1,1)</f>
        <v>41481.062905092593</v>
      </c>
      <c r="U1405" s="14">
        <f>YEAR(T1405)</f>
        <v>2013</v>
      </c>
    </row>
    <row r="1406" spans="1:21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>ROUND(((E1406 / D1406)*100), 0)</f>
        <v>2</v>
      </c>
      <c r="P1406">
        <f>IF(L1406&lt;&gt;0, ROUND(E1406/L1406, 2), 0)</f>
        <v>48.2</v>
      </c>
      <c r="Q1406" s="5" t="str">
        <f>LEFT(N1406, SEARCH("/",N1406,1)-1)</f>
        <v>publishing</v>
      </c>
      <c r="R1406" s="5" t="str">
        <f>RIGHT(N1406, LEN(N1406) - LEN(Q1406) - 1)</f>
        <v>translations</v>
      </c>
      <c r="S1406" s="11">
        <f>(((J1406/60)/60)/24)+DATE(1970,1,1)</f>
        <v>42032.510243055556</v>
      </c>
      <c r="T1406" s="12">
        <f>(((I1406/60)/60)/24)+DATE(1970,1,1)</f>
        <v>42057.510243055556</v>
      </c>
      <c r="U1406" s="14">
        <f>YEAR(T1406)</f>
        <v>2015</v>
      </c>
    </row>
    <row r="1407" spans="1:21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>ROUND(((E1407 / D1407)*100), 0)</f>
        <v>0</v>
      </c>
      <c r="P1407">
        <f>IF(L1407&lt;&gt;0, ROUND(E1407/L1407, 2), 0)</f>
        <v>6.18</v>
      </c>
      <c r="Q1407" s="5" t="str">
        <f>LEFT(N1407, SEARCH("/",N1407,1)-1)</f>
        <v>publishing</v>
      </c>
      <c r="R1407" s="5" t="str">
        <f>RIGHT(N1407, LEN(N1407) - LEN(Q1407) - 1)</f>
        <v>translations</v>
      </c>
      <c r="S1407" s="11">
        <f>(((J1407/60)/60)/24)+DATE(1970,1,1)</f>
        <v>41941.680567129632</v>
      </c>
      <c r="T1407" s="12">
        <f>(((I1407/60)/60)/24)+DATE(1970,1,1)</f>
        <v>41971.722233796296</v>
      </c>
      <c r="U1407" s="14">
        <f>YEAR(T1407)</f>
        <v>2014</v>
      </c>
    </row>
    <row r="1408" spans="1:21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>ROUND(((E1408 / D1408)*100), 0)</f>
        <v>0</v>
      </c>
      <c r="P1408">
        <f>IF(L1408&lt;&gt;0, ROUND(E1408/L1408, 2), 0)</f>
        <v>5</v>
      </c>
      <c r="Q1408" s="5" t="str">
        <f>LEFT(N1408, SEARCH("/",N1408,1)-1)</f>
        <v>publishing</v>
      </c>
      <c r="R1408" s="5" t="str">
        <f>RIGHT(N1408, LEN(N1408) - LEN(Q1408) - 1)</f>
        <v>translations</v>
      </c>
      <c r="S1408" s="11">
        <f>(((J1408/60)/60)/24)+DATE(1970,1,1)</f>
        <v>42297.432951388888</v>
      </c>
      <c r="T1408" s="12">
        <f>(((I1408/60)/60)/24)+DATE(1970,1,1)</f>
        <v>42350.416666666672</v>
      </c>
      <c r="U1408" s="14">
        <f>YEAR(T1408)</f>
        <v>2015</v>
      </c>
    </row>
    <row r="1409" spans="1:21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>ROUND(((E1409 / D1409)*100), 0)</f>
        <v>1</v>
      </c>
      <c r="P1409">
        <f>IF(L1409&lt;&gt;0, ROUND(E1409/L1409, 2), 0)</f>
        <v>7.5</v>
      </c>
      <c r="Q1409" s="5" t="str">
        <f>LEFT(N1409, SEARCH("/",N1409,1)-1)</f>
        <v>publishing</v>
      </c>
      <c r="R1409" s="5" t="str">
        <f>RIGHT(N1409, LEN(N1409) - LEN(Q1409) - 1)</f>
        <v>translations</v>
      </c>
      <c r="S1409" s="11">
        <f>(((J1409/60)/60)/24)+DATE(1970,1,1)</f>
        <v>41838.536782407406</v>
      </c>
      <c r="T1409" s="12">
        <f>(((I1409/60)/60)/24)+DATE(1970,1,1)</f>
        <v>41863.536782407406</v>
      </c>
      <c r="U1409" s="14">
        <f>YEAR(T1409)</f>
        <v>2014</v>
      </c>
    </row>
    <row r="1410" spans="1:21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>ROUND(((E1410 / D1410)*100), 0)</f>
        <v>7</v>
      </c>
      <c r="P1410">
        <f>IF(L1410&lt;&gt;0, ROUND(E1410/L1410, 2), 0)</f>
        <v>12</v>
      </c>
      <c r="Q1410" s="5" t="str">
        <f>LEFT(N1410, SEARCH("/",N1410,1)-1)</f>
        <v>publishing</v>
      </c>
      <c r="R1410" s="5" t="str">
        <f>RIGHT(N1410, LEN(N1410) - LEN(Q1410) - 1)</f>
        <v>translations</v>
      </c>
      <c r="S1410" s="11">
        <f>(((J1410/60)/60)/24)+DATE(1970,1,1)</f>
        <v>42291.872175925921</v>
      </c>
      <c r="T1410" s="12">
        <f>(((I1410/60)/60)/24)+DATE(1970,1,1)</f>
        <v>42321.913842592592</v>
      </c>
      <c r="U1410" s="14">
        <f>YEAR(T1410)</f>
        <v>2015</v>
      </c>
    </row>
    <row r="1411" spans="1:21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>ROUND(((E1411 / D1411)*100), 0)</f>
        <v>0</v>
      </c>
      <c r="P1411">
        <f>IF(L1411&lt;&gt;0, ROUND(E1411/L1411, 2), 0)</f>
        <v>0</v>
      </c>
      <c r="Q1411" s="5" t="str">
        <f>LEFT(N1411, SEARCH("/",N1411,1)-1)</f>
        <v>publishing</v>
      </c>
      <c r="R1411" s="5" t="str">
        <f>RIGHT(N1411, LEN(N1411) - LEN(Q1411) - 1)</f>
        <v>translations</v>
      </c>
      <c r="S1411" s="11">
        <f>(((J1411/60)/60)/24)+DATE(1970,1,1)</f>
        <v>41945.133506944447</v>
      </c>
      <c r="T1411" s="12">
        <f>(((I1411/60)/60)/24)+DATE(1970,1,1)</f>
        <v>42005.175173611111</v>
      </c>
      <c r="U1411" s="14">
        <f>YEAR(T1411)</f>
        <v>2015</v>
      </c>
    </row>
    <row r="1412" spans="1:21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>ROUND(((E1412 / D1412)*100), 0)</f>
        <v>0</v>
      </c>
      <c r="P1412">
        <f>IF(L1412&lt;&gt;0, ROUND(E1412/L1412, 2), 0)</f>
        <v>1</v>
      </c>
      <c r="Q1412" s="5" t="str">
        <f>LEFT(N1412, SEARCH("/",N1412,1)-1)</f>
        <v>publishing</v>
      </c>
      <c r="R1412" s="5" t="str">
        <f>RIGHT(N1412, LEN(N1412) - LEN(Q1412) - 1)</f>
        <v>translations</v>
      </c>
      <c r="S1412" s="11">
        <f>(((J1412/60)/60)/24)+DATE(1970,1,1)</f>
        <v>42479.318518518514</v>
      </c>
      <c r="T1412" s="12">
        <f>(((I1412/60)/60)/24)+DATE(1970,1,1)</f>
        <v>42524.318518518514</v>
      </c>
      <c r="U1412" s="14">
        <f>YEAR(T1412)</f>
        <v>2016</v>
      </c>
    </row>
    <row r="1413" spans="1:21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>ROUND(((E1413 / D1413)*100), 0)</f>
        <v>0</v>
      </c>
      <c r="P1413">
        <f>IF(L1413&lt;&gt;0, ROUND(E1413/L1413, 2), 0)</f>
        <v>2.33</v>
      </c>
      <c r="Q1413" s="5" t="str">
        <f>LEFT(N1413, SEARCH("/",N1413,1)-1)</f>
        <v>publishing</v>
      </c>
      <c r="R1413" s="5" t="str">
        <f>RIGHT(N1413, LEN(N1413) - LEN(Q1413) - 1)</f>
        <v>translations</v>
      </c>
      <c r="S1413" s="11">
        <f>(((J1413/60)/60)/24)+DATE(1970,1,1)</f>
        <v>42013.059027777781</v>
      </c>
      <c r="T1413" s="12">
        <f>(((I1413/60)/60)/24)+DATE(1970,1,1)</f>
        <v>42041.059027777781</v>
      </c>
      <c r="U1413" s="14">
        <f>YEAR(T1413)</f>
        <v>2015</v>
      </c>
    </row>
    <row r="1414" spans="1:21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>ROUND(((E1414 / D1414)*100), 0)</f>
        <v>5</v>
      </c>
      <c r="P1414">
        <f>IF(L1414&lt;&gt;0, ROUND(E1414/L1414, 2), 0)</f>
        <v>24.62</v>
      </c>
      <c r="Q1414" s="5" t="str">
        <f>LEFT(N1414, SEARCH("/",N1414,1)-1)</f>
        <v>publishing</v>
      </c>
      <c r="R1414" s="5" t="str">
        <f>RIGHT(N1414, LEN(N1414) - LEN(Q1414) - 1)</f>
        <v>translations</v>
      </c>
      <c r="S1414" s="11">
        <f>(((J1414/60)/60)/24)+DATE(1970,1,1)</f>
        <v>41947.063645833332</v>
      </c>
      <c r="T1414" s="12">
        <f>(((I1414/60)/60)/24)+DATE(1970,1,1)</f>
        <v>41977.063645833332</v>
      </c>
      <c r="U1414" s="14">
        <f>YEAR(T1414)</f>
        <v>2014</v>
      </c>
    </row>
    <row r="1415" spans="1:21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>ROUND(((E1415 / D1415)*100), 0)</f>
        <v>5</v>
      </c>
      <c r="P1415">
        <f>IF(L1415&lt;&gt;0, ROUND(E1415/L1415, 2), 0)</f>
        <v>100</v>
      </c>
      <c r="Q1415" s="5" t="str">
        <f>LEFT(N1415, SEARCH("/",N1415,1)-1)</f>
        <v>publishing</v>
      </c>
      <c r="R1415" s="5" t="str">
        <f>RIGHT(N1415, LEN(N1415) - LEN(Q1415) - 1)</f>
        <v>translations</v>
      </c>
      <c r="S1415" s="11">
        <f>(((J1415/60)/60)/24)+DATE(1970,1,1)</f>
        <v>42360.437152777777</v>
      </c>
      <c r="T1415" s="12">
        <f>(((I1415/60)/60)/24)+DATE(1970,1,1)</f>
        <v>42420.437152777777</v>
      </c>
      <c r="U1415" s="14">
        <f>YEAR(T1415)</f>
        <v>2016</v>
      </c>
    </row>
    <row r="1416" spans="1:21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>ROUND(((E1416 / D1416)*100), 0)</f>
        <v>0</v>
      </c>
      <c r="P1416">
        <f>IF(L1416&lt;&gt;0, ROUND(E1416/L1416, 2), 0)</f>
        <v>1</v>
      </c>
      <c r="Q1416" s="5" t="str">
        <f>LEFT(N1416, SEARCH("/",N1416,1)-1)</f>
        <v>publishing</v>
      </c>
      <c r="R1416" s="5" t="str">
        <f>RIGHT(N1416, LEN(N1416) - LEN(Q1416) - 1)</f>
        <v>translations</v>
      </c>
      <c r="S1416" s="11">
        <f>(((J1416/60)/60)/24)+DATE(1970,1,1)</f>
        <v>42708.25309027778</v>
      </c>
      <c r="T1416" s="12">
        <f>(((I1416/60)/60)/24)+DATE(1970,1,1)</f>
        <v>42738.25309027778</v>
      </c>
      <c r="U1416" s="14">
        <f>YEAR(T1416)</f>
        <v>2017</v>
      </c>
    </row>
    <row r="1417" spans="1:21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>ROUND(((E1417 / D1417)*100), 0)</f>
        <v>18</v>
      </c>
      <c r="P1417">
        <f>IF(L1417&lt;&gt;0, ROUND(E1417/L1417, 2), 0)</f>
        <v>88.89</v>
      </c>
      <c r="Q1417" s="5" t="str">
        <f>LEFT(N1417, SEARCH("/",N1417,1)-1)</f>
        <v>publishing</v>
      </c>
      <c r="R1417" s="5" t="str">
        <f>RIGHT(N1417, LEN(N1417) - LEN(Q1417) - 1)</f>
        <v>translations</v>
      </c>
      <c r="S1417" s="11">
        <f>(((J1417/60)/60)/24)+DATE(1970,1,1)</f>
        <v>42192.675821759258</v>
      </c>
      <c r="T1417" s="12">
        <f>(((I1417/60)/60)/24)+DATE(1970,1,1)</f>
        <v>42232.675821759258</v>
      </c>
      <c r="U1417" s="14">
        <f>YEAR(T1417)</f>
        <v>2015</v>
      </c>
    </row>
    <row r="1418" spans="1:21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>ROUND(((E1418 / D1418)*100), 0)</f>
        <v>0</v>
      </c>
      <c r="P1418">
        <f>IF(L1418&lt;&gt;0, ROUND(E1418/L1418, 2), 0)</f>
        <v>0</v>
      </c>
      <c r="Q1418" s="5" t="str">
        <f>LEFT(N1418, SEARCH("/",N1418,1)-1)</f>
        <v>publishing</v>
      </c>
      <c r="R1418" s="5" t="str">
        <f>RIGHT(N1418, LEN(N1418) - LEN(Q1418) - 1)</f>
        <v>translations</v>
      </c>
      <c r="S1418" s="11">
        <f>(((J1418/60)/60)/24)+DATE(1970,1,1)</f>
        <v>42299.926145833335</v>
      </c>
      <c r="T1418" s="12">
        <f>(((I1418/60)/60)/24)+DATE(1970,1,1)</f>
        <v>42329.967812499999</v>
      </c>
      <c r="U1418" s="14">
        <f>YEAR(T1418)</f>
        <v>2015</v>
      </c>
    </row>
    <row r="1419" spans="1:21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>ROUND(((E1419 / D1419)*100), 0)</f>
        <v>1</v>
      </c>
      <c r="P1419">
        <f>IF(L1419&lt;&gt;0, ROUND(E1419/L1419, 2), 0)</f>
        <v>27.5</v>
      </c>
      <c r="Q1419" s="5" t="str">
        <f>LEFT(N1419, SEARCH("/",N1419,1)-1)</f>
        <v>publishing</v>
      </c>
      <c r="R1419" s="5" t="str">
        <f>RIGHT(N1419, LEN(N1419) - LEN(Q1419) - 1)</f>
        <v>translations</v>
      </c>
      <c r="S1419" s="11">
        <f>(((J1419/60)/60)/24)+DATE(1970,1,1)</f>
        <v>42232.15016203704</v>
      </c>
      <c r="T1419" s="12">
        <f>(((I1419/60)/60)/24)+DATE(1970,1,1)</f>
        <v>42262.465972222228</v>
      </c>
      <c r="U1419" s="14">
        <f>YEAR(T1419)</f>
        <v>2015</v>
      </c>
    </row>
    <row r="1420" spans="1:21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>ROUND(((E1420 / D1420)*100), 0)</f>
        <v>0</v>
      </c>
      <c r="P1420">
        <f>IF(L1420&lt;&gt;0, ROUND(E1420/L1420, 2), 0)</f>
        <v>6</v>
      </c>
      <c r="Q1420" s="5" t="str">
        <f>LEFT(N1420, SEARCH("/",N1420,1)-1)</f>
        <v>publishing</v>
      </c>
      <c r="R1420" s="5" t="str">
        <f>RIGHT(N1420, LEN(N1420) - LEN(Q1420) - 1)</f>
        <v>translations</v>
      </c>
      <c r="S1420" s="11">
        <f>(((J1420/60)/60)/24)+DATE(1970,1,1)</f>
        <v>42395.456412037034</v>
      </c>
      <c r="T1420" s="12">
        <f>(((I1420/60)/60)/24)+DATE(1970,1,1)</f>
        <v>42425.456412037034</v>
      </c>
      <c r="U1420" s="14">
        <f>YEAR(T1420)</f>
        <v>2016</v>
      </c>
    </row>
    <row r="1421" spans="1:21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>ROUND(((E1421 / D1421)*100), 0)</f>
        <v>7</v>
      </c>
      <c r="P1421">
        <f>IF(L1421&lt;&gt;0, ROUND(E1421/L1421, 2), 0)</f>
        <v>44.5</v>
      </c>
      <c r="Q1421" s="5" t="str">
        <f>LEFT(N1421, SEARCH("/",N1421,1)-1)</f>
        <v>publishing</v>
      </c>
      <c r="R1421" s="5" t="str">
        <f>RIGHT(N1421, LEN(N1421) - LEN(Q1421) - 1)</f>
        <v>translations</v>
      </c>
      <c r="S1421" s="11">
        <f>(((J1421/60)/60)/24)+DATE(1970,1,1)</f>
        <v>42622.456238425926</v>
      </c>
      <c r="T1421" s="12">
        <f>(((I1421/60)/60)/24)+DATE(1970,1,1)</f>
        <v>42652.456238425926</v>
      </c>
      <c r="U1421" s="14">
        <f>YEAR(T1421)</f>
        <v>2016</v>
      </c>
    </row>
    <row r="1422" spans="1:21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>ROUND(((E1422 / D1422)*100), 0)</f>
        <v>3</v>
      </c>
      <c r="P1422">
        <f>IF(L1422&lt;&gt;0, ROUND(E1422/L1422, 2), 0)</f>
        <v>1</v>
      </c>
      <c r="Q1422" s="5" t="str">
        <f>LEFT(N1422, SEARCH("/",N1422,1)-1)</f>
        <v>publishing</v>
      </c>
      <c r="R1422" s="5" t="str">
        <f>RIGHT(N1422, LEN(N1422) - LEN(Q1422) - 1)</f>
        <v>translations</v>
      </c>
      <c r="S1422" s="11">
        <f>(((J1422/60)/60)/24)+DATE(1970,1,1)</f>
        <v>42524.667662037042</v>
      </c>
      <c r="T1422" s="12">
        <f>(((I1422/60)/60)/24)+DATE(1970,1,1)</f>
        <v>42549.667662037042</v>
      </c>
      <c r="U1422" s="14">
        <f>YEAR(T1422)</f>
        <v>2016</v>
      </c>
    </row>
    <row r="1423" spans="1:21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>ROUND(((E1423 / D1423)*100), 0)</f>
        <v>0</v>
      </c>
      <c r="P1423">
        <f>IF(L1423&lt;&gt;0, ROUND(E1423/L1423, 2), 0)</f>
        <v>100</v>
      </c>
      <c r="Q1423" s="5" t="str">
        <f>LEFT(N1423, SEARCH("/",N1423,1)-1)</f>
        <v>publishing</v>
      </c>
      <c r="R1423" s="5" t="str">
        <f>RIGHT(N1423, LEN(N1423) - LEN(Q1423) - 1)</f>
        <v>translations</v>
      </c>
      <c r="S1423" s="11">
        <f>(((J1423/60)/60)/24)+DATE(1970,1,1)</f>
        <v>42013.915613425925</v>
      </c>
      <c r="T1423" s="12">
        <f>(((I1423/60)/60)/24)+DATE(1970,1,1)</f>
        <v>42043.915613425925</v>
      </c>
      <c r="U1423" s="14">
        <f>YEAR(T1423)</f>
        <v>2015</v>
      </c>
    </row>
    <row r="1424" spans="1:21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>ROUND(((E1424 / D1424)*100), 0)</f>
        <v>0</v>
      </c>
      <c r="P1424">
        <f>IF(L1424&lt;&gt;0, ROUND(E1424/L1424, 2), 0)</f>
        <v>13</v>
      </c>
      <c r="Q1424" s="5" t="str">
        <f>LEFT(N1424, SEARCH("/",N1424,1)-1)</f>
        <v>publishing</v>
      </c>
      <c r="R1424" s="5" t="str">
        <f>RIGHT(N1424, LEN(N1424) - LEN(Q1424) - 1)</f>
        <v>translations</v>
      </c>
      <c r="S1424" s="11">
        <f>(((J1424/60)/60)/24)+DATE(1970,1,1)</f>
        <v>42604.239629629628</v>
      </c>
      <c r="T1424" s="12">
        <f>(((I1424/60)/60)/24)+DATE(1970,1,1)</f>
        <v>42634.239629629628</v>
      </c>
      <c r="U1424" s="14">
        <f>YEAR(T1424)</f>
        <v>2016</v>
      </c>
    </row>
    <row r="1425" spans="1:21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>ROUND(((E1425 / D1425)*100), 0)</f>
        <v>0</v>
      </c>
      <c r="P1425">
        <f>IF(L1425&lt;&gt;0, ROUND(E1425/L1425, 2), 0)</f>
        <v>100</v>
      </c>
      <c r="Q1425" s="5" t="str">
        <f>LEFT(N1425, SEARCH("/",N1425,1)-1)</f>
        <v>publishing</v>
      </c>
      <c r="R1425" s="5" t="str">
        <f>RIGHT(N1425, LEN(N1425) - LEN(Q1425) - 1)</f>
        <v>translations</v>
      </c>
      <c r="S1425" s="11">
        <f>(((J1425/60)/60)/24)+DATE(1970,1,1)</f>
        <v>42340.360312500001</v>
      </c>
      <c r="T1425" s="12">
        <f>(((I1425/60)/60)/24)+DATE(1970,1,1)</f>
        <v>42370.360312500001</v>
      </c>
      <c r="U1425" s="14">
        <f>YEAR(T1425)</f>
        <v>2016</v>
      </c>
    </row>
    <row r="1426" spans="1:21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>ROUND(((E1426 / D1426)*100), 0)</f>
        <v>20</v>
      </c>
      <c r="P1426">
        <f>IF(L1426&lt;&gt;0, ROUND(E1426/L1426, 2), 0)</f>
        <v>109.07</v>
      </c>
      <c r="Q1426" s="5" t="str">
        <f>LEFT(N1426, SEARCH("/",N1426,1)-1)</f>
        <v>publishing</v>
      </c>
      <c r="R1426" s="5" t="str">
        <f>RIGHT(N1426, LEN(N1426) - LEN(Q1426) - 1)</f>
        <v>translations</v>
      </c>
      <c r="S1426" s="11">
        <f>(((J1426/60)/60)/24)+DATE(1970,1,1)</f>
        <v>42676.717615740738</v>
      </c>
      <c r="T1426" s="12">
        <f>(((I1426/60)/60)/24)+DATE(1970,1,1)</f>
        <v>42689.759282407409</v>
      </c>
      <c r="U1426" s="14">
        <f>YEAR(T1426)</f>
        <v>2016</v>
      </c>
    </row>
    <row r="1427" spans="1:21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>ROUND(((E1427 / D1427)*100), 0)</f>
        <v>0</v>
      </c>
      <c r="P1427">
        <f>IF(L1427&lt;&gt;0, ROUND(E1427/L1427, 2), 0)</f>
        <v>0</v>
      </c>
      <c r="Q1427" s="5" t="str">
        <f>LEFT(N1427, SEARCH("/",N1427,1)-1)</f>
        <v>publishing</v>
      </c>
      <c r="R1427" s="5" t="str">
        <f>RIGHT(N1427, LEN(N1427) - LEN(Q1427) - 1)</f>
        <v>translations</v>
      </c>
      <c r="S1427" s="11">
        <f>(((J1427/60)/60)/24)+DATE(1970,1,1)</f>
        <v>42093.131469907406</v>
      </c>
      <c r="T1427" s="12">
        <f>(((I1427/60)/60)/24)+DATE(1970,1,1)</f>
        <v>42123.131469907406</v>
      </c>
      <c r="U1427" s="14">
        <f>YEAR(T1427)</f>
        <v>2015</v>
      </c>
    </row>
    <row r="1428" spans="1:21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>ROUND(((E1428 / D1428)*100), 0)</f>
        <v>0</v>
      </c>
      <c r="P1428">
        <f>IF(L1428&lt;&gt;0, ROUND(E1428/L1428, 2), 0)</f>
        <v>0</v>
      </c>
      <c r="Q1428" s="5" t="str">
        <f>LEFT(N1428, SEARCH("/",N1428,1)-1)</f>
        <v>publishing</v>
      </c>
      <c r="R1428" s="5" t="str">
        <f>RIGHT(N1428, LEN(N1428) - LEN(Q1428) - 1)</f>
        <v>translations</v>
      </c>
      <c r="S1428" s="11">
        <f>(((J1428/60)/60)/24)+DATE(1970,1,1)</f>
        <v>42180.390277777777</v>
      </c>
      <c r="T1428" s="12">
        <f>(((I1428/60)/60)/24)+DATE(1970,1,1)</f>
        <v>42240.390277777777</v>
      </c>
      <c r="U1428" s="14">
        <f>YEAR(T1428)</f>
        <v>2015</v>
      </c>
    </row>
    <row r="1429" spans="1:21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>ROUND(((E1429 / D1429)*100), 0)</f>
        <v>8</v>
      </c>
      <c r="P1429">
        <f>IF(L1429&lt;&gt;0, ROUND(E1429/L1429, 2), 0)</f>
        <v>104.75</v>
      </c>
      <c r="Q1429" s="5" t="str">
        <f>LEFT(N1429, SEARCH("/",N1429,1)-1)</f>
        <v>publishing</v>
      </c>
      <c r="R1429" s="5" t="str">
        <f>RIGHT(N1429, LEN(N1429) - LEN(Q1429) - 1)</f>
        <v>translations</v>
      </c>
      <c r="S1429" s="11">
        <f>(((J1429/60)/60)/24)+DATE(1970,1,1)</f>
        <v>42601.851678240739</v>
      </c>
      <c r="T1429" s="12">
        <f>(((I1429/60)/60)/24)+DATE(1970,1,1)</f>
        <v>42631.851678240739</v>
      </c>
      <c r="U1429" s="14">
        <f>YEAR(T1429)</f>
        <v>2016</v>
      </c>
    </row>
    <row r="1430" spans="1:21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>ROUND(((E1430 / D1430)*100), 0)</f>
        <v>5</v>
      </c>
      <c r="P1430">
        <f>IF(L1430&lt;&gt;0, ROUND(E1430/L1430, 2), 0)</f>
        <v>15</v>
      </c>
      <c r="Q1430" s="5" t="str">
        <f>LEFT(N1430, SEARCH("/",N1430,1)-1)</f>
        <v>publishing</v>
      </c>
      <c r="R1430" s="5" t="str">
        <f>RIGHT(N1430, LEN(N1430) - LEN(Q1430) - 1)</f>
        <v>translations</v>
      </c>
      <c r="S1430" s="11">
        <f>(((J1430/60)/60)/24)+DATE(1970,1,1)</f>
        <v>42432.379826388889</v>
      </c>
      <c r="T1430" s="12">
        <f>(((I1430/60)/60)/24)+DATE(1970,1,1)</f>
        <v>42462.338159722218</v>
      </c>
      <c r="U1430" s="14">
        <f>YEAR(T1430)</f>
        <v>2016</v>
      </c>
    </row>
    <row r="1431" spans="1:21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>ROUND(((E1431 / D1431)*100), 0)</f>
        <v>0</v>
      </c>
      <c r="P1431">
        <f>IF(L1431&lt;&gt;0, ROUND(E1431/L1431, 2), 0)</f>
        <v>0</v>
      </c>
      <c r="Q1431" s="5" t="str">
        <f>LEFT(N1431, SEARCH("/",N1431,1)-1)</f>
        <v>publishing</v>
      </c>
      <c r="R1431" s="5" t="str">
        <f>RIGHT(N1431, LEN(N1431) - LEN(Q1431) - 1)</f>
        <v>translations</v>
      </c>
      <c r="S1431" s="11">
        <f>(((J1431/60)/60)/24)+DATE(1970,1,1)</f>
        <v>42074.060671296291</v>
      </c>
      <c r="T1431" s="12">
        <f>(((I1431/60)/60)/24)+DATE(1970,1,1)</f>
        <v>42104.060671296291</v>
      </c>
      <c r="U1431" s="14">
        <f>YEAR(T1431)</f>
        <v>2015</v>
      </c>
    </row>
    <row r="1432" spans="1:21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>ROUND(((E1432 / D1432)*100), 0)</f>
        <v>8</v>
      </c>
      <c r="P1432">
        <f>IF(L1432&lt;&gt;0, ROUND(E1432/L1432, 2), 0)</f>
        <v>80.599999999999994</v>
      </c>
      <c r="Q1432" s="5" t="str">
        <f>LEFT(N1432, SEARCH("/",N1432,1)-1)</f>
        <v>publishing</v>
      </c>
      <c r="R1432" s="5" t="str">
        <f>RIGHT(N1432, LEN(N1432) - LEN(Q1432) - 1)</f>
        <v>translations</v>
      </c>
      <c r="S1432" s="11">
        <f>(((J1432/60)/60)/24)+DATE(1970,1,1)</f>
        <v>41961.813518518517</v>
      </c>
      <c r="T1432" s="12">
        <f>(((I1432/60)/60)/24)+DATE(1970,1,1)</f>
        <v>41992.813518518517</v>
      </c>
      <c r="U1432" s="14">
        <f>YEAR(T1432)</f>
        <v>2014</v>
      </c>
    </row>
    <row r="1433" spans="1:21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>ROUND(((E1433 / D1433)*100), 0)</f>
        <v>32</v>
      </c>
      <c r="P1433">
        <f>IF(L1433&lt;&gt;0, ROUND(E1433/L1433, 2), 0)</f>
        <v>115.55</v>
      </c>
      <c r="Q1433" s="5" t="str">
        <f>LEFT(N1433, SEARCH("/",N1433,1)-1)</f>
        <v>publishing</v>
      </c>
      <c r="R1433" s="5" t="str">
        <f>RIGHT(N1433, LEN(N1433) - LEN(Q1433) - 1)</f>
        <v>translations</v>
      </c>
      <c r="S1433" s="11">
        <f>(((J1433/60)/60)/24)+DATE(1970,1,1)</f>
        <v>42304.210833333331</v>
      </c>
      <c r="T1433" s="12">
        <f>(((I1433/60)/60)/24)+DATE(1970,1,1)</f>
        <v>42334.252500000002</v>
      </c>
      <c r="U1433" s="14">
        <f>YEAR(T1433)</f>
        <v>2015</v>
      </c>
    </row>
    <row r="1434" spans="1:21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>ROUND(((E1434 / D1434)*100), 0)</f>
        <v>0</v>
      </c>
      <c r="P1434">
        <f>IF(L1434&lt;&gt;0, ROUND(E1434/L1434, 2), 0)</f>
        <v>0</v>
      </c>
      <c r="Q1434" s="5" t="str">
        <f>LEFT(N1434, SEARCH("/",N1434,1)-1)</f>
        <v>publishing</v>
      </c>
      <c r="R1434" s="5" t="str">
        <f>RIGHT(N1434, LEN(N1434) - LEN(Q1434) - 1)</f>
        <v>translations</v>
      </c>
      <c r="S1434" s="11">
        <f>(((J1434/60)/60)/24)+DATE(1970,1,1)</f>
        <v>42175.780416666668</v>
      </c>
      <c r="T1434" s="12">
        <f>(((I1434/60)/60)/24)+DATE(1970,1,1)</f>
        <v>42205.780416666668</v>
      </c>
      <c r="U1434" s="14">
        <f>YEAR(T1434)</f>
        <v>2015</v>
      </c>
    </row>
    <row r="1435" spans="1:21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>ROUND(((E1435 / D1435)*100), 0)</f>
        <v>7</v>
      </c>
      <c r="P1435">
        <f>IF(L1435&lt;&gt;0, ROUND(E1435/L1435, 2), 0)</f>
        <v>80.5</v>
      </c>
      <c r="Q1435" s="5" t="str">
        <f>LEFT(N1435, SEARCH("/",N1435,1)-1)</f>
        <v>publishing</v>
      </c>
      <c r="R1435" s="5" t="str">
        <f>RIGHT(N1435, LEN(N1435) - LEN(Q1435) - 1)</f>
        <v>translations</v>
      </c>
      <c r="S1435" s="11">
        <f>(((J1435/60)/60)/24)+DATE(1970,1,1)</f>
        <v>42673.625868055555</v>
      </c>
      <c r="T1435" s="12">
        <f>(((I1435/60)/60)/24)+DATE(1970,1,1)</f>
        <v>42714.458333333328</v>
      </c>
      <c r="U1435" s="14">
        <f>YEAR(T1435)</f>
        <v>2016</v>
      </c>
    </row>
    <row r="1436" spans="1:21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>ROUND(((E1436 / D1436)*100), 0)</f>
        <v>10</v>
      </c>
      <c r="P1436">
        <f>IF(L1436&lt;&gt;0, ROUND(E1436/L1436, 2), 0)</f>
        <v>744.55</v>
      </c>
      <c r="Q1436" s="5" t="str">
        <f>LEFT(N1436, SEARCH("/",N1436,1)-1)</f>
        <v>publishing</v>
      </c>
      <c r="R1436" s="5" t="str">
        <f>RIGHT(N1436, LEN(N1436) - LEN(Q1436) - 1)</f>
        <v>translations</v>
      </c>
      <c r="S1436" s="11">
        <f>(((J1436/60)/60)/24)+DATE(1970,1,1)</f>
        <v>42142.767106481479</v>
      </c>
      <c r="T1436" s="12">
        <f>(((I1436/60)/60)/24)+DATE(1970,1,1)</f>
        <v>42163.625</v>
      </c>
      <c r="U1436" s="14">
        <f>YEAR(T1436)</f>
        <v>2015</v>
      </c>
    </row>
    <row r="1437" spans="1:21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>ROUND(((E1437 / D1437)*100), 0)</f>
        <v>0</v>
      </c>
      <c r="P1437">
        <f>IF(L1437&lt;&gt;0, ROUND(E1437/L1437, 2), 0)</f>
        <v>7.5</v>
      </c>
      <c r="Q1437" s="5" t="str">
        <f>LEFT(N1437, SEARCH("/",N1437,1)-1)</f>
        <v>publishing</v>
      </c>
      <c r="R1437" s="5" t="str">
        <f>RIGHT(N1437, LEN(N1437) - LEN(Q1437) - 1)</f>
        <v>translations</v>
      </c>
      <c r="S1437" s="11">
        <f>(((J1437/60)/60)/24)+DATE(1970,1,1)</f>
        <v>42258.780324074076</v>
      </c>
      <c r="T1437" s="12">
        <f>(((I1437/60)/60)/24)+DATE(1970,1,1)</f>
        <v>42288.780324074076</v>
      </c>
      <c r="U1437" s="14">
        <f>YEAR(T1437)</f>
        <v>2015</v>
      </c>
    </row>
    <row r="1438" spans="1:21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>ROUND(((E1438 / D1438)*100), 0)</f>
        <v>1</v>
      </c>
      <c r="P1438">
        <f>IF(L1438&lt;&gt;0, ROUND(E1438/L1438, 2), 0)</f>
        <v>38.5</v>
      </c>
      <c r="Q1438" s="5" t="str">
        <f>LEFT(N1438, SEARCH("/",N1438,1)-1)</f>
        <v>publishing</v>
      </c>
      <c r="R1438" s="5" t="str">
        <f>RIGHT(N1438, LEN(N1438) - LEN(Q1438) - 1)</f>
        <v>translations</v>
      </c>
      <c r="S1438" s="11">
        <f>(((J1438/60)/60)/24)+DATE(1970,1,1)</f>
        <v>42391.35019675926</v>
      </c>
      <c r="T1438" s="12">
        <f>(((I1438/60)/60)/24)+DATE(1970,1,1)</f>
        <v>42421.35019675926</v>
      </c>
      <c r="U1438" s="14">
        <f>YEAR(T1438)</f>
        <v>2016</v>
      </c>
    </row>
    <row r="1439" spans="1:21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>ROUND(((E1439 / D1439)*100), 0)</f>
        <v>27</v>
      </c>
      <c r="P1439">
        <f>IF(L1439&lt;&gt;0, ROUND(E1439/L1439, 2), 0)</f>
        <v>36.68</v>
      </c>
      <c r="Q1439" s="5" t="str">
        <f>LEFT(N1439, SEARCH("/",N1439,1)-1)</f>
        <v>publishing</v>
      </c>
      <c r="R1439" s="5" t="str">
        <f>RIGHT(N1439, LEN(N1439) - LEN(Q1439) - 1)</f>
        <v>translations</v>
      </c>
      <c r="S1439" s="11">
        <f>(((J1439/60)/60)/24)+DATE(1970,1,1)</f>
        <v>41796.531701388885</v>
      </c>
      <c r="T1439" s="12">
        <f>(((I1439/60)/60)/24)+DATE(1970,1,1)</f>
        <v>41833.207638888889</v>
      </c>
      <c r="U1439" s="14">
        <f>YEAR(T1439)</f>
        <v>2014</v>
      </c>
    </row>
    <row r="1440" spans="1:21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>ROUND(((E1440 / D1440)*100), 0)</f>
        <v>3</v>
      </c>
      <c r="P1440">
        <f>IF(L1440&lt;&gt;0, ROUND(E1440/L1440, 2), 0)</f>
        <v>75</v>
      </c>
      <c r="Q1440" s="5" t="str">
        <f>LEFT(N1440, SEARCH("/",N1440,1)-1)</f>
        <v>publishing</v>
      </c>
      <c r="R1440" s="5" t="str">
        <f>RIGHT(N1440, LEN(N1440) - LEN(Q1440) - 1)</f>
        <v>translations</v>
      </c>
      <c r="S1440" s="11">
        <f>(((J1440/60)/60)/24)+DATE(1970,1,1)</f>
        <v>42457.871516203704</v>
      </c>
      <c r="T1440" s="12">
        <f>(((I1440/60)/60)/24)+DATE(1970,1,1)</f>
        <v>42487.579861111109</v>
      </c>
      <c r="U1440" s="14">
        <f>YEAR(T1440)</f>
        <v>2016</v>
      </c>
    </row>
    <row r="1441" spans="1:21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>ROUND(((E1441 / D1441)*100), 0)</f>
        <v>7</v>
      </c>
      <c r="P1441">
        <f>IF(L1441&lt;&gt;0, ROUND(E1441/L1441, 2), 0)</f>
        <v>30</v>
      </c>
      <c r="Q1441" s="5" t="str">
        <f>LEFT(N1441, SEARCH("/",N1441,1)-1)</f>
        <v>publishing</v>
      </c>
      <c r="R1441" s="5" t="str">
        <f>RIGHT(N1441, LEN(N1441) - LEN(Q1441) - 1)</f>
        <v>translations</v>
      </c>
      <c r="S1441" s="11">
        <f>(((J1441/60)/60)/24)+DATE(1970,1,1)</f>
        <v>42040.829872685179</v>
      </c>
      <c r="T1441" s="12">
        <f>(((I1441/60)/60)/24)+DATE(1970,1,1)</f>
        <v>42070.829872685179</v>
      </c>
      <c r="U1441" s="14">
        <f>YEAR(T1441)</f>
        <v>2015</v>
      </c>
    </row>
    <row r="1442" spans="1:21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>ROUND(((E1442 / D1442)*100), 0)</f>
        <v>0</v>
      </c>
      <c r="P1442">
        <f>IF(L1442&lt;&gt;0, ROUND(E1442/L1442, 2), 0)</f>
        <v>1</v>
      </c>
      <c r="Q1442" s="5" t="str">
        <f>LEFT(N1442, SEARCH("/",N1442,1)-1)</f>
        <v>publishing</v>
      </c>
      <c r="R1442" s="5" t="str">
        <f>RIGHT(N1442, LEN(N1442) - LEN(Q1442) - 1)</f>
        <v>translations</v>
      </c>
      <c r="S1442" s="11">
        <f>(((J1442/60)/60)/24)+DATE(1970,1,1)</f>
        <v>42486.748414351852</v>
      </c>
      <c r="T1442" s="12">
        <f>(((I1442/60)/60)/24)+DATE(1970,1,1)</f>
        <v>42516.748414351852</v>
      </c>
      <c r="U1442" s="14">
        <f>YEAR(T1442)</f>
        <v>2016</v>
      </c>
    </row>
    <row r="1443" spans="1:21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>ROUND(((E1443 / D1443)*100), 0)</f>
        <v>1</v>
      </c>
      <c r="P1443">
        <f>IF(L1443&lt;&gt;0, ROUND(E1443/L1443, 2), 0)</f>
        <v>673.33</v>
      </c>
      <c r="Q1443" s="5" t="str">
        <f>LEFT(N1443, SEARCH("/",N1443,1)-1)</f>
        <v>publishing</v>
      </c>
      <c r="R1443" s="5" t="str">
        <f>RIGHT(N1443, LEN(N1443) - LEN(Q1443) - 1)</f>
        <v>translations</v>
      </c>
      <c r="S1443" s="11">
        <f>(((J1443/60)/60)/24)+DATE(1970,1,1)</f>
        <v>42198.765844907408</v>
      </c>
      <c r="T1443" s="12">
        <f>(((I1443/60)/60)/24)+DATE(1970,1,1)</f>
        <v>42258.765844907408</v>
      </c>
      <c r="U1443" s="14">
        <f>YEAR(T1443)</f>
        <v>2015</v>
      </c>
    </row>
    <row r="1444" spans="1:21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>ROUND(((E1444 / D1444)*100), 0)</f>
        <v>0</v>
      </c>
      <c r="P1444">
        <f>IF(L1444&lt;&gt;0, ROUND(E1444/L1444, 2), 0)</f>
        <v>0</v>
      </c>
      <c r="Q1444" s="5" t="str">
        <f>LEFT(N1444, SEARCH("/",N1444,1)-1)</f>
        <v>publishing</v>
      </c>
      <c r="R1444" s="5" t="str">
        <f>RIGHT(N1444, LEN(N1444) - LEN(Q1444) - 1)</f>
        <v>translations</v>
      </c>
      <c r="S1444" s="11">
        <f>(((J1444/60)/60)/24)+DATE(1970,1,1)</f>
        <v>42485.64534722222</v>
      </c>
      <c r="T1444" s="12">
        <f>(((I1444/60)/60)/24)+DATE(1970,1,1)</f>
        <v>42515.64534722222</v>
      </c>
      <c r="U1444" s="14">
        <f>YEAR(T1444)</f>
        <v>2016</v>
      </c>
    </row>
    <row r="1445" spans="1:21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>ROUND(((E1445 / D1445)*100), 0)</f>
        <v>0</v>
      </c>
      <c r="P1445">
        <f>IF(L1445&lt;&gt;0, ROUND(E1445/L1445, 2), 0)</f>
        <v>0</v>
      </c>
      <c r="Q1445" s="5" t="str">
        <f>LEFT(N1445, SEARCH("/",N1445,1)-1)</f>
        <v>publishing</v>
      </c>
      <c r="R1445" s="5" t="str">
        <f>RIGHT(N1445, LEN(N1445) - LEN(Q1445) - 1)</f>
        <v>translations</v>
      </c>
      <c r="S1445" s="11">
        <f>(((J1445/60)/60)/24)+DATE(1970,1,1)</f>
        <v>42707.926030092596</v>
      </c>
      <c r="T1445" s="12">
        <f>(((I1445/60)/60)/24)+DATE(1970,1,1)</f>
        <v>42737.926030092596</v>
      </c>
      <c r="U1445" s="14">
        <f>YEAR(T1445)</f>
        <v>2017</v>
      </c>
    </row>
    <row r="1446" spans="1:21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>ROUND(((E1446 / D1446)*100), 0)</f>
        <v>0</v>
      </c>
      <c r="P1446">
        <f>IF(L1446&lt;&gt;0, ROUND(E1446/L1446, 2), 0)</f>
        <v>0</v>
      </c>
      <c r="Q1446" s="5" t="str">
        <f>LEFT(N1446, SEARCH("/",N1446,1)-1)</f>
        <v>publishing</v>
      </c>
      <c r="R1446" s="5" t="str">
        <f>RIGHT(N1446, LEN(N1446) - LEN(Q1446) - 1)</f>
        <v>translations</v>
      </c>
      <c r="S1446" s="11">
        <f>(((J1446/60)/60)/24)+DATE(1970,1,1)</f>
        <v>42199.873402777783</v>
      </c>
      <c r="T1446" s="12">
        <f>(((I1446/60)/60)/24)+DATE(1970,1,1)</f>
        <v>42259.873402777783</v>
      </c>
      <c r="U1446" s="14">
        <f>YEAR(T1446)</f>
        <v>2015</v>
      </c>
    </row>
    <row r="1447" spans="1:21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>ROUND(((E1447 / D1447)*100), 0)</f>
        <v>0</v>
      </c>
      <c r="P1447">
        <f>IF(L1447&lt;&gt;0, ROUND(E1447/L1447, 2), 0)</f>
        <v>0</v>
      </c>
      <c r="Q1447" s="5" t="str">
        <f>LEFT(N1447, SEARCH("/",N1447,1)-1)</f>
        <v>publishing</v>
      </c>
      <c r="R1447" s="5" t="str">
        <f>RIGHT(N1447, LEN(N1447) - LEN(Q1447) - 1)</f>
        <v>translations</v>
      </c>
      <c r="S1447" s="11">
        <f>(((J1447/60)/60)/24)+DATE(1970,1,1)</f>
        <v>42139.542303240742</v>
      </c>
      <c r="T1447" s="12">
        <f>(((I1447/60)/60)/24)+DATE(1970,1,1)</f>
        <v>42169.542303240742</v>
      </c>
      <c r="U1447" s="14">
        <f>YEAR(T1447)</f>
        <v>2015</v>
      </c>
    </row>
    <row r="1448" spans="1:21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>ROUND(((E1448 / D1448)*100), 0)</f>
        <v>0</v>
      </c>
      <c r="P1448">
        <f>IF(L1448&lt;&gt;0, ROUND(E1448/L1448, 2), 0)</f>
        <v>0</v>
      </c>
      <c r="Q1448" s="5" t="str">
        <f>LEFT(N1448, SEARCH("/",N1448,1)-1)</f>
        <v>publishing</v>
      </c>
      <c r="R1448" s="5" t="str">
        <f>RIGHT(N1448, LEN(N1448) - LEN(Q1448) - 1)</f>
        <v>translations</v>
      </c>
      <c r="S1448" s="11">
        <f>(((J1448/60)/60)/24)+DATE(1970,1,1)</f>
        <v>42461.447662037041</v>
      </c>
      <c r="T1448" s="12">
        <f>(((I1448/60)/60)/24)+DATE(1970,1,1)</f>
        <v>42481.447662037041</v>
      </c>
      <c r="U1448" s="14">
        <f>YEAR(T1448)</f>
        <v>2016</v>
      </c>
    </row>
    <row r="1449" spans="1:21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>ROUND(((E1449 / D1449)*100), 0)</f>
        <v>0</v>
      </c>
      <c r="P1449">
        <f>IF(L1449&lt;&gt;0, ROUND(E1449/L1449, 2), 0)</f>
        <v>25</v>
      </c>
      <c r="Q1449" s="5" t="str">
        <f>LEFT(N1449, SEARCH("/",N1449,1)-1)</f>
        <v>publishing</v>
      </c>
      <c r="R1449" s="5" t="str">
        <f>RIGHT(N1449, LEN(N1449) - LEN(Q1449) - 1)</f>
        <v>translations</v>
      </c>
      <c r="S1449" s="11">
        <f>(((J1449/60)/60)/24)+DATE(1970,1,1)</f>
        <v>42529.730717592596</v>
      </c>
      <c r="T1449" s="12">
        <f>(((I1449/60)/60)/24)+DATE(1970,1,1)</f>
        <v>42559.730717592596</v>
      </c>
      <c r="U1449" s="14">
        <f>YEAR(T1449)</f>
        <v>2016</v>
      </c>
    </row>
    <row r="1450" spans="1:21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>ROUND(((E1450 / D1450)*100), 0)</f>
        <v>0</v>
      </c>
      <c r="P1450">
        <f>IF(L1450&lt;&gt;0, ROUND(E1450/L1450, 2), 0)</f>
        <v>0</v>
      </c>
      <c r="Q1450" s="5" t="str">
        <f>LEFT(N1450, SEARCH("/",N1450,1)-1)</f>
        <v>publishing</v>
      </c>
      <c r="R1450" s="5" t="str">
        <f>RIGHT(N1450, LEN(N1450) - LEN(Q1450) - 1)</f>
        <v>translations</v>
      </c>
      <c r="S1450" s="11">
        <f>(((J1450/60)/60)/24)+DATE(1970,1,1)</f>
        <v>42115.936550925922</v>
      </c>
      <c r="T1450" s="12">
        <f>(((I1450/60)/60)/24)+DATE(1970,1,1)</f>
        <v>42146.225694444445</v>
      </c>
      <c r="U1450" s="14">
        <f>YEAR(T1450)</f>
        <v>2015</v>
      </c>
    </row>
    <row r="1451" spans="1:21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>ROUND(((E1451 / D1451)*100), 0)</f>
        <v>0</v>
      </c>
      <c r="P1451">
        <f>IF(L1451&lt;&gt;0, ROUND(E1451/L1451, 2), 0)</f>
        <v>0</v>
      </c>
      <c r="Q1451" s="5" t="str">
        <f>LEFT(N1451, SEARCH("/",N1451,1)-1)</f>
        <v>publishing</v>
      </c>
      <c r="R1451" s="5" t="str">
        <f>RIGHT(N1451, LEN(N1451) - LEN(Q1451) - 1)</f>
        <v>translations</v>
      </c>
      <c r="S1451" s="11">
        <f>(((J1451/60)/60)/24)+DATE(1970,1,1)</f>
        <v>42086.811400462961</v>
      </c>
      <c r="T1451" s="12">
        <f>(((I1451/60)/60)/24)+DATE(1970,1,1)</f>
        <v>42134.811400462961</v>
      </c>
      <c r="U1451" s="14">
        <f>YEAR(T1451)</f>
        <v>2015</v>
      </c>
    </row>
    <row r="1452" spans="1:21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>ROUND(((E1452 / D1452)*100), 0)</f>
        <v>0</v>
      </c>
      <c r="P1452">
        <f>IF(L1452&lt;&gt;0, ROUND(E1452/L1452, 2), 0)</f>
        <v>1</v>
      </c>
      <c r="Q1452" s="5" t="str">
        <f>LEFT(N1452, SEARCH("/",N1452,1)-1)</f>
        <v>publishing</v>
      </c>
      <c r="R1452" s="5" t="str">
        <f>RIGHT(N1452, LEN(N1452) - LEN(Q1452) - 1)</f>
        <v>translations</v>
      </c>
      <c r="S1452" s="11">
        <f>(((J1452/60)/60)/24)+DATE(1970,1,1)</f>
        <v>42390.171261574069</v>
      </c>
      <c r="T1452" s="12">
        <f>(((I1452/60)/60)/24)+DATE(1970,1,1)</f>
        <v>42420.171261574069</v>
      </c>
      <c r="U1452" s="14">
        <f>YEAR(T1452)</f>
        <v>2016</v>
      </c>
    </row>
    <row r="1453" spans="1:21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>ROUND(((E1453 / D1453)*100), 0)</f>
        <v>0</v>
      </c>
      <c r="P1453">
        <f>IF(L1453&lt;&gt;0, ROUND(E1453/L1453, 2), 0)</f>
        <v>1</v>
      </c>
      <c r="Q1453" s="5" t="str">
        <f>LEFT(N1453, SEARCH("/",N1453,1)-1)</f>
        <v>publishing</v>
      </c>
      <c r="R1453" s="5" t="str">
        <f>RIGHT(N1453, LEN(N1453) - LEN(Q1453) - 1)</f>
        <v>translations</v>
      </c>
      <c r="S1453" s="11">
        <f>(((J1453/60)/60)/24)+DATE(1970,1,1)</f>
        <v>41931.959016203706</v>
      </c>
      <c r="T1453" s="12">
        <f>(((I1453/60)/60)/24)+DATE(1970,1,1)</f>
        <v>41962.00068287037</v>
      </c>
      <c r="U1453" s="14">
        <f>YEAR(T1453)</f>
        <v>2014</v>
      </c>
    </row>
    <row r="1454" spans="1:21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>ROUND(((E1454 / D1454)*100), 0)</f>
        <v>0</v>
      </c>
      <c r="P1454">
        <f>IF(L1454&lt;&gt;0, ROUND(E1454/L1454, 2), 0)</f>
        <v>0</v>
      </c>
      <c r="Q1454" s="5" t="str">
        <f>LEFT(N1454, SEARCH("/",N1454,1)-1)</f>
        <v>publishing</v>
      </c>
      <c r="R1454" s="5" t="str">
        <f>RIGHT(N1454, LEN(N1454) - LEN(Q1454) - 1)</f>
        <v>translations</v>
      </c>
      <c r="S1454" s="11">
        <f>(((J1454/60)/60)/24)+DATE(1970,1,1)</f>
        <v>41818.703275462962</v>
      </c>
      <c r="T1454" s="12">
        <f>(((I1454/60)/60)/24)+DATE(1970,1,1)</f>
        <v>41848.703275462962</v>
      </c>
      <c r="U1454" s="14">
        <f>YEAR(T1454)</f>
        <v>2014</v>
      </c>
    </row>
    <row r="1455" spans="1:21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>ROUND(((E1455 / D1455)*100), 0)</f>
        <v>0</v>
      </c>
      <c r="P1455">
        <f>IF(L1455&lt;&gt;0, ROUND(E1455/L1455, 2), 0)</f>
        <v>0</v>
      </c>
      <c r="Q1455" s="5" t="str">
        <f>LEFT(N1455, SEARCH("/",N1455,1)-1)</f>
        <v>publishing</v>
      </c>
      <c r="R1455" s="5" t="str">
        <f>RIGHT(N1455, LEN(N1455) - LEN(Q1455) - 1)</f>
        <v>translations</v>
      </c>
      <c r="S1455" s="11">
        <f>(((J1455/60)/60)/24)+DATE(1970,1,1)</f>
        <v>42795.696145833332</v>
      </c>
      <c r="T1455" s="12">
        <f>(((I1455/60)/60)/24)+DATE(1970,1,1)</f>
        <v>42840.654479166667</v>
      </c>
      <c r="U1455" s="14">
        <f>YEAR(T1455)</f>
        <v>2017</v>
      </c>
    </row>
    <row r="1456" spans="1:21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>ROUND(((E1456 / D1456)*100), 0)</f>
        <v>1</v>
      </c>
      <c r="P1456">
        <f>IF(L1456&lt;&gt;0, ROUND(E1456/L1456, 2), 0)</f>
        <v>15</v>
      </c>
      <c r="Q1456" s="5" t="str">
        <f>LEFT(N1456, SEARCH("/",N1456,1)-1)</f>
        <v>publishing</v>
      </c>
      <c r="R1456" s="5" t="str">
        <f>RIGHT(N1456, LEN(N1456) - LEN(Q1456) - 1)</f>
        <v>translations</v>
      </c>
      <c r="S1456" s="11">
        <f>(((J1456/60)/60)/24)+DATE(1970,1,1)</f>
        <v>42463.866666666669</v>
      </c>
      <c r="T1456" s="12">
        <f>(((I1456/60)/60)/24)+DATE(1970,1,1)</f>
        <v>42484.915972222225</v>
      </c>
      <c r="U1456" s="14">
        <f>YEAR(T1456)</f>
        <v>2016</v>
      </c>
    </row>
    <row r="1457" spans="1:21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>ROUND(((E1457 / D1457)*100), 0)</f>
        <v>11</v>
      </c>
      <c r="P1457">
        <f>IF(L1457&lt;&gt;0, ROUND(E1457/L1457, 2), 0)</f>
        <v>225</v>
      </c>
      <c r="Q1457" s="5" t="str">
        <f>LEFT(N1457, SEARCH("/",N1457,1)-1)</f>
        <v>publishing</v>
      </c>
      <c r="R1457" s="5" t="str">
        <f>RIGHT(N1457, LEN(N1457) - LEN(Q1457) - 1)</f>
        <v>translations</v>
      </c>
      <c r="S1457" s="11">
        <f>(((J1457/60)/60)/24)+DATE(1970,1,1)</f>
        <v>41832.672685185185</v>
      </c>
      <c r="T1457" s="12">
        <f>(((I1457/60)/60)/24)+DATE(1970,1,1)</f>
        <v>41887.568749999999</v>
      </c>
      <c r="U1457" s="14">
        <f>YEAR(T1457)</f>
        <v>2014</v>
      </c>
    </row>
    <row r="1458" spans="1:21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>ROUND(((E1458 / D1458)*100), 0)</f>
        <v>3</v>
      </c>
      <c r="P1458">
        <f>IF(L1458&lt;&gt;0, ROUND(E1458/L1458, 2), 0)</f>
        <v>48.33</v>
      </c>
      <c r="Q1458" s="5" t="str">
        <f>LEFT(N1458, SEARCH("/",N1458,1)-1)</f>
        <v>publishing</v>
      </c>
      <c r="R1458" s="5" t="str">
        <f>RIGHT(N1458, LEN(N1458) - LEN(Q1458) - 1)</f>
        <v>translations</v>
      </c>
      <c r="S1458" s="11">
        <f>(((J1458/60)/60)/24)+DATE(1970,1,1)</f>
        <v>42708.668576388889</v>
      </c>
      <c r="T1458" s="12">
        <f>(((I1458/60)/60)/24)+DATE(1970,1,1)</f>
        <v>42738.668576388889</v>
      </c>
      <c r="U1458" s="14">
        <f>YEAR(T1458)</f>
        <v>2017</v>
      </c>
    </row>
    <row r="1459" spans="1:21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>ROUND(((E1459 / D1459)*100), 0)</f>
        <v>0</v>
      </c>
      <c r="P1459">
        <f>IF(L1459&lt;&gt;0, ROUND(E1459/L1459, 2), 0)</f>
        <v>0</v>
      </c>
      <c r="Q1459" s="5" t="str">
        <f>LEFT(N1459, SEARCH("/",N1459,1)-1)</f>
        <v>publishing</v>
      </c>
      <c r="R1459" s="5" t="str">
        <f>RIGHT(N1459, LEN(N1459) - LEN(Q1459) - 1)</f>
        <v>translations</v>
      </c>
      <c r="S1459" s="11">
        <f>(((J1459/60)/60)/24)+DATE(1970,1,1)</f>
        <v>42289.89634259259</v>
      </c>
      <c r="T1459" s="12">
        <f>(((I1459/60)/60)/24)+DATE(1970,1,1)</f>
        <v>42319.938009259262</v>
      </c>
      <c r="U1459" s="14">
        <f>YEAR(T1459)</f>
        <v>2015</v>
      </c>
    </row>
    <row r="1460" spans="1:21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>ROUND(((E1460 / D1460)*100), 0)</f>
        <v>0</v>
      </c>
      <c r="P1460">
        <f>IF(L1460&lt;&gt;0, ROUND(E1460/L1460, 2), 0)</f>
        <v>0</v>
      </c>
      <c r="Q1460" s="5" t="str">
        <f>LEFT(N1460, SEARCH("/",N1460,1)-1)</f>
        <v>publishing</v>
      </c>
      <c r="R1460" s="5" t="str">
        <f>RIGHT(N1460, LEN(N1460) - LEN(Q1460) - 1)</f>
        <v>translations</v>
      </c>
      <c r="S1460" s="11">
        <f>(((J1460/60)/60)/24)+DATE(1970,1,1)</f>
        <v>41831.705555555556</v>
      </c>
      <c r="T1460" s="12">
        <f>(((I1460/60)/60)/24)+DATE(1970,1,1)</f>
        <v>41862.166666666664</v>
      </c>
      <c r="U1460" s="14">
        <f>YEAR(T1460)</f>
        <v>2014</v>
      </c>
    </row>
    <row r="1461" spans="1:21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>ROUND(((E1461 / D1461)*100), 0)</f>
        <v>0</v>
      </c>
      <c r="P1461">
        <f>IF(L1461&lt;&gt;0, ROUND(E1461/L1461, 2), 0)</f>
        <v>0</v>
      </c>
      <c r="Q1461" s="5" t="str">
        <f>LEFT(N1461, SEARCH("/",N1461,1)-1)</f>
        <v>publishing</v>
      </c>
      <c r="R1461" s="5" t="str">
        <f>RIGHT(N1461, LEN(N1461) - LEN(Q1461) - 1)</f>
        <v>translations</v>
      </c>
      <c r="S1461" s="11">
        <f>(((J1461/60)/60)/24)+DATE(1970,1,1)</f>
        <v>42312.204814814817</v>
      </c>
      <c r="T1461" s="12">
        <f>(((I1461/60)/60)/24)+DATE(1970,1,1)</f>
        <v>42340.725694444445</v>
      </c>
      <c r="U1461" s="14">
        <f>YEAR(T1461)</f>
        <v>2015</v>
      </c>
    </row>
    <row r="1462" spans="1:21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>ROUND(((E1462 / D1462)*100), 0)</f>
        <v>0</v>
      </c>
      <c r="P1462">
        <f>IF(L1462&lt;&gt;0, ROUND(E1462/L1462, 2), 0)</f>
        <v>0</v>
      </c>
      <c r="Q1462" s="5" t="str">
        <f>LEFT(N1462, SEARCH("/",N1462,1)-1)</f>
        <v>publishing</v>
      </c>
      <c r="R1462" s="5" t="str">
        <f>RIGHT(N1462, LEN(N1462) - LEN(Q1462) - 1)</f>
        <v>translations</v>
      </c>
      <c r="S1462" s="11">
        <f>(((J1462/60)/60)/24)+DATE(1970,1,1)</f>
        <v>41915.896967592591</v>
      </c>
      <c r="T1462" s="12">
        <f>(((I1462/60)/60)/24)+DATE(1970,1,1)</f>
        <v>41973.989583333328</v>
      </c>
      <c r="U1462" s="14">
        <f>YEAR(T1462)</f>
        <v>2014</v>
      </c>
    </row>
    <row r="1463" spans="1:21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>ROUND(((E1463 / D1463)*100), 0)</f>
        <v>101</v>
      </c>
      <c r="P1463">
        <f>IF(L1463&lt;&gt;0, ROUND(E1463/L1463, 2), 0)</f>
        <v>44.67</v>
      </c>
      <c r="Q1463" s="5" t="str">
        <f>LEFT(N1463, SEARCH("/",N1463,1)-1)</f>
        <v>publishing</v>
      </c>
      <c r="R1463" s="5" t="str">
        <f>RIGHT(N1463, LEN(N1463) - LEN(Q1463) - 1)</f>
        <v>radio &amp; podcasts</v>
      </c>
      <c r="S1463" s="11">
        <f>(((J1463/60)/60)/24)+DATE(1970,1,1)</f>
        <v>41899.645300925928</v>
      </c>
      <c r="T1463" s="12">
        <f>(((I1463/60)/60)/24)+DATE(1970,1,1)</f>
        <v>41933</v>
      </c>
      <c r="U1463" s="14">
        <f>YEAR(T1463)</f>
        <v>2014</v>
      </c>
    </row>
    <row r="1464" spans="1:21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>ROUND(((E1464 / D1464)*100), 0)</f>
        <v>109</v>
      </c>
      <c r="P1464">
        <f>IF(L1464&lt;&gt;0, ROUND(E1464/L1464, 2), 0)</f>
        <v>28.94</v>
      </c>
      <c r="Q1464" s="5" t="str">
        <f>LEFT(N1464, SEARCH("/",N1464,1)-1)</f>
        <v>publishing</v>
      </c>
      <c r="R1464" s="5" t="str">
        <f>RIGHT(N1464, LEN(N1464) - LEN(Q1464) - 1)</f>
        <v>radio &amp; podcasts</v>
      </c>
      <c r="S1464" s="11">
        <f>(((J1464/60)/60)/24)+DATE(1970,1,1)</f>
        <v>41344.662858796299</v>
      </c>
      <c r="T1464" s="12">
        <f>(((I1464/60)/60)/24)+DATE(1970,1,1)</f>
        <v>41374.662858796299</v>
      </c>
      <c r="U1464" s="14">
        <f>YEAR(T1464)</f>
        <v>2013</v>
      </c>
    </row>
    <row r="1465" spans="1:21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>ROUND(((E1465 / D1465)*100), 0)</f>
        <v>148</v>
      </c>
      <c r="P1465">
        <f>IF(L1465&lt;&gt;0, ROUND(E1465/L1465, 2), 0)</f>
        <v>35.44</v>
      </c>
      <c r="Q1465" s="5" t="str">
        <f>LEFT(N1465, SEARCH("/",N1465,1)-1)</f>
        <v>publishing</v>
      </c>
      <c r="R1465" s="5" t="str">
        <f>RIGHT(N1465, LEN(N1465) - LEN(Q1465) - 1)</f>
        <v>radio &amp; podcasts</v>
      </c>
      <c r="S1465" s="11">
        <f>(((J1465/60)/60)/24)+DATE(1970,1,1)</f>
        <v>41326.911319444444</v>
      </c>
      <c r="T1465" s="12">
        <f>(((I1465/60)/60)/24)+DATE(1970,1,1)</f>
        <v>41371.869652777779</v>
      </c>
      <c r="U1465" s="14">
        <f>YEAR(T1465)</f>
        <v>2013</v>
      </c>
    </row>
    <row r="1466" spans="1:21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>ROUND(((E1466 / D1466)*100), 0)</f>
        <v>163</v>
      </c>
      <c r="P1466">
        <f>IF(L1466&lt;&gt;0, ROUND(E1466/L1466, 2), 0)</f>
        <v>34.869999999999997</v>
      </c>
      <c r="Q1466" s="5" t="str">
        <f>LEFT(N1466, SEARCH("/",N1466,1)-1)</f>
        <v>publishing</v>
      </c>
      <c r="R1466" s="5" t="str">
        <f>RIGHT(N1466, LEN(N1466) - LEN(Q1466) - 1)</f>
        <v>radio &amp; podcasts</v>
      </c>
      <c r="S1466" s="11">
        <f>(((J1466/60)/60)/24)+DATE(1970,1,1)</f>
        <v>41291.661550925928</v>
      </c>
      <c r="T1466" s="12">
        <f>(((I1466/60)/60)/24)+DATE(1970,1,1)</f>
        <v>41321.661550925928</v>
      </c>
      <c r="U1466" s="14">
        <f>YEAR(T1466)</f>
        <v>2013</v>
      </c>
    </row>
    <row r="1467" spans="1:21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>ROUND(((E1467 / D1467)*100), 0)</f>
        <v>456</v>
      </c>
      <c r="P1467">
        <f>IF(L1467&lt;&gt;0, ROUND(E1467/L1467, 2), 0)</f>
        <v>52.62</v>
      </c>
      <c r="Q1467" s="5" t="str">
        <f>LEFT(N1467, SEARCH("/",N1467,1)-1)</f>
        <v>publishing</v>
      </c>
      <c r="R1467" s="5" t="str">
        <f>RIGHT(N1467, LEN(N1467) - LEN(Q1467) - 1)</f>
        <v>radio &amp; podcasts</v>
      </c>
      <c r="S1467" s="11">
        <f>(((J1467/60)/60)/24)+DATE(1970,1,1)</f>
        <v>40959.734398148146</v>
      </c>
      <c r="T1467" s="12">
        <f>(((I1467/60)/60)/24)+DATE(1970,1,1)</f>
        <v>40990.125</v>
      </c>
      <c r="U1467" s="14">
        <f>YEAR(T1467)</f>
        <v>2012</v>
      </c>
    </row>
    <row r="1468" spans="1:21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>ROUND(((E1468 / D1468)*100), 0)</f>
        <v>108</v>
      </c>
      <c r="P1468">
        <f>IF(L1468&lt;&gt;0, ROUND(E1468/L1468, 2), 0)</f>
        <v>69.599999999999994</v>
      </c>
      <c r="Q1468" s="5" t="str">
        <f>LEFT(N1468, SEARCH("/",N1468,1)-1)</f>
        <v>publishing</v>
      </c>
      <c r="R1468" s="5" t="str">
        <f>RIGHT(N1468, LEN(N1468) - LEN(Q1468) - 1)</f>
        <v>radio &amp; podcasts</v>
      </c>
      <c r="S1468" s="11">
        <f>(((J1468/60)/60)/24)+DATE(1970,1,1)</f>
        <v>42340.172060185185</v>
      </c>
      <c r="T1468" s="12">
        <f>(((I1468/60)/60)/24)+DATE(1970,1,1)</f>
        <v>42381.208333333328</v>
      </c>
      <c r="U1468" s="14">
        <f>YEAR(T1468)</f>
        <v>2016</v>
      </c>
    </row>
    <row r="1469" spans="1:21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>ROUND(((E1469 / D1469)*100), 0)</f>
        <v>115</v>
      </c>
      <c r="P1469">
        <f>IF(L1469&lt;&gt;0, ROUND(E1469/L1469, 2), 0)</f>
        <v>76.72</v>
      </c>
      <c r="Q1469" s="5" t="str">
        <f>LEFT(N1469, SEARCH("/",N1469,1)-1)</f>
        <v>publishing</v>
      </c>
      <c r="R1469" s="5" t="str">
        <f>RIGHT(N1469, LEN(N1469) - LEN(Q1469) - 1)</f>
        <v>radio &amp; podcasts</v>
      </c>
      <c r="S1469" s="11">
        <f>(((J1469/60)/60)/24)+DATE(1970,1,1)</f>
        <v>40933.80190972222</v>
      </c>
      <c r="T1469" s="12">
        <f>(((I1469/60)/60)/24)+DATE(1970,1,1)</f>
        <v>40993.760243055556</v>
      </c>
      <c r="U1469" s="14">
        <f>YEAR(T1469)</f>
        <v>2012</v>
      </c>
    </row>
    <row r="1470" spans="1:21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>ROUND(((E1470 / D1470)*100), 0)</f>
        <v>102</v>
      </c>
      <c r="P1470">
        <f>IF(L1470&lt;&gt;0, ROUND(E1470/L1470, 2), 0)</f>
        <v>33.19</v>
      </c>
      <c r="Q1470" s="5" t="str">
        <f>LEFT(N1470, SEARCH("/",N1470,1)-1)</f>
        <v>publishing</v>
      </c>
      <c r="R1470" s="5" t="str">
        <f>RIGHT(N1470, LEN(N1470) - LEN(Q1470) - 1)</f>
        <v>radio &amp; podcasts</v>
      </c>
      <c r="S1470" s="11">
        <f>(((J1470/60)/60)/24)+DATE(1970,1,1)</f>
        <v>40646.014456018522</v>
      </c>
      <c r="T1470" s="12">
        <f>(((I1470/60)/60)/24)+DATE(1970,1,1)</f>
        <v>40706.014456018522</v>
      </c>
      <c r="U1470" s="14">
        <f>YEAR(T1470)</f>
        <v>2011</v>
      </c>
    </row>
    <row r="1471" spans="1:21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>ROUND(((E1471 / D1471)*100), 0)</f>
        <v>108</v>
      </c>
      <c r="P1471">
        <f>IF(L1471&lt;&gt;0, ROUND(E1471/L1471, 2), 0)</f>
        <v>149.46</v>
      </c>
      <c r="Q1471" s="5" t="str">
        <f>LEFT(N1471, SEARCH("/",N1471,1)-1)</f>
        <v>publishing</v>
      </c>
      <c r="R1471" s="5" t="str">
        <f>RIGHT(N1471, LEN(N1471) - LEN(Q1471) - 1)</f>
        <v>radio &amp; podcasts</v>
      </c>
      <c r="S1471" s="11">
        <f>(((J1471/60)/60)/24)+DATE(1970,1,1)</f>
        <v>41290.598483796297</v>
      </c>
      <c r="T1471" s="12">
        <f>(((I1471/60)/60)/24)+DATE(1970,1,1)</f>
        <v>41320.598483796297</v>
      </c>
      <c r="U1471" s="14">
        <f>YEAR(T1471)</f>
        <v>2013</v>
      </c>
    </row>
    <row r="1472" spans="1:21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>ROUND(((E1472 / D1472)*100), 0)</f>
        <v>125</v>
      </c>
      <c r="P1472">
        <f>IF(L1472&lt;&gt;0, ROUND(E1472/L1472, 2), 0)</f>
        <v>23.17</v>
      </c>
      <c r="Q1472" s="5" t="str">
        <f>LEFT(N1472, SEARCH("/",N1472,1)-1)</f>
        <v>publishing</v>
      </c>
      <c r="R1472" s="5" t="str">
        <f>RIGHT(N1472, LEN(N1472) - LEN(Q1472) - 1)</f>
        <v>radio &amp; podcasts</v>
      </c>
      <c r="S1472" s="11">
        <f>(((J1472/60)/60)/24)+DATE(1970,1,1)</f>
        <v>41250.827118055553</v>
      </c>
      <c r="T1472" s="12">
        <f>(((I1472/60)/60)/24)+DATE(1970,1,1)</f>
        <v>41271.827118055553</v>
      </c>
      <c r="U1472" s="14">
        <f>YEAR(T1472)</f>
        <v>2012</v>
      </c>
    </row>
    <row r="1473" spans="1:21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>ROUND(((E1473 / D1473)*100), 0)</f>
        <v>104</v>
      </c>
      <c r="P1473">
        <f>IF(L1473&lt;&gt;0, ROUND(E1473/L1473, 2), 0)</f>
        <v>96.88</v>
      </c>
      <c r="Q1473" s="5" t="str">
        <f>LEFT(N1473, SEARCH("/",N1473,1)-1)</f>
        <v>publishing</v>
      </c>
      <c r="R1473" s="5" t="str">
        <f>RIGHT(N1473, LEN(N1473) - LEN(Q1473) - 1)</f>
        <v>radio &amp; podcasts</v>
      </c>
      <c r="S1473" s="11">
        <f>(((J1473/60)/60)/24)+DATE(1970,1,1)</f>
        <v>42073.957569444443</v>
      </c>
      <c r="T1473" s="12">
        <f>(((I1473/60)/60)/24)+DATE(1970,1,1)</f>
        <v>42103.957569444443</v>
      </c>
      <c r="U1473" s="14">
        <f>YEAR(T1473)</f>
        <v>2015</v>
      </c>
    </row>
    <row r="1474" spans="1:21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>ROUND(((E1474 / D1474)*100), 0)</f>
        <v>139</v>
      </c>
      <c r="P1474">
        <f>IF(L1474&lt;&gt;0, ROUND(E1474/L1474, 2), 0)</f>
        <v>103.2</v>
      </c>
      <c r="Q1474" s="5" t="str">
        <f>LEFT(N1474, SEARCH("/",N1474,1)-1)</f>
        <v>publishing</v>
      </c>
      <c r="R1474" s="5" t="str">
        <f>RIGHT(N1474, LEN(N1474) - LEN(Q1474) - 1)</f>
        <v>radio &amp; podcasts</v>
      </c>
      <c r="S1474" s="11">
        <f>(((J1474/60)/60)/24)+DATE(1970,1,1)</f>
        <v>41533.542858796296</v>
      </c>
      <c r="T1474" s="12">
        <f>(((I1474/60)/60)/24)+DATE(1970,1,1)</f>
        <v>41563.542858796296</v>
      </c>
      <c r="U1474" s="14">
        <f>YEAR(T1474)</f>
        <v>2013</v>
      </c>
    </row>
    <row r="1475" spans="1:21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>ROUND(((E1475 / D1475)*100), 0)</f>
        <v>121</v>
      </c>
      <c r="P1475">
        <f>IF(L1475&lt;&gt;0, ROUND(E1475/L1475, 2), 0)</f>
        <v>38.46</v>
      </c>
      <c r="Q1475" s="5" t="str">
        <f>LEFT(N1475, SEARCH("/",N1475,1)-1)</f>
        <v>publishing</v>
      </c>
      <c r="R1475" s="5" t="str">
        <f>RIGHT(N1475, LEN(N1475) - LEN(Q1475) - 1)</f>
        <v>radio &amp; podcasts</v>
      </c>
      <c r="S1475" s="11">
        <f>(((J1475/60)/60)/24)+DATE(1970,1,1)</f>
        <v>40939.979618055557</v>
      </c>
      <c r="T1475" s="12">
        <f>(((I1475/60)/60)/24)+DATE(1970,1,1)</f>
        <v>40969.979618055557</v>
      </c>
      <c r="U1475" s="14">
        <f>YEAR(T1475)</f>
        <v>2012</v>
      </c>
    </row>
    <row r="1476" spans="1:21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>ROUND(((E1476 / D1476)*100), 0)</f>
        <v>112</v>
      </c>
      <c r="P1476">
        <f>IF(L1476&lt;&gt;0, ROUND(E1476/L1476, 2), 0)</f>
        <v>44.32</v>
      </c>
      <c r="Q1476" s="5" t="str">
        <f>LEFT(N1476, SEARCH("/",N1476,1)-1)</f>
        <v>publishing</v>
      </c>
      <c r="R1476" s="5" t="str">
        <f>RIGHT(N1476, LEN(N1476) - LEN(Q1476) - 1)</f>
        <v>radio &amp; podcasts</v>
      </c>
      <c r="S1476" s="11">
        <f>(((J1476/60)/60)/24)+DATE(1970,1,1)</f>
        <v>41500.727916666663</v>
      </c>
      <c r="T1476" s="12">
        <f>(((I1476/60)/60)/24)+DATE(1970,1,1)</f>
        <v>41530.727916666663</v>
      </c>
      <c r="U1476" s="14">
        <f>YEAR(T1476)</f>
        <v>2013</v>
      </c>
    </row>
    <row r="1477" spans="1:21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>ROUND(((E1477 / D1477)*100), 0)</f>
        <v>189</v>
      </c>
      <c r="P1477">
        <f>IF(L1477&lt;&gt;0, ROUND(E1477/L1477, 2), 0)</f>
        <v>64.17</v>
      </c>
      <c r="Q1477" s="5" t="str">
        <f>LEFT(N1477, SEARCH("/",N1477,1)-1)</f>
        <v>publishing</v>
      </c>
      <c r="R1477" s="5" t="str">
        <f>RIGHT(N1477, LEN(N1477) - LEN(Q1477) - 1)</f>
        <v>radio &amp; podcasts</v>
      </c>
      <c r="S1477" s="11">
        <f>(((J1477/60)/60)/24)+DATE(1970,1,1)</f>
        <v>41960.722951388889</v>
      </c>
      <c r="T1477" s="12">
        <f>(((I1477/60)/60)/24)+DATE(1970,1,1)</f>
        <v>41993.207638888889</v>
      </c>
      <c r="U1477" s="14">
        <f>YEAR(T1477)</f>
        <v>2014</v>
      </c>
    </row>
    <row r="1478" spans="1:21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>ROUND(((E1478 / D1478)*100), 0)</f>
        <v>662</v>
      </c>
      <c r="P1478">
        <f>IF(L1478&lt;&gt;0, ROUND(E1478/L1478, 2), 0)</f>
        <v>43.33</v>
      </c>
      <c r="Q1478" s="5" t="str">
        <f>LEFT(N1478, SEARCH("/",N1478,1)-1)</f>
        <v>publishing</v>
      </c>
      <c r="R1478" s="5" t="str">
        <f>RIGHT(N1478, LEN(N1478) - LEN(Q1478) - 1)</f>
        <v>radio &amp; podcasts</v>
      </c>
      <c r="S1478" s="11">
        <f>(((J1478/60)/60)/24)+DATE(1970,1,1)</f>
        <v>40766.041921296295</v>
      </c>
      <c r="T1478" s="12">
        <f>(((I1478/60)/60)/24)+DATE(1970,1,1)</f>
        <v>40796.041921296295</v>
      </c>
      <c r="U1478" s="14">
        <f>YEAR(T1478)</f>
        <v>2011</v>
      </c>
    </row>
    <row r="1479" spans="1:21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>ROUND(((E1479 / D1479)*100), 0)</f>
        <v>111</v>
      </c>
      <c r="P1479">
        <f>IF(L1479&lt;&gt;0, ROUND(E1479/L1479, 2), 0)</f>
        <v>90.5</v>
      </c>
      <c r="Q1479" s="5" t="str">
        <f>LEFT(N1479, SEARCH("/",N1479,1)-1)</f>
        <v>publishing</v>
      </c>
      <c r="R1479" s="5" t="str">
        <f>RIGHT(N1479, LEN(N1479) - LEN(Q1479) - 1)</f>
        <v>radio &amp; podcasts</v>
      </c>
      <c r="S1479" s="11">
        <f>(((J1479/60)/60)/24)+DATE(1970,1,1)</f>
        <v>40840.615787037037</v>
      </c>
      <c r="T1479" s="12">
        <f>(((I1479/60)/60)/24)+DATE(1970,1,1)</f>
        <v>40900.125</v>
      </c>
      <c r="U1479" s="14">
        <f>YEAR(T1479)</f>
        <v>2011</v>
      </c>
    </row>
    <row r="1480" spans="1:21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>ROUND(((E1480 / D1480)*100), 0)</f>
        <v>1182</v>
      </c>
      <c r="P1480">
        <f>IF(L1480&lt;&gt;0, ROUND(E1480/L1480, 2), 0)</f>
        <v>29.19</v>
      </c>
      <c r="Q1480" s="5" t="str">
        <f>LEFT(N1480, SEARCH("/",N1480,1)-1)</f>
        <v>publishing</v>
      </c>
      <c r="R1480" s="5" t="str">
        <f>RIGHT(N1480, LEN(N1480) - LEN(Q1480) - 1)</f>
        <v>radio &amp; podcasts</v>
      </c>
      <c r="S1480" s="11">
        <f>(((J1480/60)/60)/24)+DATE(1970,1,1)</f>
        <v>41394.871678240743</v>
      </c>
      <c r="T1480" s="12">
        <f>(((I1480/60)/60)/24)+DATE(1970,1,1)</f>
        <v>41408.871678240743</v>
      </c>
      <c r="U1480" s="14">
        <f>YEAR(T1480)</f>
        <v>2013</v>
      </c>
    </row>
    <row r="1481" spans="1:21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>ROUND(((E1481 / D1481)*100), 0)</f>
        <v>137</v>
      </c>
      <c r="P1481">
        <f>IF(L1481&lt;&gt;0, ROUND(E1481/L1481, 2), 0)</f>
        <v>30.96</v>
      </c>
      <c r="Q1481" s="5" t="str">
        <f>LEFT(N1481, SEARCH("/",N1481,1)-1)</f>
        <v>publishing</v>
      </c>
      <c r="R1481" s="5" t="str">
        <f>RIGHT(N1481, LEN(N1481) - LEN(Q1481) - 1)</f>
        <v>radio &amp; podcasts</v>
      </c>
      <c r="S1481" s="11">
        <f>(((J1481/60)/60)/24)+DATE(1970,1,1)</f>
        <v>41754.745243055557</v>
      </c>
      <c r="T1481" s="12">
        <f>(((I1481/60)/60)/24)+DATE(1970,1,1)</f>
        <v>41769.165972222225</v>
      </c>
      <c r="U1481" s="14">
        <f>YEAR(T1481)</f>
        <v>2014</v>
      </c>
    </row>
    <row r="1482" spans="1:21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>ROUND(((E1482 / D1482)*100), 0)</f>
        <v>117</v>
      </c>
      <c r="P1482">
        <f>IF(L1482&lt;&gt;0, ROUND(E1482/L1482, 2), 0)</f>
        <v>92.16</v>
      </c>
      <c r="Q1482" s="5" t="str">
        <f>LEFT(N1482, SEARCH("/",N1482,1)-1)</f>
        <v>publishing</v>
      </c>
      <c r="R1482" s="5" t="str">
        <f>RIGHT(N1482, LEN(N1482) - LEN(Q1482) - 1)</f>
        <v>radio &amp; podcasts</v>
      </c>
      <c r="S1482" s="11">
        <f>(((J1482/60)/60)/24)+DATE(1970,1,1)</f>
        <v>41464.934016203704</v>
      </c>
      <c r="T1482" s="12">
        <f>(((I1482/60)/60)/24)+DATE(1970,1,1)</f>
        <v>41481.708333333336</v>
      </c>
      <c r="U1482" s="14">
        <f>YEAR(T1482)</f>
        <v>2013</v>
      </c>
    </row>
    <row r="1483" spans="1:21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>ROUND(((E1483 / D1483)*100), 0)</f>
        <v>2</v>
      </c>
      <c r="P1483">
        <f>IF(L1483&lt;&gt;0, ROUND(E1483/L1483, 2), 0)</f>
        <v>17.5</v>
      </c>
      <c r="Q1483" s="5" t="str">
        <f>LEFT(N1483, SEARCH("/",N1483,1)-1)</f>
        <v>publishing</v>
      </c>
      <c r="R1483" s="5" t="str">
        <f>RIGHT(N1483, LEN(N1483) - LEN(Q1483) - 1)</f>
        <v>fiction</v>
      </c>
      <c r="S1483" s="11">
        <f>(((J1483/60)/60)/24)+DATE(1970,1,1)</f>
        <v>41550.922974537039</v>
      </c>
      <c r="T1483" s="12">
        <f>(((I1483/60)/60)/24)+DATE(1970,1,1)</f>
        <v>41580.922974537039</v>
      </c>
      <c r="U1483" s="14">
        <f>YEAR(T1483)</f>
        <v>2013</v>
      </c>
    </row>
    <row r="1484" spans="1:21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>ROUND(((E1484 / D1484)*100), 0)</f>
        <v>0</v>
      </c>
      <c r="P1484">
        <f>IF(L1484&lt;&gt;0, ROUND(E1484/L1484, 2), 0)</f>
        <v>5</v>
      </c>
      <c r="Q1484" s="5" t="str">
        <f>LEFT(N1484, SEARCH("/",N1484,1)-1)</f>
        <v>publishing</v>
      </c>
      <c r="R1484" s="5" t="str">
        <f>RIGHT(N1484, LEN(N1484) - LEN(Q1484) - 1)</f>
        <v>fiction</v>
      </c>
      <c r="S1484" s="11">
        <f>(((J1484/60)/60)/24)+DATE(1970,1,1)</f>
        <v>41136.85805555556</v>
      </c>
      <c r="T1484" s="12">
        <f>(((I1484/60)/60)/24)+DATE(1970,1,1)</f>
        <v>41159.32708333333</v>
      </c>
      <c r="U1484" s="14">
        <f>YEAR(T1484)</f>
        <v>2012</v>
      </c>
    </row>
    <row r="1485" spans="1:21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>ROUND(((E1485 / D1485)*100), 0)</f>
        <v>1</v>
      </c>
      <c r="P1485">
        <f>IF(L1485&lt;&gt;0, ROUND(E1485/L1485, 2), 0)</f>
        <v>25</v>
      </c>
      <c r="Q1485" s="5" t="str">
        <f>LEFT(N1485, SEARCH("/",N1485,1)-1)</f>
        <v>publishing</v>
      </c>
      <c r="R1485" s="5" t="str">
        <f>RIGHT(N1485, LEN(N1485) - LEN(Q1485) - 1)</f>
        <v>fiction</v>
      </c>
      <c r="S1485" s="11">
        <f>(((J1485/60)/60)/24)+DATE(1970,1,1)</f>
        <v>42548.192997685182</v>
      </c>
      <c r="T1485" s="12">
        <f>(((I1485/60)/60)/24)+DATE(1970,1,1)</f>
        <v>42573.192997685182</v>
      </c>
      <c r="U1485" s="14">
        <f>YEAR(T1485)</f>
        <v>2016</v>
      </c>
    </row>
    <row r="1486" spans="1:21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>ROUND(((E1486 / D1486)*100), 0)</f>
        <v>0</v>
      </c>
      <c r="P1486">
        <f>IF(L1486&lt;&gt;0, ROUND(E1486/L1486, 2), 0)</f>
        <v>0</v>
      </c>
      <c r="Q1486" s="5" t="str">
        <f>LEFT(N1486, SEARCH("/",N1486,1)-1)</f>
        <v>publishing</v>
      </c>
      <c r="R1486" s="5" t="str">
        <f>RIGHT(N1486, LEN(N1486) - LEN(Q1486) - 1)</f>
        <v>fiction</v>
      </c>
      <c r="S1486" s="11">
        <f>(((J1486/60)/60)/24)+DATE(1970,1,1)</f>
        <v>41053.200960648144</v>
      </c>
      <c r="T1486" s="12">
        <f>(((I1486/60)/60)/24)+DATE(1970,1,1)</f>
        <v>41111.618750000001</v>
      </c>
      <c r="U1486" s="14">
        <f>YEAR(T1486)</f>
        <v>2012</v>
      </c>
    </row>
    <row r="1487" spans="1:21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>ROUND(((E1487 / D1487)*100), 0)</f>
        <v>2</v>
      </c>
      <c r="P1487">
        <f>IF(L1487&lt;&gt;0, ROUND(E1487/L1487, 2), 0)</f>
        <v>50</v>
      </c>
      <c r="Q1487" s="5" t="str">
        <f>LEFT(N1487, SEARCH("/",N1487,1)-1)</f>
        <v>publishing</v>
      </c>
      <c r="R1487" s="5" t="str">
        <f>RIGHT(N1487, LEN(N1487) - LEN(Q1487) - 1)</f>
        <v>fiction</v>
      </c>
      <c r="S1487" s="11">
        <f>(((J1487/60)/60)/24)+DATE(1970,1,1)</f>
        <v>42130.795983796299</v>
      </c>
      <c r="T1487" s="12">
        <f>(((I1487/60)/60)/24)+DATE(1970,1,1)</f>
        <v>42175.795983796299</v>
      </c>
      <c r="U1487" s="14">
        <f>YEAR(T1487)</f>
        <v>2015</v>
      </c>
    </row>
    <row r="1488" spans="1:21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>ROUND(((E1488 / D1488)*100), 0)</f>
        <v>0</v>
      </c>
      <c r="P1488">
        <f>IF(L1488&lt;&gt;0, ROUND(E1488/L1488, 2), 0)</f>
        <v>16</v>
      </c>
      <c r="Q1488" s="5" t="str">
        <f>LEFT(N1488, SEARCH("/",N1488,1)-1)</f>
        <v>publishing</v>
      </c>
      <c r="R1488" s="5" t="str">
        <f>RIGHT(N1488, LEN(N1488) - LEN(Q1488) - 1)</f>
        <v>fiction</v>
      </c>
      <c r="S1488" s="11">
        <f>(((J1488/60)/60)/24)+DATE(1970,1,1)</f>
        <v>42032.168530092589</v>
      </c>
      <c r="T1488" s="12">
        <f>(((I1488/60)/60)/24)+DATE(1970,1,1)</f>
        <v>42062.168530092589</v>
      </c>
      <c r="U1488" s="14">
        <f>YEAR(T1488)</f>
        <v>2015</v>
      </c>
    </row>
    <row r="1489" spans="1:21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>ROUND(((E1489 / D1489)*100), 0)</f>
        <v>0</v>
      </c>
      <c r="P1489">
        <f>IF(L1489&lt;&gt;0, ROUND(E1489/L1489, 2), 0)</f>
        <v>0</v>
      </c>
      <c r="Q1489" s="5" t="str">
        <f>LEFT(N1489, SEARCH("/",N1489,1)-1)</f>
        <v>publishing</v>
      </c>
      <c r="R1489" s="5" t="str">
        <f>RIGHT(N1489, LEN(N1489) - LEN(Q1489) - 1)</f>
        <v>fiction</v>
      </c>
      <c r="S1489" s="11">
        <f>(((J1489/60)/60)/24)+DATE(1970,1,1)</f>
        <v>42554.917488425926</v>
      </c>
      <c r="T1489" s="12">
        <f>(((I1489/60)/60)/24)+DATE(1970,1,1)</f>
        <v>42584.917488425926</v>
      </c>
      <c r="U1489" s="14">
        <f>YEAR(T1489)</f>
        <v>2016</v>
      </c>
    </row>
    <row r="1490" spans="1:21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>ROUND(((E1490 / D1490)*100), 0)</f>
        <v>2</v>
      </c>
      <c r="P1490">
        <f>IF(L1490&lt;&gt;0, ROUND(E1490/L1490, 2), 0)</f>
        <v>60</v>
      </c>
      <c r="Q1490" s="5" t="str">
        <f>LEFT(N1490, SEARCH("/",N1490,1)-1)</f>
        <v>publishing</v>
      </c>
      <c r="R1490" s="5" t="str">
        <f>RIGHT(N1490, LEN(N1490) - LEN(Q1490) - 1)</f>
        <v>fiction</v>
      </c>
      <c r="S1490" s="11">
        <f>(((J1490/60)/60)/24)+DATE(1970,1,1)</f>
        <v>41614.563194444447</v>
      </c>
      <c r="T1490" s="12">
        <f>(((I1490/60)/60)/24)+DATE(1970,1,1)</f>
        <v>41644.563194444447</v>
      </c>
      <c r="U1490" s="14">
        <f>YEAR(T1490)</f>
        <v>2014</v>
      </c>
    </row>
    <row r="1491" spans="1:21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>ROUND(((E1491 / D1491)*100), 0)</f>
        <v>0</v>
      </c>
      <c r="P1491">
        <f>IF(L1491&lt;&gt;0, ROUND(E1491/L1491, 2), 0)</f>
        <v>0</v>
      </c>
      <c r="Q1491" s="5" t="str">
        <f>LEFT(N1491, SEARCH("/",N1491,1)-1)</f>
        <v>publishing</v>
      </c>
      <c r="R1491" s="5" t="str">
        <f>RIGHT(N1491, LEN(N1491) - LEN(Q1491) - 1)</f>
        <v>fiction</v>
      </c>
      <c r="S1491" s="11">
        <f>(((J1491/60)/60)/24)+DATE(1970,1,1)</f>
        <v>41198.611712962964</v>
      </c>
      <c r="T1491" s="12">
        <f>(((I1491/60)/60)/24)+DATE(1970,1,1)</f>
        <v>41228.653379629628</v>
      </c>
      <c r="U1491" s="14">
        <f>YEAR(T1491)</f>
        <v>2012</v>
      </c>
    </row>
    <row r="1492" spans="1:21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>ROUND(((E1492 / D1492)*100), 0)</f>
        <v>31</v>
      </c>
      <c r="P1492">
        <f>IF(L1492&lt;&gt;0, ROUND(E1492/L1492, 2), 0)</f>
        <v>47.11</v>
      </c>
      <c r="Q1492" s="5" t="str">
        <f>LEFT(N1492, SEARCH("/",N1492,1)-1)</f>
        <v>publishing</v>
      </c>
      <c r="R1492" s="5" t="str">
        <f>RIGHT(N1492, LEN(N1492) - LEN(Q1492) - 1)</f>
        <v>fiction</v>
      </c>
      <c r="S1492" s="11">
        <f>(((J1492/60)/60)/24)+DATE(1970,1,1)</f>
        <v>41520.561041666668</v>
      </c>
      <c r="T1492" s="12">
        <f>(((I1492/60)/60)/24)+DATE(1970,1,1)</f>
        <v>41549.561041666668</v>
      </c>
      <c r="U1492" s="14">
        <f>YEAR(T1492)</f>
        <v>2013</v>
      </c>
    </row>
    <row r="1493" spans="1:21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>ROUND(((E1493 / D1493)*100), 0)</f>
        <v>8</v>
      </c>
      <c r="P1493">
        <f>IF(L1493&lt;&gt;0, ROUND(E1493/L1493, 2), 0)</f>
        <v>100</v>
      </c>
      <c r="Q1493" s="5" t="str">
        <f>LEFT(N1493, SEARCH("/",N1493,1)-1)</f>
        <v>publishing</v>
      </c>
      <c r="R1493" s="5" t="str">
        <f>RIGHT(N1493, LEN(N1493) - LEN(Q1493) - 1)</f>
        <v>fiction</v>
      </c>
      <c r="S1493" s="11">
        <f>(((J1493/60)/60)/24)+DATE(1970,1,1)</f>
        <v>41991.713460648149</v>
      </c>
      <c r="T1493" s="12">
        <f>(((I1493/60)/60)/24)+DATE(1970,1,1)</f>
        <v>42050.651388888888</v>
      </c>
      <c r="U1493" s="14">
        <f>YEAR(T1493)</f>
        <v>2015</v>
      </c>
    </row>
    <row r="1494" spans="1:21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>ROUND(((E1494 / D1494)*100), 0)</f>
        <v>1</v>
      </c>
      <c r="P1494">
        <f>IF(L1494&lt;&gt;0, ROUND(E1494/L1494, 2), 0)</f>
        <v>15</v>
      </c>
      <c r="Q1494" s="5" t="str">
        <f>LEFT(N1494, SEARCH("/",N1494,1)-1)</f>
        <v>publishing</v>
      </c>
      <c r="R1494" s="5" t="str">
        <f>RIGHT(N1494, LEN(N1494) - LEN(Q1494) - 1)</f>
        <v>fiction</v>
      </c>
      <c r="S1494" s="11">
        <f>(((J1494/60)/60)/24)+DATE(1970,1,1)</f>
        <v>40682.884791666671</v>
      </c>
      <c r="T1494" s="12">
        <f>(((I1494/60)/60)/24)+DATE(1970,1,1)</f>
        <v>40712.884791666671</v>
      </c>
      <c r="U1494" s="14">
        <f>YEAR(T1494)</f>
        <v>2011</v>
      </c>
    </row>
    <row r="1495" spans="1:21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>ROUND(((E1495 / D1495)*100), 0)</f>
        <v>0</v>
      </c>
      <c r="P1495">
        <f>IF(L1495&lt;&gt;0, ROUND(E1495/L1495, 2), 0)</f>
        <v>0</v>
      </c>
      <c r="Q1495" s="5" t="str">
        <f>LEFT(N1495, SEARCH("/",N1495,1)-1)</f>
        <v>publishing</v>
      </c>
      <c r="R1495" s="5" t="str">
        <f>RIGHT(N1495, LEN(N1495) - LEN(Q1495) - 1)</f>
        <v>fiction</v>
      </c>
      <c r="S1495" s="11">
        <f>(((J1495/60)/60)/24)+DATE(1970,1,1)</f>
        <v>41411.866608796299</v>
      </c>
      <c r="T1495" s="12">
        <f>(((I1495/60)/60)/24)+DATE(1970,1,1)</f>
        <v>41441.866608796299</v>
      </c>
      <c r="U1495" s="14">
        <f>YEAR(T1495)</f>
        <v>2013</v>
      </c>
    </row>
    <row r="1496" spans="1:21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>ROUND(((E1496 / D1496)*100), 0)</f>
        <v>9</v>
      </c>
      <c r="P1496">
        <f>IF(L1496&lt;&gt;0, ROUND(E1496/L1496, 2), 0)</f>
        <v>40.450000000000003</v>
      </c>
      <c r="Q1496" s="5" t="str">
        <f>LEFT(N1496, SEARCH("/",N1496,1)-1)</f>
        <v>publishing</v>
      </c>
      <c r="R1496" s="5" t="str">
        <f>RIGHT(N1496, LEN(N1496) - LEN(Q1496) - 1)</f>
        <v>fiction</v>
      </c>
      <c r="S1496" s="11">
        <f>(((J1496/60)/60)/24)+DATE(1970,1,1)</f>
        <v>42067.722372685181</v>
      </c>
      <c r="T1496" s="12">
        <f>(((I1496/60)/60)/24)+DATE(1970,1,1)</f>
        <v>42097.651388888888</v>
      </c>
      <c r="U1496" s="14">
        <f>YEAR(T1496)</f>
        <v>2015</v>
      </c>
    </row>
    <row r="1497" spans="1:21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>ROUND(((E1497 / D1497)*100), 0)</f>
        <v>0</v>
      </c>
      <c r="P1497">
        <f>IF(L1497&lt;&gt;0, ROUND(E1497/L1497, 2), 0)</f>
        <v>0</v>
      </c>
      <c r="Q1497" s="5" t="str">
        <f>LEFT(N1497, SEARCH("/",N1497,1)-1)</f>
        <v>publishing</v>
      </c>
      <c r="R1497" s="5" t="str">
        <f>RIGHT(N1497, LEN(N1497) - LEN(Q1497) - 1)</f>
        <v>fiction</v>
      </c>
      <c r="S1497" s="11">
        <f>(((J1497/60)/60)/24)+DATE(1970,1,1)</f>
        <v>40752.789710648147</v>
      </c>
      <c r="T1497" s="12">
        <f>(((I1497/60)/60)/24)+DATE(1970,1,1)</f>
        <v>40782.789710648147</v>
      </c>
      <c r="U1497" s="14">
        <f>YEAR(T1497)</f>
        <v>2011</v>
      </c>
    </row>
    <row r="1498" spans="1:21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>ROUND(((E1498 / D1498)*100), 0)</f>
        <v>0</v>
      </c>
      <c r="P1498">
        <f>IF(L1498&lt;&gt;0, ROUND(E1498/L1498, 2), 0)</f>
        <v>0</v>
      </c>
      <c r="Q1498" s="5" t="str">
        <f>LEFT(N1498, SEARCH("/",N1498,1)-1)</f>
        <v>publishing</v>
      </c>
      <c r="R1498" s="5" t="str">
        <f>RIGHT(N1498, LEN(N1498) - LEN(Q1498) - 1)</f>
        <v>fiction</v>
      </c>
      <c r="S1498" s="11">
        <f>(((J1498/60)/60)/24)+DATE(1970,1,1)</f>
        <v>41838.475219907406</v>
      </c>
      <c r="T1498" s="12">
        <f>(((I1498/60)/60)/24)+DATE(1970,1,1)</f>
        <v>41898.475219907406</v>
      </c>
      <c r="U1498" s="14">
        <f>YEAR(T1498)</f>
        <v>2014</v>
      </c>
    </row>
    <row r="1499" spans="1:21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>ROUND(((E1499 / D1499)*100), 0)</f>
        <v>0</v>
      </c>
      <c r="P1499">
        <f>IF(L1499&lt;&gt;0, ROUND(E1499/L1499, 2), 0)</f>
        <v>1</v>
      </c>
      <c r="Q1499" s="5" t="str">
        <f>LEFT(N1499, SEARCH("/",N1499,1)-1)</f>
        <v>publishing</v>
      </c>
      <c r="R1499" s="5" t="str">
        <f>RIGHT(N1499, LEN(N1499) - LEN(Q1499) - 1)</f>
        <v>fiction</v>
      </c>
      <c r="S1499" s="11">
        <f>(((J1499/60)/60)/24)+DATE(1970,1,1)</f>
        <v>41444.64261574074</v>
      </c>
      <c r="T1499" s="12">
        <f>(((I1499/60)/60)/24)+DATE(1970,1,1)</f>
        <v>41486.821527777778</v>
      </c>
      <c r="U1499" s="14">
        <f>YEAR(T1499)</f>
        <v>2013</v>
      </c>
    </row>
    <row r="1500" spans="1:21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>ROUND(((E1500 / D1500)*100), 0)</f>
        <v>2</v>
      </c>
      <c r="P1500">
        <f>IF(L1500&lt;&gt;0, ROUND(E1500/L1500, 2), 0)</f>
        <v>19</v>
      </c>
      <c r="Q1500" s="5" t="str">
        <f>LEFT(N1500, SEARCH("/",N1500,1)-1)</f>
        <v>publishing</v>
      </c>
      <c r="R1500" s="5" t="str">
        <f>RIGHT(N1500, LEN(N1500) - LEN(Q1500) - 1)</f>
        <v>fiction</v>
      </c>
      <c r="S1500" s="11">
        <f>(((J1500/60)/60)/24)+DATE(1970,1,1)</f>
        <v>41840.983541666668</v>
      </c>
      <c r="T1500" s="12">
        <f>(((I1500/60)/60)/24)+DATE(1970,1,1)</f>
        <v>41885.983541666668</v>
      </c>
      <c r="U1500" s="14">
        <f>YEAR(T1500)</f>
        <v>2014</v>
      </c>
    </row>
    <row r="1501" spans="1:21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>ROUND(((E1501 / D1501)*100), 0)</f>
        <v>0</v>
      </c>
      <c r="P1501">
        <f>IF(L1501&lt;&gt;0, ROUND(E1501/L1501, 2), 0)</f>
        <v>5</v>
      </c>
      <c r="Q1501" s="5" t="str">
        <f>LEFT(N1501, SEARCH("/",N1501,1)-1)</f>
        <v>publishing</v>
      </c>
      <c r="R1501" s="5" t="str">
        <f>RIGHT(N1501, LEN(N1501) - LEN(Q1501) - 1)</f>
        <v>fiction</v>
      </c>
      <c r="S1501" s="11">
        <f>(((J1501/60)/60)/24)+DATE(1970,1,1)</f>
        <v>42527.007326388892</v>
      </c>
      <c r="T1501" s="12">
        <f>(((I1501/60)/60)/24)+DATE(1970,1,1)</f>
        <v>42587.007326388892</v>
      </c>
      <c r="U1501" s="14">
        <f>YEAR(T1501)</f>
        <v>2016</v>
      </c>
    </row>
    <row r="1502" spans="1:21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>ROUND(((E1502 / D1502)*100), 0)</f>
        <v>25</v>
      </c>
      <c r="P1502">
        <f>IF(L1502&lt;&gt;0, ROUND(E1502/L1502, 2), 0)</f>
        <v>46.73</v>
      </c>
      <c r="Q1502" s="5" t="str">
        <f>LEFT(N1502, SEARCH("/",N1502,1)-1)</f>
        <v>publishing</v>
      </c>
      <c r="R1502" s="5" t="str">
        <f>RIGHT(N1502, LEN(N1502) - LEN(Q1502) - 1)</f>
        <v>fiction</v>
      </c>
      <c r="S1502" s="11">
        <f>(((J1502/60)/60)/24)+DATE(1970,1,1)</f>
        <v>41365.904594907406</v>
      </c>
      <c r="T1502" s="12">
        <f>(((I1502/60)/60)/24)+DATE(1970,1,1)</f>
        <v>41395.904594907406</v>
      </c>
      <c r="U1502" s="14">
        <f>YEAR(T1502)</f>
        <v>2013</v>
      </c>
    </row>
    <row r="1503" spans="1:21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>ROUND(((E1503 / D1503)*100), 0)</f>
        <v>166</v>
      </c>
      <c r="P1503">
        <f>IF(L1503&lt;&gt;0, ROUND(E1503/L1503, 2), 0)</f>
        <v>97.73</v>
      </c>
      <c r="Q1503" s="5" t="str">
        <f>LEFT(N1503, SEARCH("/",N1503,1)-1)</f>
        <v>photography</v>
      </c>
      <c r="R1503" s="5" t="str">
        <f>RIGHT(N1503, LEN(N1503) - LEN(Q1503) - 1)</f>
        <v>photobooks</v>
      </c>
      <c r="S1503" s="11">
        <f>(((J1503/60)/60)/24)+DATE(1970,1,1)</f>
        <v>42163.583599537036</v>
      </c>
      <c r="T1503" s="12">
        <f>(((I1503/60)/60)/24)+DATE(1970,1,1)</f>
        <v>42193.583599537036</v>
      </c>
      <c r="U1503" s="14">
        <f>YEAR(T1503)</f>
        <v>2015</v>
      </c>
    </row>
    <row r="1504" spans="1:21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>ROUND(((E1504 / D1504)*100), 0)</f>
        <v>101</v>
      </c>
      <c r="P1504">
        <f>IF(L1504&lt;&gt;0, ROUND(E1504/L1504, 2), 0)</f>
        <v>67.84</v>
      </c>
      <c r="Q1504" s="5" t="str">
        <f>LEFT(N1504, SEARCH("/",N1504,1)-1)</f>
        <v>photography</v>
      </c>
      <c r="R1504" s="5" t="str">
        <f>RIGHT(N1504, LEN(N1504) - LEN(Q1504) - 1)</f>
        <v>photobooks</v>
      </c>
      <c r="S1504" s="11">
        <f>(((J1504/60)/60)/24)+DATE(1970,1,1)</f>
        <v>42426.542592592596</v>
      </c>
      <c r="T1504" s="12">
        <f>(((I1504/60)/60)/24)+DATE(1970,1,1)</f>
        <v>42454.916666666672</v>
      </c>
      <c r="U1504" s="14">
        <f>YEAR(T1504)</f>
        <v>2016</v>
      </c>
    </row>
    <row r="1505" spans="1:21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>ROUND(((E1505 / D1505)*100), 0)</f>
        <v>108</v>
      </c>
      <c r="P1505">
        <f>IF(L1505&lt;&gt;0, ROUND(E1505/L1505, 2), 0)</f>
        <v>56.98</v>
      </c>
      <c r="Q1505" s="5" t="str">
        <f>LEFT(N1505, SEARCH("/",N1505,1)-1)</f>
        <v>photography</v>
      </c>
      <c r="R1505" s="5" t="str">
        <f>RIGHT(N1505, LEN(N1505) - LEN(Q1505) - 1)</f>
        <v>photobooks</v>
      </c>
      <c r="S1505" s="11">
        <f>(((J1505/60)/60)/24)+DATE(1970,1,1)</f>
        <v>42606.347233796296</v>
      </c>
      <c r="T1505" s="12">
        <f>(((I1505/60)/60)/24)+DATE(1970,1,1)</f>
        <v>42666.347233796296</v>
      </c>
      <c r="U1505" s="14">
        <f>YEAR(T1505)</f>
        <v>2016</v>
      </c>
    </row>
    <row r="1506" spans="1:21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>ROUND(((E1506 / D1506)*100), 0)</f>
        <v>278</v>
      </c>
      <c r="P1506">
        <f>IF(L1506&lt;&gt;0, ROUND(E1506/L1506, 2), 0)</f>
        <v>67.16</v>
      </c>
      <c r="Q1506" s="5" t="str">
        <f>LEFT(N1506, SEARCH("/",N1506,1)-1)</f>
        <v>photography</v>
      </c>
      <c r="R1506" s="5" t="str">
        <f>RIGHT(N1506, LEN(N1506) - LEN(Q1506) - 1)</f>
        <v>photobooks</v>
      </c>
      <c r="S1506" s="11">
        <f>(((J1506/60)/60)/24)+DATE(1970,1,1)</f>
        <v>41772.657685185186</v>
      </c>
      <c r="T1506" s="12">
        <f>(((I1506/60)/60)/24)+DATE(1970,1,1)</f>
        <v>41800.356249999997</v>
      </c>
      <c r="U1506" s="14">
        <f>YEAR(T1506)</f>
        <v>2014</v>
      </c>
    </row>
    <row r="1507" spans="1:21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>ROUND(((E1507 / D1507)*100), 0)</f>
        <v>104</v>
      </c>
      <c r="P1507">
        <f>IF(L1507&lt;&gt;0, ROUND(E1507/L1507, 2), 0)</f>
        <v>48.04</v>
      </c>
      <c r="Q1507" s="5" t="str">
        <f>LEFT(N1507, SEARCH("/",N1507,1)-1)</f>
        <v>photography</v>
      </c>
      <c r="R1507" s="5" t="str">
        <f>RIGHT(N1507, LEN(N1507) - LEN(Q1507) - 1)</f>
        <v>photobooks</v>
      </c>
      <c r="S1507" s="11">
        <f>(((J1507/60)/60)/24)+DATE(1970,1,1)</f>
        <v>42414.44332175926</v>
      </c>
      <c r="T1507" s="12">
        <f>(((I1507/60)/60)/24)+DATE(1970,1,1)</f>
        <v>42451.834027777775</v>
      </c>
      <c r="U1507" s="14">
        <f>YEAR(T1507)</f>
        <v>2016</v>
      </c>
    </row>
    <row r="1508" spans="1:21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>ROUND(((E1508 / D1508)*100), 0)</f>
        <v>111</v>
      </c>
      <c r="P1508">
        <f>IF(L1508&lt;&gt;0, ROUND(E1508/L1508, 2), 0)</f>
        <v>38.86</v>
      </c>
      <c r="Q1508" s="5" t="str">
        <f>LEFT(N1508, SEARCH("/",N1508,1)-1)</f>
        <v>photography</v>
      </c>
      <c r="R1508" s="5" t="str">
        <f>RIGHT(N1508, LEN(N1508) - LEN(Q1508) - 1)</f>
        <v>photobooks</v>
      </c>
      <c r="S1508" s="11">
        <f>(((J1508/60)/60)/24)+DATE(1970,1,1)</f>
        <v>41814.785925925928</v>
      </c>
      <c r="T1508" s="12">
        <f>(((I1508/60)/60)/24)+DATE(1970,1,1)</f>
        <v>41844.785925925928</v>
      </c>
      <c r="U1508" s="14">
        <f>YEAR(T1508)</f>
        <v>2014</v>
      </c>
    </row>
    <row r="1509" spans="1:21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>ROUND(((E1509 / D1509)*100), 0)</f>
        <v>215</v>
      </c>
      <c r="P1509">
        <f>IF(L1509&lt;&gt;0, ROUND(E1509/L1509, 2), 0)</f>
        <v>78.180000000000007</v>
      </c>
      <c r="Q1509" s="5" t="str">
        <f>LEFT(N1509, SEARCH("/",N1509,1)-1)</f>
        <v>photography</v>
      </c>
      <c r="R1509" s="5" t="str">
        <f>RIGHT(N1509, LEN(N1509) - LEN(Q1509) - 1)</f>
        <v>photobooks</v>
      </c>
      <c r="S1509" s="11">
        <f>(((J1509/60)/60)/24)+DATE(1970,1,1)</f>
        <v>40254.450335648151</v>
      </c>
      <c r="T1509" s="12">
        <f>(((I1509/60)/60)/24)+DATE(1970,1,1)</f>
        <v>40313.340277777781</v>
      </c>
      <c r="U1509" s="14">
        <f>YEAR(T1509)</f>
        <v>2010</v>
      </c>
    </row>
    <row r="1510" spans="1:21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>ROUND(((E1510 / D1510)*100), 0)</f>
        <v>111</v>
      </c>
      <c r="P1510">
        <f>IF(L1510&lt;&gt;0, ROUND(E1510/L1510, 2), 0)</f>
        <v>97.11</v>
      </c>
      <c r="Q1510" s="5" t="str">
        <f>LEFT(N1510, SEARCH("/",N1510,1)-1)</f>
        <v>photography</v>
      </c>
      <c r="R1510" s="5" t="str">
        <f>RIGHT(N1510, LEN(N1510) - LEN(Q1510) - 1)</f>
        <v>photobooks</v>
      </c>
      <c r="S1510" s="11">
        <f>(((J1510/60)/60)/24)+DATE(1970,1,1)</f>
        <v>41786.614363425928</v>
      </c>
      <c r="T1510" s="12">
        <f>(((I1510/60)/60)/24)+DATE(1970,1,1)</f>
        <v>41817.614363425928</v>
      </c>
      <c r="U1510" s="14">
        <f>YEAR(T1510)</f>
        <v>2014</v>
      </c>
    </row>
    <row r="1511" spans="1:21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>ROUND(((E1511 / D1511)*100), 0)</f>
        <v>124</v>
      </c>
      <c r="P1511">
        <f>IF(L1511&lt;&gt;0, ROUND(E1511/L1511, 2), 0)</f>
        <v>110.39</v>
      </c>
      <c r="Q1511" s="5" t="str">
        <f>LEFT(N1511, SEARCH("/",N1511,1)-1)</f>
        <v>photography</v>
      </c>
      <c r="R1511" s="5" t="str">
        <f>RIGHT(N1511, LEN(N1511) - LEN(Q1511) - 1)</f>
        <v>photobooks</v>
      </c>
      <c r="S1511" s="11">
        <f>(((J1511/60)/60)/24)+DATE(1970,1,1)</f>
        <v>42751.533391203702</v>
      </c>
      <c r="T1511" s="12">
        <f>(((I1511/60)/60)/24)+DATE(1970,1,1)</f>
        <v>42780.957638888889</v>
      </c>
      <c r="U1511" s="14">
        <f>YEAR(T1511)</f>
        <v>2017</v>
      </c>
    </row>
    <row r="1512" spans="1:21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>ROUND(((E1512 / D1512)*100), 0)</f>
        <v>101</v>
      </c>
      <c r="P1512">
        <f>IF(L1512&lt;&gt;0, ROUND(E1512/L1512, 2), 0)</f>
        <v>39.92</v>
      </c>
      <c r="Q1512" s="5" t="str">
        <f>LEFT(N1512, SEARCH("/",N1512,1)-1)</f>
        <v>photography</v>
      </c>
      <c r="R1512" s="5" t="str">
        <f>RIGHT(N1512, LEN(N1512) - LEN(Q1512) - 1)</f>
        <v>photobooks</v>
      </c>
      <c r="S1512" s="11">
        <f>(((J1512/60)/60)/24)+DATE(1970,1,1)</f>
        <v>41809.385162037033</v>
      </c>
      <c r="T1512" s="12">
        <f>(((I1512/60)/60)/24)+DATE(1970,1,1)</f>
        <v>41839.385162037033</v>
      </c>
      <c r="U1512" s="14">
        <f>YEAR(T1512)</f>
        <v>2014</v>
      </c>
    </row>
    <row r="1513" spans="1:21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>ROUND(((E1513 / D1513)*100), 0)</f>
        <v>112</v>
      </c>
      <c r="P1513">
        <f>IF(L1513&lt;&gt;0, ROUND(E1513/L1513, 2), 0)</f>
        <v>75.98</v>
      </c>
      <c r="Q1513" s="5" t="str">
        <f>LEFT(N1513, SEARCH("/",N1513,1)-1)</f>
        <v>photography</v>
      </c>
      <c r="R1513" s="5" t="str">
        <f>RIGHT(N1513, LEN(N1513) - LEN(Q1513) - 1)</f>
        <v>photobooks</v>
      </c>
      <c r="S1513" s="11">
        <f>(((J1513/60)/60)/24)+DATE(1970,1,1)</f>
        <v>42296.583379629628</v>
      </c>
      <c r="T1513" s="12">
        <f>(((I1513/60)/60)/24)+DATE(1970,1,1)</f>
        <v>42326.625046296293</v>
      </c>
      <c r="U1513" s="14">
        <f>YEAR(T1513)</f>
        <v>2015</v>
      </c>
    </row>
    <row r="1514" spans="1:21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>ROUND(((E1514 / D1514)*100), 0)</f>
        <v>559</v>
      </c>
      <c r="P1514">
        <f>IF(L1514&lt;&gt;0, ROUND(E1514/L1514, 2), 0)</f>
        <v>58.38</v>
      </c>
      <c r="Q1514" s="5" t="str">
        <f>LEFT(N1514, SEARCH("/",N1514,1)-1)</f>
        <v>photography</v>
      </c>
      <c r="R1514" s="5" t="str">
        <f>RIGHT(N1514, LEN(N1514) - LEN(Q1514) - 1)</f>
        <v>photobooks</v>
      </c>
      <c r="S1514" s="11">
        <f>(((J1514/60)/60)/24)+DATE(1970,1,1)</f>
        <v>42741.684479166666</v>
      </c>
      <c r="T1514" s="12">
        <f>(((I1514/60)/60)/24)+DATE(1970,1,1)</f>
        <v>42771.684479166666</v>
      </c>
      <c r="U1514" s="14">
        <f>YEAR(T1514)</f>
        <v>2017</v>
      </c>
    </row>
    <row r="1515" spans="1:21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>ROUND(((E1515 / D1515)*100), 0)</f>
        <v>150</v>
      </c>
      <c r="P1515">
        <f>IF(L1515&lt;&gt;0, ROUND(E1515/L1515, 2), 0)</f>
        <v>55.82</v>
      </c>
      <c r="Q1515" s="5" t="str">
        <f>LEFT(N1515, SEARCH("/",N1515,1)-1)</f>
        <v>photography</v>
      </c>
      <c r="R1515" s="5" t="str">
        <f>RIGHT(N1515, LEN(N1515) - LEN(Q1515) - 1)</f>
        <v>photobooks</v>
      </c>
      <c r="S1515" s="11">
        <f>(((J1515/60)/60)/24)+DATE(1970,1,1)</f>
        <v>41806.637337962966</v>
      </c>
      <c r="T1515" s="12">
        <f>(((I1515/60)/60)/24)+DATE(1970,1,1)</f>
        <v>41836.637337962966</v>
      </c>
      <c r="U1515" s="14">
        <f>YEAR(T1515)</f>
        <v>2014</v>
      </c>
    </row>
    <row r="1516" spans="1:21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>ROUND(((E1516 / D1516)*100), 0)</f>
        <v>106</v>
      </c>
      <c r="P1516">
        <f>IF(L1516&lt;&gt;0, ROUND(E1516/L1516, 2), 0)</f>
        <v>151.24</v>
      </c>
      <c r="Q1516" s="5" t="str">
        <f>LEFT(N1516, SEARCH("/",N1516,1)-1)</f>
        <v>photography</v>
      </c>
      <c r="R1516" s="5" t="str">
        <f>RIGHT(N1516, LEN(N1516) - LEN(Q1516) - 1)</f>
        <v>photobooks</v>
      </c>
      <c r="S1516" s="11">
        <f>(((J1516/60)/60)/24)+DATE(1970,1,1)</f>
        <v>42234.597685185188</v>
      </c>
      <c r="T1516" s="12">
        <f>(((I1516/60)/60)/24)+DATE(1970,1,1)</f>
        <v>42274.597685185188</v>
      </c>
      <c r="U1516" s="14">
        <f>YEAR(T1516)</f>
        <v>2015</v>
      </c>
    </row>
    <row r="1517" spans="1:21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>ROUND(((E1517 / D1517)*100), 0)</f>
        <v>157</v>
      </c>
      <c r="P1517">
        <f>IF(L1517&lt;&gt;0, ROUND(E1517/L1517, 2), 0)</f>
        <v>849.67</v>
      </c>
      <c r="Q1517" s="5" t="str">
        <f>LEFT(N1517, SEARCH("/",N1517,1)-1)</f>
        <v>photography</v>
      </c>
      <c r="R1517" s="5" t="str">
        <f>RIGHT(N1517, LEN(N1517) - LEN(Q1517) - 1)</f>
        <v>photobooks</v>
      </c>
      <c r="S1517" s="11">
        <f>(((J1517/60)/60)/24)+DATE(1970,1,1)</f>
        <v>42415.253437499996</v>
      </c>
      <c r="T1517" s="12">
        <f>(((I1517/60)/60)/24)+DATE(1970,1,1)</f>
        <v>42445.211770833332</v>
      </c>
      <c r="U1517" s="14">
        <f>YEAR(T1517)</f>
        <v>2016</v>
      </c>
    </row>
    <row r="1518" spans="1:21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>ROUND(((E1518 / D1518)*100), 0)</f>
        <v>109</v>
      </c>
      <c r="P1518">
        <f>IF(L1518&lt;&gt;0, ROUND(E1518/L1518, 2), 0)</f>
        <v>159.24</v>
      </c>
      <c r="Q1518" s="5" t="str">
        <f>LEFT(N1518, SEARCH("/",N1518,1)-1)</f>
        <v>photography</v>
      </c>
      <c r="R1518" s="5" t="str">
        <f>RIGHT(N1518, LEN(N1518) - LEN(Q1518) - 1)</f>
        <v>photobooks</v>
      </c>
      <c r="S1518" s="11">
        <f>(((J1518/60)/60)/24)+DATE(1970,1,1)</f>
        <v>42619.466342592597</v>
      </c>
      <c r="T1518" s="12">
        <f>(((I1518/60)/60)/24)+DATE(1970,1,1)</f>
        <v>42649.583333333328</v>
      </c>
      <c r="U1518" s="14">
        <f>YEAR(T1518)</f>
        <v>2016</v>
      </c>
    </row>
    <row r="1519" spans="1:21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>ROUND(((E1519 / D1519)*100), 0)</f>
        <v>162</v>
      </c>
      <c r="P1519">
        <f>IF(L1519&lt;&gt;0, ROUND(E1519/L1519, 2), 0)</f>
        <v>39.51</v>
      </c>
      <c r="Q1519" s="5" t="str">
        <f>LEFT(N1519, SEARCH("/",N1519,1)-1)</f>
        <v>photography</v>
      </c>
      <c r="R1519" s="5" t="str">
        <f>RIGHT(N1519, LEN(N1519) - LEN(Q1519) - 1)</f>
        <v>photobooks</v>
      </c>
      <c r="S1519" s="11">
        <f>(((J1519/60)/60)/24)+DATE(1970,1,1)</f>
        <v>41948.56658564815</v>
      </c>
      <c r="T1519" s="12">
        <f>(((I1519/60)/60)/24)+DATE(1970,1,1)</f>
        <v>41979.25</v>
      </c>
      <c r="U1519" s="14">
        <f>YEAR(T1519)</f>
        <v>2014</v>
      </c>
    </row>
    <row r="1520" spans="1:21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>ROUND(((E1520 / D1520)*100), 0)</f>
        <v>205</v>
      </c>
      <c r="P1520">
        <f>IF(L1520&lt;&gt;0, ROUND(E1520/L1520, 2), 0)</f>
        <v>130.53</v>
      </c>
      <c r="Q1520" s="5" t="str">
        <f>LEFT(N1520, SEARCH("/",N1520,1)-1)</f>
        <v>photography</v>
      </c>
      <c r="R1520" s="5" t="str">
        <f>RIGHT(N1520, LEN(N1520) - LEN(Q1520) - 1)</f>
        <v>photobooks</v>
      </c>
      <c r="S1520" s="11">
        <f>(((J1520/60)/60)/24)+DATE(1970,1,1)</f>
        <v>41760.8200462963</v>
      </c>
      <c r="T1520" s="12">
        <f>(((I1520/60)/60)/24)+DATE(1970,1,1)</f>
        <v>41790.8200462963</v>
      </c>
      <c r="U1520" s="14">
        <f>YEAR(T1520)</f>
        <v>2014</v>
      </c>
    </row>
    <row r="1521" spans="1:21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>ROUND(((E1521 / D1521)*100), 0)</f>
        <v>103</v>
      </c>
      <c r="P1521">
        <f>IF(L1521&lt;&gt;0, ROUND(E1521/L1521, 2), 0)</f>
        <v>64.16</v>
      </c>
      <c r="Q1521" s="5" t="str">
        <f>LEFT(N1521, SEARCH("/",N1521,1)-1)</f>
        <v>photography</v>
      </c>
      <c r="R1521" s="5" t="str">
        <f>RIGHT(N1521, LEN(N1521) - LEN(Q1521) - 1)</f>
        <v>photobooks</v>
      </c>
      <c r="S1521" s="11">
        <f>(((J1521/60)/60)/24)+DATE(1970,1,1)</f>
        <v>41782.741701388892</v>
      </c>
      <c r="T1521" s="12">
        <f>(((I1521/60)/60)/24)+DATE(1970,1,1)</f>
        <v>41810.915972222225</v>
      </c>
      <c r="U1521" s="14">
        <f>YEAR(T1521)</f>
        <v>2014</v>
      </c>
    </row>
    <row r="1522" spans="1:21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>ROUND(((E1522 / D1522)*100), 0)</f>
        <v>103</v>
      </c>
      <c r="P1522">
        <f>IF(L1522&lt;&gt;0, ROUND(E1522/L1522, 2), 0)</f>
        <v>111.53</v>
      </c>
      <c r="Q1522" s="5" t="str">
        <f>LEFT(N1522, SEARCH("/",N1522,1)-1)</f>
        <v>photography</v>
      </c>
      <c r="R1522" s="5" t="str">
        <f>RIGHT(N1522, LEN(N1522) - LEN(Q1522) - 1)</f>
        <v>photobooks</v>
      </c>
      <c r="S1522" s="11">
        <f>(((J1522/60)/60)/24)+DATE(1970,1,1)</f>
        <v>41955.857789351852</v>
      </c>
      <c r="T1522" s="12">
        <f>(((I1522/60)/60)/24)+DATE(1970,1,1)</f>
        <v>41992.166666666672</v>
      </c>
      <c r="U1522" s="14">
        <f>YEAR(T1522)</f>
        <v>2014</v>
      </c>
    </row>
    <row r="1523" spans="1:21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>ROUND(((E1523 / D1523)*100), 0)</f>
        <v>107</v>
      </c>
      <c r="P1523">
        <f>IF(L1523&lt;&gt;0, ROUND(E1523/L1523, 2), 0)</f>
        <v>170.45</v>
      </c>
      <c r="Q1523" s="5" t="str">
        <f>LEFT(N1523, SEARCH("/",N1523,1)-1)</f>
        <v>photography</v>
      </c>
      <c r="R1523" s="5" t="str">
        <f>RIGHT(N1523, LEN(N1523) - LEN(Q1523) - 1)</f>
        <v>photobooks</v>
      </c>
      <c r="S1523" s="11">
        <f>(((J1523/60)/60)/24)+DATE(1970,1,1)</f>
        <v>42493.167719907404</v>
      </c>
      <c r="T1523" s="12">
        <f>(((I1523/60)/60)/24)+DATE(1970,1,1)</f>
        <v>42528.167719907404</v>
      </c>
      <c r="U1523" s="14">
        <f>YEAR(T1523)</f>
        <v>2016</v>
      </c>
    </row>
    <row r="1524" spans="1:21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>ROUND(((E1524 / D1524)*100), 0)</f>
        <v>139</v>
      </c>
      <c r="P1524">
        <f>IF(L1524&lt;&gt;0, ROUND(E1524/L1524, 2), 0)</f>
        <v>133.74</v>
      </c>
      <c r="Q1524" s="5" t="str">
        <f>LEFT(N1524, SEARCH("/",N1524,1)-1)</f>
        <v>photography</v>
      </c>
      <c r="R1524" s="5" t="str">
        <f>RIGHT(N1524, LEN(N1524) - LEN(Q1524) - 1)</f>
        <v>photobooks</v>
      </c>
      <c r="S1524" s="11">
        <f>(((J1524/60)/60)/24)+DATE(1970,1,1)</f>
        <v>41899.830312500002</v>
      </c>
      <c r="T1524" s="12">
        <f>(((I1524/60)/60)/24)+DATE(1970,1,1)</f>
        <v>41929.830312500002</v>
      </c>
      <c r="U1524" s="14">
        <f>YEAR(T1524)</f>
        <v>2014</v>
      </c>
    </row>
    <row r="1525" spans="1:21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>ROUND(((E1525 / D1525)*100), 0)</f>
        <v>125</v>
      </c>
      <c r="P1525">
        <f>IF(L1525&lt;&gt;0, ROUND(E1525/L1525, 2), 0)</f>
        <v>95.83</v>
      </c>
      <c r="Q1525" s="5" t="str">
        <f>LEFT(N1525, SEARCH("/",N1525,1)-1)</f>
        <v>photography</v>
      </c>
      <c r="R1525" s="5" t="str">
        <f>RIGHT(N1525, LEN(N1525) - LEN(Q1525) - 1)</f>
        <v>photobooks</v>
      </c>
      <c r="S1525" s="11">
        <f>(((J1525/60)/60)/24)+DATE(1970,1,1)</f>
        <v>41964.751342592594</v>
      </c>
      <c r="T1525" s="12">
        <f>(((I1525/60)/60)/24)+DATE(1970,1,1)</f>
        <v>41996</v>
      </c>
      <c r="U1525" s="14">
        <f>YEAR(T1525)</f>
        <v>2014</v>
      </c>
    </row>
    <row r="1526" spans="1:21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>ROUND(((E1526 / D1526)*100), 0)</f>
        <v>207</v>
      </c>
      <c r="P1526">
        <f>IF(L1526&lt;&gt;0, ROUND(E1526/L1526, 2), 0)</f>
        <v>221.79</v>
      </c>
      <c r="Q1526" s="5" t="str">
        <f>LEFT(N1526, SEARCH("/",N1526,1)-1)</f>
        <v>photography</v>
      </c>
      <c r="R1526" s="5" t="str">
        <f>RIGHT(N1526, LEN(N1526) - LEN(Q1526) - 1)</f>
        <v>photobooks</v>
      </c>
      <c r="S1526" s="11">
        <f>(((J1526/60)/60)/24)+DATE(1970,1,1)</f>
        <v>42756.501041666663</v>
      </c>
      <c r="T1526" s="12">
        <f>(((I1526/60)/60)/24)+DATE(1970,1,1)</f>
        <v>42786.501041666663</v>
      </c>
      <c r="U1526" s="14">
        <f>YEAR(T1526)</f>
        <v>2017</v>
      </c>
    </row>
    <row r="1527" spans="1:21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>ROUND(((E1527 / D1527)*100), 0)</f>
        <v>174</v>
      </c>
      <c r="P1527">
        <f>IF(L1527&lt;&gt;0, ROUND(E1527/L1527, 2), 0)</f>
        <v>32.32</v>
      </c>
      <c r="Q1527" s="5" t="str">
        <f>LEFT(N1527, SEARCH("/",N1527,1)-1)</f>
        <v>photography</v>
      </c>
      <c r="R1527" s="5" t="str">
        <f>RIGHT(N1527, LEN(N1527) - LEN(Q1527) - 1)</f>
        <v>photobooks</v>
      </c>
      <c r="S1527" s="11">
        <f>(((J1527/60)/60)/24)+DATE(1970,1,1)</f>
        <v>42570.702986111108</v>
      </c>
      <c r="T1527" s="12">
        <f>(((I1527/60)/60)/24)+DATE(1970,1,1)</f>
        <v>42600.702986111108</v>
      </c>
      <c r="U1527" s="14">
        <f>YEAR(T1527)</f>
        <v>2016</v>
      </c>
    </row>
    <row r="1528" spans="1:21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>ROUND(((E1528 / D1528)*100), 0)</f>
        <v>120</v>
      </c>
      <c r="P1528">
        <f>IF(L1528&lt;&gt;0, ROUND(E1528/L1528, 2), 0)</f>
        <v>98.84</v>
      </c>
      <c r="Q1528" s="5" t="str">
        <f>LEFT(N1528, SEARCH("/",N1528,1)-1)</f>
        <v>photography</v>
      </c>
      <c r="R1528" s="5" t="str">
        <f>RIGHT(N1528, LEN(N1528) - LEN(Q1528) - 1)</f>
        <v>photobooks</v>
      </c>
      <c r="S1528" s="11">
        <f>(((J1528/60)/60)/24)+DATE(1970,1,1)</f>
        <v>42339.276006944448</v>
      </c>
      <c r="T1528" s="12">
        <f>(((I1528/60)/60)/24)+DATE(1970,1,1)</f>
        <v>42388.276006944448</v>
      </c>
      <c r="U1528" s="14">
        <f>YEAR(T1528)</f>
        <v>2016</v>
      </c>
    </row>
    <row r="1529" spans="1:21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>ROUND(((E1529 / D1529)*100), 0)</f>
        <v>110</v>
      </c>
      <c r="P1529">
        <f>IF(L1529&lt;&gt;0, ROUND(E1529/L1529, 2), 0)</f>
        <v>55.22</v>
      </c>
      <c r="Q1529" s="5" t="str">
        <f>LEFT(N1529, SEARCH("/",N1529,1)-1)</f>
        <v>photography</v>
      </c>
      <c r="R1529" s="5" t="str">
        <f>RIGHT(N1529, LEN(N1529) - LEN(Q1529) - 1)</f>
        <v>photobooks</v>
      </c>
      <c r="S1529" s="11">
        <f>(((J1529/60)/60)/24)+DATE(1970,1,1)</f>
        <v>42780.600532407407</v>
      </c>
      <c r="T1529" s="12">
        <f>(((I1529/60)/60)/24)+DATE(1970,1,1)</f>
        <v>42808.558865740735</v>
      </c>
      <c r="U1529" s="14">
        <f>YEAR(T1529)</f>
        <v>2017</v>
      </c>
    </row>
    <row r="1530" spans="1:21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>ROUND(((E1530 / D1530)*100), 0)</f>
        <v>282</v>
      </c>
      <c r="P1530">
        <f>IF(L1530&lt;&gt;0, ROUND(E1530/L1530, 2), 0)</f>
        <v>52.79</v>
      </c>
      <c r="Q1530" s="5" t="str">
        <f>LEFT(N1530, SEARCH("/",N1530,1)-1)</f>
        <v>photography</v>
      </c>
      <c r="R1530" s="5" t="str">
        <f>RIGHT(N1530, LEN(N1530) - LEN(Q1530) - 1)</f>
        <v>photobooks</v>
      </c>
      <c r="S1530" s="11">
        <f>(((J1530/60)/60)/24)+DATE(1970,1,1)</f>
        <v>42736.732893518521</v>
      </c>
      <c r="T1530" s="12">
        <f>(((I1530/60)/60)/24)+DATE(1970,1,1)</f>
        <v>42767</v>
      </c>
      <c r="U1530" s="14">
        <f>YEAR(T1530)</f>
        <v>2017</v>
      </c>
    </row>
    <row r="1531" spans="1:21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>ROUND(((E1531 / D1531)*100), 0)</f>
        <v>101</v>
      </c>
      <c r="P1531">
        <f>IF(L1531&lt;&gt;0, ROUND(E1531/L1531, 2), 0)</f>
        <v>135.66999999999999</v>
      </c>
      <c r="Q1531" s="5" t="str">
        <f>LEFT(N1531, SEARCH("/",N1531,1)-1)</f>
        <v>photography</v>
      </c>
      <c r="R1531" s="5" t="str">
        <f>RIGHT(N1531, LEN(N1531) - LEN(Q1531) - 1)</f>
        <v>photobooks</v>
      </c>
      <c r="S1531" s="11">
        <f>(((J1531/60)/60)/24)+DATE(1970,1,1)</f>
        <v>42052.628703703704</v>
      </c>
      <c r="T1531" s="12">
        <f>(((I1531/60)/60)/24)+DATE(1970,1,1)</f>
        <v>42082.587037037039</v>
      </c>
      <c r="U1531" s="14">
        <f>YEAR(T1531)</f>
        <v>2015</v>
      </c>
    </row>
    <row r="1532" spans="1:21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>ROUND(((E1532 / D1532)*100), 0)</f>
        <v>135</v>
      </c>
      <c r="P1532">
        <f>IF(L1532&lt;&gt;0, ROUND(E1532/L1532, 2), 0)</f>
        <v>53.99</v>
      </c>
      <c r="Q1532" s="5" t="str">
        <f>LEFT(N1532, SEARCH("/",N1532,1)-1)</f>
        <v>photography</v>
      </c>
      <c r="R1532" s="5" t="str">
        <f>RIGHT(N1532, LEN(N1532) - LEN(Q1532) - 1)</f>
        <v>photobooks</v>
      </c>
      <c r="S1532" s="11">
        <f>(((J1532/60)/60)/24)+DATE(1970,1,1)</f>
        <v>42275.767303240747</v>
      </c>
      <c r="T1532" s="12">
        <f>(((I1532/60)/60)/24)+DATE(1970,1,1)</f>
        <v>42300.767303240747</v>
      </c>
      <c r="U1532" s="14">
        <f>YEAR(T1532)</f>
        <v>2015</v>
      </c>
    </row>
    <row r="1533" spans="1:21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>ROUND(((E1533 / D1533)*100), 0)</f>
        <v>176</v>
      </c>
      <c r="P1533">
        <f>IF(L1533&lt;&gt;0, ROUND(E1533/L1533, 2), 0)</f>
        <v>56.64</v>
      </c>
      <c r="Q1533" s="5" t="str">
        <f>LEFT(N1533, SEARCH("/",N1533,1)-1)</f>
        <v>photography</v>
      </c>
      <c r="R1533" s="5" t="str">
        <f>RIGHT(N1533, LEN(N1533) - LEN(Q1533) - 1)</f>
        <v>photobooks</v>
      </c>
      <c r="S1533" s="11">
        <f>(((J1533/60)/60)/24)+DATE(1970,1,1)</f>
        <v>41941.802384259259</v>
      </c>
      <c r="T1533" s="12">
        <f>(((I1533/60)/60)/24)+DATE(1970,1,1)</f>
        <v>41974.125</v>
      </c>
      <c r="U1533" s="14">
        <f>YEAR(T1533)</f>
        <v>2014</v>
      </c>
    </row>
    <row r="1534" spans="1:21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>ROUND(((E1534 / D1534)*100), 0)</f>
        <v>484</v>
      </c>
      <c r="P1534">
        <f>IF(L1534&lt;&gt;0, ROUND(E1534/L1534, 2), 0)</f>
        <v>82.32</v>
      </c>
      <c r="Q1534" s="5" t="str">
        <f>LEFT(N1534, SEARCH("/",N1534,1)-1)</f>
        <v>photography</v>
      </c>
      <c r="R1534" s="5" t="str">
        <f>RIGHT(N1534, LEN(N1534) - LEN(Q1534) - 1)</f>
        <v>photobooks</v>
      </c>
      <c r="S1534" s="11">
        <f>(((J1534/60)/60)/24)+DATE(1970,1,1)</f>
        <v>42391.475289351853</v>
      </c>
      <c r="T1534" s="12">
        <f>(((I1534/60)/60)/24)+DATE(1970,1,1)</f>
        <v>42415.625</v>
      </c>
      <c r="U1534" s="14">
        <f>YEAR(T1534)</f>
        <v>2016</v>
      </c>
    </row>
    <row r="1535" spans="1:21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>ROUND(((E1535 / D1535)*100), 0)</f>
        <v>145</v>
      </c>
      <c r="P1535">
        <f>IF(L1535&lt;&gt;0, ROUND(E1535/L1535, 2), 0)</f>
        <v>88.26</v>
      </c>
      <c r="Q1535" s="5" t="str">
        <f>LEFT(N1535, SEARCH("/",N1535,1)-1)</f>
        <v>photography</v>
      </c>
      <c r="R1535" s="5" t="str">
        <f>RIGHT(N1535, LEN(N1535) - LEN(Q1535) - 1)</f>
        <v>photobooks</v>
      </c>
      <c r="S1535" s="11">
        <f>(((J1535/60)/60)/24)+DATE(1970,1,1)</f>
        <v>42443.00204861111</v>
      </c>
      <c r="T1535" s="12">
        <f>(((I1535/60)/60)/24)+DATE(1970,1,1)</f>
        <v>42492.165972222225</v>
      </c>
      <c r="U1535" s="14">
        <f>YEAR(T1535)</f>
        <v>2016</v>
      </c>
    </row>
    <row r="1536" spans="1:21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>ROUND(((E1536 / D1536)*100), 0)</f>
        <v>418</v>
      </c>
      <c r="P1536">
        <f>IF(L1536&lt;&gt;0, ROUND(E1536/L1536, 2), 0)</f>
        <v>84.91</v>
      </c>
      <c r="Q1536" s="5" t="str">
        <f>LEFT(N1536, SEARCH("/",N1536,1)-1)</f>
        <v>photography</v>
      </c>
      <c r="R1536" s="5" t="str">
        <f>RIGHT(N1536, LEN(N1536) - LEN(Q1536) - 1)</f>
        <v>photobooks</v>
      </c>
      <c r="S1536" s="11">
        <f>(((J1536/60)/60)/24)+DATE(1970,1,1)</f>
        <v>42221.67432870371</v>
      </c>
      <c r="T1536" s="12">
        <f>(((I1536/60)/60)/24)+DATE(1970,1,1)</f>
        <v>42251.67432870371</v>
      </c>
      <c r="U1536" s="14">
        <f>YEAR(T1536)</f>
        <v>2015</v>
      </c>
    </row>
    <row r="1537" spans="1:21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>ROUND(((E1537 / D1537)*100), 0)</f>
        <v>132</v>
      </c>
      <c r="P1537">
        <f>IF(L1537&lt;&gt;0, ROUND(E1537/L1537, 2), 0)</f>
        <v>48.15</v>
      </c>
      <c r="Q1537" s="5" t="str">
        <f>LEFT(N1537, SEARCH("/",N1537,1)-1)</f>
        <v>photography</v>
      </c>
      <c r="R1537" s="5" t="str">
        <f>RIGHT(N1537, LEN(N1537) - LEN(Q1537) - 1)</f>
        <v>photobooks</v>
      </c>
      <c r="S1537" s="11">
        <f>(((J1537/60)/60)/24)+DATE(1970,1,1)</f>
        <v>42484.829062500001</v>
      </c>
      <c r="T1537" s="12">
        <f>(((I1537/60)/60)/24)+DATE(1970,1,1)</f>
        <v>42513.916666666672</v>
      </c>
      <c r="U1537" s="14">
        <f>YEAR(T1537)</f>
        <v>2016</v>
      </c>
    </row>
    <row r="1538" spans="1:21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>ROUND(((E1538 / D1538)*100), 0)</f>
        <v>250</v>
      </c>
      <c r="P1538">
        <f>IF(L1538&lt;&gt;0, ROUND(E1538/L1538, 2), 0)</f>
        <v>66.02</v>
      </c>
      <c r="Q1538" s="5" t="str">
        <f>LEFT(N1538, SEARCH("/",N1538,1)-1)</f>
        <v>photography</v>
      </c>
      <c r="R1538" s="5" t="str">
        <f>RIGHT(N1538, LEN(N1538) - LEN(Q1538) - 1)</f>
        <v>photobooks</v>
      </c>
      <c r="S1538" s="11">
        <f>(((J1538/60)/60)/24)+DATE(1970,1,1)</f>
        <v>42213.802199074074</v>
      </c>
      <c r="T1538" s="12">
        <f>(((I1538/60)/60)/24)+DATE(1970,1,1)</f>
        <v>42243.802199074074</v>
      </c>
      <c r="U1538" s="14">
        <f>YEAR(T1538)</f>
        <v>2015</v>
      </c>
    </row>
    <row r="1539" spans="1:21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>ROUND(((E1539 / D1539)*100), 0)</f>
        <v>180</v>
      </c>
      <c r="P1539">
        <f>IF(L1539&lt;&gt;0, ROUND(E1539/L1539, 2), 0)</f>
        <v>96.38</v>
      </c>
      <c r="Q1539" s="5" t="str">
        <f>LEFT(N1539, SEARCH("/",N1539,1)-1)</f>
        <v>photography</v>
      </c>
      <c r="R1539" s="5" t="str">
        <f>RIGHT(N1539, LEN(N1539) - LEN(Q1539) - 1)</f>
        <v>photobooks</v>
      </c>
      <c r="S1539" s="11">
        <f>(((J1539/60)/60)/24)+DATE(1970,1,1)</f>
        <v>42552.315127314811</v>
      </c>
      <c r="T1539" s="12">
        <f>(((I1539/60)/60)/24)+DATE(1970,1,1)</f>
        <v>42588.75</v>
      </c>
      <c r="U1539" s="14">
        <f>YEAR(T1539)</f>
        <v>2016</v>
      </c>
    </row>
    <row r="1540" spans="1:21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>ROUND(((E1540 / D1540)*100), 0)</f>
        <v>103</v>
      </c>
      <c r="P1540">
        <f>IF(L1540&lt;&gt;0, ROUND(E1540/L1540, 2), 0)</f>
        <v>156.16999999999999</v>
      </c>
      <c r="Q1540" s="5" t="str">
        <f>LEFT(N1540, SEARCH("/",N1540,1)-1)</f>
        <v>photography</v>
      </c>
      <c r="R1540" s="5" t="str">
        <f>RIGHT(N1540, LEN(N1540) - LEN(Q1540) - 1)</f>
        <v>photobooks</v>
      </c>
      <c r="S1540" s="11">
        <f>(((J1540/60)/60)/24)+DATE(1970,1,1)</f>
        <v>41981.782060185185</v>
      </c>
      <c r="T1540" s="12">
        <f>(((I1540/60)/60)/24)+DATE(1970,1,1)</f>
        <v>42026.782060185185</v>
      </c>
      <c r="U1540" s="14">
        <f>YEAR(T1540)</f>
        <v>2015</v>
      </c>
    </row>
    <row r="1541" spans="1:21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>ROUND(((E1541 / D1541)*100), 0)</f>
        <v>136</v>
      </c>
      <c r="P1541">
        <f>IF(L1541&lt;&gt;0, ROUND(E1541/L1541, 2), 0)</f>
        <v>95.76</v>
      </c>
      <c r="Q1541" s="5" t="str">
        <f>LEFT(N1541, SEARCH("/",N1541,1)-1)</f>
        <v>photography</v>
      </c>
      <c r="R1541" s="5" t="str">
        <f>RIGHT(N1541, LEN(N1541) - LEN(Q1541) - 1)</f>
        <v>photobooks</v>
      </c>
      <c r="S1541" s="11">
        <f>(((J1541/60)/60)/24)+DATE(1970,1,1)</f>
        <v>42705.919201388882</v>
      </c>
      <c r="T1541" s="12">
        <f>(((I1541/60)/60)/24)+DATE(1970,1,1)</f>
        <v>42738.919201388882</v>
      </c>
      <c r="U1541" s="14">
        <f>YEAR(T1541)</f>
        <v>2017</v>
      </c>
    </row>
    <row r="1542" spans="1:21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>ROUND(((E1542 / D1542)*100), 0)</f>
        <v>118</v>
      </c>
      <c r="P1542">
        <f>IF(L1542&lt;&gt;0, ROUND(E1542/L1542, 2), 0)</f>
        <v>180.41</v>
      </c>
      <c r="Q1542" s="5" t="str">
        <f>LEFT(N1542, SEARCH("/",N1542,1)-1)</f>
        <v>photography</v>
      </c>
      <c r="R1542" s="5" t="str">
        <f>RIGHT(N1542, LEN(N1542) - LEN(Q1542) - 1)</f>
        <v>photobooks</v>
      </c>
      <c r="S1542" s="11">
        <f>(((J1542/60)/60)/24)+DATE(1970,1,1)</f>
        <v>41939.00712962963</v>
      </c>
      <c r="T1542" s="12">
        <f>(((I1542/60)/60)/24)+DATE(1970,1,1)</f>
        <v>41969.052083333328</v>
      </c>
      <c r="U1542" s="14">
        <f>YEAR(T1542)</f>
        <v>2014</v>
      </c>
    </row>
    <row r="1543" spans="1:21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>ROUND(((E1543 / D1543)*100), 0)</f>
        <v>0</v>
      </c>
      <c r="P1543">
        <f>IF(L1543&lt;&gt;0, ROUND(E1543/L1543, 2), 0)</f>
        <v>3</v>
      </c>
      <c r="Q1543" s="5" t="str">
        <f>LEFT(N1543, SEARCH("/",N1543,1)-1)</f>
        <v>photography</v>
      </c>
      <c r="R1543" s="5" t="str">
        <f>RIGHT(N1543, LEN(N1543) - LEN(Q1543) - 1)</f>
        <v>nature</v>
      </c>
      <c r="S1543" s="11">
        <f>(((J1543/60)/60)/24)+DATE(1970,1,1)</f>
        <v>41974.712245370371</v>
      </c>
      <c r="T1543" s="12">
        <f>(((I1543/60)/60)/24)+DATE(1970,1,1)</f>
        <v>42004.712245370371</v>
      </c>
      <c r="U1543" s="14">
        <f>YEAR(T1543)</f>
        <v>2014</v>
      </c>
    </row>
    <row r="1544" spans="1:21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>ROUND(((E1544 / D1544)*100), 0)</f>
        <v>4</v>
      </c>
      <c r="P1544">
        <f>IF(L1544&lt;&gt;0, ROUND(E1544/L1544, 2), 0)</f>
        <v>20</v>
      </c>
      <c r="Q1544" s="5" t="str">
        <f>LEFT(N1544, SEARCH("/",N1544,1)-1)</f>
        <v>photography</v>
      </c>
      <c r="R1544" s="5" t="str">
        <f>RIGHT(N1544, LEN(N1544) - LEN(Q1544) - 1)</f>
        <v>nature</v>
      </c>
      <c r="S1544" s="11">
        <f>(((J1544/60)/60)/24)+DATE(1970,1,1)</f>
        <v>42170.996527777781</v>
      </c>
      <c r="T1544" s="12">
        <f>(((I1544/60)/60)/24)+DATE(1970,1,1)</f>
        <v>42185.996527777781</v>
      </c>
      <c r="U1544" s="14">
        <f>YEAR(T1544)</f>
        <v>2015</v>
      </c>
    </row>
    <row r="1545" spans="1:21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>ROUND(((E1545 / D1545)*100), 0)</f>
        <v>0</v>
      </c>
      <c r="P1545">
        <f>IF(L1545&lt;&gt;0, ROUND(E1545/L1545, 2), 0)</f>
        <v>10</v>
      </c>
      <c r="Q1545" s="5" t="str">
        <f>LEFT(N1545, SEARCH("/",N1545,1)-1)</f>
        <v>photography</v>
      </c>
      <c r="R1545" s="5" t="str">
        <f>RIGHT(N1545, LEN(N1545) - LEN(Q1545) - 1)</f>
        <v>nature</v>
      </c>
      <c r="S1545" s="11">
        <f>(((J1545/60)/60)/24)+DATE(1970,1,1)</f>
        <v>41935.509652777779</v>
      </c>
      <c r="T1545" s="12">
        <f>(((I1545/60)/60)/24)+DATE(1970,1,1)</f>
        <v>41965.551319444443</v>
      </c>
      <c r="U1545" s="14">
        <f>YEAR(T1545)</f>
        <v>2014</v>
      </c>
    </row>
    <row r="1546" spans="1:21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>ROUND(((E1546 / D1546)*100), 0)</f>
        <v>0</v>
      </c>
      <c r="P1546">
        <f>IF(L1546&lt;&gt;0, ROUND(E1546/L1546, 2), 0)</f>
        <v>0</v>
      </c>
      <c r="Q1546" s="5" t="str">
        <f>LEFT(N1546, SEARCH("/",N1546,1)-1)</f>
        <v>photography</v>
      </c>
      <c r="R1546" s="5" t="str">
        <f>RIGHT(N1546, LEN(N1546) - LEN(Q1546) - 1)</f>
        <v>nature</v>
      </c>
      <c r="S1546" s="11">
        <f>(((J1546/60)/60)/24)+DATE(1970,1,1)</f>
        <v>42053.051203703704</v>
      </c>
      <c r="T1546" s="12">
        <f>(((I1546/60)/60)/24)+DATE(1970,1,1)</f>
        <v>42095.012499999997</v>
      </c>
      <c r="U1546" s="14">
        <f>YEAR(T1546)</f>
        <v>2015</v>
      </c>
    </row>
    <row r="1547" spans="1:21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>ROUND(((E1547 / D1547)*100), 0)</f>
        <v>0</v>
      </c>
      <c r="P1547">
        <f>IF(L1547&lt;&gt;0, ROUND(E1547/L1547, 2), 0)</f>
        <v>1</v>
      </c>
      <c r="Q1547" s="5" t="str">
        <f>LEFT(N1547, SEARCH("/",N1547,1)-1)</f>
        <v>photography</v>
      </c>
      <c r="R1547" s="5" t="str">
        <f>RIGHT(N1547, LEN(N1547) - LEN(Q1547) - 1)</f>
        <v>nature</v>
      </c>
      <c r="S1547" s="11">
        <f>(((J1547/60)/60)/24)+DATE(1970,1,1)</f>
        <v>42031.884652777779</v>
      </c>
      <c r="T1547" s="12">
        <f>(((I1547/60)/60)/24)+DATE(1970,1,1)</f>
        <v>42065.886111111111</v>
      </c>
      <c r="U1547" s="14">
        <f>YEAR(T1547)</f>
        <v>2015</v>
      </c>
    </row>
    <row r="1548" spans="1:21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>ROUND(((E1548 / D1548)*100), 0)</f>
        <v>29</v>
      </c>
      <c r="P1548">
        <f>IF(L1548&lt;&gt;0, ROUND(E1548/L1548, 2), 0)</f>
        <v>26.27</v>
      </c>
      <c r="Q1548" s="5" t="str">
        <f>LEFT(N1548, SEARCH("/",N1548,1)-1)</f>
        <v>photography</v>
      </c>
      <c r="R1548" s="5" t="str">
        <f>RIGHT(N1548, LEN(N1548) - LEN(Q1548) - 1)</f>
        <v>nature</v>
      </c>
      <c r="S1548" s="11">
        <f>(((J1548/60)/60)/24)+DATE(1970,1,1)</f>
        <v>41839.212951388887</v>
      </c>
      <c r="T1548" s="12">
        <f>(((I1548/60)/60)/24)+DATE(1970,1,1)</f>
        <v>41899.212951388887</v>
      </c>
      <c r="U1548" s="14">
        <f>YEAR(T1548)</f>
        <v>2014</v>
      </c>
    </row>
    <row r="1549" spans="1:21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>ROUND(((E1549 / D1549)*100), 0)</f>
        <v>0</v>
      </c>
      <c r="P1549">
        <f>IF(L1549&lt;&gt;0, ROUND(E1549/L1549, 2), 0)</f>
        <v>0</v>
      </c>
      <c r="Q1549" s="5" t="str">
        <f>LEFT(N1549, SEARCH("/",N1549,1)-1)</f>
        <v>photography</v>
      </c>
      <c r="R1549" s="5" t="str">
        <f>RIGHT(N1549, LEN(N1549) - LEN(Q1549) - 1)</f>
        <v>nature</v>
      </c>
      <c r="S1549" s="11">
        <f>(((J1549/60)/60)/24)+DATE(1970,1,1)</f>
        <v>42782.426875000005</v>
      </c>
      <c r="T1549" s="12">
        <f>(((I1549/60)/60)/24)+DATE(1970,1,1)</f>
        <v>42789.426875000005</v>
      </c>
      <c r="U1549" s="14">
        <f>YEAR(T1549)</f>
        <v>2017</v>
      </c>
    </row>
    <row r="1550" spans="1:21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>ROUND(((E1550 / D1550)*100), 0)</f>
        <v>9</v>
      </c>
      <c r="P1550">
        <f>IF(L1550&lt;&gt;0, ROUND(E1550/L1550, 2), 0)</f>
        <v>60</v>
      </c>
      <c r="Q1550" s="5" t="str">
        <f>LEFT(N1550, SEARCH("/",N1550,1)-1)</f>
        <v>photography</v>
      </c>
      <c r="R1550" s="5" t="str">
        <f>RIGHT(N1550, LEN(N1550) - LEN(Q1550) - 1)</f>
        <v>nature</v>
      </c>
      <c r="S1550" s="11">
        <f>(((J1550/60)/60)/24)+DATE(1970,1,1)</f>
        <v>42286.88217592593</v>
      </c>
      <c r="T1550" s="12">
        <f>(((I1550/60)/60)/24)+DATE(1970,1,1)</f>
        <v>42316.923842592587</v>
      </c>
      <c r="U1550" s="14">
        <f>YEAR(T1550)</f>
        <v>2015</v>
      </c>
    </row>
    <row r="1551" spans="1:21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>ROUND(((E1551 / D1551)*100), 0)</f>
        <v>34</v>
      </c>
      <c r="P1551">
        <f>IF(L1551&lt;&gt;0, ROUND(E1551/L1551, 2), 0)</f>
        <v>28.33</v>
      </c>
      <c r="Q1551" s="5" t="str">
        <f>LEFT(N1551, SEARCH("/",N1551,1)-1)</f>
        <v>photography</v>
      </c>
      <c r="R1551" s="5" t="str">
        <f>RIGHT(N1551, LEN(N1551) - LEN(Q1551) - 1)</f>
        <v>nature</v>
      </c>
      <c r="S1551" s="11">
        <f>(((J1551/60)/60)/24)+DATE(1970,1,1)</f>
        <v>42281.136099537034</v>
      </c>
      <c r="T1551" s="12">
        <f>(((I1551/60)/60)/24)+DATE(1970,1,1)</f>
        <v>42311.177766203706</v>
      </c>
      <c r="U1551" s="14">
        <f>YEAR(T1551)</f>
        <v>2015</v>
      </c>
    </row>
    <row r="1552" spans="1:21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>ROUND(((E1552 / D1552)*100), 0)</f>
        <v>13</v>
      </c>
      <c r="P1552">
        <f>IF(L1552&lt;&gt;0, ROUND(E1552/L1552, 2), 0)</f>
        <v>14.43</v>
      </c>
      <c r="Q1552" s="5" t="str">
        <f>LEFT(N1552, SEARCH("/",N1552,1)-1)</f>
        <v>photography</v>
      </c>
      <c r="R1552" s="5" t="str">
        <f>RIGHT(N1552, LEN(N1552) - LEN(Q1552) - 1)</f>
        <v>nature</v>
      </c>
      <c r="S1552" s="11">
        <f>(((J1552/60)/60)/24)+DATE(1970,1,1)</f>
        <v>42472.449467592596</v>
      </c>
      <c r="T1552" s="12">
        <f>(((I1552/60)/60)/24)+DATE(1970,1,1)</f>
        <v>42502.449467592596</v>
      </c>
      <c r="U1552" s="14">
        <f>YEAR(T1552)</f>
        <v>2016</v>
      </c>
    </row>
    <row r="1553" spans="1:21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>ROUND(((E1553 / D1553)*100), 0)</f>
        <v>0</v>
      </c>
      <c r="P1553">
        <f>IF(L1553&lt;&gt;0, ROUND(E1553/L1553, 2), 0)</f>
        <v>0</v>
      </c>
      <c r="Q1553" s="5" t="str">
        <f>LEFT(N1553, SEARCH("/",N1553,1)-1)</f>
        <v>photography</v>
      </c>
      <c r="R1553" s="5" t="str">
        <f>RIGHT(N1553, LEN(N1553) - LEN(Q1553) - 1)</f>
        <v>nature</v>
      </c>
      <c r="S1553" s="11">
        <f>(((J1553/60)/60)/24)+DATE(1970,1,1)</f>
        <v>42121.824525462958</v>
      </c>
      <c r="T1553" s="12">
        <f>(((I1553/60)/60)/24)+DATE(1970,1,1)</f>
        <v>42151.824525462958</v>
      </c>
      <c r="U1553" s="14">
        <f>YEAR(T1553)</f>
        <v>2015</v>
      </c>
    </row>
    <row r="1554" spans="1:21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>ROUND(((E1554 / D1554)*100), 0)</f>
        <v>49</v>
      </c>
      <c r="P1554">
        <f>IF(L1554&lt;&gt;0, ROUND(E1554/L1554, 2), 0)</f>
        <v>132.19</v>
      </c>
      <c r="Q1554" s="5" t="str">
        <f>LEFT(N1554, SEARCH("/",N1554,1)-1)</f>
        <v>photography</v>
      </c>
      <c r="R1554" s="5" t="str">
        <f>RIGHT(N1554, LEN(N1554) - LEN(Q1554) - 1)</f>
        <v>nature</v>
      </c>
      <c r="S1554" s="11">
        <f>(((J1554/60)/60)/24)+DATE(1970,1,1)</f>
        <v>41892.688750000001</v>
      </c>
      <c r="T1554" s="12">
        <f>(((I1554/60)/60)/24)+DATE(1970,1,1)</f>
        <v>41913.165972222225</v>
      </c>
      <c r="U1554" s="14">
        <f>YEAR(T1554)</f>
        <v>2014</v>
      </c>
    </row>
    <row r="1555" spans="1:21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>ROUND(((E1555 / D1555)*100), 0)</f>
        <v>0</v>
      </c>
      <c r="P1555">
        <f>IF(L1555&lt;&gt;0, ROUND(E1555/L1555, 2), 0)</f>
        <v>0</v>
      </c>
      <c r="Q1555" s="5" t="str">
        <f>LEFT(N1555, SEARCH("/",N1555,1)-1)</f>
        <v>photography</v>
      </c>
      <c r="R1555" s="5" t="str">
        <f>RIGHT(N1555, LEN(N1555) - LEN(Q1555) - 1)</f>
        <v>nature</v>
      </c>
      <c r="S1555" s="11">
        <f>(((J1555/60)/60)/24)+DATE(1970,1,1)</f>
        <v>42219.282951388886</v>
      </c>
      <c r="T1555" s="12">
        <f>(((I1555/60)/60)/24)+DATE(1970,1,1)</f>
        <v>42249.282951388886</v>
      </c>
      <c r="U1555" s="14">
        <f>YEAR(T1555)</f>
        <v>2015</v>
      </c>
    </row>
    <row r="1556" spans="1:21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>ROUND(((E1556 / D1556)*100), 0)</f>
        <v>0</v>
      </c>
      <c r="P1556">
        <f>IF(L1556&lt;&gt;0, ROUND(E1556/L1556, 2), 0)</f>
        <v>0</v>
      </c>
      <c r="Q1556" s="5" t="str">
        <f>LEFT(N1556, SEARCH("/",N1556,1)-1)</f>
        <v>photography</v>
      </c>
      <c r="R1556" s="5" t="str">
        <f>RIGHT(N1556, LEN(N1556) - LEN(Q1556) - 1)</f>
        <v>nature</v>
      </c>
      <c r="S1556" s="11">
        <f>(((J1556/60)/60)/24)+DATE(1970,1,1)</f>
        <v>42188.252199074079</v>
      </c>
      <c r="T1556" s="12">
        <f>(((I1556/60)/60)/24)+DATE(1970,1,1)</f>
        <v>42218.252199074079</v>
      </c>
      <c r="U1556" s="14">
        <f>YEAR(T1556)</f>
        <v>2015</v>
      </c>
    </row>
    <row r="1557" spans="1:21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>ROUND(((E1557 / D1557)*100), 0)</f>
        <v>0</v>
      </c>
      <c r="P1557">
        <f>IF(L1557&lt;&gt;0, ROUND(E1557/L1557, 2), 0)</f>
        <v>0</v>
      </c>
      <c r="Q1557" s="5" t="str">
        <f>LEFT(N1557, SEARCH("/",N1557,1)-1)</f>
        <v>photography</v>
      </c>
      <c r="R1557" s="5" t="str">
        <f>RIGHT(N1557, LEN(N1557) - LEN(Q1557) - 1)</f>
        <v>nature</v>
      </c>
      <c r="S1557" s="11">
        <f>(((J1557/60)/60)/24)+DATE(1970,1,1)</f>
        <v>42241.613796296297</v>
      </c>
      <c r="T1557" s="12">
        <f>(((I1557/60)/60)/24)+DATE(1970,1,1)</f>
        <v>42264.708333333328</v>
      </c>
      <c r="U1557" s="14">
        <f>YEAR(T1557)</f>
        <v>2015</v>
      </c>
    </row>
    <row r="1558" spans="1:21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>ROUND(((E1558 / D1558)*100), 0)</f>
        <v>45</v>
      </c>
      <c r="P1558">
        <f>IF(L1558&lt;&gt;0, ROUND(E1558/L1558, 2), 0)</f>
        <v>56.42</v>
      </c>
      <c r="Q1558" s="5" t="str">
        <f>LEFT(N1558, SEARCH("/",N1558,1)-1)</f>
        <v>photography</v>
      </c>
      <c r="R1558" s="5" t="str">
        <f>RIGHT(N1558, LEN(N1558) - LEN(Q1558) - 1)</f>
        <v>nature</v>
      </c>
      <c r="S1558" s="11">
        <f>(((J1558/60)/60)/24)+DATE(1970,1,1)</f>
        <v>42525.153055555551</v>
      </c>
      <c r="T1558" s="12">
        <f>(((I1558/60)/60)/24)+DATE(1970,1,1)</f>
        <v>42555.153055555551</v>
      </c>
      <c r="U1558" s="14">
        <f>YEAR(T1558)</f>
        <v>2016</v>
      </c>
    </row>
    <row r="1559" spans="1:21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>ROUND(((E1559 / D1559)*100), 0)</f>
        <v>4</v>
      </c>
      <c r="P1559">
        <f>IF(L1559&lt;&gt;0, ROUND(E1559/L1559, 2), 0)</f>
        <v>100</v>
      </c>
      <c r="Q1559" s="5" t="str">
        <f>LEFT(N1559, SEARCH("/",N1559,1)-1)</f>
        <v>photography</v>
      </c>
      <c r="R1559" s="5" t="str">
        <f>RIGHT(N1559, LEN(N1559) - LEN(Q1559) - 1)</f>
        <v>nature</v>
      </c>
      <c r="S1559" s="11">
        <f>(((J1559/60)/60)/24)+DATE(1970,1,1)</f>
        <v>41871.65315972222</v>
      </c>
      <c r="T1559" s="12">
        <f>(((I1559/60)/60)/24)+DATE(1970,1,1)</f>
        <v>41902.65315972222</v>
      </c>
      <c r="U1559" s="14">
        <f>YEAR(T1559)</f>
        <v>2014</v>
      </c>
    </row>
    <row r="1560" spans="1:21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>ROUND(((E1560 / D1560)*100), 0)</f>
        <v>5</v>
      </c>
      <c r="P1560">
        <f>IF(L1560&lt;&gt;0, ROUND(E1560/L1560, 2), 0)</f>
        <v>11.67</v>
      </c>
      <c r="Q1560" s="5" t="str">
        <f>LEFT(N1560, SEARCH("/",N1560,1)-1)</f>
        <v>photography</v>
      </c>
      <c r="R1560" s="5" t="str">
        <f>RIGHT(N1560, LEN(N1560) - LEN(Q1560) - 1)</f>
        <v>nature</v>
      </c>
      <c r="S1560" s="11">
        <f>(((J1560/60)/60)/24)+DATE(1970,1,1)</f>
        <v>42185.397673611107</v>
      </c>
      <c r="T1560" s="12">
        <f>(((I1560/60)/60)/24)+DATE(1970,1,1)</f>
        <v>42244.508333333331</v>
      </c>
      <c r="U1560" s="14">
        <f>YEAR(T1560)</f>
        <v>2015</v>
      </c>
    </row>
    <row r="1561" spans="1:21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>ROUND(((E1561 / D1561)*100), 0)</f>
        <v>0</v>
      </c>
      <c r="P1561">
        <f>IF(L1561&lt;&gt;0, ROUND(E1561/L1561, 2), 0)</f>
        <v>50</v>
      </c>
      <c r="Q1561" s="5" t="str">
        <f>LEFT(N1561, SEARCH("/",N1561,1)-1)</f>
        <v>photography</v>
      </c>
      <c r="R1561" s="5" t="str">
        <f>RIGHT(N1561, LEN(N1561) - LEN(Q1561) - 1)</f>
        <v>nature</v>
      </c>
      <c r="S1561" s="11">
        <f>(((J1561/60)/60)/24)+DATE(1970,1,1)</f>
        <v>42108.05322916666</v>
      </c>
      <c r="T1561" s="12">
        <f>(((I1561/60)/60)/24)+DATE(1970,1,1)</f>
        <v>42123.05322916666</v>
      </c>
      <c r="U1561" s="14">
        <f>YEAR(T1561)</f>
        <v>2015</v>
      </c>
    </row>
    <row r="1562" spans="1:21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>ROUND(((E1562 / D1562)*100), 0)</f>
        <v>4</v>
      </c>
      <c r="P1562">
        <f>IF(L1562&lt;&gt;0, ROUND(E1562/L1562, 2), 0)</f>
        <v>23.5</v>
      </c>
      <c r="Q1562" s="5" t="str">
        <f>LEFT(N1562, SEARCH("/",N1562,1)-1)</f>
        <v>photography</v>
      </c>
      <c r="R1562" s="5" t="str">
        <f>RIGHT(N1562, LEN(N1562) - LEN(Q1562) - 1)</f>
        <v>nature</v>
      </c>
      <c r="S1562" s="11">
        <f>(((J1562/60)/60)/24)+DATE(1970,1,1)</f>
        <v>41936.020752314813</v>
      </c>
      <c r="T1562" s="12">
        <f>(((I1562/60)/60)/24)+DATE(1970,1,1)</f>
        <v>41956.062418981484</v>
      </c>
      <c r="U1562" s="14">
        <f>YEAR(T1562)</f>
        <v>2014</v>
      </c>
    </row>
    <row r="1563" spans="1:21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>ROUND(((E1563 / D1563)*100), 0)</f>
        <v>1</v>
      </c>
      <c r="P1563">
        <f>IF(L1563&lt;&gt;0, ROUND(E1563/L1563, 2), 0)</f>
        <v>67</v>
      </c>
      <c r="Q1563" s="5" t="str">
        <f>LEFT(N1563, SEARCH("/",N1563,1)-1)</f>
        <v>publishing</v>
      </c>
      <c r="R1563" s="5" t="str">
        <f>RIGHT(N1563, LEN(N1563) - LEN(Q1563) - 1)</f>
        <v>art books</v>
      </c>
      <c r="S1563" s="11">
        <f>(((J1563/60)/60)/24)+DATE(1970,1,1)</f>
        <v>41555.041701388887</v>
      </c>
      <c r="T1563" s="12">
        <f>(((I1563/60)/60)/24)+DATE(1970,1,1)</f>
        <v>41585.083368055559</v>
      </c>
      <c r="U1563" s="14">
        <f>YEAR(T1563)</f>
        <v>2013</v>
      </c>
    </row>
    <row r="1564" spans="1:21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>ROUND(((E1564 / D1564)*100), 0)</f>
        <v>0</v>
      </c>
      <c r="P1564">
        <f>IF(L1564&lt;&gt;0, ROUND(E1564/L1564, 2), 0)</f>
        <v>0</v>
      </c>
      <c r="Q1564" s="5" t="str">
        <f>LEFT(N1564, SEARCH("/",N1564,1)-1)</f>
        <v>publishing</v>
      </c>
      <c r="R1564" s="5" t="str">
        <f>RIGHT(N1564, LEN(N1564) - LEN(Q1564) - 1)</f>
        <v>art books</v>
      </c>
      <c r="S1564" s="11">
        <f>(((J1564/60)/60)/24)+DATE(1970,1,1)</f>
        <v>40079.566157407404</v>
      </c>
      <c r="T1564" s="12">
        <f>(((I1564/60)/60)/24)+DATE(1970,1,1)</f>
        <v>40149.034722222219</v>
      </c>
      <c r="U1564" s="14">
        <f>YEAR(T1564)</f>
        <v>2009</v>
      </c>
    </row>
    <row r="1565" spans="1:21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>ROUND(((E1565 / D1565)*100), 0)</f>
        <v>1</v>
      </c>
      <c r="P1565">
        <f>IF(L1565&lt;&gt;0, ROUND(E1565/L1565, 2), 0)</f>
        <v>42.5</v>
      </c>
      <c r="Q1565" s="5" t="str">
        <f>LEFT(N1565, SEARCH("/",N1565,1)-1)</f>
        <v>publishing</v>
      </c>
      <c r="R1565" s="5" t="str">
        <f>RIGHT(N1565, LEN(N1565) - LEN(Q1565) - 1)</f>
        <v>art books</v>
      </c>
      <c r="S1565" s="11">
        <f>(((J1565/60)/60)/24)+DATE(1970,1,1)</f>
        <v>41652.742488425924</v>
      </c>
      <c r="T1565" s="12">
        <f>(((I1565/60)/60)/24)+DATE(1970,1,1)</f>
        <v>41712.700821759259</v>
      </c>
      <c r="U1565" s="14">
        <f>YEAR(T1565)</f>
        <v>2014</v>
      </c>
    </row>
    <row r="1566" spans="1:21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>ROUND(((E1566 / D1566)*100), 0)</f>
        <v>0</v>
      </c>
      <c r="P1566">
        <f>IF(L1566&lt;&gt;0, ROUND(E1566/L1566, 2), 0)</f>
        <v>10</v>
      </c>
      <c r="Q1566" s="5" t="str">
        <f>LEFT(N1566, SEARCH("/",N1566,1)-1)</f>
        <v>publishing</v>
      </c>
      <c r="R1566" s="5" t="str">
        <f>RIGHT(N1566, LEN(N1566) - LEN(Q1566) - 1)</f>
        <v>art books</v>
      </c>
      <c r="S1566" s="11">
        <f>(((J1566/60)/60)/24)+DATE(1970,1,1)</f>
        <v>42121.367002314815</v>
      </c>
      <c r="T1566" s="12">
        <f>(((I1566/60)/60)/24)+DATE(1970,1,1)</f>
        <v>42152.836805555555</v>
      </c>
      <c r="U1566" s="14">
        <f>YEAR(T1566)</f>
        <v>2015</v>
      </c>
    </row>
    <row r="1567" spans="1:21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>ROUND(((E1567 / D1567)*100), 0)</f>
        <v>3</v>
      </c>
      <c r="P1567">
        <f>IF(L1567&lt;&gt;0, ROUND(E1567/L1567, 2), 0)</f>
        <v>100</v>
      </c>
      <c r="Q1567" s="5" t="str">
        <f>LEFT(N1567, SEARCH("/",N1567,1)-1)</f>
        <v>publishing</v>
      </c>
      <c r="R1567" s="5" t="str">
        <f>RIGHT(N1567, LEN(N1567) - LEN(Q1567) - 1)</f>
        <v>art books</v>
      </c>
      <c r="S1567" s="11">
        <f>(((J1567/60)/60)/24)+DATE(1970,1,1)</f>
        <v>40672.729872685188</v>
      </c>
      <c r="T1567" s="12">
        <f>(((I1567/60)/60)/24)+DATE(1970,1,1)</f>
        <v>40702.729872685188</v>
      </c>
      <c r="U1567" s="14">
        <f>YEAR(T1567)</f>
        <v>2011</v>
      </c>
    </row>
    <row r="1568" spans="1:21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>ROUND(((E1568 / D1568)*100), 0)</f>
        <v>21</v>
      </c>
      <c r="P1568">
        <f>IF(L1568&lt;&gt;0, ROUND(E1568/L1568, 2), 0)</f>
        <v>108.05</v>
      </c>
      <c r="Q1568" s="5" t="str">
        <f>LEFT(N1568, SEARCH("/",N1568,1)-1)</f>
        <v>publishing</v>
      </c>
      <c r="R1568" s="5" t="str">
        <f>RIGHT(N1568, LEN(N1568) - LEN(Q1568) - 1)</f>
        <v>art books</v>
      </c>
      <c r="S1568" s="11">
        <f>(((J1568/60)/60)/24)+DATE(1970,1,1)</f>
        <v>42549.916712962964</v>
      </c>
      <c r="T1568" s="12">
        <f>(((I1568/60)/60)/24)+DATE(1970,1,1)</f>
        <v>42578.916666666672</v>
      </c>
      <c r="U1568" s="14">
        <f>YEAR(T1568)</f>
        <v>2016</v>
      </c>
    </row>
    <row r="1569" spans="1:21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>ROUND(((E1569 / D1569)*100), 0)</f>
        <v>4</v>
      </c>
      <c r="P1569">
        <f>IF(L1569&lt;&gt;0, ROUND(E1569/L1569, 2), 0)</f>
        <v>26.92</v>
      </c>
      <c r="Q1569" s="5" t="str">
        <f>LEFT(N1569, SEARCH("/",N1569,1)-1)</f>
        <v>publishing</v>
      </c>
      <c r="R1569" s="5" t="str">
        <f>RIGHT(N1569, LEN(N1569) - LEN(Q1569) - 1)</f>
        <v>art books</v>
      </c>
      <c r="S1569" s="11">
        <f>(((J1569/60)/60)/24)+DATE(1970,1,1)</f>
        <v>41671.936863425923</v>
      </c>
      <c r="T1569" s="12">
        <f>(((I1569/60)/60)/24)+DATE(1970,1,1)</f>
        <v>41687</v>
      </c>
      <c r="U1569" s="14">
        <f>YEAR(T1569)</f>
        <v>2014</v>
      </c>
    </row>
    <row r="1570" spans="1:21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>ROUND(((E1570 / D1570)*100), 0)</f>
        <v>14</v>
      </c>
      <c r="P1570">
        <f>IF(L1570&lt;&gt;0, ROUND(E1570/L1570, 2), 0)</f>
        <v>155</v>
      </c>
      <c r="Q1570" s="5" t="str">
        <f>LEFT(N1570, SEARCH("/",N1570,1)-1)</f>
        <v>publishing</v>
      </c>
      <c r="R1570" s="5" t="str">
        <f>RIGHT(N1570, LEN(N1570) - LEN(Q1570) - 1)</f>
        <v>art books</v>
      </c>
      <c r="S1570" s="11">
        <f>(((J1570/60)/60)/24)+DATE(1970,1,1)</f>
        <v>41962.062326388885</v>
      </c>
      <c r="T1570" s="12">
        <f>(((I1570/60)/60)/24)+DATE(1970,1,1)</f>
        <v>41997.062326388885</v>
      </c>
      <c r="U1570" s="14">
        <f>YEAR(T1570)</f>
        <v>2014</v>
      </c>
    </row>
    <row r="1571" spans="1:21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>ROUND(((E1571 / D1571)*100), 0)</f>
        <v>0</v>
      </c>
      <c r="P1571">
        <f>IF(L1571&lt;&gt;0, ROUND(E1571/L1571, 2), 0)</f>
        <v>0</v>
      </c>
      <c r="Q1571" s="5" t="str">
        <f>LEFT(N1571, SEARCH("/",N1571,1)-1)</f>
        <v>publishing</v>
      </c>
      <c r="R1571" s="5" t="str">
        <f>RIGHT(N1571, LEN(N1571) - LEN(Q1571) - 1)</f>
        <v>art books</v>
      </c>
      <c r="S1571" s="11">
        <f>(((J1571/60)/60)/24)+DATE(1970,1,1)</f>
        <v>41389.679560185185</v>
      </c>
      <c r="T1571" s="12">
        <f>(((I1571/60)/60)/24)+DATE(1970,1,1)</f>
        <v>41419.679560185185</v>
      </c>
      <c r="U1571" s="14">
        <f>YEAR(T1571)</f>
        <v>2013</v>
      </c>
    </row>
    <row r="1572" spans="1:21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>ROUND(((E1572 / D1572)*100), 0)</f>
        <v>41</v>
      </c>
      <c r="P1572">
        <f>IF(L1572&lt;&gt;0, ROUND(E1572/L1572, 2), 0)</f>
        <v>47.77</v>
      </c>
      <c r="Q1572" s="5" t="str">
        <f>LEFT(N1572, SEARCH("/",N1572,1)-1)</f>
        <v>publishing</v>
      </c>
      <c r="R1572" s="5" t="str">
        <f>RIGHT(N1572, LEN(N1572) - LEN(Q1572) - 1)</f>
        <v>art books</v>
      </c>
      <c r="S1572" s="11">
        <f>(((J1572/60)/60)/24)+DATE(1970,1,1)</f>
        <v>42438.813449074078</v>
      </c>
      <c r="T1572" s="12">
        <f>(((I1572/60)/60)/24)+DATE(1970,1,1)</f>
        <v>42468.771782407406</v>
      </c>
      <c r="U1572" s="14">
        <f>YEAR(T1572)</f>
        <v>2016</v>
      </c>
    </row>
    <row r="1573" spans="1:21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>ROUND(((E1573 / D1573)*100), 0)</f>
        <v>1</v>
      </c>
      <c r="P1573">
        <f>IF(L1573&lt;&gt;0, ROUND(E1573/L1573, 2), 0)</f>
        <v>20</v>
      </c>
      <c r="Q1573" s="5" t="str">
        <f>LEFT(N1573, SEARCH("/",N1573,1)-1)</f>
        <v>publishing</v>
      </c>
      <c r="R1573" s="5" t="str">
        <f>RIGHT(N1573, LEN(N1573) - LEN(Q1573) - 1)</f>
        <v>art books</v>
      </c>
      <c r="S1573" s="11">
        <f>(((J1573/60)/60)/24)+DATE(1970,1,1)</f>
        <v>42144.769479166673</v>
      </c>
      <c r="T1573" s="12">
        <f>(((I1573/60)/60)/24)+DATE(1970,1,1)</f>
        <v>42174.769479166673</v>
      </c>
      <c r="U1573" s="14">
        <f>YEAR(T1573)</f>
        <v>2015</v>
      </c>
    </row>
    <row r="1574" spans="1:21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>ROUND(((E1574 / D1574)*100), 0)</f>
        <v>5</v>
      </c>
      <c r="P1574">
        <f>IF(L1574&lt;&gt;0, ROUND(E1574/L1574, 2), 0)</f>
        <v>41.67</v>
      </c>
      <c r="Q1574" s="5" t="str">
        <f>LEFT(N1574, SEARCH("/",N1574,1)-1)</f>
        <v>publishing</v>
      </c>
      <c r="R1574" s="5" t="str">
        <f>RIGHT(N1574, LEN(N1574) - LEN(Q1574) - 1)</f>
        <v>art books</v>
      </c>
      <c r="S1574" s="11">
        <f>(((J1574/60)/60)/24)+DATE(1970,1,1)</f>
        <v>42404.033090277779</v>
      </c>
      <c r="T1574" s="12">
        <f>(((I1574/60)/60)/24)+DATE(1970,1,1)</f>
        <v>42428.999305555553</v>
      </c>
      <c r="U1574" s="14">
        <f>YEAR(T1574)</f>
        <v>2016</v>
      </c>
    </row>
    <row r="1575" spans="1:21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>ROUND(((E1575 / D1575)*100), 0)</f>
        <v>2</v>
      </c>
      <c r="P1575">
        <f>IF(L1575&lt;&gt;0, ROUND(E1575/L1575, 2), 0)</f>
        <v>74.33</v>
      </c>
      <c r="Q1575" s="5" t="str">
        <f>LEFT(N1575, SEARCH("/",N1575,1)-1)</f>
        <v>publishing</v>
      </c>
      <c r="R1575" s="5" t="str">
        <f>RIGHT(N1575, LEN(N1575) - LEN(Q1575) - 1)</f>
        <v>art books</v>
      </c>
      <c r="S1575" s="11">
        <f>(((J1575/60)/60)/24)+DATE(1970,1,1)</f>
        <v>42786.000023148154</v>
      </c>
      <c r="T1575" s="12">
        <f>(((I1575/60)/60)/24)+DATE(1970,1,1)</f>
        <v>42826.165972222225</v>
      </c>
      <c r="U1575" s="14">
        <f>YEAR(T1575)</f>
        <v>2017</v>
      </c>
    </row>
    <row r="1576" spans="1:21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>ROUND(((E1576 / D1576)*100), 0)</f>
        <v>5</v>
      </c>
      <c r="P1576">
        <f>IF(L1576&lt;&gt;0, ROUND(E1576/L1576, 2), 0)</f>
        <v>84.33</v>
      </c>
      <c r="Q1576" s="5" t="str">
        <f>LEFT(N1576, SEARCH("/",N1576,1)-1)</f>
        <v>publishing</v>
      </c>
      <c r="R1576" s="5" t="str">
        <f>RIGHT(N1576, LEN(N1576) - LEN(Q1576) - 1)</f>
        <v>art books</v>
      </c>
      <c r="S1576" s="11">
        <f>(((J1576/60)/60)/24)+DATE(1970,1,1)</f>
        <v>42017.927418981482</v>
      </c>
      <c r="T1576" s="12">
        <f>(((I1576/60)/60)/24)+DATE(1970,1,1)</f>
        <v>42052.927418981482</v>
      </c>
      <c r="U1576" s="14">
        <f>YEAR(T1576)</f>
        <v>2015</v>
      </c>
    </row>
    <row r="1577" spans="1:21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>ROUND(((E1577 / D1577)*100), 0)</f>
        <v>23</v>
      </c>
      <c r="P1577">
        <f>IF(L1577&lt;&gt;0, ROUND(E1577/L1577, 2), 0)</f>
        <v>65.459999999999994</v>
      </c>
      <c r="Q1577" s="5" t="str">
        <f>LEFT(N1577, SEARCH("/",N1577,1)-1)</f>
        <v>publishing</v>
      </c>
      <c r="R1577" s="5" t="str">
        <f>RIGHT(N1577, LEN(N1577) - LEN(Q1577) - 1)</f>
        <v>art books</v>
      </c>
      <c r="S1577" s="11">
        <f>(((J1577/60)/60)/24)+DATE(1970,1,1)</f>
        <v>41799.524259259262</v>
      </c>
      <c r="T1577" s="12">
        <f>(((I1577/60)/60)/24)+DATE(1970,1,1)</f>
        <v>41829.524259259262</v>
      </c>
      <c r="U1577" s="14">
        <f>YEAR(T1577)</f>
        <v>2014</v>
      </c>
    </row>
    <row r="1578" spans="1:21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>ROUND(((E1578 / D1578)*100), 0)</f>
        <v>13</v>
      </c>
      <c r="P1578">
        <f>IF(L1578&lt;&gt;0, ROUND(E1578/L1578, 2), 0)</f>
        <v>65</v>
      </c>
      <c r="Q1578" s="5" t="str">
        <f>LEFT(N1578, SEARCH("/",N1578,1)-1)</f>
        <v>publishing</v>
      </c>
      <c r="R1578" s="5" t="str">
        <f>RIGHT(N1578, LEN(N1578) - LEN(Q1578) - 1)</f>
        <v>art books</v>
      </c>
      <c r="S1578" s="11">
        <f>(((J1578/60)/60)/24)+DATE(1970,1,1)</f>
        <v>42140.879259259258</v>
      </c>
      <c r="T1578" s="12">
        <f>(((I1578/60)/60)/24)+DATE(1970,1,1)</f>
        <v>42185.879259259258</v>
      </c>
      <c r="U1578" s="14">
        <f>YEAR(T1578)</f>
        <v>2015</v>
      </c>
    </row>
    <row r="1579" spans="1:21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>ROUND(((E1579 / D1579)*100), 0)</f>
        <v>1</v>
      </c>
      <c r="P1579">
        <f>IF(L1579&lt;&gt;0, ROUND(E1579/L1579, 2), 0)</f>
        <v>27.5</v>
      </c>
      <c r="Q1579" s="5" t="str">
        <f>LEFT(N1579, SEARCH("/",N1579,1)-1)</f>
        <v>publishing</v>
      </c>
      <c r="R1579" s="5" t="str">
        <f>RIGHT(N1579, LEN(N1579) - LEN(Q1579) - 1)</f>
        <v>art books</v>
      </c>
      <c r="S1579" s="11">
        <f>(((J1579/60)/60)/24)+DATE(1970,1,1)</f>
        <v>41054.847777777781</v>
      </c>
      <c r="T1579" s="12">
        <f>(((I1579/60)/60)/24)+DATE(1970,1,1)</f>
        <v>41114.847777777781</v>
      </c>
      <c r="U1579" s="14">
        <f>YEAR(T1579)</f>
        <v>2012</v>
      </c>
    </row>
    <row r="1580" spans="1:21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>ROUND(((E1580 / D1580)*100), 0)</f>
        <v>11</v>
      </c>
      <c r="P1580">
        <f>IF(L1580&lt;&gt;0, ROUND(E1580/L1580, 2), 0)</f>
        <v>51.25</v>
      </c>
      <c r="Q1580" s="5" t="str">
        <f>LEFT(N1580, SEARCH("/",N1580,1)-1)</f>
        <v>publishing</v>
      </c>
      <c r="R1580" s="5" t="str">
        <f>RIGHT(N1580, LEN(N1580) - LEN(Q1580) - 1)</f>
        <v>art books</v>
      </c>
      <c r="S1580" s="11">
        <f>(((J1580/60)/60)/24)+DATE(1970,1,1)</f>
        <v>40399.065868055557</v>
      </c>
      <c r="T1580" s="12">
        <f>(((I1580/60)/60)/24)+DATE(1970,1,1)</f>
        <v>40423.083333333336</v>
      </c>
      <c r="U1580" s="14">
        <f>YEAR(T1580)</f>
        <v>2010</v>
      </c>
    </row>
    <row r="1581" spans="1:21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>ROUND(((E1581 / D1581)*100), 0)</f>
        <v>1</v>
      </c>
      <c r="P1581">
        <f>IF(L1581&lt;&gt;0, ROUND(E1581/L1581, 2), 0)</f>
        <v>14</v>
      </c>
      <c r="Q1581" s="5" t="str">
        <f>LEFT(N1581, SEARCH("/",N1581,1)-1)</f>
        <v>publishing</v>
      </c>
      <c r="R1581" s="5" t="str">
        <f>RIGHT(N1581, LEN(N1581) - LEN(Q1581) - 1)</f>
        <v>art books</v>
      </c>
      <c r="S1581" s="11">
        <f>(((J1581/60)/60)/24)+DATE(1970,1,1)</f>
        <v>41481.996423611112</v>
      </c>
      <c r="T1581" s="12">
        <f>(((I1581/60)/60)/24)+DATE(1970,1,1)</f>
        <v>41514.996423611112</v>
      </c>
      <c r="U1581" s="14">
        <f>YEAR(T1581)</f>
        <v>2013</v>
      </c>
    </row>
    <row r="1582" spans="1:21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>ROUND(((E1582 / D1582)*100), 0)</f>
        <v>0</v>
      </c>
      <c r="P1582">
        <f>IF(L1582&lt;&gt;0, ROUND(E1582/L1582, 2), 0)</f>
        <v>0</v>
      </c>
      <c r="Q1582" s="5" t="str">
        <f>LEFT(N1582, SEARCH("/",N1582,1)-1)</f>
        <v>publishing</v>
      </c>
      <c r="R1582" s="5" t="str">
        <f>RIGHT(N1582, LEN(N1582) - LEN(Q1582) - 1)</f>
        <v>art books</v>
      </c>
      <c r="S1582" s="11">
        <f>(((J1582/60)/60)/24)+DATE(1970,1,1)</f>
        <v>40990.050069444449</v>
      </c>
      <c r="T1582" s="12">
        <f>(((I1582/60)/60)/24)+DATE(1970,1,1)</f>
        <v>41050.050069444449</v>
      </c>
      <c r="U1582" s="14">
        <f>YEAR(T1582)</f>
        <v>2012</v>
      </c>
    </row>
    <row r="1583" spans="1:21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>ROUND(((E1583 / D1583)*100), 0)</f>
        <v>1</v>
      </c>
      <c r="P1583">
        <f>IF(L1583&lt;&gt;0, ROUND(E1583/L1583, 2), 0)</f>
        <v>5</v>
      </c>
      <c r="Q1583" s="5" t="str">
        <f>LEFT(N1583, SEARCH("/",N1583,1)-1)</f>
        <v>photography</v>
      </c>
      <c r="R1583" s="5" t="str">
        <f>RIGHT(N1583, LEN(N1583) - LEN(Q1583) - 1)</f>
        <v>places</v>
      </c>
      <c r="S1583" s="11">
        <f>(((J1583/60)/60)/24)+DATE(1970,1,1)</f>
        <v>42325.448958333334</v>
      </c>
      <c r="T1583" s="12">
        <f>(((I1583/60)/60)/24)+DATE(1970,1,1)</f>
        <v>42357.448958333334</v>
      </c>
      <c r="U1583" s="14">
        <f>YEAR(T1583)</f>
        <v>2015</v>
      </c>
    </row>
    <row r="1584" spans="1:21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>ROUND(((E1584 / D1584)*100), 0)</f>
        <v>9</v>
      </c>
      <c r="P1584">
        <f>IF(L1584&lt;&gt;0, ROUND(E1584/L1584, 2), 0)</f>
        <v>31</v>
      </c>
      <c r="Q1584" s="5" t="str">
        <f>LEFT(N1584, SEARCH("/",N1584,1)-1)</f>
        <v>photography</v>
      </c>
      <c r="R1584" s="5" t="str">
        <f>RIGHT(N1584, LEN(N1584) - LEN(Q1584) - 1)</f>
        <v>places</v>
      </c>
      <c r="S1584" s="11">
        <f>(((J1584/60)/60)/24)+DATE(1970,1,1)</f>
        <v>42246.789965277778</v>
      </c>
      <c r="T1584" s="12">
        <f>(((I1584/60)/60)/24)+DATE(1970,1,1)</f>
        <v>42303.888888888891</v>
      </c>
      <c r="U1584" s="14">
        <f>YEAR(T1584)</f>
        <v>2015</v>
      </c>
    </row>
    <row r="1585" spans="1:21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>ROUND(((E1585 / D1585)*100), 0)</f>
        <v>0</v>
      </c>
      <c r="P1585">
        <f>IF(L1585&lt;&gt;0, ROUND(E1585/L1585, 2), 0)</f>
        <v>15</v>
      </c>
      <c r="Q1585" s="5" t="str">
        <f>LEFT(N1585, SEARCH("/",N1585,1)-1)</f>
        <v>photography</v>
      </c>
      <c r="R1585" s="5" t="str">
        <f>RIGHT(N1585, LEN(N1585) - LEN(Q1585) - 1)</f>
        <v>places</v>
      </c>
      <c r="S1585" s="11">
        <f>(((J1585/60)/60)/24)+DATE(1970,1,1)</f>
        <v>41877.904988425929</v>
      </c>
      <c r="T1585" s="12">
        <f>(((I1585/60)/60)/24)+DATE(1970,1,1)</f>
        <v>41907.904988425929</v>
      </c>
      <c r="U1585" s="14">
        <f>YEAR(T1585)</f>
        <v>2014</v>
      </c>
    </row>
    <row r="1586" spans="1:21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>ROUND(((E1586 / D1586)*100), 0)</f>
        <v>0</v>
      </c>
      <c r="P1586">
        <f>IF(L1586&lt;&gt;0, ROUND(E1586/L1586, 2), 0)</f>
        <v>0</v>
      </c>
      <c r="Q1586" s="5" t="str">
        <f>LEFT(N1586, SEARCH("/",N1586,1)-1)</f>
        <v>photography</v>
      </c>
      <c r="R1586" s="5" t="str">
        <f>RIGHT(N1586, LEN(N1586) - LEN(Q1586) - 1)</f>
        <v>places</v>
      </c>
      <c r="S1586" s="11">
        <f>(((J1586/60)/60)/24)+DATE(1970,1,1)</f>
        <v>41779.649317129632</v>
      </c>
      <c r="T1586" s="12">
        <f>(((I1586/60)/60)/24)+DATE(1970,1,1)</f>
        <v>41789.649317129632</v>
      </c>
      <c r="U1586" s="14">
        <f>YEAR(T1586)</f>
        <v>2014</v>
      </c>
    </row>
    <row r="1587" spans="1:21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>ROUND(((E1587 / D1587)*100), 0)</f>
        <v>79</v>
      </c>
      <c r="P1587">
        <f>IF(L1587&lt;&gt;0, ROUND(E1587/L1587, 2), 0)</f>
        <v>131.66999999999999</v>
      </c>
      <c r="Q1587" s="5" t="str">
        <f>LEFT(N1587, SEARCH("/",N1587,1)-1)</f>
        <v>photography</v>
      </c>
      <c r="R1587" s="5" t="str">
        <f>RIGHT(N1587, LEN(N1587) - LEN(Q1587) - 1)</f>
        <v>places</v>
      </c>
      <c r="S1587" s="11">
        <f>(((J1587/60)/60)/24)+DATE(1970,1,1)</f>
        <v>42707.895462962959</v>
      </c>
      <c r="T1587" s="12">
        <f>(((I1587/60)/60)/24)+DATE(1970,1,1)</f>
        <v>42729.458333333328</v>
      </c>
      <c r="U1587" s="14">
        <f>YEAR(T1587)</f>
        <v>2016</v>
      </c>
    </row>
    <row r="1588" spans="1:21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>ROUND(((E1588 / D1588)*100), 0)</f>
        <v>0</v>
      </c>
      <c r="P1588">
        <f>IF(L1588&lt;&gt;0, ROUND(E1588/L1588, 2), 0)</f>
        <v>0</v>
      </c>
      <c r="Q1588" s="5" t="str">
        <f>LEFT(N1588, SEARCH("/",N1588,1)-1)</f>
        <v>photography</v>
      </c>
      <c r="R1588" s="5" t="str">
        <f>RIGHT(N1588, LEN(N1588) - LEN(Q1588) - 1)</f>
        <v>places</v>
      </c>
      <c r="S1588" s="11">
        <f>(((J1588/60)/60)/24)+DATE(1970,1,1)</f>
        <v>42069.104421296302</v>
      </c>
      <c r="T1588" s="12">
        <f>(((I1588/60)/60)/24)+DATE(1970,1,1)</f>
        <v>42099.062754629631</v>
      </c>
      <c r="U1588" s="14">
        <f>YEAR(T1588)</f>
        <v>2015</v>
      </c>
    </row>
    <row r="1589" spans="1:21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>ROUND(((E1589 / D1589)*100), 0)</f>
        <v>0</v>
      </c>
      <c r="P1589">
        <f>IF(L1589&lt;&gt;0, ROUND(E1589/L1589, 2), 0)</f>
        <v>1</v>
      </c>
      <c r="Q1589" s="5" t="str">
        <f>LEFT(N1589, SEARCH("/",N1589,1)-1)</f>
        <v>photography</v>
      </c>
      <c r="R1589" s="5" t="str">
        <f>RIGHT(N1589, LEN(N1589) - LEN(Q1589) - 1)</f>
        <v>places</v>
      </c>
      <c r="S1589" s="11">
        <f>(((J1589/60)/60)/24)+DATE(1970,1,1)</f>
        <v>41956.950983796298</v>
      </c>
      <c r="T1589" s="12">
        <f>(((I1589/60)/60)/24)+DATE(1970,1,1)</f>
        <v>41986.950983796298</v>
      </c>
      <c r="U1589" s="14">
        <f>YEAR(T1589)</f>
        <v>2014</v>
      </c>
    </row>
    <row r="1590" spans="1:21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>ROUND(((E1590 / D1590)*100), 0)</f>
        <v>0</v>
      </c>
      <c r="P1590">
        <f>IF(L1590&lt;&gt;0, ROUND(E1590/L1590, 2), 0)</f>
        <v>0</v>
      </c>
      <c r="Q1590" s="5" t="str">
        <f>LEFT(N1590, SEARCH("/",N1590,1)-1)</f>
        <v>photography</v>
      </c>
      <c r="R1590" s="5" t="str">
        <f>RIGHT(N1590, LEN(N1590) - LEN(Q1590) - 1)</f>
        <v>places</v>
      </c>
      <c r="S1590" s="11">
        <f>(((J1590/60)/60)/24)+DATE(1970,1,1)</f>
        <v>42005.24998842593</v>
      </c>
      <c r="T1590" s="12">
        <f>(((I1590/60)/60)/24)+DATE(1970,1,1)</f>
        <v>42035.841666666667</v>
      </c>
      <c r="U1590" s="14">
        <f>YEAR(T1590)</f>
        <v>2015</v>
      </c>
    </row>
    <row r="1591" spans="1:21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>ROUND(((E1591 / D1591)*100), 0)</f>
        <v>0</v>
      </c>
      <c r="P1591">
        <f>IF(L1591&lt;&gt;0, ROUND(E1591/L1591, 2), 0)</f>
        <v>0</v>
      </c>
      <c r="Q1591" s="5" t="str">
        <f>LEFT(N1591, SEARCH("/",N1591,1)-1)</f>
        <v>photography</v>
      </c>
      <c r="R1591" s="5" t="str">
        <f>RIGHT(N1591, LEN(N1591) - LEN(Q1591) - 1)</f>
        <v>places</v>
      </c>
      <c r="S1591" s="11">
        <f>(((J1591/60)/60)/24)+DATE(1970,1,1)</f>
        <v>42256.984791666662</v>
      </c>
      <c r="T1591" s="12">
        <f>(((I1591/60)/60)/24)+DATE(1970,1,1)</f>
        <v>42286.984791666662</v>
      </c>
      <c r="U1591" s="14">
        <f>YEAR(T1591)</f>
        <v>2015</v>
      </c>
    </row>
    <row r="1592" spans="1:21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>ROUND(((E1592 / D1592)*100), 0)</f>
        <v>2</v>
      </c>
      <c r="P1592">
        <f>IF(L1592&lt;&gt;0, ROUND(E1592/L1592, 2), 0)</f>
        <v>510</v>
      </c>
      <c r="Q1592" s="5" t="str">
        <f>LEFT(N1592, SEARCH("/",N1592,1)-1)</f>
        <v>photography</v>
      </c>
      <c r="R1592" s="5" t="str">
        <f>RIGHT(N1592, LEN(N1592) - LEN(Q1592) - 1)</f>
        <v>places</v>
      </c>
      <c r="S1592" s="11">
        <f>(((J1592/60)/60)/24)+DATE(1970,1,1)</f>
        <v>42240.857222222221</v>
      </c>
      <c r="T1592" s="12">
        <f>(((I1592/60)/60)/24)+DATE(1970,1,1)</f>
        <v>42270.857222222221</v>
      </c>
      <c r="U1592" s="14">
        <f>YEAR(T1592)</f>
        <v>2015</v>
      </c>
    </row>
    <row r="1593" spans="1:21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>ROUND(((E1593 / D1593)*100), 0)</f>
        <v>29</v>
      </c>
      <c r="P1593">
        <f>IF(L1593&lt;&gt;0, ROUND(E1593/L1593, 2), 0)</f>
        <v>44.48</v>
      </c>
      <c r="Q1593" s="5" t="str">
        <f>LEFT(N1593, SEARCH("/",N1593,1)-1)</f>
        <v>photography</v>
      </c>
      <c r="R1593" s="5" t="str">
        <f>RIGHT(N1593, LEN(N1593) - LEN(Q1593) - 1)</f>
        <v>places</v>
      </c>
      <c r="S1593" s="11">
        <f>(((J1593/60)/60)/24)+DATE(1970,1,1)</f>
        <v>42433.726168981477</v>
      </c>
      <c r="T1593" s="12">
        <f>(((I1593/60)/60)/24)+DATE(1970,1,1)</f>
        <v>42463.68450231482</v>
      </c>
      <c r="U1593" s="14">
        <f>YEAR(T1593)</f>
        <v>2016</v>
      </c>
    </row>
    <row r="1594" spans="1:21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>ROUND(((E1594 / D1594)*100), 0)</f>
        <v>0</v>
      </c>
      <c r="P1594">
        <f>IF(L1594&lt;&gt;0, ROUND(E1594/L1594, 2), 0)</f>
        <v>0</v>
      </c>
      <c r="Q1594" s="5" t="str">
        <f>LEFT(N1594, SEARCH("/",N1594,1)-1)</f>
        <v>photography</v>
      </c>
      <c r="R1594" s="5" t="str">
        <f>RIGHT(N1594, LEN(N1594) - LEN(Q1594) - 1)</f>
        <v>places</v>
      </c>
      <c r="S1594" s="11">
        <f>(((J1594/60)/60)/24)+DATE(1970,1,1)</f>
        <v>42046.072743055556</v>
      </c>
      <c r="T1594" s="12">
        <f>(((I1594/60)/60)/24)+DATE(1970,1,1)</f>
        <v>42091.031076388885</v>
      </c>
      <c r="U1594" s="14">
        <f>YEAR(T1594)</f>
        <v>2015</v>
      </c>
    </row>
    <row r="1595" spans="1:21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>ROUND(((E1595 / D1595)*100), 0)</f>
        <v>0</v>
      </c>
      <c r="P1595">
        <f>IF(L1595&lt;&gt;0, ROUND(E1595/L1595, 2), 0)</f>
        <v>1</v>
      </c>
      <c r="Q1595" s="5" t="str">
        <f>LEFT(N1595, SEARCH("/",N1595,1)-1)</f>
        <v>photography</v>
      </c>
      <c r="R1595" s="5" t="str">
        <f>RIGHT(N1595, LEN(N1595) - LEN(Q1595) - 1)</f>
        <v>places</v>
      </c>
      <c r="S1595" s="11">
        <f>(((J1595/60)/60)/24)+DATE(1970,1,1)</f>
        <v>42033.845543981486</v>
      </c>
      <c r="T1595" s="12">
        <f>(((I1595/60)/60)/24)+DATE(1970,1,1)</f>
        <v>42063.845543981486</v>
      </c>
      <c r="U1595" s="14">
        <f>YEAR(T1595)</f>
        <v>2015</v>
      </c>
    </row>
    <row r="1596" spans="1:21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>ROUND(((E1596 / D1596)*100), 0)</f>
        <v>21</v>
      </c>
      <c r="P1596">
        <f>IF(L1596&lt;&gt;0, ROUND(E1596/L1596, 2), 0)</f>
        <v>20.5</v>
      </c>
      <c r="Q1596" s="5" t="str">
        <f>LEFT(N1596, SEARCH("/",N1596,1)-1)</f>
        <v>photography</v>
      </c>
      <c r="R1596" s="5" t="str">
        <f>RIGHT(N1596, LEN(N1596) - LEN(Q1596) - 1)</f>
        <v>places</v>
      </c>
      <c r="S1596" s="11">
        <f>(((J1596/60)/60)/24)+DATE(1970,1,1)</f>
        <v>42445.712754629625</v>
      </c>
      <c r="T1596" s="12">
        <f>(((I1596/60)/60)/24)+DATE(1970,1,1)</f>
        <v>42505.681249999994</v>
      </c>
      <c r="U1596" s="14">
        <f>YEAR(T1596)</f>
        <v>2016</v>
      </c>
    </row>
    <row r="1597" spans="1:21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>ROUND(((E1597 / D1597)*100), 0)</f>
        <v>0</v>
      </c>
      <c r="P1597">
        <f>IF(L1597&lt;&gt;0, ROUND(E1597/L1597, 2), 0)</f>
        <v>40</v>
      </c>
      <c r="Q1597" s="5" t="str">
        <f>LEFT(N1597, SEARCH("/",N1597,1)-1)</f>
        <v>photography</v>
      </c>
      <c r="R1597" s="5" t="str">
        <f>RIGHT(N1597, LEN(N1597) - LEN(Q1597) - 1)</f>
        <v>places</v>
      </c>
      <c r="S1597" s="11">
        <f>(((J1597/60)/60)/24)+DATE(1970,1,1)</f>
        <v>41780.050092592595</v>
      </c>
      <c r="T1597" s="12">
        <f>(((I1597/60)/60)/24)+DATE(1970,1,1)</f>
        <v>41808.842361111114</v>
      </c>
      <c r="U1597" s="14">
        <f>YEAR(T1597)</f>
        <v>2014</v>
      </c>
    </row>
    <row r="1598" spans="1:21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>ROUND(((E1598 / D1598)*100), 0)</f>
        <v>2</v>
      </c>
      <c r="P1598">
        <f>IF(L1598&lt;&gt;0, ROUND(E1598/L1598, 2), 0)</f>
        <v>25</v>
      </c>
      <c r="Q1598" s="5" t="str">
        <f>LEFT(N1598, SEARCH("/",N1598,1)-1)</f>
        <v>photography</v>
      </c>
      <c r="R1598" s="5" t="str">
        <f>RIGHT(N1598, LEN(N1598) - LEN(Q1598) - 1)</f>
        <v>places</v>
      </c>
      <c r="S1598" s="11">
        <f>(((J1598/60)/60)/24)+DATE(1970,1,1)</f>
        <v>41941.430196759262</v>
      </c>
      <c r="T1598" s="12">
        <f>(((I1598/60)/60)/24)+DATE(1970,1,1)</f>
        <v>41986.471863425926</v>
      </c>
      <c r="U1598" s="14">
        <f>YEAR(T1598)</f>
        <v>2014</v>
      </c>
    </row>
    <row r="1599" spans="1:21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>ROUND(((E1599 / D1599)*100), 0)</f>
        <v>0</v>
      </c>
      <c r="P1599">
        <f>IF(L1599&lt;&gt;0, ROUND(E1599/L1599, 2), 0)</f>
        <v>0</v>
      </c>
      <c r="Q1599" s="5" t="str">
        <f>LEFT(N1599, SEARCH("/",N1599,1)-1)</f>
        <v>photography</v>
      </c>
      <c r="R1599" s="5" t="str">
        <f>RIGHT(N1599, LEN(N1599) - LEN(Q1599) - 1)</f>
        <v>places</v>
      </c>
      <c r="S1599" s="11">
        <f>(((J1599/60)/60)/24)+DATE(1970,1,1)</f>
        <v>42603.354131944448</v>
      </c>
      <c r="T1599" s="12">
        <f>(((I1599/60)/60)/24)+DATE(1970,1,1)</f>
        <v>42633.354131944448</v>
      </c>
      <c r="U1599" s="14">
        <f>YEAR(T1599)</f>
        <v>2016</v>
      </c>
    </row>
    <row r="1600" spans="1:21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>ROUND(((E1600 / D1600)*100), 0)</f>
        <v>0</v>
      </c>
      <c r="P1600">
        <f>IF(L1600&lt;&gt;0, ROUND(E1600/L1600, 2), 0)</f>
        <v>1</v>
      </c>
      <c r="Q1600" s="5" t="str">
        <f>LEFT(N1600, SEARCH("/",N1600,1)-1)</f>
        <v>photography</v>
      </c>
      <c r="R1600" s="5" t="str">
        <f>RIGHT(N1600, LEN(N1600) - LEN(Q1600) - 1)</f>
        <v>places</v>
      </c>
      <c r="S1600" s="11">
        <f>(((J1600/60)/60)/24)+DATE(1970,1,1)</f>
        <v>42151.667337962965</v>
      </c>
      <c r="T1600" s="12">
        <f>(((I1600/60)/60)/24)+DATE(1970,1,1)</f>
        <v>42211.667337962965</v>
      </c>
      <c r="U1600" s="14">
        <f>YEAR(T1600)</f>
        <v>2015</v>
      </c>
    </row>
    <row r="1601" spans="1:21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>ROUND(((E1601 / D1601)*100), 0)</f>
        <v>0</v>
      </c>
      <c r="P1601">
        <f>IF(L1601&lt;&gt;0, ROUND(E1601/L1601, 2), 0)</f>
        <v>0</v>
      </c>
      <c r="Q1601" s="5" t="str">
        <f>LEFT(N1601, SEARCH("/",N1601,1)-1)</f>
        <v>photography</v>
      </c>
      <c r="R1601" s="5" t="str">
        <f>RIGHT(N1601, LEN(N1601) - LEN(Q1601) - 1)</f>
        <v>places</v>
      </c>
      <c r="S1601" s="11">
        <f>(((J1601/60)/60)/24)+DATE(1970,1,1)</f>
        <v>42438.53907407407</v>
      </c>
      <c r="T1601" s="12">
        <f>(((I1601/60)/60)/24)+DATE(1970,1,1)</f>
        <v>42468.497407407413</v>
      </c>
      <c r="U1601" s="14">
        <f>YEAR(T1601)</f>
        <v>2016</v>
      </c>
    </row>
    <row r="1602" spans="1:21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>ROUND(((E1602 / D1602)*100), 0)</f>
        <v>7</v>
      </c>
      <c r="P1602">
        <f>IF(L1602&lt;&gt;0, ROUND(E1602/L1602, 2), 0)</f>
        <v>40.78</v>
      </c>
      <c r="Q1602" s="5" t="str">
        <f>LEFT(N1602, SEARCH("/",N1602,1)-1)</f>
        <v>photography</v>
      </c>
      <c r="R1602" s="5" t="str">
        <f>RIGHT(N1602, LEN(N1602) - LEN(Q1602) - 1)</f>
        <v>places</v>
      </c>
      <c r="S1602" s="11">
        <f>(((J1602/60)/60)/24)+DATE(1970,1,1)</f>
        <v>41791.057314814818</v>
      </c>
      <c r="T1602" s="12">
        <f>(((I1602/60)/60)/24)+DATE(1970,1,1)</f>
        <v>41835.21597222222</v>
      </c>
      <c r="U1602" s="14">
        <f>YEAR(T1602)</f>
        <v>2014</v>
      </c>
    </row>
    <row r="1603" spans="1:21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>ROUND(((E1603 / D1603)*100), 0)</f>
        <v>108</v>
      </c>
      <c r="P1603">
        <f>IF(L1603&lt;&gt;0, ROUND(E1603/L1603, 2), 0)</f>
        <v>48.33</v>
      </c>
      <c r="Q1603" s="5" t="str">
        <f>LEFT(N1603, SEARCH("/",N1603,1)-1)</f>
        <v>music</v>
      </c>
      <c r="R1603" s="5" t="str">
        <f>RIGHT(N1603, LEN(N1603) - LEN(Q1603) - 1)</f>
        <v>rock</v>
      </c>
      <c r="S1603" s="11">
        <f>(((J1603/60)/60)/24)+DATE(1970,1,1)</f>
        <v>40638.092974537038</v>
      </c>
      <c r="T1603" s="12">
        <f>(((I1603/60)/60)/24)+DATE(1970,1,1)</f>
        <v>40668.092974537038</v>
      </c>
      <c r="U1603" s="14">
        <f>YEAR(T1603)</f>
        <v>2011</v>
      </c>
    </row>
    <row r="1604" spans="1:21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>ROUND(((E1604 / D1604)*100), 0)</f>
        <v>100</v>
      </c>
      <c r="P1604">
        <f>IF(L1604&lt;&gt;0, ROUND(E1604/L1604, 2), 0)</f>
        <v>46.95</v>
      </c>
      <c r="Q1604" s="5" t="str">
        <f>LEFT(N1604, SEARCH("/",N1604,1)-1)</f>
        <v>music</v>
      </c>
      <c r="R1604" s="5" t="str">
        <f>RIGHT(N1604, LEN(N1604) - LEN(Q1604) - 1)</f>
        <v>rock</v>
      </c>
      <c r="S1604" s="11">
        <f>(((J1604/60)/60)/24)+DATE(1970,1,1)</f>
        <v>40788.297650462962</v>
      </c>
      <c r="T1604" s="12">
        <f>(((I1604/60)/60)/24)+DATE(1970,1,1)</f>
        <v>40830.958333333336</v>
      </c>
      <c r="U1604" s="14">
        <f>YEAR(T1604)</f>
        <v>2011</v>
      </c>
    </row>
    <row r="1605" spans="1:21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>ROUND(((E1605 / D1605)*100), 0)</f>
        <v>100</v>
      </c>
      <c r="P1605">
        <f>IF(L1605&lt;&gt;0, ROUND(E1605/L1605, 2), 0)</f>
        <v>66.69</v>
      </c>
      <c r="Q1605" s="5" t="str">
        <f>LEFT(N1605, SEARCH("/",N1605,1)-1)</f>
        <v>music</v>
      </c>
      <c r="R1605" s="5" t="str">
        <f>RIGHT(N1605, LEN(N1605) - LEN(Q1605) - 1)</f>
        <v>rock</v>
      </c>
      <c r="S1605" s="11">
        <f>(((J1605/60)/60)/24)+DATE(1970,1,1)</f>
        <v>40876.169664351852</v>
      </c>
      <c r="T1605" s="12">
        <f>(((I1605/60)/60)/24)+DATE(1970,1,1)</f>
        <v>40936.169664351852</v>
      </c>
      <c r="U1605" s="14">
        <f>YEAR(T1605)</f>
        <v>2012</v>
      </c>
    </row>
    <row r="1606" spans="1:21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>ROUND(((E1606 / D1606)*100), 0)</f>
        <v>122</v>
      </c>
      <c r="P1606">
        <f>IF(L1606&lt;&gt;0, ROUND(E1606/L1606, 2), 0)</f>
        <v>48.84</v>
      </c>
      <c r="Q1606" s="5" t="str">
        <f>LEFT(N1606, SEARCH("/",N1606,1)-1)</f>
        <v>music</v>
      </c>
      <c r="R1606" s="5" t="str">
        <f>RIGHT(N1606, LEN(N1606) - LEN(Q1606) - 1)</f>
        <v>rock</v>
      </c>
      <c r="S1606" s="11">
        <f>(((J1606/60)/60)/24)+DATE(1970,1,1)</f>
        <v>40945.845312500001</v>
      </c>
      <c r="T1606" s="12">
        <f>(((I1606/60)/60)/24)+DATE(1970,1,1)</f>
        <v>40985.80364583333</v>
      </c>
      <c r="U1606" s="14">
        <f>YEAR(T1606)</f>
        <v>2012</v>
      </c>
    </row>
    <row r="1607" spans="1:21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>ROUND(((E1607 / D1607)*100), 0)</f>
        <v>101</v>
      </c>
      <c r="P1607">
        <f>IF(L1607&lt;&gt;0, ROUND(E1607/L1607, 2), 0)</f>
        <v>137.31</v>
      </c>
      <c r="Q1607" s="5" t="str">
        <f>LEFT(N1607, SEARCH("/",N1607,1)-1)</f>
        <v>music</v>
      </c>
      <c r="R1607" s="5" t="str">
        <f>RIGHT(N1607, LEN(N1607) - LEN(Q1607) - 1)</f>
        <v>rock</v>
      </c>
      <c r="S1607" s="11">
        <f>(((J1607/60)/60)/24)+DATE(1970,1,1)</f>
        <v>40747.012881944444</v>
      </c>
      <c r="T1607" s="12">
        <f>(((I1607/60)/60)/24)+DATE(1970,1,1)</f>
        <v>40756.291666666664</v>
      </c>
      <c r="U1607" s="14">
        <f>YEAR(T1607)</f>
        <v>2011</v>
      </c>
    </row>
    <row r="1608" spans="1:21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>ROUND(((E1608 / D1608)*100), 0)</f>
        <v>101</v>
      </c>
      <c r="P1608">
        <f>IF(L1608&lt;&gt;0, ROUND(E1608/L1608, 2), 0)</f>
        <v>87.83</v>
      </c>
      <c r="Q1608" s="5" t="str">
        <f>LEFT(N1608, SEARCH("/",N1608,1)-1)</f>
        <v>music</v>
      </c>
      <c r="R1608" s="5" t="str">
        <f>RIGHT(N1608, LEN(N1608) - LEN(Q1608) - 1)</f>
        <v>rock</v>
      </c>
      <c r="S1608" s="11">
        <f>(((J1608/60)/60)/24)+DATE(1970,1,1)</f>
        <v>40536.111550925925</v>
      </c>
      <c r="T1608" s="12">
        <f>(((I1608/60)/60)/24)+DATE(1970,1,1)</f>
        <v>40626.069884259261</v>
      </c>
      <c r="U1608" s="14">
        <f>YEAR(T1608)</f>
        <v>2011</v>
      </c>
    </row>
    <row r="1609" spans="1:21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>ROUND(((E1609 / D1609)*100), 0)</f>
        <v>145</v>
      </c>
      <c r="P1609">
        <f>IF(L1609&lt;&gt;0, ROUND(E1609/L1609, 2), 0)</f>
        <v>70.790000000000006</v>
      </c>
      <c r="Q1609" s="5" t="str">
        <f>LEFT(N1609, SEARCH("/",N1609,1)-1)</f>
        <v>music</v>
      </c>
      <c r="R1609" s="5" t="str">
        <f>RIGHT(N1609, LEN(N1609) - LEN(Q1609) - 1)</f>
        <v>rock</v>
      </c>
      <c r="S1609" s="11">
        <f>(((J1609/60)/60)/24)+DATE(1970,1,1)</f>
        <v>41053.80846064815</v>
      </c>
      <c r="T1609" s="12">
        <f>(((I1609/60)/60)/24)+DATE(1970,1,1)</f>
        <v>41074.80846064815</v>
      </c>
      <c r="U1609" s="14">
        <f>YEAR(T1609)</f>
        <v>2012</v>
      </c>
    </row>
    <row r="1610" spans="1:21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>ROUND(((E1610 / D1610)*100), 0)</f>
        <v>101</v>
      </c>
      <c r="P1610">
        <f>IF(L1610&lt;&gt;0, ROUND(E1610/L1610, 2), 0)</f>
        <v>52.83</v>
      </c>
      <c r="Q1610" s="5" t="str">
        <f>LEFT(N1610, SEARCH("/",N1610,1)-1)</f>
        <v>music</v>
      </c>
      <c r="R1610" s="5" t="str">
        <f>RIGHT(N1610, LEN(N1610) - LEN(Q1610) - 1)</f>
        <v>rock</v>
      </c>
      <c r="S1610" s="11">
        <f>(((J1610/60)/60)/24)+DATE(1970,1,1)</f>
        <v>41607.83085648148</v>
      </c>
      <c r="T1610" s="12">
        <f>(((I1610/60)/60)/24)+DATE(1970,1,1)</f>
        <v>41640.226388888892</v>
      </c>
      <c r="U1610" s="14">
        <f>YEAR(T1610)</f>
        <v>2014</v>
      </c>
    </row>
    <row r="1611" spans="1:21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>ROUND(((E1611 / D1611)*100), 0)</f>
        <v>118</v>
      </c>
      <c r="P1611">
        <f>IF(L1611&lt;&gt;0, ROUND(E1611/L1611, 2), 0)</f>
        <v>443.75</v>
      </c>
      <c r="Q1611" s="5" t="str">
        <f>LEFT(N1611, SEARCH("/",N1611,1)-1)</f>
        <v>music</v>
      </c>
      <c r="R1611" s="5" t="str">
        <f>RIGHT(N1611, LEN(N1611) - LEN(Q1611) - 1)</f>
        <v>rock</v>
      </c>
      <c r="S1611" s="11">
        <f>(((J1611/60)/60)/24)+DATE(1970,1,1)</f>
        <v>40796.001261574071</v>
      </c>
      <c r="T1611" s="12">
        <f>(((I1611/60)/60)/24)+DATE(1970,1,1)</f>
        <v>40849.333333333336</v>
      </c>
      <c r="U1611" s="14">
        <f>YEAR(T1611)</f>
        <v>2011</v>
      </c>
    </row>
    <row r="1612" spans="1:21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>ROUND(((E1612 / D1612)*100), 0)</f>
        <v>272</v>
      </c>
      <c r="P1612">
        <f>IF(L1612&lt;&gt;0, ROUND(E1612/L1612, 2), 0)</f>
        <v>48.54</v>
      </c>
      <c r="Q1612" s="5" t="str">
        <f>LEFT(N1612, SEARCH("/",N1612,1)-1)</f>
        <v>music</v>
      </c>
      <c r="R1612" s="5" t="str">
        <f>RIGHT(N1612, LEN(N1612) - LEN(Q1612) - 1)</f>
        <v>rock</v>
      </c>
      <c r="S1612" s="11">
        <f>(((J1612/60)/60)/24)+DATE(1970,1,1)</f>
        <v>41228.924884259257</v>
      </c>
      <c r="T1612" s="12">
        <f>(((I1612/60)/60)/24)+DATE(1970,1,1)</f>
        <v>41258.924884259257</v>
      </c>
      <c r="U1612" s="14">
        <f>YEAR(T1612)</f>
        <v>2012</v>
      </c>
    </row>
    <row r="1613" spans="1:21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>ROUND(((E1613 / D1613)*100), 0)</f>
        <v>125</v>
      </c>
      <c r="P1613">
        <f>IF(L1613&lt;&gt;0, ROUND(E1613/L1613, 2), 0)</f>
        <v>37.07</v>
      </c>
      <c r="Q1613" s="5" t="str">
        <f>LEFT(N1613, SEARCH("/",N1613,1)-1)</f>
        <v>music</v>
      </c>
      <c r="R1613" s="5" t="str">
        <f>RIGHT(N1613, LEN(N1613) - LEN(Q1613) - 1)</f>
        <v>rock</v>
      </c>
      <c r="S1613" s="11">
        <f>(((J1613/60)/60)/24)+DATE(1970,1,1)</f>
        <v>41409.00037037037</v>
      </c>
      <c r="T1613" s="12">
        <f>(((I1613/60)/60)/24)+DATE(1970,1,1)</f>
        <v>41430.00037037037</v>
      </c>
      <c r="U1613" s="14">
        <f>YEAR(T1613)</f>
        <v>2013</v>
      </c>
    </row>
    <row r="1614" spans="1:21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>ROUND(((E1614 / D1614)*100), 0)</f>
        <v>110</v>
      </c>
      <c r="P1614">
        <f>IF(L1614&lt;&gt;0, ROUND(E1614/L1614, 2), 0)</f>
        <v>50</v>
      </c>
      <c r="Q1614" s="5" t="str">
        <f>LEFT(N1614, SEARCH("/",N1614,1)-1)</f>
        <v>music</v>
      </c>
      <c r="R1614" s="5" t="str">
        <f>RIGHT(N1614, LEN(N1614) - LEN(Q1614) - 1)</f>
        <v>rock</v>
      </c>
      <c r="S1614" s="11">
        <f>(((J1614/60)/60)/24)+DATE(1970,1,1)</f>
        <v>41246.874814814815</v>
      </c>
      <c r="T1614" s="12">
        <f>(((I1614/60)/60)/24)+DATE(1970,1,1)</f>
        <v>41276.874814814815</v>
      </c>
      <c r="U1614" s="14">
        <f>YEAR(T1614)</f>
        <v>2013</v>
      </c>
    </row>
    <row r="1615" spans="1:21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>ROUND(((E1615 / D1615)*100), 0)</f>
        <v>102</v>
      </c>
      <c r="P1615">
        <f>IF(L1615&lt;&gt;0, ROUND(E1615/L1615, 2), 0)</f>
        <v>39.04</v>
      </c>
      <c r="Q1615" s="5" t="str">
        <f>LEFT(N1615, SEARCH("/",N1615,1)-1)</f>
        <v>music</v>
      </c>
      <c r="R1615" s="5" t="str">
        <f>RIGHT(N1615, LEN(N1615) - LEN(Q1615) - 1)</f>
        <v>rock</v>
      </c>
      <c r="S1615" s="11">
        <f>(((J1615/60)/60)/24)+DATE(1970,1,1)</f>
        <v>41082.069467592592</v>
      </c>
      <c r="T1615" s="12">
        <f>(((I1615/60)/60)/24)+DATE(1970,1,1)</f>
        <v>41112.069467592592</v>
      </c>
      <c r="U1615" s="14">
        <f>YEAR(T1615)</f>
        <v>2012</v>
      </c>
    </row>
    <row r="1616" spans="1:21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>ROUND(((E1616 / D1616)*100), 0)</f>
        <v>103</v>
      </c>
      <c r="P1616">
        <f>IF(L1616&lt;&gt;0, ROUND(E1616/L1616, 2), 0)</f>
        <v>66.69</v>
      </c>
      <c r="Q1616" s="5" t="str">
        <f>LEFT(N1616, SEARCH("/",N1616,1)-1)</f>
        <v>music</v>
      </c>
      <c r="R1616" s="5" t="str">
        <f>RIGHT(N1616, LEN(N1616) - LEN(Q1616) - 1)</f>
        <v>rock</v>
      </c>
      <c r="S1616" s="11">
        <f>(((J1616/60)/60)/24)+DATE(1970,1,1)</f>
        <v>41794.981122685182</v>
      </c>
      <c r="T1616" s="12">
        <f>(((I1616/60)/60)/24)+DATE(1970,1,1)</f>
        <v>41854.708333333336</v>
      </c>
      <c r="U1616" s="14">
        <f>YEAR(T1616)</f>
        <v>2014</v>
      </c>
    </row>
    <row r="1617" spans="1:21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>ROUND(((E1617 / D1617)*100), 0)</f>
        <v>114</v>
      </c>
      <c r="P1617">
        <f>IF(L1617&lt;&gt;0, ROUND(E1617/L1617, 2), 0)</f>
        <v>67.13</v>
      </c>
      <c r="Q1617" s="5" t="str">
        <f>LEFT(N1617, SEARCH("/",N1617,1)-1)</f>
        <v>music</v>
      </c>
      <c r="R1617" s="5" t="str">
        <f>RIGHT(N1617, LEN(N1617) - LEN(Q1617) - 1)</f>
        <v>rock</v>
      </c>
      <c r="S1617" s="11">
        <f>(((J1617/60)/60)/24)+DATE(1970,1,1)</f>
        <v>40845.050879629627</v>
      </c>
      <c r="T1617" s="12">
        <f>(((I1617/60)/60)/24)+DATE(1970,1,1)</f>
        <v>40890.092546296299</v>
      </c>
      <c r="U1617" s="14">
        <f>YEAR(T1617)</f>
        <v>2011</v>
      </c>
    </row>
    <row r="1618" spans="1:21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>ROUND(((E1618 / D1618)*100), 0)</f>
        <v>104</v>
      </c>
      <c r="P1618">
        <f>IF(L1618&lt;&gt;0, ROUND(E1618/L1618, 2), 0)</f>
        <v>66.37</v>
      </c>
      <c r="Q1618" s="5" t="str">
        <f>LEFT(N1618, SEARCH("/",N1618,1)-1)</f>
        <v>music</v>
      </c>
      <c r="R1618" s="5" t="str">
        <f>RIGHT(N1618, LEN(N1618) - LEN(Q1618) - 1)</f>
        <v>rock</v>
      </c>
      <c r="S1618" s="11">
        <f>(((J1618/60)/60)/24)+DATE(1970,1,1)</f>
        <v>41194.715520833335</v>
      </c>
      <c r="T1618" s="12">
        <f>(((I1618/60)/60)/24)+DATE(1970,1,1)</f>
        <v>41235.916666666664</v>
      </c>
      <c r="U1618" s="14">
        <f>YEAR(T1618)</f>
        <v>2012</v>
      </c>
    </row>
    <row r="1619" spans="1:21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>ROUND(((E1619 / D1619)*100), 0)</f>
        <v>146</v>
      </c>
      <c r="P1619">
        <f>IF(L1619&lt;&gt;0, ROUND(E1619/L1619, 2), 0)</f>
        <v>64.62</v>
      </c>
      <c r="Q1619" s="5" t="str">
        <f>LEFT(N1619, SEARCH("/",N1619,1)-1)</f>
        <v>music</v>
      </c>
      <c r="R1619" s="5" t="str">
        <f>RIGHT(N1619, LEN(N1619) - LEN(Q1619) - 1)</f>
        <v>rock</v>
      </c>
      <c r="S1619" s="11">
        <f>(((J1619/60)/60)/24)+DATE(1970,1,1)</f>
        <v>41546.664212962962</v>
      </c>
      <c r="T1619" s="12">
        <f>(((I1619/60)/60)/24)+DATE(1970,1,1)</f>
        <v>41579.791666666664</v>
      </c>
      <c r="U1619" s="14">
        <f>YEAR(T1619)</f>
        <v>2013</v>
      </c>
    </row>
    <row r="1620" spans="1:21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>ROUND(((E1620 / D1620)*100), 0)</f>
        <v>105</v>
      </c>
      <c r="P1620">
        <f>IF(L1620&lt;&gt;0, ROUND(E1620/L1620, 2), 0)</f>
        <v>58.37</v>
      </c>
      <c r="Q1620" s="5" t="str">
        <f>LEFT(N1620, SEARCH("/",N1620,1)-1)</f>
        <v>music</v>
      </c>
      <c r="R1620" s="5" t="str">
        <f>RIGHT(N1620, LEN(N1620) - LEN(Q1620) - 1)</f>
        <v>rock</v>
      </c>
      <c r="S1620" s="11">
        <f>(((J1620/60)/60)/24)+DATE(1970,1,1)</f>
        <v>41301.654340277775</v>
      </c>
      <c r="T1620" s="12">
        <f>(((I1620/60)/60)/24)+DATE(1970,1,1)</f>
        <v>41341.654340277775</v>
      </c>
      <c r="U1620" s="14">
        <f>YEAR(T1620)</f>
        <v>2013</v>
      </c>
    </row>
    <row r="1621" spans="1:21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>ROUND(((E1621 / D1621)*100), 0)</f>
        <v>133</v>
      </c>
      <c r="P1621">
        <f>IF(L1621&lt;&gt;0, ROUND(E1621/L1621, 2), 0)</f>
        <v>86.96</v>
      </c>
      <c r="Q1621" s="5" t="str">
        <f>LEFT(N1621, SEARCH("/",N1621,1)-1)</f>
        <v>music</v>
      </c>
      <c r="R1621" s="5" t="str">
        <f>RIGHT(N1621, LEN(N1621) - LEN(Q1621) - 1)</f>
        <v>rock</v>
      </c>
      <c r="S1621" s="11">
        <f>(((J1621/60)/60)/24)+DATE(1970,1,1)</f>
        <v>41876.18618055556</v>
      </c>
      <c r="T1621" s="12">
        <f>(((I1621/60)/60)/24)+DATE(1970,1,1)</f>
        <v>41897.18618055556</v>
      </c>
      <c r="U1621" s="14">
        <f>YEAR(T1621)</f>
        <v>2014</v>
      </c>
    </row>
    <row r="1622" spans="1:21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>ROUND(((E1622 / D1622)*100), 0)</f>
        <v>113</v>
      </c>
      <c r="P1622">
        <f>IF(L1622&lt;&gt;0, ROUND(E1622/L1622, 2), 0)</f>
        <v>66.47</v>
      </c>
      <c r="Q1622" s="5" t="str">
        <f>LEFT(N1622, SEARCH("/",N1622,1)-1)</f>
        <v>music</v>
      </c>
      <c r="R1622" s="5" t="str">
        <f>RIGHT(N1622, LEN(N1622) - LEN(Q1622) - 1)</f>
        <v>rock</v>
      </c>
      <c r="S1622" s="11">
        <f>(((J1622/60)/60)/24)+DATE(1970,1,1)</f>
        <v>41321.339583333334</v>
      </c>
      <c r="T1622" s="12">
        <f>(((I1622/60)/60)/24)+DATE(1970,1,1)</f>
        <v>41328.339583333334</v>
      </c>
      <c r="U1622" s="14">
        <f>YEAR(T1622)</f>
        <v>2013</v>
      </c>
    </row>
    <row r="1623" spans="1:21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>ROUND(((E1623 / D1623)*100), 0)</f>
        <v>121</v>
      </c>
      <c r="P1623">
        <f>IF(L1623&lt;&gt;0, ROUND(E1623/L1623, 2), 0)</f>
        <v>163.78</v>
      </c>
      <c r="Q1623" s="5" t="str">
        <f>LEFT(N1623, SEARCH("/",N1623,1)-1)</f>
        <v>music</v>
      </c>
      <c r="R1623" s="5" t="str">
        <f>RIGHT(N1623, LEN(N1623) - LEN(Q1623) - 1)</f>
        <v>rock</v>
      </c>
      <c r="S1623" s="11">
        <f>(((J1623/60)/60)/24)+DATE(1970,1,1)</f>
        <v>41003.60665509259</v>
      </c>
      <c r="T1623" s="12">
        <f>(((I1623/60)/60)/24)+DATE(1970,1,1)</f>
        <v>41057.165972222225</v>
      </c>
      <c r="U1623" s="14">
        <f>YEAR(T1623)</f>
        <v>2012</v>
      </c>
    </row>
    <row r="1624" spans="1:21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>ROUND(((E1624 / D1624)*100), 0)</f>
        <v>102</v>
      </c>
      <c r="P1624">
        <f>IF(L1624&lt;&gt;0, ROUND(E1624/L1624, 2), 0)</f>
        <v>107.98</v>
      </c>
      <c r="Q1624" s="5" t="str">
        <f>LEFT(N1624, SEARCH("/",N1624,1)-1)</f>
        <v>music</v>
      </c>
      <c r="R1624" s="5" t="str">
        <f>RIGHT(N1624, LEN(N1624) - LEN(Q1624) - 1)</f>
        <v>rock</v>
      </c>
      <c r="S1624" s="11">
        <f>(((J1624/60)/60)/24)+DATE(1970,1,1)</f>
        <v>41950.29483796296</v>
      </c>
      <c r="T1624" s="12">
        <f>(((I1624/60)/60)/24)+DATE(1970,1,1)</f>
        <v>41990.332638888889</v>
      </c>
      <c r="U1624" s="14">
        <f>YEAR(T1624)</f>
        <v>2014</v>
      </c>
    </row>
    <row r="1625" spans="1:21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>ROUND(((E1625 / D1625)*100), 0)</f>
        <v>101</v>
      </c>
      <c r="P1625">
        <f>IF(L1625&lt;&gt;0, ROUND(E1625/L1625, 2), 0)</f>
        <v>42.11</v>
      </c>
      <c r="Q1625" s="5" t="str">
        <f>LEFT(N1625, SEARCH("/",N1625,1)-1)</f>
        <v>music</v>
      </c>
      <c r="R1625" s="5" t="str">
        <f>RIGHT(N1625, LEN(N1625) - LEN(Q1625) - 1)</f>
        <v>rock</v>
      </c>
      <c r="S1625" s="11">
        <f>(((J1625/60)/60)/24)+DATE(1970,1,1)</f>
        <v>41453.688530092593</v>
      </c>
      <c r="T1625" s="12">
        <f>(((I1625/60)/60)/24)+DATE(1970,1,1)</f>
        <v>41513.688530092593</v>
      </c>
      <c r="U1625" s="14">
        <f>YEAR(T1625)</f>
        <v>2013</v>
      </c>
    </row>
    <row r="1626" spans="1:21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>ROUND(((E1626 / D1626)*100), 0)</f>
        <v>118</v>
      </c>
      <c r="P1626">
        <f>IF(L1626&lt;&gt;0, ROUND(E1626/L1626, 2), 0)</f>
        <v>47.2</v>
      </c>
      <c r="Q1626" s="5" t="str">
        <f>LEFT(N1626, SEARCH("/",N1626,1)-1)</f>
        <v>music</v>
      </c>
      <c r="R1626" s="5" t="str">
        <f>RIGHT(N1626, LEN(N1626) - LEN(Q1626) - 1)</f>
        <v>rock</v>
      </c>
      <c r="S1626" s="11">
        <f>(((J1626/60)/60)/24)+DATE(1970,1,1)</f>
        <v>41243.367303240739</v>
      </c>
      <c r="T1626" s="12">
        <f>(((I1626/60)/60)/24)+DATE(1970,1,1)</f>
        <v>41283.367303240739</v>
      </c>
      <c r="U1626" s="14">
        <f>YEAR(T1626)</f>
        <v>2013</v>
      </c>
    </row>
    <row r="1627" spans="1:21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>ROUND(((E1627 / D1627)*100), 0)</f>
        <v>155</v>
      </c>
      <c r="P1627">
        <f>IF(L1627&lt;&gt;0, ROUND(E1627/L1627, 2), 0)</f>
        <v>112.02</v>
      </c>
      <c r="Q1627" s="5" t="str">
        <f>LEFT(N1627, SEARCH("/",N1627,1)-1)</f>
        <v>music</v>
      </c>
      <c r="R1627" s="5" t="str">
        <f>RIGHT(N1627, LEN(N1627) - LEN(Q1627) - 1)</f>
        <v>rock</v>
      </c>
      <c r="S1627" s="11">
        <f>(((J1627/60)/60)/24)+DATE(1970,1,1)</f>
        <v>41135.699687500004</v>
      </c>
      <c r="T1627" s="12">
        <f>(((I1627/60)/60)/24)+DATE(1970,1,1)</f>
        <v>41163.699687500004</v>
      </c>
      <c r="U1627" s="14">
        <f>YEAR(T1627)</f>
        <v>2012</v>
      </c>
    </row>
    <row r="1628" spans="1:21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>ROUND(((E1628 / D1628)*100), 0)</f>
        <v>101</v>
      </c>
      <c r="P1628">
        <f>IF(L1628&lt;&gt;0, ROUND(E1628/L1628, 2), 0)</f>
        <v>74.95</v>
      </c>
      <c r="Q1628" s="5" t="str">
        <f>LEFT(N1628, SEARCH("/",N1628,1)-1)</f>
        <v>music</v>
      </c>
      <c r="R1628" s="5" t="str">
        <f>RIGHT(N1628, LEN(N1628) - LEN(Q1628) - 1)</f>
        <v>rock</v>
      </c>
      <c r="S1628" s="11">
        <f>(((J1628/60)/60)/24)+DATE(1970,1,1)</f>
        <v>41579.847997685189</v>
      </c>
      <c r="T1628" s="12">
        <f>(((I1628/60)/60)/24)+DATE(1970,1,1)</f>
        <v>41609.889664351853</v>
      </c>
      <c r="U1628" s="14">
        <f>YEAR(T1628)</f>
        <v>2013</v>
      </c>
    </row>
    <row r="1629" spans="1:21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>ROUND(((E1629 / D1629)*100), 0)</f>
        <v>117</v>
      </c>
      <c r="P1629">
        <f>IF(L1629&lt;&gt;0, ROUND(E1629/L1629, 2), 0)</f>
        <v>61.58</v>
      </c>
      <c r="Q1629" s="5" t="str">
        <f>LEFT(N1629, SEARCH("/",N1629,1)-1)</f>
        <v>music</v>
      </c>
      <c r="R1629" s="5" t="str">
        <f>RIGHT(N1629, LEN(N1629) - LEN(Q1629) - 1)</f>
        <v>rock</v>
      </c>
      <c r="S1629" s="11">
        <f>(((J1629/60)/60)/24)+DATE(1970,1,1)</f>
        <v>41205.707048611112</v>
      </c>
      <c r="T1629" s="12">
        <f>(((I1629/60)/60)/24)+DATE(1970,1,1)</f>
        <v>41239.207638888889</v>
      </c>
      <c r="U1629" s="14">
        <f>YEAR(T1629)</f>
        <v>2012</v>
      </c>
    </row>
    <row r="1630" spans="1:21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>ROUND(((E1630 / D1630)*100), 0)</f>
        <v>101</v>
      </c>
      <c r="P1630">
        <f>IF(L1630&lt;&gt;0, ROUND(E1630/L1630, 2), 0)</f>
        <v>45.88</v>
      </c>
      <c r="Q1630" s="5" t="str">
        <f>LEFT(N1630, SEARCH("/",N1630,1)-1)</f>
        <v>music</v>
      </c>
      <c r="R1630" s="5" t="str">
        <f>RIGHT(N1630, LEN(N1630) - LEN(Q1630) - 1)</f>
        <v>rock</v>
      </c>
      <c r="S1630" s="11">
        <f>(((J1630/60)/60)/24)+DATE(1970,1,1)</f>
        <v>41774.737060185187</v>
      </c>
      <c r="T1630" s="12">
        <f>(((I1630/60)/60)/24)+DATE(1970,1,1)</f>
        <v>41807.737060185187</v>
      </c>
      <c r="U1630" s="14">
        <f>YEAR(T1630)</f>
        <v>2014</v>
      </c>
    </row>
    <row r="1631" spans="1:21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>ROUND(((E1631 / D1631)*100), 0)</f>
        <v>104</v>
      </c>
      <c r="P1631">
        <f>IF(L1631&lt;&gt;0, ROUND(E1631/L1631, 2), 0)</f>
        <v>75.849999999999994</v>
      </c>
      <c r="Q1631" s="5" t="str">
        <f>LEFT(N1631, SEARCH("/",N1631,1)-1)</f>
        <v>music</v>
      </c>
      <c r="R1631" s="5" t="str">
        <f>RIGHT(N1631, LEN(N1631) - LEN(Q1631) - 1)</f>
        <v>rock</v>
      </c>
      <c r="S1631" s="11">
        <f>(((J1631/60)/60)/24)+DATE(1970,1,1)</f>
        <v>41645.867280092592</v>
      </c>
      <c r="T1631" s="12">
        <f>(((I1631/60)/60)/24)+DATE(1970,1,1)</f>
        <v>41690.867280092592</v>
      </c>
      <c r="U1631" s="14">
        <f>YEAR(T1631)</f>
        <v>2014</v>
      </c>
    </row>
    <row r="1632" spans="1:21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>ROUND(((E1632 / D1632)*100), 0)</f>
        <v>265</v>
      </c>
      <c r="P1632">
        <f>IF(L1632&lt;&gt;0, ROUND(E1632/L1632, 2), 0)</f>
        <v>84.21</v>
      </c>
      <c r="Q1632" s="5" t="str">
        <f>LEFT(N1632, SEARCH("/",N1632,1)-1)</f>
        <v>music</v>
      </c>
      <c r="R1632" s="5" t="str">
        <f>RIGHT(N1632, LEN(N1632) - LEN(Q1632) - 1)</f>
        <v>rock</v>
      </c>
      <c r="S1632" s="11">
        <f>(((J1632/60)/60)/24)+DATE(1970,1,1)</f>
        <v>40939.837673611109</v>
      </c>
      <c r="T1632" s="12">
        <f>(((I1632/60)/60)/24)+DATE(1970,1,1)</f>
        <v>40970.290972222225</v>
      </c>
      <c r="U1632" s="14">
        <f>YEAR(T1632)</f>
        <v>2012</v>
      </c>
    </row>
    <row r="1633" spans="1:21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>ROUND(((E1633 / D1633)*100), 0)</f>
        <v>156</v>
      </c>
      <c r="P1633">
        <f>IF(L1633&lt;&gt;0, ROUND(E1633/L1633, 2), 0)</f>
        <v>117.23</v>
      </c>
      <c r="Q1633" s="5" t="str">
        <f>LEFT(N1633, SEARCH("/",N1633,1)-1)</f>
        <v>music</v>
      </c>
      <c r="R1633" s="5" t="str">
        <f>RIGHT(N1633, LEN(N1633) - LEN(Q1633) - 1)</f>
        <v>rock</v>
      </c>
      <c r="S1633" s="11">
        <f>(((J1633/60)/60)/24)+DATE(1970,1,1)</f>
        <v>41164.859502314815</v>
      </c>
      <c r="T1633" s="12">
        <f>(((I1633/60)/60)/24)+DATE(1970,1,1)</f>
        <v>41194.859502314815</v>
      </c>
      <c r="U1633" s="14">
        <f>YEAR(T1633)</f>
        <v>2012</v>
      </c>
    </row>
    <row r="1634" spans="1:21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>ROUND(((E1634 / D1634)*100), 0)</f>
        <v>102</v>
      </c>
      <c r="P1634">
        <f>IF(L1634&lt;&gt;0, ROUND(E1634/L1634, 2), 0)</f>
        <v>86.49</v>
      </c>
      <c r="Q1634" s="5" t="str">
        <f>LEFT(N1634, SEARCH("/",N1634,1)-1)</f>
        <v>music</v>
      </c>
      <c r="R1634" s="5" t="str">
        <f>RIGHT(N1634, LEN(N1634) - LEN(Q1634) - 1)</f>
        <v>rock</v>
      </c>
      <c r="S1634" s="11">
        <f>(((J1634/60)/60)/24)+DATE(1970,1,1)</f>
        <v>40750.340902777774</v>
      </c>
      <c r="T1634" s="12">
        <f>(((I1634/60)/60)/24)+DATE(1970,1,1)</f>
        <v>40810.340902777774</v>
      </c>
      <c r="U1634" s="14">
        <f>YEAR(T1634)</f>
        <v>2011</v>
      </c>
    </row>
    <row r="1635" spans="1:21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>ROUND(((E1635 / D1635)*100), 0)</f>
        <v>100</v>
      </c>
      <c r="P1635">
        <f>IF(L1635&lt;&gt;0, ROUND(E1635/L1635, 2), 0)</f>
        <v>172.41</v>
      </c>
      <c r="Q1635" s="5" t="str">
        <f>LEFT(N1635, SEARCH("/",N1635,1)-1)</f>
        <v>music</v>
      </c>
      <c r="R1635" s="5" t="str">
        <f>RIGHT(N1635, LEN(N1635) - LEN(Q1635) - 1)</f>
        <v>rock</v>
      </c>
      <c r="S1635" s="11">
        <f>(((J1635/60)/60)/24)+DATE(1970,1,1)</f>
        <v>40896.883750000001</v>
      </c>
      <c r="T1635" s="12">
        <f>(((I1635/60)/60)/24)+DATE(1970,1,1)</f>
        <v>40924.208333333336</v>
      </c>
      <c r="U1635" s="14">
        <f>YEAR(T1635)</f>
        <v>2012</v>
      </c>
    </row>
    <row r="1636" spans="1:21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>ROUND(((E1636 / D1636)*100), 0)</f>
        <v>101</v>
      </c>
      <c r="P1636">
        <f>IF(L1636&lt;&gt;0, ROUND(E1636/L1636, 2), 0)</f>
        <v>62.81</v>
      </c>
      <c r="Q1636" s="5" t="str">
        <f>LEFT(N1636, SEARCH("/",N1636,1)-1)</f>
        <v>music</v>
      </c>
      <c r="R1636" s="5" t="str">
        <f>RIGHT(N1636, LEN(N1636) - LEN(Q1636) - 1)</f>
        <v>rock</v>
      </c>
      <c r="S1636" s="11">
        <f>(((J1636/60)/60)/24)+DATE(1970,1,1)</f>
        <v>40658.189826388887</v>
      </c>
      <c r="T1636" s="12">
        <f>(((I1636/60)/60)/24)+DATE(1970,1,1)</f>
        <v>40696.249305555553</v>
      </c>
      <c r="U1636" s="14">
        <f>YEAR(T1636)</f>
        <v>2011</v>
      </c>
    </row>
    <row r="1637" spans="1:21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>ROUND(((E1637 / D1637)*100), 0)</f>
        <v>125</v>
      </c>
      <c r="P1637">
        <f>IF(L1637&lt;&gt;0, ROUND(E1637/L1637, 2), 0)</f>
        <v>67.73</v>
      </c>
      <c r="Q1637" s="5" t="str">
        <f>LEFT(N1637, SEARCH("/",N1637,1)-1)</f>
        <v>music</v>
      </c>
      <c r="R1637" s="5" t="str">
        <f>RIGHT(N1637, LEN(N1637) - LEN(Q1637) - 1)</f>
        <v>rock</v>
      </c>
      <c r="S1637" s="11">
        <f>(((J1637/60)/60)/24)+DATE(1970,1,1)</f>
        <v>42502.868761574078</v>
      </c>
      <c r="T1637" s="12">
        <f>(((I1637/60)/60)/24)+DATE(1970,1,1)</f>
        <v>42562.868761574078</v>
      </c>
      <c r="U1637" s="14">
        <f>YEAR(T1637)</f>
        <v>2016</v>
      </c>
    </row>
    <row r="1638" spans="1:21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>ROUND(((E1638 / D1638)*100), 0)</f>
        <v>104</v>
      </c>
      <c r="P1638">
        <f>IF(L1638&lt;&gt;0, ROUND(E1638/L1638, 2), 0)</f>
        <v>53.56</v>
      </c>
      <c r="Q1638" s="5" t="str">
        <f>LEFT(N1638, SEARCH("/",N1638,1)-1)</f>
        <v>music</v>
      </c>
      <c r="R1638" s="5" t="str">
        <f>RIGHT(N1638, LEN(N1638) - LEN(Q1638) - 1)</f>
        <v>rock</v>
      </c>
      <c r="S1638" s="11">
        <f>(((J1638/60)/60)/24)+DATE(1970,1,1)</f>
        <v>40663.08666666667</v>
      </c>
      <c r="T1638" s="12">
        <f>(((I1638/60)/60)/24)+DATE(1970,1,1)</f>
        <v>40706.166666666664</v>
      </c>
      <c r="U1638" s="14">
        <f>YEAR(T1638)</f>
        <v>2011</v>
      </c>
    </row>
    <row r="1639" spans="1:21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>ROUND(((E1639 / D1639)*100), 0)</f>
        <v>104</v>
      </c>
      <c r="P1639">
        <f>IF(L1639&lt;&gt;0, ROUND(E1639/L1639, 2), 0)</f>
        <v>34.6</v>
      </c>
      <c r="Q1639" s="5" t="str">
        <f>LEFT(N1639, SEARCH("/",N1639,1)-1)</f>
        <v>music</v>
      </c>
      <c r="R1639" s="5" t="str">
        <f>RIGHT(N1639, LEN(N1639) - LEN(Q1639) - 1)</f>
        <v>rock</v>
      </c>
      <c r="S1639" s="11">
        <f>(((J1639/60)/60)/24)+DATE(1970,1,1)</f>
        <v>40122.751620370371</v>
      </c>
      <c r="T1639" s="12">
        <f>(((I1639/60)/60)/24)+DATE(1970,1,1)</f>
        <v>40178.98541666667</v>
      </c>
      <c r="U1639" s="14">
        <f>YEAR(T1639)</f>
        <v>2009</v>
      </c>
    </row>
    <row r="1640" spans="1:21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>ROUND(((E1640 / D1640)*100), 0)</f>
        <v>105</v>
      </c>
      <c r="P1640">
        <f>IF(L1640&lt;&gt;0, ROUND(E1640/L1640, 2), 0)</f>
        <v>38.89</v>
      </c>
      <c r="Q1640" s="5" t="str">
        <f>LEFT(N1640, SEARCH("/",N1640,1)-1)</f>
        <v>music</v>
      </c>
      <c r="R1640" s="5" t="str">
        <f>RIGHT(N1640, LEN(N1640) - LEN(Q1640) - 1)</f>
        <v>rock</v>
      </c>
      <c r="S1640" s="11">
        <f>(((J1640/60)/60)/24)+DATE(1970,1,1)</f>
        <v>41288.68712962963</v>
      </c>
      <c r="T1640" s="12">
        <f>(((I1640/60)/60)/24)+DATE(1970,1,1)</f>
        <v>41333.892361111109</v>
      </c>
      <c r="U1640" s="14">
        <f>YEAR(T1640)</f>
        <v>2013</v>
      </c>
    </row>
    <row r="1641" spans="1:21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>ROUND(((E1641 / D1641)*100), 0)</f>
        <v>100</v>
      </c>
      <c r="P1641">
        <f>IF(L1641&lt;&gt;0, ROUND(E1641/L1641, 2), 0)</f>
        <v>94.74</v>
      </c>
      <c r="Q1641" s="5" t="str">
        <f>LEFT(N1641, SEARCH("/",N1641,1)-1)</f>
        <v>music</v>
      </c>
      <c r="R1641" s="5" t="str">
        <f>RIGHT(N1641, LEN(N1641) - LEN(Q1641) - 1)</f>
        <v>rock</v>
      </c>
      <c r="S1641" s="11">
        <f>(((J1641/60)/60)/24)+DATE(1970,1,1)</f>
        <v>40941.652372685188</v>
      </c>
      <c r="T1641" s="12">
        <f>(((I1641/60)/60)/24)+DATE(1970,1,1)</f>
        <v>40971.652372685188</v>
      </c>
      <c r="U1641" s="14">
        <f>YEAR(T1641)</f>
        <v>2012</v>
      </c>
    </row>
    <row r="1642" spans="1:21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>ROUND(((E1642 / D1642)*100), 0)</f>
        <v>170</v>
      </c>
      <c r="P1642">
        <f>IF(L1642&lt;&gt;0, ROUND(E1642/L1642, 2), 0)</f>
        <v>39.97</v>
      </c>
      <c r="Q1642" s="5" t="str">
        <f>LEFT(N1642, SEARCH("/",N1642,1)-1)</f>
        <v>music</v>
      </c>
      <c r="R1642" s="5" t="str">
        <f>RIGHT(N1642, LEN(N1642) - LEN(Q1642) - 1)</f>
        <v>rock</v>
      </c>
      <c r="S1642" s="11">
        <f>(((J1642/60)/60)/24)+DATE(1970,1,1)</f>
        <v>40379.23096064815</v>
      </c>
      <c r="T1642" s="12">
        <f>(((I1642/60)/60)/24)+DATE(1970,1,1)</f>
        <v>40393.082638888889</v>
      </c>
      <c r="U1642" s="14">
        <f>YEAR(T1642)</f>
        <v>2010</v>
      </c>
    </row>
    <row r="1643" spans="1:21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>ROUND(((E1643 / D1643)*100), 0)</f>
        <v>101</v>
      </c>
      <c r="P1643">
        <f>IF(L1643&lt;&gt;0, ROUND(E1643/L1643, 2), 0)</f>
        <v>97.5</v>
      </c>
      <c r="Q1643" s="5" t="str">
        <f>LEFT(N1643, SEARCH("/",N1643,1)-1)</f>
        <v>music</v>
      </c>
      <c r="R1643" s="5" t="str">
        <f>RIGHT(N1643, LEN(N1643) - LEN(Q1643) - 1)</f>
        <v>pop</v>
      </c>
      <c r="S1643" s="11">
        <f>(((J1643/60)/60)/24)+DATE(1970,1,1)</f>
        <v>41962.596574074079</v>
      </c>
      <c r="T1643" s="12">
        <f>(((I1643/60)/60)/24)+DATE(1970,1,1)</f>
        <v>41992.596574074079</v>
      </c>
      <c r="U1643" s="14">
        <f>YEAR(T1643)</f>
        <v>2014</v>
      </c>
    </row>
    <row r="1644" spans="1:21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>ROUND(((E1644 / D1644)*100), 0)</f>
        <v>100</v>
      </c>
      <c r="P1644">
        <f>IF(L1644&lt;&gt;0, ROUND(E1644/L1644, 2), 0)</f>
        <v>42.86</v>
      </c>
      <c r="Q1644" s="5" t="str">
        <f>LEFT(N1644, SEARCH("/",N1644,1)-1)</f>
        <v>music</v>
      </c>
      <c r="R1644" s="5" t="str">
        <f>RIGHT(N1644, LEN(N1644) - LEN(Q1644) - 1)</f>
        <v>pop</v>
      </c>
      <c r="S1644" s="11">
        <f>(((J1644/60)/60)/24)+DATE(1970,1,1)</f>
        <v>40688.024618055555</v>
      </c>
      <c r="T1644" s="12">
        <f>(((I1644/60)/60)/24)+DATE(1970,1,1)</f>
        <v>40708.024618055555</v>
      </c>
      <c r="U1644" s="14">
        <f>YEAR(T1644)</f>
        <v>2011</v>
      </c>
    </row>
    <row r="1645" spans="1:21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>ROUND(((E1645 / D1645)*100), 0)</f>
        <v>125</v>
      </c>
      <c r="P1645">
        <f>IF(L1645&lt;&gt;0, ROUND(E1645/L1645, 2), 0)</f>
        <v>168.51</v>
      </c>
      <c r="Q1645" s="5" t="str">
        <f>LEFT(N1645, SEARCH("/",N1645,1)-1)</f>
        <v>music</v>
      </c>
      <c r="R1645" s="5" t="str">
        <f>RIGHT(N1645, LEN(N1645) - LEN(Q1645) - 1)</f>
        <v>pop</v>
      </c>
      <c r="S1645" s="11">
        <f>(((J1645/60)/60)/24)+DATE(1970,1,1)</f>
        <v>41146.824212962965</v>
      </c>
      <c r="T1645" s="12">
        <f>(((I1645/60)/60)/24)+DATE(1970,1,1)</f>
        <v>41176.824212962965</v>
      </c>
      <c r="U1645" s="14">
        <f>YEAR(T1645)</f>
        <v>2012</v>
      </c>
    </row>
    <row r="1646" spans="1:21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>ROUND(((E1646 / D1646)*100), 0)</f>
        <v>110</v>
      </c>
      <c r="P1646">
        <f>IF(L1646&lt;&gt;0, ROUND(E1646/L1646, 2), 0)</f>
        <v>85.55</v>
      </c>
      <c r="Q1646" s="5" t="str">
        <f>LEFT(N1646, SEARCH("/",N1646,1)-1)</f>
        <v>music</v>
      </c>
      <c r="R1646" s="5" t="str">
        <f>RIGHT(N1646, LEN(N1646) - LEN(Q1646) - 1)</f>
        <v>pop</v>
      </c>
      <c r="S1646" s="11">
        <f>(((J1646/60)/60)/24)+DATE(1970,1,1)</f>
        <v>41175.05972222222</v>
      </c>
      <c r="T1646" s="12">
        <f>(((I1646/60)/60)/24)+DATE(1970,1,1)</f>
        <v>41235.101388888892</v>
      </c>
      <c r="U1646" s="14">
        <f>YEAR(T1646)</f>
        <v>2012</v>
      </c>
    </row>
    <row r="1647" spans="1:21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>ROUND(((E1647 / D1647)*100), 0)</f>
        <v>111</v>
      </c>
      <c r="P1647">
        <f>IF(L1647&lt;&gt;0, ROUND(E1647/L1647, 2), 0)</f>
        <v>554</v>
      </c>
      <c r="Q1647" s="5" t="str">
        <f>LEFT(N1647, SEARCH("/",N1647,1)-1)</f>
        <v>music</v>
      </c>
      <c r="R1647" s="5" t="str">
        <f>RIGHT(N1647, LEN(N1647) - LEN(Q1647) - 1)</f>
        <v>pop</v>
      </c>
      <c r="S1647" s="11">
        <f>(((J1647/60)/60)/24)+DATE(1970,1,1)</f>
        <v>41521.617361111108</v>
      </c>
      <c r="T1647" s="12">
        <f>(((I1647/60)/60)/24)+DATE(1970,1,1)</f>
        <v>41535.617361111108</v>
      </c>
      <c r="U1647" s="14">
        <f>YEAR(T1647)</f>
        <v>2013</v>
      </c>
    </row>
    <row r="1648" spans="1:21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>ROUND(((E1648 / D1648)*100), 0)</f>
        <v>110</v>
      </c>
      <c r="P1648">
        <f>IF(L1648&lt;&gt;0, ROUND(E1648/L1648, 2), 0)</f>
        <v>26.55</v>
      </c>
      <c r="Q1648" s="5" t="str">
        <f>LEFT(N1648, SEARCH("/",N1648,1)-1)</f>
        <v>music</v>
      </c>
      <c r="R1648" s="5" t="str">
        <f>RIGHT(N1648, LEN(N1648) - LEN(Q1648) - 1)</f>
        <v>pop</v>
      </c>
      <c r="S1648" s="11">
        <f>(((J1648/60)/60)/24)+DATE(1970,1,1)</f>
        <v>41833.450266203705</v>
      </c>
      <c r="T1648" s="12">
        <f>(((I1648/60)/60)/24)+DATE(1970,1,1)</f>
        <v>41865.757638888892</v>
      </c>
      <c r="U1648" s="14">
        <f>YEAR(T1648)</f>
        <v>2014</v>
      </c>
    </row>
    <row r="1649" spans="1:21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>ROUND(((E1649 / D1649)*100), 0)</f>
        <v>105</v>
      </c>
      <c r="P1649">
        <f>IF(L1649&lt;&gt;0, ROUND(E1649/L1649, 2), 0)</f>
        <v>113.83</v>
      </c>
      <c r="Q1649" s="5" t="str">
        <f>LEFT(N1649, SEARCH("/",N1649,1)-1)</f>
        <v>music</v>
      </c>
      <c r="R1649" s="5" t="str">
        <f>RIGHT(N1649, LEN(N1649) - LEN(Q1649) - 1)</f>
        <v>pop</v>
      </c>
      <c r="S1649" s="11">
        <f>(((J1649/60)/60)/24)+DATE(1970,1,1)</f>
        <v>41039.409456018519</v>
      </c>
      <c r="T1649" s="12">
        <f>(((I1649/60)/60)/24)+DATE(1970,1,1)</f>
        <v>41069.409456018519</v>
      </c>
      <c r="U1649" s="14">
        <f>YEAR(T1649)</f>
        <v>2012</v>
      </c>
    </row>
    <row r="1650" spans="1:21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>ROUND(((E1650 / D1650)*100), 0)</f>
        <v>125</v>
      </c>
      <c r="P1650">
        <f>IF(L1650&lt;&gt;0, ROUND(E1650/L1650, 2), 0)</f>
        <v>32.01</v>
      </c>
      <c r="Q1650" s="5" t="str">
        <f>LEFT(N1650, SEARCH("/",N1650,1)-1)</f>
        <v>music</v>
      </c>
      <c r="R1650" s="5" t="str">
        <f>RIGHT(N1650, LEN(N1650) - LEN(Q1650) - 1)</f>
        <v>pop</v>
      </c>
      <c r="S1650" s="11">
        <f>(((J1650/60)/60)/24)+DATE(1970,1,1)</f>
        <v>40592.704652777778</v>
      </c>
      <c r="T1650" s="12">
        <f>(((I1650/60)/60)/24)+DATE(1970,1,1)</f>
        <v>40622.662986111114</v>
      </c>
      <c r="U1650" s="14">
        <f>YEAR(T1650)</f>
        <v>2011</v>
      </c>
    </row>
    <row r="1651" spans="1:21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>ROUND(((E1651 / D1651)*100), 0)</f>
        <v>101</v>
      </c>
      <c r="P1651">
        <f>IF(L1651&lt;&gt;0, ROUND(E1651/L1651, 2), 0)</f>
        <v>47.19</v>
      </c>
      <c r="Q1651" s="5" t="str">
        <f>LEFT(N1651, SEARCH("/",N1651,1)-1)</f>
        <v>music</v>
      </c>
      <c r="R1651" s="5" t="str">
        <f>RIGHT(N1651, LEN(N1651) - LEN(Q1651) - 1)</f>
        <v>pop</v>
      </c>
      <c r="S1651" s="11">
        <f>(((J1651/60)/60)/24)+DATE(1970,1,1)</f>
        <v>41737.684664351851</v>
      </c>
      <c r="T1651" s="12">
        <f>(((I1651/60)/60)/24)+DATE(1970,1,1)</f>
        <v>41782.684664351851</v>
      </c>
      <c r="U1651" s="14">
        <f>YEAR(T1651)</f>
        <v>2014</v>
      </c>
    </row>
    <row r="1652" spans="1:21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>ROUND(((E1652 / D1652)*100), 0)</f>
        <v>142</v>
      </c>
      <c r="P1652">
        <f>IF(L1652&lt;&gt;0, ROUND(E1652/L1652, 2), 0)</f>
        <v>88.47</v>
      </c>
      <c r="Q1652" s="5" t="str">
        <f>LEFT(N1652, SEARCH("/",N1652,1)-1)</f>
        <v>music</v>
      </c>
      <c r="R1652" s="5" t="str">
        <f>RIGHT(N1652, LEN(N1652) - LEN(Q1652) - 1)</f>
        <v>pop</v>
      </c>
      <c r="S1652" s="11">
        <f>(((J1652/60)/60)/24)+DATE(1970,1,1)</f>
        <v>41526.435613425929</v>
      </c>
      <c r="T1652" s="12">
        <f>(((I1652/60)/60)/24)+DATE(1970,1,1)</f>
        <v>41556.435613425929</v>
      </c>
      <c r="U1652" s="14">
        <f>YEAR(T1652)</f>
        <v>2013</v>
      </c>
    </row>
    <row r="1653" spans="1:21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>ROUND(((E1653 / D1653)*100), 0)</f>
        <v>101</v>
      </c>
      <c r="P1653">
        <f>IF(L1653&lt;&gt;0, ROUND(E1653/L1653, 2), 0)</f>
        <v>100.75</v>
      </c>
      <c r="Q1653" s="5" t="str">
        <f>LEFT(N1653, SEARCH("/",N1653,1)-1)</f>
        <v>music</v>
      </c>
      <c r="R1653" s="5" t="str">
        <f>RIGHT(N1653, LEN(N1653) - LEN(Q1653) - 1)</f>
        <v>pop</v>
      </c>
      <c r="S1653" s="11">
        <f>(((J1653/60)/60)/24)+DATE(1970,1,1)</f>
        <v>40625.900694444441</v>
      </c>
      <c r="T1653" s="12">
        <f>(((I1653/60)/60)/24)+DATE(1970,1,1)</f>
        <v>40659.290972222225</v>
      </c>
      <c r="U1653" s="14">
        <f>YEAR(T1653)</f>
        <v>2011</v>
      </c>
    </row>
    <row r="1654" spans="1:21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>ROUND(((E1654 / D1654)*100), 0)</f>
        <v>101</v>
      </c>
      <c r="P1654">
        <f>IF(L1654&lt;&gt;0, ROUND(E1654/L1654, 2), 0)</f>
        <v>64.709999999999994</v>
      </c>
      <c r="Q1654" s="5" t="str">
        <f>LEFT(N1654, SEARCH("/",N1654,1)-1)</f>
        <v>music</v>
      </c>
      <c r="R1654" s="5" t="str">
        <f>RIGHT(N1654, LEN(N1654) - LEN(Q1654) - 1)</f>
        <v>pop</v>
      </c>
      <c r="S1654" s="11">
        <f>(((J1654/60)/60)/24)+DATE(1970,1,1)</f>
        <v>41572.492974537039</v>
      </c>
      <c r="T1654" s="12">
        <f>(((I1654/60)/60)/24)+DATE(1970,1,1)</f>
        <v>41602.534641203703</v>
      </c>
      <c r="U1654" s="14">
        <f>YEAR(T1654)</f>
        <v>2013</v>
      </c>
    </row>
    <row r="1655" spans="1:21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>ROUND(((E1655 / D1655)*100), 0)</f>
        <v>174</v>
      </c>
      <c r="P1655">
        <f>IF(L1655&lt;&gt;0, ROUND(E1655/L1655, 2), 0)</f>
        <v>51.85</v>
      </c>
      <c r="Q1655" s="5" t="str">
        <f>LEFT(N1655, SEARCH("/",N1655,1)-1)</f>
        <v>music</v>
      </c>
      <c r="R1655" s="5" t="str">
        <f>RIGHT(N1655, LEN(N1655) - LEN(Q1655) - 1)</f>
        <v>pop</v>
      </c>
      <c r="S1655" s="11">
        <f>(((J1655/60)/60)/24)+DATE(1970,1,1)</f>
        <v>40626.834444444445</v>
      </c>
      <c r="T1655" s="12">
        <f>(((I1655/60)/60)/24)+DATE(1970,1,1)</f>
        <v>40657.834444444445</v>
      </c>
      <c r="U1655" s="14">
        <f>YEAR(T1655)</f>
        <v>2011</v>
      </c>
    </row>
    <row r="1656" spans="1:21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>ROUND(((E1656 / D1656)*100), 0)</f>
        <v>120</v>
      </c>
      <c r="P1656">
        <f>IF(L1656&lt;&gt;0, ROUND(E1656/L1656, 2), 0)</f>
        <v>38.79</v>
      </c>
      <c r="Q1656" s="5" t="str">
        <f>LEFT(N1656, SEARCH("/",N1656,1)-1)</f>
        <v>music</v>
      </c>
      <c r="R1656" s="5" t="str">
        <f>RIGHT(N1656, LEN(N1656) - LEN(Q1656) - 1)</f>
        <v>pop</v>
      </c>
      <c r="S1656" s="11">
        <f>(((J1656/60)/60)/24)+DATE(1970,1,1)</f>
        <v>40987.890740740739</v>
      </c>
      <c r="T1656" s="12">
        <f>(((I1656/60)/60)/24)+DATE(1970,1,1)</f>
        <v>41017.890740740739</v>
      </c>
      <c r="U1656" s="14">
        <f>YEAR(T1656)</f>
        <v>2012</v>
      </c>
    </row>
    <row r="1657" spans="1:21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>ROUND(((E1657 / D1657)*100), 0)</f>
        <v>143</v>
      </c>
      <c r="P1657">
        <f>IF(L1657&lt;&gt;0, ROUND(E1657/L1657, 2), 0)</f>
        <v>44.65</v>
      </c>
      <c r="Q1657" s="5" t="str">
        <f>LEFT(N1657, SEARCH("/",N1657,1)-1)</f>
        <v>music</v>
      </c>
      <c r="R1657" s="5" t="str">
        <f>RIGHT(N1657, LEN(N1657) - LEN(Q1657) - 1)</f>
        <v>pop</v>
      </c>
      <c r="S1657" s="11">
        <f>(((J1657/60)/60)/24)+DATE(1970,1,1)</f>
        <v>40974.791898148149</v>
      </c>
      <c r="T1657" s="12">
        <f>(((I1657/60)/60)/24)+DATE(1970,1,1)</f>
        <v>41004.750231481477</v>
      </c>
      <c r="U1657" s="14">
        <f>YEAR(T1657)</f>
        <v>2012</v>
      </c>
    </row>
    <row r="1658" spans="1:21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>ROUND(((E1658 / D1658)*100), 0)</f>
        <v>100</v>
      </c>
      <c r="P1658">
        <f>IF(L1658&lt;&gt;0, ROUND(E1658/L1658, 2), 0)</f>
        <v>156.77000000000001</v>
      </c>
      <c r="Q1658" s="5" t="str">
        <f>LEFT(N1658, SEARCH("/",N1658,1)-1)</f>
        <v>music</v>
      </c>
      <c r="R1658" s="5" t="str">
        <f>RIGHT(N1658, LEN(N1658) - LEN(Q1658) - 1)</f>
        <v>pop</v>
      </c>
      <c r="S1658" s="11">
        <f>(((J1658/60)/60)/24)+DATE(1970,1,1)</f>
        <v>41226.928842592592</v>
      </c>
      <c r="T1658" s="12">
        <f>(((I1658/60)/60)/24)+DATE(1970,1,1)</f>
        <v>41256.928842592592</v>
      </c>
      <c r="U1658" s="14">
        <f>YEAR(T1658)</f>
        <v>2012</v>
      </c>
    </row>
    <row r="1659" spans="1:21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>ROUND(((E1659 / D1659)*100), 0)</f>
        <v>105</v>
      </c>
      <c r="P1659">
        <f>IF(L1659&lt;&gt;0, ROUND(E1659/L1659, 2), 0)</f>
        <v>118.7</v>
      </c>
      <c r="Q1659" s="5" t="str">
        <f>LEFT(N1659, SEARCH("/",N1659,1)-1)</f>
        <v>music</v>
      </c>
      <c r="R1659" s="5" t="str">
        <f>RIGHT(N1659, LEN(N1659) - LEN(Q1659) - 1)</f>
        <v>pop</v>
      </c>
      <c r="S1659" s="11">
        <f>(((J1659/60)/60)/24)+DATE(1970,1,1)</f>
        <v>41023.782037037039</v>
      </c>
      <c r="T1659" s="12">
        <f>(((I1659/60)/60)/24)+DATE(1970,1,1)</f>
        <v>41053.782037037039</v>
      </c>
      <c r="U1659" s="14">
        <f>YEAR(T1659)</f>
        <v>2012</v>
      </c>
    </row>
    <row r="1660" spans="1:21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>ROUND(((E1660 / D1660)*100), 0)</f>
        <v>132</v>
      </c>
      <c r="P1660">
        <f>IF(L1660&lt;&gt;0, ROUND(E1660/L1660, 2), 0)</f>
        <v>74.150000000000006</v>
      </c>
      <c r="Q1660" s="5" t="str">
        <f>LEFT(N1660, SEARCH("/",N1660,1)-1)</f>
        <v>music</v>
      </c>
      <c r="R1660" s="5" t="str">
        <f>RIGHT(N1660, LEN(N1660) - LEN(Q1660) - 1)</f>
        <v>pop</v>
      </c>
      <c r="S1660" s="11">
        <f>(((J1660/60)/60)/24)+DATE(1970,1,1)</f>
        <v>41223.22184027778</v>
      </c>
      <c r="T1660" s="12">
        <f>(((I1660/60)/60)/24)+DATE(1970,1,1)</f>
        <v>41261.597222222219</v>
      </c>
      <c r="U1660" s="14">
        <f>YEAR(T1660)</f>
        <v>2012</v>
      </c>
    </row>
    <row r="1661" spans="1:21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>ROUND(((E1661 / D1661)*100), 0)</f>
        <v>113</v>
      </c>
      <c r="P1661">
        <f>IF(L1661&lt;&gt;0, ROUND(E1661/L1661, 2), 0)</f>
        <v>12.53</v>
      </c>
      <c r="Q1661" s="5" t="str">
        <f>LEFT(N1661, SEARCH("/",N1661,1)-1)</f>
        <v>music</v>
      </c>
      <c r="R1661" s="5" t="str">
        <f>RIGHT(N1661, LEN(N1661) - LEN(Q1661) - 1)</f>
        <v>pop</v>
      </c>
      <c r="S1661" s="11">
        <f>(((J1661/60)/60)/24)+DATE(1970,1,1)</f>
        <v>41596.913437499999</v>
      </c>
      <c r="T1661" s="12">
        <f>(((I1661/60)/60)/24)+DATE(1970,1,1)</f>
        <v>41625.5</v>
      </c>
      <c r="U1661" s="14">
        <f>YEAR(T1661)</f>
        <v>2013</v>
      </c>
    </row>
    <row r="1662" spans="1:21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>ROUND(((E1662 / D1662)*100), 0)</f>
        <v>1254</v>
      </c>
      <c r="P1662">
        <f>IF(L1662&lt;&gt;0, ROUND(E1662/L1662, 2), 0)</f>
        <v>27.86</v>
      </c>
      <c r="Q1662" s="5" t="str">
        <f>LEFT(N1662, SEARCH("/",N1662,1)-1)</f>
        <v>music</v>
      </c>
      <c r="R1662" s="5" t="str">
        <f>RIGHT(N1662, LEN(N1662) - LEN(Q1662) - 1)</f>
        <v>pop</v>
      </c>
      <c r="S1662" s="11">
        <f>(((J1662/60)/60)/24)+DATE(1970,1,1)</f>
        <v>42459.693865740745</v>
      </c>
      <c r="T1662" s="12">
        <f>(((I1662/60)/60)/24)+DATE(1970,1,1)</f>
        <v>42490.915972222225</v>
      </c>
      <c r="U1662" s="14">
        <f>YEAR(T1662)</f>
        <v>2016</v>
      </c>
    </row>
    <row r="1663" spans="1:21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>ROUND(((E1663 / D1663)*100), 0)</f>
        <v>103</v>
      </c>
      <c r="P1663">
        <f>IF(L1663&lt;&gt;0, ROUND(E1663/L1663, 2), 0)</f>
        <v>80.180000000000007</v>
      </c>
      <c r="Q1663" s="5" t="str">
        <f>LEFT(N1663, SEARCH("/",N1663,1)-1)</f>
        <v>music</v>
      </c>
      <c r="R1663" s="5" t="str">
        <f>RIGHT(N1663, LEN(N1663) - LEN(Q1663) - 1)</f>
        <v>pop</v>
      </c>
      <c r="S1663" s="11">
        <f>(((J1663/60)/60)/24)+DATE(1970,1,1)</f>
        <v>42343.998043981483</v>
      </c>
      <c r="T1663" s="12">
        <f>(((I1663/60)/60)/24)+DATE(1970,1,1)</f>
        <v>42386.875</v>
      </c>
      <c r="U1663" s="14">
        <f>YEAR(T1663)</f>
        <v>2016</v>
      </c>
    </row>
    <row r="1664" spans="1:21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>ROUND(((E1664 / D1664)*100), 0)</f>
        <v>103</v>
      </c>
      <c r="P1664">
        <f>IF(L1664&lt;&gt;0, ROUND(E1664/L1664, 2), 0)</f>
        <v>132.44</v>
      </c>
      <c r="Q1664" s="5" t="str">
        <f>LEFT(N1664, SEARCH("/",N1664,1)-1)</f>
        <v>music</v>
      </c>
      <c r="R1664" s="5" t="str">
        <f>RIGHT(N1664, LEN(N1664) - LEN(Q1664) - 1)</f>
        <v>pop</v>
      </c>
      <c r="S1664" s="11">
        <f>(((J1664/60)/60)/24)+DATE(1970,1,1)</f>
        <v>40848.198333333334</v>
      </c>
      <c r="T1664" s="12">
        <f>(((I1664/60)/60)/24)+DATE(1970,1,1)</f>
        <v>40908.239999999998</v>
      </c>
      <c r="U1664" s="14">
        <f>YEAR(T1664)</f>
        <v>2011</v>
      </c>
    </row>
    <row r="1665" spans="1:21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>ROUND(((E1665 / D1665)*100), 0)</f>
        <v>108</v>
      </c>
      <c r="P1665">
        <f>IF(L1665&lt;&gt;0, ROUND(E1665/L1665, 2), 0)</f>
        <v>33.75</v>
      </c>
      <c r="Q1665" s="5" t="str">
        <f>LEFT(N1665, SEARCH("/",N1665,1)-1)</f>
        <v>music</v>
      </c>
      <c r="R1665" s="5" t="str">
        <f>RIGHT(N1665, LEN(N1665) - LEN(Q1665) - 1)</f>
        <v>pop</v>
      </c>
      <c r="S1665" s="11">
        <f>(((J1665/60)/60)/24)+DATE(1970,1,1)</f>
        <v>42006.02207175926</v>
      </c>
      <c r="T1665" s="12">
        <f>(((I1665/60)/60)/24)+DATE(1970,1,1)</f>
        <v>42036.02207175926</v>
      </c>
      <c r="U1665" s="14">
        <f>YEAR(T1665)</f>
        <v>2015</v>
      </c>
    </row>
    <row r="1666" spans="1:21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>ROUND(((E1666 / D1666)*100), 0)</f>
        <v>122</v>
      </c>
      <c r="P1666">
        <f>IF(L1666&lt;&gt;0, ROUND(E1666/L1666, 2), 0)</f>
        <v>34.380000000000003</v>
      </c>
      <c r="Q1666" s="5" t="str">
        <f>LEFT(N1666, SEARCH("/",N1666,1)-1)</f>
        <v>music</v>
      </c>
      <c r="R1666" s="5" t="str">
        <f>RIGHT(N1666, LEN(N1666) - LEN(Q1666) - 1)</f>
        <v>pop</v>
      </c>
      <c r="S1666" s="11">
        <f>(((J1666/60)/60)/24)+DATE(1970,1,1)</f>
        <v>40939.761782407404</v>
      </c>
      <c r="T1666" s="12">
        <f>(((I1666/60)/60)/24)+DATE(1970,1,1)</f>
        <v>40984.165972222225</v>
      </c>
      <c r="U1666" s="14">
        <f>YEAR(T1666)</f>
        <v>2012</v>
      </c>
    </row>
    <row r="1667" spans="1:21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>ROUND(((E1667 / D1667)*100), 0)</f>
        <v>119</v>
      </c>
      <c r="P1667">
        <f>IF(L1667&lt;&gt;0, ROUND(E1667/L1667, 2), 0)</f>
        <v>44.96</v>
      </c>
      <c r="Q1667" s="5" t="str">
        <f>LEFT(N1667, SEARCH("/",N1667,1)-1)</f>
        <v>music</v>
      </c>
      <c r="R1667" s="5" t="str">
        <f>RIGHT(N1667, LEN(N1667) - LEN(Q1667) - 1)</f>
        <v>pop</v>
      </c>
      <c r="S1667" s="11">
        <f>(((J1667/60)/60)/24)+DATE(1970,1,1)</f>
        <v>40564.649456018517</v>
      </c>
      <c r="T1667" s="12">
        <f>(((I1667/60)/60)/24)+DATE(1970,1,1)</f>
        <v>40596.125</v>
      </c>
      <c r="U1667" s="14">
        <f>YEAR(T1667)</f>
        <v>2011</v>
      </c>
    </row>
    <row r="1668" spans="1:21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>ROUND(((E1668 / D1668)*100), 0)</f>
        <v>161</v>
      </c>
      <c r="P1668">
        <f>IF(L1668&lt;&gt;0, ROUND(E1668/L1668, 2), 0)</f>
        <v>41.04</v>
      </c>
      <c r="Q1668" s="5" t="str">
        <f>LEFT(N1668, SEARCH("/",N1668,1)-1)</f>
        <v>music</v>
      </c>
      <c r="R1668" s="5" t="str">
        <f>RIGHT(N1668, LEN(N1668) - LEN(Q1668) - 1)</f>
        <v>pop</v>
      </c>
      <c r="S1668" s="11">
        <f>(((J1668/60)/60)/24)+DATE(1970,1,1)</f>
        <v>41331.253159722226</v>
      </c>
      <c r="T1668" s="12">
        <f>(((I1668/60)/60)/24)+DATE(1970,1,1)</f>
        <v>41361.211493055554</v>
      </c>
      <c r="U1668" s="14">
        <f>YEAR(T1668)</f>
        <v>2013</v>
      </c>
    </row>
    <row r="1669" spans="1:21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>ROUND(((E1669 / D1669)*100), 0)</f>
        <v>127</v>
      </c>
      <c r="P1669">
        <f>IF(L1669&lt;&gt;0, ROUND(E1669/L1669, 2), 0)</f>
        <v>52.6</v>
      </c>
      <c r="Q1669" s="5" t="str">
        <f>LEFT(N1669, SEARCH("/",N1669,1)-1)</f>
        <v>music</v>
      </c>
      <c r="R1669" s="5" t="str">
        <f>RIGHT(N1669, LEN(N1669) - LEN(Q1669) - 1)</f>
        <v>pop</v>
      </c>
      <c r="S1669" s="11">
        <f>(((J1669/60)/60)/24)+DATE(1970,1,1)</f>
        <v>41682.0705787037</v>
      </c>
      <c r="T1669" s="12">
        <f>(((I1669/60)/60)/24)+DATE(1970,1,1)</f>
        <v>41709.290972222225</v>
      </c>
      <c r="U1669" s="14">
        <f>YEAR(T1669)</f>
        <v>2014</v>
      </c>
    </row>
    <row r="1670" spans="1:21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>ROUND(((E1670 / D1670)*100), 0)</f>
        <v>103</v>
      </c>
      <c r="P1670">
        <f>IF(L1670&lt;&gt;0, ROUND(E1670/L1670, 2), 0)</f>
        <v>70.78</v>
      </c>
      <c r="Q1670" s="5" t="str">
        <f>LEFT(N1670, SEARCH("/",N1670,1)-1)</f>
        <v>music</v>
      </c>
      <c r="R1670" s="5" t="str">
        <f>RIGHT(N1670, LEN(N1670) - LEN(Q1670) - 1)</f>
        <v>pop</v>
      </c>
      <c r="S1670" s="11">
        <f>(((J1670/60)/60)/24)+DATE(1970,1,1)</f>
        <v>40845.14975694444</v>
      </c>
      <c r="T1670" s="12">
        <f>(((I1670/60)/60)/24)+DATE(1970,1,1)</f>
        <v>40875.191423611112</v>
      </c>
      <c r="U1670" s="14">
        <f>YEAR(T1670)</f>
        <v>2011</v>
      </c>
    </row>
    <row r="1671" spans="1:21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>ROUND(((E1671 / D1671)*100), 0)</f>
        <v>140</v>
      </c>
      <c r="P1671">
        <f>IF(L1671&lt;&gt;0, ROUND(E1671/L1671, 2), 0)</f>
        <v>53.75</v>
      </c>
      <c r="Q1671" s="5" t="str">
        <f>LEFT(N1671, SEARCH("/",N1671,1)-1)</f>
        <v>music</v>
      </c>
      <c r="R1671" s="5" t="str">
        <f>RIGHT(N1671, LEN(N1671) - LEN(Q1671) - 1)</f>
        <v>pop</v>
      </c>
      <c r="S1671" s="11">
        <f>(((J1671/60)/60)/24)+DATE(1970,1,1)</f>
        <v>42461.885138888887</v>
      </c>
      <c r="T1671" s="12">
        <f>(((I1671/60)/60)/24)+DATE(1970,1,1)</f>
        <v>42521.885138888887</v>
      </c>
      <c r="U1671" s="14">
        <f>YEAR(T1671)</f>
        <v>2016</v>
      </c>
    </row>
    <row r="1672" spans="1:21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>ROUND(((E1672 / D1672)*100), 0)</f>
        <v>103</v>
      </c>
      <c r="P1672">
        <f>IF(L1672&lt;&gt;0, ROUND(E1672/L1672, 2), 0)</f>
        <v>44.61</v>
      </c>
      <c r="Q1672" s="5" t="str">
        <f>LEFT(N1672, SEARCH("/",N1672,1)-1)</f>
        <v>music</v>
      </c>
      <c r="R1672" s="5" t="str">
        <f>RIGHT(N1672, LEN(N1672) - LEN(Q1672) - 1)</f>
        <v>pop</v>
      </c>
      <c r="S1672" s="11">
        <f>(((J1672/60)/60)/24)+DATE(1970,1,1)</f>
        <v>40313.930543981485</v>
      </c>
      <c r="T1672" s="12">
        <f>(((I1672/60)/60)/24)+DATE(1970,1,1)</f>
        <v>40364.166666666664</v>
      </c>
      <c r="U1672" s="14">
        <f>YEAR(T1672)</f>
        <v>2010</v>
      </c>
    </row>
    <row r="1673" spans="1:21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>ROUND(((E1673 / D1673)*100), 0)</f>
        <v>101</v>
      </c>
      <c r="P1673">
        <f>IF(L1673&lt;&gt;0, ROUND(E1673/L1673, 2), 0)</f>
        <v>26.15</v>
      </c>
      <c r="Q1673" s="5" t="str">
        <f>LEFT(N1673, SEARCH("/",N1673,1)-1)</f>
        <v>music</v>
      </c>
      <c r="R1673" s="5" t="str">
        <f>RIGHT(N1673, LEN(N1673) - LEN(Q1673) - 1)</f>
        <v>pop</v>
      </c>
      <c r="S1673" s="11">
        <f>(((J1673/60)/60)/24)+DATE(1970,1,1)</f>
        <v>42553.54414351852</v>
      </c>
      <c r="T1673" s="12">
        <f>(((I1673/60)/60)/24)+DATE(1970,1,1)</f>
        <v>42583.54414351852</v>
      </c>
      <c r="U1673" s="14">
        <f>YEAR(T1673)</f>
        <v>2016</v>
      </c>
    </row>
    <row r="1674" spans="1:21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>ROUND(((E1674 / D1674)*100), 0)</f>
        <v>113</v>
      </c>
      <c r="P1674">
        <f>IF(L1674&lt;&gt;0, ROUND(E1674/L1674, 2), 0)</f>
        <v>39.18</v>
      </c>
      <c r="Q1674" s="5" t="str">
        <f>LEFT(N1674, SEARCH("/",N1674,1)-1)</f>
        <v>music</v>
      </c>
      <c r="R1674" s="5" t="str">
        <f>RIGHT(N1674, LEN(N1674) - LEN(Q1674) - 1)</f>
        <v>pop</v>
      </c>
      <c r="S1674" s="11">
        <f>(((J1674/60)/60)/24)+DATE(1970,1,1)</f>
        <v>41034.656597222223</v>
      </c>
      <c r="T1674" s="12">
        <f>(((I1674/60)/60)/24)+DATE(1970,1,1)</f>
        <v>41064.656597222223</v>
      </c>
      <c r="U1674" s="14">
        <f>YEAR(T1674)</f>
        <v>2012</v>
      </c>
    </row>
    <row r="1675" spans="1:21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>ROUND(((E1675 / D1675)*100), 0)</f>
        <v>128</v>
      </c>
      <c r="P1675">
        <f>IF(L1675&lt;&gt;0, ROUND(E1675/L1675, 2), 0)</f>
        <v>45.59</v>
      </c>
      <c r="Q1675" s="5" t="str">
        <f>LEFT(N1675, SEARCH("/",N1675,1)-1)</f>
        <v>music</v>
      </c>
      <c r="R1675" s="5" t="str">
        <f>RIGHT(N1675, LEN(N1675) - LEN(Q1675) - 1)</f>
        <v>pop</v>
      </c>
      <c r="S1675" s="11">
        <f>(((J1675/60)/60)/24)+DATE(1970,1,1)</f>
        <v>42039.878379629634</v>
      </c>
      <c r="T1675" s="12">
        <f>(((I1675/60)/60)/24)+DATE(1970,1,1)</f>
        <v>42069.878379629634</v>
      </c>
      <c r="U1675" s="14">
        <f>YEAR(T1675)</f>
        <v>2015</v>
      </c>
    </row>
    <row r="1676" spans="1:21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>ROUND(((E1676 / D1676)*100), 0)</f>
        <v>202</v>
      </c>
      <c r="P1676">
        <f>IF(L1676&lt;&gt;0, ROUND(E1676/L1676, 2), 0)</f>
        <v>89.25</v>
      </c>
      <c r="Q1676" s="5" t="str">
        <f>LEFT(N1676, SEARCH("/",N1676,1)-1)</f>
        <v>music</v>
      </c>
      <c r="R1676" s="5" t="str">
        <f>RIGHT(N1676, LEN(N1676) - LEN(Q1676) - 1)</f>
        <v>pop</v>
      </c>
      <c r="S1676" s="11">
        <f>(((J1676/60)/60)/24)+DATE(1970,1,1)</f>
        <v>42569.605393518519</v>
      </c>
      <c r="T1676" s="12">
        <f>(((I1676/60)/60)/24)+DATE(1970,1,1)</f>
        <v>42600.290972222225</v>
      </c>
      <c r="U1676" s="14">
        <f>YEAR(T1676)</f>
        <v>2016</v>
      </c>
    </row>
    <row r="1677" spans="1:21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>ROUND(((E1677 / D1677)*100), 0)</f>
        <v>137</v>
      </c>
      <c r="P1677">
        <f>IF(L1677&lt;&gt;0, ROUND(E1677/L1677, 2), 0)</f>
        <v>40.42</v>
      </c>
      <c r="Q1677" s="5" t="str">
        <f>LEFT(N1677, SEARCH("/",N1677,1)-1)</f>
        <v>music</v>
      </c>
      <c r="R1677" s="5" t="str">
        <f>RIGHT(N1677, LEN(N1677) - LEN(Q1677) - 1)</f>
        <v>pop</v>
      </c>
      <c r="S1677" s="11">
        <f>(((J1677/60)/60)/24)+DATE(1970,1,1)</f>
        <v>40802.733101851853</v>
      </c>
      <c r="T1677" s="12">
        <f>(((I1677/60)/60)/24)+DATE(1970,1,1)</f>
        <v>40832.918749999997</v>
      </c>
      <c r="U1677" s="14">
        <f>YEAR(T1677)</f>
        <v>2011</v>
      </c>
    </row>
    <row r="1678" spans="1:21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>ROUND(((E1678 / D1678)*100), 0)</f>
        <v>115</v>
      </c>
      <c r="P1678">
        <f>IF(L1678&lt;&gt;0, ROUND(E1678/L1678, 2), 0)</f>
        <v>82.38</v>
      </c>
      <c r="Q1678" s="5" t="str">
        <f>LEFT(N1678, SEARCH("/",N1678,1)-1)</f>
        <v>music</v>
      </c>
      <c r="R1678" s="5" t="str">
        <f>RIGHT(N1678, LEN(N1678) - LEN(Q1678) - 1)</f>
        <v>pop</v>
      </c>
      <c r="S1678" s="11">
        <f>(((J1678/60)/60)/24)+DATE(1970,1,1)</f>
        <v>40973.72623842593</v>
      </c>
      <c r="T1678" s="12">
        <f>(((I1678/60)/60)/24)+DATE(1970,1,1)</f>
        <v>41020.165972222225</v>
      </c>
      <c r="U1678" s="14">
        <f>YEAR(T1678)</f>
        <v>2012</v>
      </c>
    </row>
    <row r="1679" spans="1:21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>ROUND(((E1679 / D1679)*100), 0)</f>
        <v>112</v>
      </c>
      <c r="P1679">
        <f>IF(L1679&lt;&gt;0, ROUND(E1679/L1679, 2), 0)</f>
        <v>159.52000000000001</v>
      </c>
      <c r="Q1679" s="5" t="str">
        <f>LEFT(N1679, SEARCH("/",N1679,1)-1)</f>
        <v>music</v>
      </c>
      <c r="R1679" s="5" t="str">
        <f>RIGHT(N1679, LEN(N1679) - LEN(Q1679) - 1)</f>
        <v>pop</v>
      </c>
      <c r="S1679" s="11">
        <f>(((J1679/60)/60)/24)+DATE(1970,1,1)</f>
        <v>42416.407129629632</v>
      </c>
      <c r="T1679" s="12">
        <f>(((I1679/60)/60)/24)+DATE(1970,1,1)</f>
        <v>42476.249305555553</v>
      </c>
      <c r="U1679" s="14">
        <f>YEAR(T1679)</f>
        <v>2016</v>
      </c>
    </row>
    <row r="1680" spans="1:21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>ROUND(((E1680 / D1680)*100), 0)</f>
        <v>118</v>
      </c>
      <c r="P1680">
        <f>IF(L1680&lt;&gt;0, ROUND(E1680/L1680, 2), 0)</f>
        <v>36.24</v>
      </c>
      <c r="Q1680" s="5" t="str">
        <f>LEFT(N1680, SEARCH("/",N1680,1)-1)</f>
        <v>music</v>
      </c>
      <c r="R1680" s="5" t="str">
        <f>RIGHT(N1680, LEN(N1680) - LEN(Q1680) - 1)</f>
        <v>pop</v>
      </c>
      <c r="S1680" s="11">
        <f>(((J1680/60)/60)/24)+DATE(1970,1,1)</f>
        <v>41662.854988425926</v>
      </c>
      <c r="T1680" s="12">
        <f>(((I1680/60)/60)/24)+DATE(1970,1,1)</f>
        <v>41676.854988425926</v>
      </c>
      <c r="U1680" s="14">
        <f>YEAR(T1680)</f>
        <v>2014</v>
      </c>
    </row>
    <row r="1681" spans="1:21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>ROUND(((E1681 / D1681)*100), 0)</f>
        <v>175</v>
      </c>
      <c r="P1681">
        <f>IF(L1681&lt;&gt;0, ROUND(E1681/L1681, 2), 0)</f>
        <v>62.5</v>
      </c>
      <c r="Q1681" s="5" t="str">
        <f>LEFT(N1681, SEARCH("/",N1681,1)-1)</f>
        <v>music</v>
      </c>
      <c r="R1681" s="5" t="str">
        <f>RIGHT(N1681, LEN(N1681) - LEN(Q1681) - 1)</f>
        <v>pop</v>
      </c>
      <c r="S1681" s="11">
        <f>(((J1681/60)/60)/24)+DATE(1970,1,1)</f>
        <v>40723.068807870368</v>
      </c>
      <c r="T1681" s="12">
        <f>(((I1681/60)/60)/24)+DATE(1970,1,1)</f>
        <v>40746.068807870368</v>
      </c>
      <c r="U1681" s="14">
        <f>YEAR(T1681)</f>
        <v>2011</v>
      </c>
    </row>
    <row r="1682" spans="1:21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>ROUND(((E1682 / D1682)*100), 0)</f>
        <v>118</v>
      </c>
      <c r="P1682">
        <f>IF(L1682&lt;&gt;0, ROUND(E1682/L1682, 2), 0)</f>
        <v>47</v>
      </c>
      <c r="Q1682" s="5" t="str">
        <f>LEFT(N1682, SEARCH("/",N1682,1)-1)</f>
        <v>music</v>
      </c>
      <c r="R1682" s="5" t="str">
        <f>RIGHT(N1682, LEN(N1682) - LEN(Q1682) - 1)</f>
        <v>pop</v>
      </c>
      <c r="S1682" s="11">
        <f>(((J1682/60)/60)/24)+DATE(1970,1,1)</f>
        <v>41802.757719907408</v>
      </c>
      <c r="T1682" s="12">
        <f>(((I1682/60)/60)/24)+DATE(1970,1,1)</f>
        <v>41832.757719907408</v>
      </c>
      <c r="U1682" s="14">
        <f>YEAR(T1682)</f>
        <v>2014</v>
      </c>
    </row>
    <row r="1683" spans="1:21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>ROUND(((E1683 / D1683)*100), 0)</f>
        <v>101</v>
      </c>
      <c r="P1683">
        <f>IF(L1683&lt;&gt;0, ROUND(E1683/L1683, 2), 0)</f>
        <v>74.58</v>
      </c>
      <c r="Q1683" s="5" t="str">
        <f>LEFT(N1683, SEARCH("/",N1683,1)-1)</f>
        <v>music</v>
      </c>
      <c r="R1683" s="5" t="str">
        <f>RIGHT(N1683, LEN(N1683) - LEN(Q1683) - 1)</f>
        <v>faith</v>
      </c>
      <c r="S1683" s="11">
        <f>(((J1683/60)/60)/24)+DATE(1970,1,1)</f>
        <v>42774.121342592596</v>
      </c>
      <c r="T1683" s="12">
        <f>(((I1683/60)/60)/24)+DATE(1970,1,1)</f>
        <v>42823.083333333328</v>
      </c>
      <c r="U1683" s="14">
        <f>YEAR(T1683)</f>
        <v>2017</v>
      </c>
    </row>
    <row r="1684" spans="1:21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>ROUND(((E1684 / D1684)*100), 0)</f>
        <v>0</v>
      </c>
      <c r="P1684">
        <f>IF(L1684&lt;&gt;0, ROUND(E1684/L1684, 2), 0)</f>
        <v>0</v>
      </c>
      <c r="Q1684" s="5" t="str">
        <f>LEFT(N1684, SEARCH("/",N1684,1)-1)</f>
        <v>music</v>
      </c>
      <c r="R1684" s="5" t="str">
        <f>RIGHT(N1684, LEN(N1684) - LEN(Q1684) - 1)</f>
        <v>faith</v>
      </c>
      <c r="S1684" s="11">
        <f>(((J1684/60)/60)/24)+DATE(1970,1,1)</f>
        <v>42779.21365740741</v>
      </c>
      <c r="T1684" s="12">
        <f>(((I1684/60)/60)/24)+DATE(1970,1,1)</f>
        <v>42839.171990740739</v>
      </c>
      <c r="U1684" s="14">
        <f>YEAR(T1684)</f>
        <v>2017</v>
      </c>
    </row>
    <row r="1685" spans="1:21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>ROUND(((E1685 / D1685)*100), 0)</f>
        <v>22</v>
      </c>
      <c r="P1685">
        <f>IF(L1685&lt;&gt;0, ROUND(E1685/L1685, 2), 0)</f>
        <v>76</v>
      </c>
      <c r="Q1685" s="5" t="str">
        <f>LEFT(N1685, SEARCH("/",N1685,1)-1)</f>
        <v>music</v>
      </c>
      <c r="R1685" s="5" t="str">
        <f>RIGHT(N1685, LEN(N1685) - LEN(Q1685) - 1)</f>
        <v>faith</v>
      </c>
      <c r="S1685" s="11">
        <f>(((J1685/60)/60)/24)+DATE(1970,1,1)</f>
        <v>42808.781689814816</v>
      </c>
      <c r="T1685" s="12">
        <f>(((I1685/60)/60)/24)+DATE(1970,1,1)</f>
        <v>42832.781689814816</v>
      </c>
      <c r="U1685" s="14">
        <f>YEAR(T1685)</f>
        <v>2017</v>
      </c>
    </row>
    <row r="1686" spans="1:21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>ROUND(((E1686 / D1686)*100), 0)</f>
        <v>109</v>
      </c>
      <c r="P1686">
        <f>IF(L1686&lt;&gt;0, ROUND(E1686/L1686, 2), 0)</f>
        <v>86.44</v>
      </c>
      <c r="Q1686" s="5" t="str">
        <f>LEFT(N1686, SEARCH("/",N1686,1)-1)</f>
        <v>music</v>
      </c>
      <c r="R1686" s="5" t="str">
        <f>RIGHT(N1686, LEN(N1686) - LEN(Q1686) - 1)</f>
        <v>faith</v>
      </c>
      <c r="S1686" s="11">
        <f>(((J1686/60)/60)/24)+DATE(1970,1,1)</f>
        <v>42783.815289351856</v>
      </c>
      <c r="T1686" s="12">
        <f>(((I1686/60)/60)/24)+DATE(1970,1,1)</f>
        <v>42811.773622685185</v>
      </c>
      <c r="U1686" s="14">
        <f>YEAR(T1686)</f>
        <v>2017</v>
      </c>
    </row>
    <row r="1687" spans="1:21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>ROUND(((E1687 / D1687)*100), 0)</f>
        <v>103</v>
      </c>
      <c r="P1687">
        <f>IF(L1687&lt;&gt;0, ROUND(E1687/L1687, 2), 0)</f>
        <v>24</v>
      </c>
      <c r="Q1687" s="5" t="str">
        <f>LEFT(N1687, SEARCH("/",N1687,1)-1)</f>
        <v>music</v>
      </c>
      <c r="R1687" s="5" t="str">
        <f>RIGHT(N1687, LEN(N1687) - LEN(Q1687) - 1)</f>
        <v>faith</v>
      </c>
      <c r="S1687" s="11">
        <f>(((J1687/60)/60)/24)+DATE(1970,1,1)</f>
        <v>42788.2502662037</v>
      </c>
      <c r="T1687" s="12">
        <f>(((I1687/60)/60)/24)+DATE(1970,1,1)</f>
        <v>42818.208599537036</v>
      </c>
      <c r="U1687" s="14">
        <f>YEAR(T1687)</f>
        <v>2017</v>
      </c>
    </row>
    <row r="1688" spans="1:21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>ROUND(((E1688 / D1688)*100), 0)</f>
        <v>0</v>
      </c>
      <c r="P1688">
        <f>IF(L1688&lt;&gt;0, ROUND(E1688/L1688, 2), 0)</f>
        <v>18</v>
      </c>
      <c r="Q1688" s="5" t="str">
        <f>LEFT(N1688, SEARCH("/",N1688,1)-1)</f>
        <v>music</v>
      </c>
      <c r="R1688" s="5" t="str">
        <f>RIGHT(N1688, LEN(N1688) - LEN(Q1688) - 1)</f>
        <v>faith</v>
      </c>
      <c r="S1688" s="11">
        <f>(((J1688/60)/60)/24)+DATE(1970,1,1)</f>
        <v>42792.843969907408</v>
      </c>
      <c r="T1688" s="12">
        <f>(((I1688/60)/60)/24)+DATE(1970,1,1)</f>
        <v>42852.802303240736</v>
      </c>
      <c r="U1688" s="14">
        <f>YEAR(T1688)</f>
        <v>2017</v>
      </c>
    </row>
    <row r="1689" spans="1:21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>ROUND(((E1689 / D1689)*100), 0)</f>
        <v>31</v>
      </c>
      <c r="P1689">
        <f>IF(L1689&lt;&gt;0, ROUND(E1689/L1689, 2), 0)</f>
        <v>80.13</v>
      </c>
      <c r="Q1689" s="5" t="str">
        <f>LEFT(N1689, SEARCH("/",N1689,1)-1)</f>
        <v>music</v>
      </c>
      <c r="R1689" s="5" t="str">
        <f>RIGHT(N1689, LEN(N1689) - LEN(Q1689) - 1)</f>
        <v>faith</v>
      </c>
      <c r="S1689" s="11">
        <f>(((J1689/60)/60)/24)+DATE(1970,1,1)</f>
        <v>42802.046817129631</v>
      </c>
      <c r="T1689" s="12">
        <f>(((I1689/60)/60)/24)+DATE(1970,1,1)</f>
        <v>42835.84375</v>
      </c>
      <c r="U1689" s="14">
        <f>YEAR(T1689)</f>
        <v>2017</v>
      </c>
    </row>
    <row r="1690" spans="1:21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>ROUND(((E1690 / D1690)*100), 0)</f>
        <v>44</v>
      </c>
      <c r="P1690">
        <f>IF(L1690&lt;&gt;0, ROUND(E1690/L1690, 2), 0)</f>
        <v>253.14</v>
      </c>
      <c r="Q1690" s="5" t="str">
        <f>LEFT(N1690, SEARCH("/",N1690,1)-1)</f>
        <v>music</v>
      </c>
      <c r="R1690" s="5" t="str">
        <f>RIGHT(N1690, LEN(N1690) - LEN(Q1690) - 1)</f>
        <v>faith</v>
      </c>
      <c r="S1690" s="11">
        <f>(((J1690/60)/60)/24)+DATE(1970,1,1)</f>
        <v>42804.534652777773</v>
      </c>
      <c r="T1690" s="12">
        <f>(((I1690/60)/60)/24)+DATE(1970,1,1)</f>
        <v>42834.492986111116</v>
      </c>
      <c r="U1690" s="14">
        <f>YEAR(T1690)</f>
        <v>2017</v>
      </c>
    </row>
    <row r="1691" spans="1:21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>ROUND(((E1691 / D1691)*100), 0)</f>
        <v>100</v>
      </c>
      <c r="P1691">
        <f>IF(L1691&lt;&gt;0, ROUND(E1691/L1691, 2), 0)</f>
        <v>171.43</v>
      </c>
      <c r="Q1691" s="5" t="str">
        <f>LEFT(N1691, SEARCH("/",N1691,1)-1)</f>
        <v>music</v>
      </c>
      <c r="R1691" s="5" t="str">
        <f>RIGHT(N1691, LEN(N1691) - LEN(Q1691) - 1)</f>
        <v>faith</v>
      </c>
      <c r="S1691" s="11">
        <f>(((J1691/60)/60)/24)+DATE(1970,1,1)</f>
        <v>42780.942476851851</v>
      </c>
      <c r="T1691" s="12">
        <f>(((I1691/60)/60)/24)+DATE(1970,1,1)</f>
        <v>42810.900810185187</v>
      </c>
      <c r="U1691" s="14">
        <f>YEAR(T1691)</f>
        <v>2017</v>
      </c>
    </row>
    <row r="1692" spans="1:21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>ROUND(((E1692 / D1692)*100), 0)</f>
        <v>25</v>
      </c>
      <c r="P1692">
        <f>IF(L1692&lt;&gt;0, ROUND(E1692/L1692, 2), 0)</f>
        <v>57.73</v>
      </c>
      <c r="Q1692" s="5" t="str">
        <f>LEFT(N1692, SEARCH("/",N1692,1)-1)</f>
        <v>music</v>
      </c>
      <c r="R1692" s="5" t="str">
        <f>RIGHT(N1692, LEN(N1692) - LEN(Q1692) - 1)</f>
        <v>faith</v>
      </c>
      <c r="S1692" s="11">
        <f>(((J1692/60)/60)/24)+DATE(1970,1,1)</f>
        <v>42801.43104166667</v>
      </c>
      <c r="T1692" s="12">
        <f>(((I1692/60)/60)/24)+DATE(1970,1,1)</f>
        <v>42831.389374999999</v>
      </c>
      <c r="U1692" s="14">
        <f>YEAR(T1692)</f>
        <v>2017</v>
      </c>
    </row>
    <row r="1693" spans="1:21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>ROUND(((E1693 / D1693)*100), 0)</f>
        <v>33</v>
      </c>
      <c r="P1693">
        <f>IF(L1693&lt;&gt;0, ROUND(E1693/L1693, 2), 0)</f>
        <v>264.26</v>
      </c>
      <c r="Q1693" s="5" t="str">
        <f>LEFT(N1693, SEARCH("/",N1693,1)-1)</f>
        <v>music</v>
      </c>
      <c r="R1693" s="5" t="str">
        <f>RIGHT(N1693, LEN(N1693) - LEN(Q1693) - 1)</f>
        <v>faith</v>
      </c>
      <c r="S1693" s="11">
        <f>(((J1693/60)/60)/24)+DATE(1970,1,1)</f>
        <v>42795.701481481476</v>
      </c>
      <c r="T1693" s="12">
        <f>(((I1693/60)/60)/24)+DATE(1970,1,1)</f>
        <v>42828.041666666672</v>
      </c>
      <c r="U1693" s="14">
        <f>YEAR(T1693)</f>
        <v>2017</v>
      </c>
    </row>
    <row r="1694" spans="1:21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>ROUND(((E1694 / D1694)*100), 0)</f>
        <v>48</v>
      </c>
      <c r="P1694">
        <f>IF(L1694&lt;&gt;0, ROUND(E1694/L1694, 2), 0)</f>
        <v>159.33000000000001</v>
      </c>
      <c r="Q1694" s="5" t="str">
        <f>LEFT(N1694, SEARCH("/",N1694,1)-1)</f>
        <v>music</v>
      </c>
      <c r="R1694" s="5" t="str">
        <f>RIGHT(N1694, LEN(N1694) - LEN(Q1694) - 1)</f>
        <v>faith</v>
      </c>
      <c r="S1694" s="11">
        <f>(((J1694/60)/60)/24)+DATE(1970,1,1)</f>
        <v>42788.151238425926</v>
      </c>
      <c r="T1694" s="12">
        <f>(((I1694/60)/60)/24)+DATE(1970,1,1)</f>
        <v>42820.999305555553</v>
      </c>
      <c r="U1694" s="14">
        <f>YEAR(T1694)</f>
        <v>2017</v>
      </c>
    </row>
    <row r="1695" spans="1:21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>ROUND(((E1695 / D1695)*100), 0)</f>
        <v>9</v>
      </c>
      <c r="P1695">
        <f>IF(L1695&lt;&gt;0, ROUND(E1695/L1695, 2), 0)</f>
        <v>35</v>
      </c>
      <c r="Q1695" s="5" t="str">
        <f>LEFT(N1695, SEARCH("/",N1695,1)-1)</f>
        <v>music</v>
      </c>
      <c r="R1695" s="5" t="str">
        <f>RIGHT(N1695, LEN(N1695) - LEN(Q1695) - 1)</f>
        <v>faith</v>
      </c>
      <c r="S1695" s="11">
        <f>(((J1695/60)/60)/24)+DATE(1970,1,1)</f>
        <v>42803.920277777783</v>
      </c>
      <c r="T1695" s="12">
        <f>(((I1695/60)/60)/24)+DATE(1970,1,1)</f>
        <v>42834.833333333328</v>
      </c>
      <c r="U1695" s="14">
        <f>YEAR(T1695)</f>
        <v>2017</v>
      </c>
    </row>
    <row r="1696" spans="1:21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>ROUND(((E1696 / D1696)*100), 0)</f>
        <v>0</v>
      </c>
      <c r="P1696">
        <f>IF(L1696&lt;&gt;0, ROUND(E1696/L1696, 2), 0)</f>
        <v>5</v>
      </c>
      <c r="Q1696" s="5" t="str">
        <f>LEFT(N1696, SEARCH("/",N1696,1)-1)</f>
        <v>music</v>
      </c>
      <c r="R1696" s="5" t="str">
        <f>RIGHT(N1696, LEN(N1696) - LEN(Q1696) - 1)</f>
        <v>faith</v>
      </c>
      <c r="S1696" s="11">
        <f>(((J1696/60)/60)/24)+DATE(1970,1,1)</f>
        <v>42791.669837962967</v>
      </c>
      <c r="T1696" s="12">
        <f>(((I1696/60)/60)/24)+DATE(1970,1,1)</f>
        <v>42821.191666666666</v>
      </c>
      <c r="U1696" s="14">
        <f>YEAR(T1696)</f>
        <v>2017</v>
      </c>
    </row>
    <row r="1697" spans="1:21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>ROUND(((E1697 / D1697)*100), 0)</f>
        <v>12</v>
      </c>
      <c r="P1697">
        <f>IF(L1697&lt;&gt;0, ROUND(E1697/L1697, 2), 0)</f>
        <v>61.09</v>
      </c>
      <c r="Q1697" s="5" t="str">
        <f>LEFT(N1697, SEARCH("/",N1697,1)-1)</f>
        <v>music</v>
      </c>
      <c r="R1697" s="5" t="str">
        <f>RIGHT(N1697, LEN(N1697) - LEN(Q1697) - 1)</f>
        <v>faith</v>
      </c>
      <c r="S1697" s="11">
        <f>(((J1697/60)/60)/24)+DATE(1970,1,1)</f>
        <v>42801.031412037039</v>
      </c>
      <c r="T1697" s="12">
        <f>(((I1697/60)/60)/24)+DATE(1970,1,1)</f>
        <v>42835.041666666672</v>
      </c>
      <c r="U1697" s="14">
        <f>YEAR(T1697)</f>
        <v>2017</v>
      </c>
    </row>
    <row r="1698" spans="1:21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>ROUND(((E1698 / D1698)*100), 0)</f>
        <v>0</v>
      </c>
      <c r="P1698">
        <f>IF(L1698&lt;&gt;0, ROUND(E1698/L1698, 2), 0)</f>
        <v>0</v>
      </c>
      <c r="Q1698" s="5" t="str">
        <f>LEFT(N1698, SEARCH("/",N1698,1)-1)</f>
        <v>music</v>
      </c>
      <c r="R1698" s="5" t="str">
        <f>RIGHT(N1698, LEN(N1698) - LEN(Q1698) - 1)</f>
        <v>faith</v>
      </c>
      <c r="S1698" s="11">
        <f>(((J1698/60)/60)/24)+DATE(1970,1,1)</f>
        <v>42796.069571759261</v>
      </c>
      <c r="T1698" s="12">
        <f>(((I1698/60)/60)/24)+DATE(1970,1,1)</f>
        <v>42826.027905092589</v>
      </c>
      <c r="U1698" s="14">
        <f>YEAR(T1698)</f>
        <v>2017</v>
      </c>
    </row>
    <row r="1699" spans="1:21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>ROUND(((E1699 / D1699)*100), 0)</f>
        <v>20</v>
      </c>
      <c r="P1699">
        <f>IF(L1699&lt;&gt;0, ROUND(E1699/L1699, 2), 0)</f>
        <v>114.82</v>
      </c>
      <c r="Q1699" s="5" t="str">
        <f>LEFT(N1699, SEARCH("/",N1699,1)-1)</f>
        <v>music</v>
      </c>
      <c r="R1699" s="5" t="str">
        <f>RIGHT(N1699, LEN(N1699) - LEN(Q1699) - 1)</f>
        <v>faith</v>
      </c>
      <c r="S1699" s="11">
        <f>(((J1699/60)/60)/24)+DATE(1970,1,1)</f>
        <v>42805.032962962956</v>
      </c>
      <c r="T1699" s="12">
        <f>(((I1699/60)/60)/24)+DATE(1970,1,1)</f>
        <v>42834.991296296299</v>
      </c>
      <c r="U1699" s="14">
        <f>YEAR(T1699)</f>
        <v>2017</v>
      </c>
    </row>
    <row r="1700" spans="1:21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>ROUND(((E1700 / D1700)*100), 0)</f>
        <v>0</v>
      </c>
      <c r="P1700">
        <f>IF(L1700&lt;&gt;0, ROUND(E1700/L1700, 2), 0)</f>
        <v>0</v>
      </c>
      <c r="Q1700" s="5" t="str">
        <f>LEFT(N1700, SEARCH("/",N1700,1)-1)</f>
        <v>music</v>
      </c>
      <c r="R1700" s="5" t="str">
        <f>RIGHT(N1700, LEN(N1700) - LEN(Q1700) - 1)</f>
        <v>faith</v>
      </c>
      <c r="S1700" s="11">
        <f>(((J1700/60)/60)/24)+DATE(1970,1,1)</f>
        <v>42796.207870370374</v>
      </c>
      <c r="T1700" s="12">
        <f>(((I1700/60)/60)/24)+DATE(1970,1,1)</f>
        <v>42820.147916666669</v>
      </c>
      <c r="U1700" s="14">
        <f>YEAR(T1700)</f>
        <v>2017</v>
      </c>
    </row>
    <row r="1701" spans="1:21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>ROUND(((E1701 / D1701)*100), 0)</f>
        <v>4</v>
      </c>
      <c r="P1701">
        <f>IF(L1701&lt;&gt;0, ROUND(E1701/L1701, 2), 0)</f>
        <v>54</v>
      </c>
      <c r="Q1701" s="5" t="str">
        <f>LEFT(N1701, SEARCH("/",N1701,1)-1)</f>
        <v>music</v>
      </c>
      <c r="R1701" s="5" t="str">
        <f>RIGHT(N1701, LEN(N1701) - LEN(Q1701) - 1)</f>
        <v>faith</v>
      </c>
      <c r="S1701" s="11">
        <f>(((J1701/60)/60)/24)+DATE(1970,1,1)</f>
        <v>42806.863946759258</v>
      </c>
      <c r="T1701" s="12">
        <f>(((I1701/60)/60)/24)+DATE(1970,1,1)</f>
        <v>42836.863946759258</v>
      </c>
      <c r="U1701" s="14">
        <f>YEAR(T1701)</f>
        <v>2017</v>
      </c>
    </row>
    <row r="1702" spans="1:21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>ROUND(((E1702 / D1702)*100), 0)</f>
        <v>26</v>
      </c>
      <c r="P1702">
        <f>IF(L1702&lt;&gt;0, ROUND(E1702/L1702, 2), 0)</f>
        <v>65.97</v>
      </c>
      <c r="Q1702" s="5" t="str">
        <f>LEFT(N1702, SEARCH("/",N1702,1)-1)</f>
        <v>music</v>
      </c>
      <c r="R1702" s="5" t="str">
        <f>RIGHT(N1702, LEN(N1702) - LEN(Q1702) - 1)</f>
        <v>faith</v>
      </c>
      <c r="S1702" s="11">
        <f>(((J1702/60)/60)/24)+DATE(1970,1,1)</f>
        <v>42796.071643518517</v>
      </c>
      <c r="T1702" s="12">
        <f>(((I1702/60)/60)/24)+DATE(1970,1,1)</f>
        <v>42826.166666666672</v>
      </c>
      <c r="U1702" s="14">
        <f>YEAR(T1702)</f>
        <v>2017</v>
      </c>
    </row>
    <row r="1703" spans="1:21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>ROUND(((E1703 / D1703)*100), 0)</f>
        <v>0</v>
      </c>
      <c r="P1703">
        <f>IF(L1703&lt;&gt;0, ROUND(E1703/L1703, 2), 0)</f>
        <v>5</v>
      </c>
      <c r="Q1703" s="5" t="str">
        <f>LEFT(N1703, SEARCH("/",N1703,1)-1)</f>
        <v>music</v>
      </c>
      <c r="R1703" s="5" t="str">
        <f>RIGHT(N1703, LEN(N1703) - LEN(Q1703) - 1)</f>
        <v>faith</v>
      </c>
      <c r="S1703" s="11">
        <f>(((J1703/60)/60)/24)+DATE(1970,1,1)</f>
        <v>41989.664409722223</v>
      </c>
      <c r="T1703" s="12">
        <f>(((I1703/60)/60)/24)+DATE(1970,1,1)</f>
        <v>42019.664409722223</v>
      </c>
      <c r="U1703" s="14">
        <f>YEAR(T1703)</f>
        <v>2015</v>
      </c>
    </row>
    <row r="1704" spans="1:21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>ROUND(((E1704 / D1704)*100), 0)</f>
        <v>0</v>
      </c>
      <c r="P1704">
        <f>IF(L1704&lt;&gt;0, ROUND(E1704/L1704, 2), 0)</f>
        <v>1</v>
      </c>
      <c r="Q1704" s="5" t="str">
        <f>LEFT(N1704, SEARCH("/",N1704,1)-1)</f>
        <v>music</v>
      </c>
      <c r="R1704" s="5" t="str">
        <f>RIGHT(N1704, LEN(N1704) - LEN(Q1704) - 1)</f>
        <v>faith</v>
      </c>
      <c r="S1704" s="11">
        <f>(((J1704/60)/60)/24)+DATE(1970,1,1)</f>
        <v>42063.869791666672</v>
      </c>
      <c r="T1704" s="12">
        <f>(((I1704/60)/60)/24)+DATE(1970,1,1)</f>
        <v>42093.828125</v>
      </c>
      <c r="U1704" s="14">
        <f>YEAR(T1704)</f>
        <v>2015</v>
      </c>
    </row>
    <row r="1705" spans="1:21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>ROUND(((E1705 / D1705)*100), 0)</f>
        <v>1</v>
      </c>
      <c r="P1705">
        <f>IF(L1705&lt;&gt;0, ROUND(E1705/L1705, 2), 0)</f>
        <v>25.5</v>
      </c>
      <c r="Q1705" s="5" t="str">
        <f>LEFT(N1705, SEARCH("/",N1705,1)-1)</f>
        <v>music</v>
      </c>
      <c r="R1705" s="5" t="str">
        <f>RIGHT(N1705, LEN(N1705) - LEN(Q1705) - 1)</f>
        <v>faith</v>
      </c>
      <c r="S1705" s="11">
        <f>(((J1705/60)/60)/24)+DATE(1970,1,1)</f>
        <v>42187.281678240746</v>
      </c>
      <c r="T1705" s="12">
        <f>(((I1705/60)/60)/24)+DATE(1970,1,1)</f>
        <v>42247.281678240746</v>
      </c>
      <c r="U1705" s="14">
        <f>YEAR(T1705)</f>
        <v>2015</v>
      </c>
    </row>
    <row r="1706" spans="1:21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>ROUND(((E1706 / D1706)*100), 0)</f>
        <v>65</v>
      </c>
      <c r="P1706">
        <f>IF(L1706&lt;&gt;0, ROUND(E1706/L1706, 2), 0)</f>
        <v>118.36</v>
      </c>
      <c r="Q1706" s="5" t="str">
        <f>LEFT(N1706, SEARCH("/",N1706,1)-1)</f>
        <v>music</v>
      </c>
      <c r="R1706" s="5" t="str">
        <f>RIGHT(N1706, LEN(N1706) - LEN(Q1706) - 1)</f>
        <v>faith</v>
      </c>
      <c r="S1706" s="11">
        <f>(((J1706/60)/60)/24)+DATE(1970,1,1)</f>
        <v>42021.139733796299</v>
      </c>
      <c r="T1706" s="12">
        <f>(((I1706/60)/60)/24)+DATE(1970,1,1)</f>
        <v>42051.139733796299</v>
      </c>
      <c r="U1706" s="14">
        <f>YEAR(T1706)</f>
        <v>2015</v>
      </c>
    </row>
    <row r="1707" spans="1:21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>ROUND(((E1707 / D1707)*100), 0)</f>
        <v>0</v>
      </c>
      <c r="P1707">
        <f>IF(L1707&lt;&gt;0, ROUND(E1707/L1707, 2), 0)</f>
        <v>0</v>
      </c>
      <c r="Q1707" s="5" t="str">
        <f>LEFT(N1707, SEARCH("/",N1707,1)-1)</f>
        <v>music</v>
      </c>
      <c r="R1707" s="5" t="str">
        <f>RIGHT(N1707, LEN(N1707) - LEN(Q1707) - 1)</f>
        <v>faith</v>
      </c>
      <c r="S1707" s="11">
        <f>(((J1707/60)/60)/24)+DATE(1970,1,1)</f>
        <v>42245.016736111109</v>
      </c>
      <c r="T1707" s="12">
        <f>(((I1707/60)/60)/24)+DATE(1970,1,1)</f>
        <v>42256.666666666672</v>
      </c>
      <c r="U1707" s="14">
        <f>YEAR(T1707)</f>
        <v>2015</v>
      </c>
    </row>
    <row r="1708" spans="1:21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>ROUND(((E1708 / D1708)*100), 0)</f>
        <v>0</v>
      </c>
      <c r="P1708">
        <f>IF(L1708&lt;&gt;0, ROUND(E1708/L1708, 2), 0)</f>
        <v>0</v>
      </c>
      <c r="Q1708" s="5" t="str">
        <f>LEFT(N1708, SEARCH("/",N1708,1)-1)</f>
        <v>music</v>
      </c>
      <c r="R1708" s="5" t="str">
        <f>RIGHT(N1708, LEN(N1708) - LEN(Q1708) - 1)</f>
        <v>faith</v>
      </c>
      <c r="S1708" s="11">
        <f>(((J1708/60)/60)/24)+DATE(1970,1,1)</f>
        <v>42179.306388888886</v>
      </c>
      <c r="T1708" s="12">
        <f>(((I1708/60)/60)/24)+DATE(1970,1,1)</f>
        <v>42239.306388888886</v>
      </c>
      <c r="U1708" s="14">
        <f>YEAR(T1708)</f>
        <v>2015</v>
      </c>
    </row>
    <row r="1709" spans="1:21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>ROUND(((E1709 / D1709)*100), 0)</f>
        <v>10</v>
      </c>
      <c r="P1709">
        <f>IF(L1709&lt;&gt;0, ROUND(E1709/L1709, 2), 0)</f>
        <v>54.11</v>
      </c>
      <c r="Q1709" s="5" t="str">
        <f>LEFT(N1709, SEARCH("/",N1709,1)-1)</f>
        <v>music</v>
      </c>
      <c r="R1709" s="5" t="str">
        <f>RIGHT(N1709, LEN(N1709) - LEN(Q1709) - 1)</f>
        <v>faith</v>
      </c>
      <c r="S1709" s="11">
        <f>(((J1709/60)/60)/24)+DATE(1970,1,1)</f>
        <v>42427.721006944441</v>
      </c>
      <c r="T1709" s="12">
        <f>(((I1709/60)/60)/24)+DATE(1970,1,1)</f>
        <v>42457.679340277777</v>
      </c>
      <c r="U1709" s="14">
        <f>YEAR(T1709)</f>
        <v>2016</v>
      </c>
    </row>
    <row r="1710" spans="1:21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>ROUND(((E1710 / D1710)*100), 0)</f>
        <v>0</v>
      </c>
      <c r="P1710">
        <f>IF(L1710&lt;&gt;0, ROUND(E1710/L1710, 2), 0)</f>
        <v>0</v>
      </c>
      <c r="Q1710" s="5" t="str">
        <f>LEFT(N1710, SEARCH("/",N1710,1)-1)</f>
        <v>music</v>
      </c>
      <c r="R1710" s="5" t="str">
        <f>RIGHT(N1710, LEN(N1710) - LEN(Q1710) - 1)</f>
        <v>faith</v>
      </c>
      <c r="S1710" s="11">
        <f>(((J1710/60)/60)/24)+DATE(1970,1,1)</f>
        <v>42451.866967592592</v>
      </c>
      <c r="T1710" s="12">
        <f>(((I1710/60)/60)/24)+DATE(1970,1,1)</f>
        <v>42491.866967592592</v>
      </c>
      <c r="U1710" s="14">
        <f>YEAR(T1710)</f>
        <v>2016</v>
      </c>
    </row>
    <row r="1711" spans="1:21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>ROUND(((E1711 / D1711)*100), 0)</f>
        <v>5</v>
      </c>
      <c r="P1711">
        <f>IF(L1711&lt;&gt;0, ROUND(E1711/L1711, 2), 0)</f>
        <v>21.25</v>
      </c>
      <c r="Q1711" s="5" t="str">
        <f>LEFT(N1711, SEARCH("/",N1711,1)-1)</f>
        <v>music</v>
      </c>
      <c r="R1711" s="5" t="str">
        <f>RIGHT(N1711, LEN(N1711) - LEN(Q1711) - 1)</f>
        <v>faith</v>
      </c>
      <c r="S1711" s="11">
        <f>(((J1711/60)/60)/24)+DATE(1970,1,1)</f>
        <v>41841.56381944444</v>
      </c>
      <c r="T1711" s="12">
        <f>(((I1711/60)/60)/24)+DATE(1970,1,1)</f>
        <v>41882.818749999999</v>
      </c>
      <c r="U1711" s="14">
        <f>YEAR(T1711)</f>
        <v>2014</v>
      </c>
    </row>
    <row r="1712" spans="1:21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>ROUND(((E1712 / D1712)*100), 0)</f>
        <v>1</v>
      </c>
      <c r="P1712">
        <f>IF(L1712&lt;&gt;0, ROUND(E1712/L1712, 2), 0)</f>
        <v>34</v>
      </c>
      <c r="Q1712" s="5" t="str">
        <f>LEFT(N1712, SEARCH("/",N1712,1)-1)</f>
        <v>music</v>
      </c>
      <c r="R1712" s="5" t="str">
        <f>RIGHT(N1712, LEN(N1712) - LEN(Q1712) - 1)</f>
        <v>faith</v>
      </c>
      <c r="S1712" s="11">
        <f>(((J1712/60)/60)/24)+DATE(1970,1,1)</f>
        <v>42341.59129629629</v>
      </c>
      <c r="T1712" s="12">
        <f>(((I1712/60)/60)/24)+DATE(1970,1,1)</f>
        <v>42387.541666666672</v>
      </c>
      <c r="U1712" s="14">
        <f>YEAR(T1712)</f>
        <v>2016</v>
      </c>
    </row>
    <row r="1713" spans="1:21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>ROUND(((E1713 / D1713)*100), 0)</f>
        <v>11</v>
      </c>
      <c r="P1713">
        <f>IF(L1713&lt;&gt;0, ROUND(E1713/L1713, 2), 0)</f>
        <v>525</v>
      </c>
      <c r="Q1713" s="5" t="str">
        <f>LEFT(N1713, SEARCH("/",N1713,1)-1)</f>
        <v>music</v>
      </c>
      <c r="R1713" s="5" t="str">
        <f>RIGHT(N1713, LEN(N1713) - LEN(Q1713) - 1)</f>
        <v>faith</v>
      </c>
      <c r="S1713" s="11">
        <f>(((J1713/60)/60)/24)+DATE(1970,1,1)</f>
        <v>41852.646226851852</v>
      </c>
      <c r="T1713" s="12">
        <f>(((I1713/60)/60)/24)+DATE(1970,1,1)</f>
        <v>41883.646226851852</v>
      </c>
      <c r="U1713" s="14">
        <f>YEAR(T1713)</f>
        <v>2014</v>
      </c>
    </row>
    <row r="1714" spans="1:21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>ROUND(((E1714 / D1714)*100), 0)</f>
        <v>0</v>
      </c>
      <c r="P1714">
        <f>IF(L1714&lt;&gt;0, ROUND(E1714/L1714, 2), 0)</f>
        <v>0</v>
      </c>
      <c r="Q1714" s="5" t="str">
        <f>LEFT(N1714, SEARCH("/",N1714,1)-1)</f>
        <v>music</v>
      </c>
      <c r="R1714" s="5" t="str">
        <f>RIGHT(N1714, LEN(N1714) - LEN(Q1714) - 1)</f>
        <v>faith</v>
      </c>
      <c r="S1714" s="11">
        <f>(((J1714/60)/60)/24)+DATE(1970,1,1)</f>
        <v>42125.913807870369</v>
      </c>
      <c r="T1714" s="12">
        <f>(((I1714/60)/60)/24)+DATE(1970,1,1)</f>
        <v>42185.913807870369</v>
      </c>
      <c r="U1714" s="14">
        <f>YEAR(T1714)</f>
        <v>2015</v>
      </c>
    </row>
    <row r="1715" spans="1:21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>ROUND(((E1715 / D1715)*100), 0)</f>
        <v>2</v>
      </c>
      <c r="P1715">
        <f>IF(L1715&lt;&gt;0, ROUND(E1715/L1715, 2), 0)</f>
        <v>50</v>
      </c>
      <c r="Q1715" s="5" t="str">
        <f>LEFT(N1715, SEARCH("/",N1715,1)-1)</f>
        <v>music</v>
      </c>
      <c r="R1715" s="5" t="str">
        <f>RIGHT(N1715, LEN(N1715) - LEN(Q1715) - 1)</f>
        <v>faith</v>
      </c>
      <c r="S1715" s="11">
        <f>(((J1715/60)/60)/24)+DATE(1970,1,1)</f>
        <v>41887.801064814819</v>
      </c>
      <c r="T1715" s="12">
        <f>(((I1715/60)/60)/24)+DATE(1970,1,1)</f>
        <v>41917.801064814819</v>
      </c>
      <c r="U1715" s="14">
        <f>YEAR(T1715)</f>
        <v>2014</v>
      </c>
    </row>
    <row r="1716" spans="1:21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>ROUND(((E1716 / D1716)*100), 0)</f>
        <v>8</v>
      </c>
      <c r="P1716">
        <f>IF(L1716&lt;&gt;0, ROUND(E1716/L1716, 2), 0)</f>
        <v>115.71</v>
      </c>
      <c r="Q1716" s="5" t="str">
        <f>LEFT(N1716, SEARCH("/",N1716,1)-1)</f>
        <v>music</v>
      </c>
      <c r="R1716" s="5" t="str">
        <f>RIGHT(N1716, LEN(N1716) - LEN(Q1716) - 1)</f>
        <v>faith</v>
      </c>
      <c r="S1716" s="11">
        <f>(((J1716/60)/60)/24)+DATE(1970,1,1)</f>
        <v>42095.918530092589</v>
      </c>
      <c r="T1716" s="12">
        <f>(((I1716/60)/60)/24)+DATE(1970,1,1)</f>
        <v>42125.918530092589</v>
      </c>
      <c r="U1716" s="14">
        <f>YEAR(T1716)</f>
        <v>2015</v>
      </c>
    </row>
    <row r="1717" spans="1:21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>ROUND(((E1717 / D1717)*100), 0)</f>
        <v>0</v>
      </c>
      <c r="P1717">
        <f>IF(L1717&lt;&gt;0, ROUND(E1717/L1717, 2), 0)</f>
        <v>5.5</v>
      </c>
      <c r="Q1717" s="5" t="str">
        <f>LEFT(N1717, SEARCH("/",N1717,1)-1)</f>
        <v>music</v>
      </c>
      <c r="R1717" s="5" t="str">
        <f>RIGHT(N1717, LEN(N1717) - LEN(Q1717) - 1)</f>
        <v>faith</v>
      </c>
      <c r="S1717" s="11">
        <f>(((J1717/60)/60)/24)+DATE(1970,1,1)</f>
        <v>42064.217418981483</v>
      </c>
      <c r="T1717" s="12">
        <f>(((I1717/60)/60)/24)+DATE(1970,1,1)</f>
        <v>42094.140277777777</v>
      </c>
      <c r="U1717" s="14">
        <f>YEAR(T1717)</f>
        <v>2015</v>
      </c>
    </row>
    <row r="1718" spans="1:21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>ROUND(((E1718 / D1718)*100), 0)</f>
        <v>8</v>
      </c>
      <c r="P1718">
        <f>IF(L1718&lt;&gt;0, ROUND(E1718/L1718, 2), 0)</f>
        <v>50</v>
      </c>
      <c r="Q1718" s="5" t="str">
        <f>LEFT(N1718, SEARCH("/",N1718,1)-1)</f>
        <v>music</v>
      </c>
      <c r="R1718" s="5" t="str">
        <f>RIGHT(N1718, LEN(N1718) - LEN(Q1718) - 1)</f>
        <v>faith</v>
      </c>
      <c r="S1718" s="11">
        <f>(((J1718/60)/60)/24)+DATE(1970,1,1)</f>
        <v>42673.577534722222</v>
      </c>
      <c r="T1718" s="12">
        <f>(((I1718/60)/60)/24)+DATE(1970,1,1)</f>
        <v>42713.619201388887</v>
      </c>
      <c r="U1718" s="14">
        <f>YEAR(T1718)</f>
        <v>2016</v>
      </c>
    </row>
    <row r="1719" spans="1:21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>ROUND(((E1719 / D1719)*100), 0)</f>
        <v>43</v>
      </c>
      <c r="P1719">
        <f>IF(L1719&lt;&gt;0, ROUND(E1719/L1719, 2), 0)</f>
        <v>34.020000000000003</v>
      </c>
      <c r="Q1719" s="5" t="str">
        <f>LEFT(N1719, SEARCH("/",N1719,1)-1)</f>
        <v>music</v>
      </c>
      <c r="R1719" s="5" t="str">
        <f>RIGHT(N1719, LEN(N1719) - LEN(Q1719) - 1)</f>
        <v>faith</v>
      </c>
      <c r="S1719" s="11">
        <f>(((J1719/60)/60)/24)+DATE(1970,1,1)</f>
        <v>42460.98192129629</v>
      </c>
      <c r="T1719" s="12">
        <f>(((I1719/60)/60)/24)+DATE(1970,1,1)</f>
        <v>42481.166666666672</v>
      </c>
      <c r="U1719" s="14">
        <f>YEAR(T1719)</f>
        <v>2016</v>
      </c>
    </row>
    <row r="1720" spans="1:21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>ROUND(((E1720 / D1720)*100), 0)</f>
        <v>0</v>
      </c>
      <c r="P1720">
        <f>IF(L1720&lt;&gt;0, ROUND(E1720/L1720, 2), 0)</f>
        <v>37.5</v>
      </c>
      <c r="Q1720" s="5" t="str">
        <f>LEFT(N1720, SEARCH("/",N1720,1)-1)</f>
        <v>music</v>
      </c>
      <c r="R1720" s="5" t="str">
        <f>RIGHT(N1720, LEN(N1720) - LEN(Q1720) - 1)</f>
        <v>faith</v>
      </c>
      <c r="S1720" s="11">
        <f>(((J1720/60)/60)/24)+DATE(1970,1,1)</f>
        <v>42460.610520833332</v>
      </c>
      <c r="T1720" s="12">
        <f>(((I1720/60)/60)/24)+DATE(1970,1,1)</f>
        <v>42504.207638888889</v>
      </c>
      <c r="U1720" s="14">
        <f>YEAR(T1720)</f>
        <v>2016</v>
      </c>
    </row>
    <row r="1721" spans="1:21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>ROUND(((E1721 / D1721)*100), 0)</f>
        <v>1</v>
      </c>
      <c r="P1721">
        <f>IF(L1721&lt;&gt;0, ROUND(E1721/L1721, 2), 0)</f>
        <v>11.67</v>
      </c>
      <c r="Q1721" s="5" t="str">
        <f>LEFT(N1721, SEARCH("/",N1721,1)-1)</f>
        <v>music</v>
      </c>
      <c r="R1721" s="5" t="str">
        <f>RIGHT(N1721, LEN(N1721) - LEN(Q1721) - 1)</f>
        <v>faith</v>
      </c>
      <c r="S1721" s="11">
        <f>(((J1721/60)/60)/24)+DATE(1970,1,1)</f>
        <v>41869.534618055557</v>
      </c>
      <c r="T1721" s="12">
        <f>(((I1721/60)/60)/24)+DATE(1970,1,1)</f>
        <v>41899.534618055557</v>
      </c>
      <c r="U1721" s="14">
        <f>YEAR(T1721)</f>
        <v>2014</v>
      </c>
    </row>
    <row r="1722" spans="1:21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>ROUND(((E1722 / D1722)*100), 0)</f>
        <v>6</v>
      </c>
      <c r="P1722">
        <f>IF(L1722&lt;&gt;0, ROUND(E1722/L1722, 2), 0)</f>
        <v>28.13</v>
      </c>
      <c r="Q1722" s="5" t="str">
        <f>LEFT(N1722, SEARCH("/",N1722,1)-1)</f>
        <v>music</v>
      </c>
      <c r="R1722" s="5" t="str">
        <f>RIGHT(N1722, LEN(N1722) - LEN(Q1722) - 1)</f>
        <v>faith</v>
      </c>
      <c r="S1722" s="11">
        <f>(((J1722/60)/60)/24)+DATE(1970,1,1)</f>
        <v>41922.783229166671</v>
      </c>
      <c r="T1722" s="12">
        <f>(((I1722/60)/60)/24)+DATE(1970,1,1)</f>
        <v>41952.824895833335</v>
      </c>
      <c r="U1722" s="14">
        <f>YEAR(T1722)</f>
        <v>2014</v>
      </c>
    </row>
    <row r="1723" spans="1:21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>ROUND(((E1723 / D1723)*100), 0)</f>
        <v>0</v>
      </c>
      <c r="P1723">
        <f>IF(L1723&lt;&gt;0, ROUND(E1723/L1723, 2), 0)</f>
        <v>0</v>
      </c>
      <c r="Q1723" s="5" t="str">
        <f>LEFT(N1723, SEARCH("/",N1723,1)-1)</f>
        <v>music</v>
      </c>
      <c r="R1723" s="5" t="str">
        <f>RIGHT(N1723, LEN(N1723) - LEN(Q1723) - 1)</f>
        <v>faith</v>
      </c>
      <c r="S1723" s="11">
        <f>(((J1723/60)/60)/24)+DATE(1970,1,1)</f>
        <v>42319.461377314816</v>
      </c>
      <c r="T1723" s="12">
        <f>(((I1723/60)/60)/24)+DATE(1970,1,1)</f>
        <v>42349.461377314816</v>
      </c>
      <c r="U1723" s="14">
        <f>YEAR(T1723)</f>
        <v>2015</v>
      </c>
    </row>
    <row r="1724" spans="1:21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>ROUND(((E1724 / D1724)*100), 0)</f>
        <v>0</v>
      </c>
      <c r="P1724">
        <f>IF(L1724&lt;&gt;0, ROUND(E1724/L1724, 2), 0)</f>
        <v>1</v>
      </c>
      <c r="Q1724" s="5" t="str">
        <f>LEFT(N1724, SEARCH("/",N1724,1)-1)</f>
        <v>music</v>
      </c>
      <c r="R1724" s="5" t="str">
        <f>RIGHT(N1724, LEN(N1724) - LEN(Q1724) - 1)</f>
        <v>faith</v>
      </c>
      <c r="S1724" s="11">
        <f>(((J1724/60)/60)/24)+DATE(1970,1,1)</f>
        <v>42425.960983796293</v>
      </c>
      <c r="T1724" s="12">
        <f>(((I1724/60)/60)/24)+DATE(1970,1,1)</f>
        <v>42463.006944444445</v>
      </c>
      <c r="U1724" s="14">
        <f>YEAR(T1724)</f>
        <v>2016</v>
      </c>
    </row>
    <row r="1725" spans="1:21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>ROUND(((E1725 / D1725)*100), 0)</f>
        <v>7</v>
      </c>
      <c r="P1725">
        <f>IF(L1725&lt;&gt;0, ROUND(E1725/L1725, 2), 0)</f>
        <v>216.67</v>
      </c>
      <c r="Q1725" s="5" t="str">
        <f>LEFT(N1725, SEARCH("/",N1725,1)-1)</f>
        <v>music</v>
      </c>
      <c r="R1725" s="5" t="str">
        <f>RIGHT(N1725, LEN(N1725) - LEN(Q1725) - 1)</f>
        <v>faith</v>
      </c>
      <c r="S1725" s="11">
        <f>(((J1725/60)/60)/24)+DATE(1970,1,1)</f>
        <v>42129.82540509259</v>
      </c>
      <c r="T1725" s="12">
        <f>(((I1725/60)/60)/24)+DATE(1970,1,1)</f>
        <v>42186.25</v>
      </c>
      <c r="U1725" s="14">
        <f>YEAR(T1725)</f>
        <v>2015</v>
      </c>
    </row>
    <row r="1726" spans="1:21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>ROUND(((E1726 / D1726)*100), 0)</f>
        <v>1</v>
      </c>
      <c r="P1726">
        <f>IF(L1726&lt;&gt;0, ROUND(E1726/L1726, 2), 0)</f>
        <v>8.75</v>
      </c>
      <c r="Q1726" s="5" t="str">
        <f>LEFT(N1726, SEARCH("/",N1726,1)-1)</f>
        <v>music</v>
      </c>
      <c r="R1726" s="5" t="str">
        <f>RIGHT(N1726, LEN(N1726) - LEN(Q1726) - 1)</f>
        <v>faith</v>
      </c>
      <c r="S1726" s="11">
        <f>(((J1726/60)/60)/24)+DATE(1970,1,1)</f>
        <v>41912.932430555556</v>
      </c>
      <c r="T1726" s="12">
        <f>(((I1726/60)/60)/24)+DATE(1970,1,1)</f>
        <v>41942.932430555556</v>
      </c>
      <c r="U1726" s="14">
        <f>YEAR(T1726)</f>
        <v>2014</v>
      </c>
    </row>
    <row r="1727" spans="1:21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>ROUND(((E1727 / D1727)*100), 0)</f>
        <v>10</v>
      </c>
      <c r="P1727">
        <f>IF(L1727&lt;&gt;0, ROUND(E1727/L1727, 2), 0)</f>
        <v>62.22</v>
      </c>
      <c r="Q1727" s="5" t="str">
        <f>LEFT(N1727, SEARCH("/",N1727,1)-1)</f>
        <v>music</v>
      </c>
      <c r="R1727" s="5" t="str">
        <f>RIGHT(N1727, LEN(N1727) - LEN(Q1727) - 1)</f>
        <v>faith</v>
      </c>
      <c r="S1727" s="11">
        <f>(((J1727/60)/60)/24)+DATE(1970,1,1)</f>
        <v>41845.968159722222</v>
      </c>
      <c r="T1727" s="12">
        <f>(((I1727/60)/60)/24)+DATE(1970,1,1)</f>
        <v>41875.968159722222</v>
      </c>
      <c r="U1727" s="14">
        <f>YEAR(T1727)</f>
        <v>2014</v>
      </c>
    </row>
    <row r="1728" spans="1:21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>ROUND(((E1728 / D1728)*100), 0)</f>
        <v>34</v>
      </c>
      <c r="P1728">
        <f>IF(L1728&lt;&gt;0, ROUND(E1728/L1728, 2), 0)</f>
        <v>137.25</v>
      </c>
      <c r="Q1728" s="5" t="str">
        <f>LEFT(N1728, SEARCH("/",N1728,1)-1)</f>
        <v>music</v>
      </c>
      <c r="R1728" s="5" t="str">
        <f>RIGHT(N1728, LEN(N1728) - LEN(Q1728) - 1)</f>
        <v>faith</v>
      </c>
      <c r="S1728" s="11">
        <f>(((J1728/60)/60)/24)+DATE(1970,1,1)</f>
        <v>41788.919722222221</v>
      </c>
      <c r="T1728" s="12">
        <f>(((I1728/60)/60)/24)+DATE(1970,1,1)</f>
        <v>41817.919722222221</v>
      </c>
      <c r="U1728" s="14">
        <f>YEAR(T1728)</f>
        <v>2014</v>
      </c>
    </row>
    <row r="1729" spans="1:21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>ROUND(((E1729 / D1729)*100), 0)</f>
        <v>0</v>
      </c>
      <c r="P1729">
        <f>IF(L1729&lt;&gt;0, ROUND(E1729/L1729, 2), 0)</f>
        <v>1</v>
      </c>
      <c r="Q1729" s="5" t="str">
        <f>LEFT(N1729, SEARCH("/",N1729,1)-1)</f>
        <v>music</v>
      </c>
      <c r="R1729" s="5" t="str">
        <f>RIGHT(N1729, LEN(N1729) - LEN(Q1729) - 1)</f>
        <v>faith</v>
      </c>
      <c r="S1729" s="11">
        <f>(((J1729/60)/60)/24)+DATE(1970,1,1)</f>
        <v>42044.927974537044</v>
      </c>
      <c r="T1729" s="12">
        <f>(((I1729/60)/60)/24)+DATE(1970,1,1)</f>
        <v>42099.458333333328</v>
      </c>
      <c r="U1729" s="14">
        <f>YEAR(T1729)</f>
        <v>2015</v>
      </c>
    </row>
    <row r="1730" spans="1:21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>ROUND(((E1730 / D1730)*100), 0)</f>
        <v>68</v>
      </c>
      <c r="P1730">
        <f>IF(L1730&lt;&gt;0, ROUND(E1730/L1730, 2), 0)</f>
        <v>122.14</v>
      </c>
      <c r="Q1730" s="5" t="str">
        <f>LEFT(N1730, SEARCH("/",N1730,1)-1)</f>
        <v>music</v>
      </c>
      <c r="R1730" s="5" t="str">
        <f>RIGHT(N1730, LEN(N1730) - LEN(Q1730) - 1)</f>
        <v>faith</v>
      </c>
      <c r="S1730" s="11">
        <f>(((J1730/60)/60)/24)+DATE(1970,1,1)</f>
        <v>42268.625856481478</v>
      </c>
      <c r="T1730" s="12">
        <f>(((I1730/60)/60)/24)+DATE(1970,1,1)</f>
        <v>42298.625856481478</v>
      </c>
      <c r="U1730" s="14">
        <f>YEAR(T1730)</f>
        <v>2015</v>
      </c>
    </row>
    <row r="1731" spans="1:21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>ROUND(((E1731 / D1731)*100), 0)</f>
        <v>0</v>
      </c>
      <c r="P1731">
        <f>IF(L1731&lt;&gt;0, ROUND(E1731/L1731, 2), 0)</f>
        <v>0</v>
      </c>
      <c r="Q1731" s="5" t="str">
        <f>LEFT(N1731, SEARCH("/",N1731,1)-1)</f>
        <v>music</v>
      </c>
      <c r="R1731" s="5" t="str">
        <f>RIGHT(N1731, LEN(N1731) - LEN(Q1731) - 1)</f>
        <v>faith</v>
      </c>
      <c r="S1731" s="11">
        <f>(((J1731/60)/60)/24)+DATE(1970,1,1)</f>
        <v>42471.052152777775</v>
      </c>
      <c r="T1731" s="12">
        <f>(((I1731/60)/60)/24)+DATE(1970,1,1)</f>
        <v>42531.052152777775</v>
      </c>
      <c r="U1731" s="14">
        <f>YEAR(T1731)</f>
        <v>2016</v>
      </c>
    </row>
    <row r="1732" spans="1:21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>ROUND(((E1732 / D1732)*100), 0)</f>
        <v>0</v>
      </c>
      <c r="P1732">
        <f>IF(L1732&lt;&gt;0, ROUND(E1732/L1732, 2), 0)</f>
        <v>0</v>
      </c>
      <c r="Q1732" s="5" t="str">
        <f>LEFT(N1732, SEARCH("/",N1732,1)-1)</f>
        <v>music</v>
      </c>
      <c r="R1732" s="5" t="str">
        <f>RIGHT(N1732, LEN(N1732) - LEN(Q1732) - 1)</f>
        <v>faith</v>
      </c>
      <c r="S1732" s="11">
        <f>(((J1732/60)/60)/24)+DATE(1970,1,1)</f>
        <v>42272.087766203709</v>
      </c>
      <c r="T1732" s="12">
        <f>(((I1732/60)/60)/24)+DATE(1970,1,1)</f>
        <v>42302.087766203709</v>
      </c>
      <c r="U1732" s="14">
        <f>YEAR(T1732)</f>
        <v>2015</v>
      </c>
    </row>
    <row r="1733" spans="1:21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>ROUND(((E1733 / D1733)*100), 0)</f>
        <v>0</v>
      </c>
      <c r="P1733">
        <f>IF(L1733&lt;&gt;0, ROUND(E1733/L1733, 2), 0)</f>
        <v>0</v>
      </c>
      <c r="Q1733" s="5" t="str">
        <f>LEFT(N1733, SEARCH("/",N1733,1)-1)</f>
        <v>music</v>
      </c>
      <c r="R1733" s="5" t="str">
        <f>RIGHT(N1733, LEN(N1733) - LEN(Q1733) - 1)</f>
        <v>faith</v>
      </c>
      <c r="S1733" s="11">
        <f>(((J1733/60)/60)/24)+DATE(1970,1,1)</f>
        <v>42152.906851851847</v>
      </c>
      <c r="T1733" s="12">
        <f>(((I1733/60)/60)/24)+DATE(1970,1,1)</f>
        <v>42166.625</v>
      </c>
      <c r="U1733" s="14">
        <f>YEAR(T1733)</f>
        <v>2015</v>
      </c>
    </row>
    <row r="1734" spans="1:21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>ROUND(((E1734 / D1734)*100), 0)</f>
        <v>0</v>
      </c>
      <c r="P1734">
        <f>IF(L1734&lt;&gt;0, ROUND(E1734/L1734, 2), 0)</f>
        <v>0</v>
      </c>
      <c r="Q1734" s="5" t="str">
        <f>LEFT(N1734, SEARCH("/",N1734,1)-1)</f>
        <v>music</v>
      </c>
      <c r="R1734" s="5" t="str">
        <f>RIGHT(N1734, LEN(N1734) - LEN(Q1734) - 1)</f>
        <v>faith</v>
      </c>
      <c r="S1734" s="11">
        <f>(((J1734/60)/60)/24)+DATE(1970,1,1)</f>
        <v>42325.683807870373</v>
      </c>
      <c r="T1734" s="12">
        <f>(((I1734/60)/60)/24)+DATE(1970,1,1)</f>
        <v>42385.208333333328</v>
      </c>
      <c r="U1734" s="14">
        <f>YEAR(T1734)</f>
        <v>2016</v>
      </c>
    </row>
    <row r="1735" spans="1:21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>ROUND(((E1735 / D1735)*100), 0)</f>
        <v>0</v>
      </c>
      <c r="P1735">
        <f>IF(L1735&lt;&gt;0, ROUND(E1735/L1735, 2), 0)</f>
        <v>0</v>
      </c>
      <c r="Q1735" s="5" t="str">
        <f>LEFT(N1735, SEARCH("/",N1735,1)-1)</f>
        <v>music</v>
      </c>
      <c r="R1735" s="5" t="str">
        <f>RIGHT(N1735, LEN(N1735) - LEN(Q1735) - 1)</f>
        <v>faith</v>
      </c>
      <c r="S1735" s="11">
        <f>(((J1735/60)/60)/24)+DATE(1970,1,1)</f>
        <v>42614.675625000003</v>
      </c>
      <c r="T1735" s="12">
        <f>(((I1735/60)/60)/24)+DATE(1970,1,1)</f>
        <v>42626.895833333328</v>
      </c>
      <c r="U1735" s="14">
        <f>YEAR(T1735)</f>
        <v>2016</v>
      </c>
    </row>
    <row r="1736" spans="1:21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>ROUND(((E1736 / D1736)*100), 0)</f>
        <v>0</v>
      </c>
      <c r="P1736">
        <f>IF(L1736&lt;&gt;0, ROUND(E1736/L1736, 2), 0)</f>
        <v>1</v>
      </c>
      <c r="Q1736" s="5" t="str">
        <f>LEFT(N1736, SEARCH("/",N1736,1)-1)</f>
        <v>music</v>
      </c>
      <c r="R1736" s="5" t="str">
        <f>RIGHT(N1736, LEN(N1736) - LEN(Q1736) - 1)</f>
        <v>faith</v>
      </c>
      <c r="S1736" s="11">
        <f>(((J1736/60)/60)/24)+DATE(1970,1,1)</f>
        <v>42102.036527777775</v>
      </c>
      <c r="T1736" s="12">
        <f>(((I1736/60)/60)/24)+DATE(1970,1,1)</f>
        <v>42132.036527777775</v>
      </c>
      <c r="U1736" s="14">
        <f>YEAR(T1736)</f>
        <v>2015</v>
      </c>
    </row>
    <row r="1737" spans="1:21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>ROUND(((E1737 / D1737)*100), 0)</f>
        <v>11</v>
      </c>
      <c r="P1737">
        <f>IF(L1737&lt;&gt;0, ROUND(E1737/L1737, 2), 0)</f>
        <v>55</v>
      </c>
      <c r="Q1737" s="5" t="str">
        <f>LEFT(N1737, SEARCH("/",N1737,1)-1)</f>
        <v>music</v>
      </c>
      <c r="R1737" s="5" t="str">
        <f>RIGHT(N1737, LEN(N1737) - LEN(Q1737) - 1)</f>
        <v>faith</v>
      </c>
      <c r="S1737" s="11">
        <f>(((J1737/60)/60)/24)+DATE(1970,1,1)</f>
        <v>42559.814178240747</v>
      </c>
      <c r="T1737" s="12">
        <f>(((I1737/60)/60)/24)+DATE(1970,1,1)</f>
        <v>42589.814178240747</v>
      </c>
      <c r="U1737" s="14">
        <f>YEAR(T1737)</f>
        <v>2016</v>
      </c>
    </row>
    <row r="1738" spans="1:21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>ROUND(((E1738 / D1738)*100), 0)</f>
        <v>1</v>
      </c>
      <c r="P1738">
        <f>IF(L1738&lt;&gt;0, ROUND(E1738/L1738, 2), 0)</f>
        <v>22</v>
      </c>
      <c r="Q1738" s="5" t="str">
        <f>LEFT(N1738, SEARCH("/",N1738,1)-1)</f>
        <v>music</v>
      </c>
      <c r="R1738" s="5" t="str">
        <f>RIGHT(N1738, LEN(N1738) - LEN(Q1738) - 1)</f>
        <v>faith</v>
      </c>
      <c r="S1738" s="11">
        <f>(((J1738/60)/60)/24)+DATE(1970,1,1)</f>
        <v>42286.861493055556</v>
      </c>
      <c r="T1738" s="12">
        <f>(((I1738/60)/60)/24)+DATE(1970,1,1)</f>
        <v>42316.90315972222</v>
      </c>
      <c r="U1738" s="14">
        <f>YEAR(T1738)</f>
        <v>2015</v>
      </c>
    </row>
    <row r="1739" spans="1:21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>ROUND(((E1739 / D1739)*100), 0)</f>
        <v>21</v>
      </c>
      <c r="P1739">
        <f>IF(L1739&lt;&gt;0, ROUND(E1739/L1739, 2), 0)</f>
        <v>56.67</v>
      </c>
      <c r="Q1739" s="5" t="str">
        <f>LEFT(N1739, SEARCH("/",N1739,1)-1)</f>
        <v>music</v>
      </c>
      <c r="R1739" s="5" t="str">
        <f>RIGHT(N1739, LEN(N1739) - LEN(Q1739) - 1)</f>
        <v>faith</v>
      </c>
      <c r="S1739" s="11">
        <f>(((J1739/60)/60)/24)+DATE(1970,1,1)</f>
        <v>42175.948981481488</v>
      </c>
      <c r="T1739" s="12">
        <f>(((I1739/60)/60)/24)+DATE(1970,1,1)</f>
        <v>42205.948981481488</v>
      </c>
      <c r="U1739" s="14">
        <f>YEAR(T1739)</f>
        <v>2015</v>
      </c>
    </row>
    <row r="1740" spans="1:21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>ROUND(((E1740 / D1740)*100), 0)</f>
        <v>0</v>
      </c>
      <c r="P1740">
        <f>IF(L1740&lt;&gt;0, ROUND(E1740/L1740, 2), 0)</f>
        <v>20</v>
      </c>
      <c r="Q1740" s="5" t="str">
        <f>LEFT(N1740, SEARCH("/",N1740,1)-1)</f>
        <v>music</v>
      </c>
      <c r="R1740" s="5" t="str">
        <f>RIGHT(N1740, LEN(N1740) - LEN(Q1740) - 1)</f>
        <v>faith</v>
      </c>
      <c r="S1740" s="11">
        <f>(((J1740/60)/60)/24)+DATE(1970,1,1)</f>
        <v>41884.874328703707</v>
      </c>
      <c r="T1740" s="12">
        <f>(((I1740/60)/60)/24)+DATE(1970,1,1)</f>
        <v>41914.874328703707</v>
      </c>
      <c r="U1740" s="14">
        <f>YEAR(T1740)</f>
        <v>2014</v>
      </c>
    </row>
    <row r="1741" spans="1:21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>ROUND(((E1741 / D1741)*100), 0)</f>
        <v>0</v>
      </c>
      <c r="P1741">
        <f>IF(L1741&lt;&gt;0, ROUND(E1741/L1741, 2), 0)</f>
        <v>1</v>
      </c>
      <c r="Q1741" s="5" t="str">
        <f>LEFT(N1741, SEARCH("/",N1741,1)-1)</f>
        <v>music</v>
      </c>
      <c r="R1741" s="5" t="str">
        <f>RIGHT(N1741, LEN(N1741) - LEN(Q1741) - 1)</f>
        <v>faith</v>
      </c>
      <c r="S1741" s="11">
        <f>(((J1741/60)/60)/24)+DATE(1970,1,1)</f>
        <v>42435.874212962968</v>
      </c>
      <c r="T1741" s="12">
        <f>(((I1741/60)/60)/24)+DATE(1970,1,1)</f>
        <v>42494.832546296297</v>
      </c>
      <c r="U1741" s="14">
        <f>YEAR(T1741)</f>
        <v>2016</v>
      </c>
    </row>
    <row r="1742" spans="1:21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>ROUND(((E1742 / D1742)*100), 0)</f>
        <v>0</v>
      </c>
      <c r="P1742">
        <f>IF(L1742&lt;&gt;0, ROUND(E1742/L1742, 2), 0)</f>
        <v>0</v>
      </c>
      <c r="Q1742" s="5" t="str">
        <f>LEFT(N1742, SEARCH("/",N1742,1)-1)</f>
        <v>music</v>
      </c>
      <c r="R1742" s="5" t="str">
        <f>RIGHT(N1742, LEN(N1742) - LEN(Q1742) - 1)</f>
        <v>faith</v>
      </c>
      <c r="S1742" s="11">
        <f>(((J1742/60)/60)/24)+DATE(1970,1,1)</f>
        <v>42171.817384259266</v>
      </c>
      <c r="T1742" s="12">
        <f>(((I1742/60)/60)/24)+DATE(1970,1,1)</f>
        <v>42201.817384259266</v>
      </c>
      <c r="U1742" s="14">
        <f>YEAR(T1742)</f>
        <v>2015</v>
      </c>
    </row>
    <row r="1743" spans="1:21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>ROUND(((E1743 / D1743)*100), 0)</f>
        <v>111</v>
      </c>
      <c r="P1743">
        <f>IF(L1743&lt;&gt;0, ROUND(E1743/L1743, 2), 0)</f>
        <v>25.58</v>
      </c>
      <c r="Q1743" s="5" t="str">
        <f>LEFT(N1743, SEARCH("/",N1743,1)-1)</f>
        <v>photography</v>
      </c>
      <c r="R1743" s="5" t="str">
        <f>RIGHT(N1743, LEN(N1743) - LEN(Q1743) - 1)</f>
        <v>photobooks</v>
      </c>
      <c r="S1743" s="11">
        <f>(((J1743/60)/60)/24)+DATE(1970,1,1)</f>
        <v>42120.628136574072</v>
      </c>
      <c r="T1743" s="12">
        <f>(((I1743/60)/60)/24)+DATE(1970,1,1)</f>
        <v>42165.628136574072</v>
      </c>
      <c r="U1743" s="14">
        <f>YEAR(T1743)</f>
        <v>2015</v>
      </c>
    </row>
    <row r="1744" spans="1:21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>ROUND(((E1744 / D1744)*100), 0)</f>
        <v>109</v>
      </c>
      <c r="P1744">
        <f>IF(L1744&lt;&gt;0, ROUND(E1744/L1744, 2), 0)</f>
        <v>63.97</v>
      </c>
      <c r="Q1744" s="5" t="str">
        <f>LEFT(N1744, SEARCH("/",N1744,1)-1)</f>
        <v>photography</v>
      </c>
      <c r="R1744" s="5" t="str">
        <f>RIGHT(N1744, LEN(N1744) - LEN(Q1744) - 1)</f>
        <v>photobooks</v>
      </c>
      <c r="S1744" s="11">
        <f>(((J1744/60)/60)/24)+DATE(1970,1,1)</f>
        <v>42710.876967592587</v>
      </c>
      <c r="T1744" s="12">
        <f>(((I1744/60)/60)/24)+DATE(1970,1,1)</f>
        <v>42742.875</v>
      </c>
      <c r="U1744" s="14">
        <f>YEAR(T1744)</f>
        <v>2017</v>
      </c>
    </row>
    <row r="1745" spans="1:21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>ROUND(((E1745 / D1745)*100), 0)</f>
        <v>100</v>
      </c>
      <c r="P1745">
        <f>IF(L1745&lt;&gt;0, ROUND(E1745/L1745, 2), 0)</f>
        <v>89.93</v>
      </c>
      <c r="Q1745" s="5" t="str">
        <f>LEFT(N1745, SEARCH("/",N1745,1)-1)</f>
        <v>photography</v>
      </c>
      <c r="R1745" s="5" t="str">
        <f>RIGHT(N1745, LEN(N1745) - LEN(Q1745) - 1)</f>
        <v>photobooks</v>
      </c>
      <c r="S1745" s="11">
        <f>(((J1745/60)/60)/24)+DATE(1970,1,1)</f>
        <v>42586.925636574073</v>
      </c>
      <c r="T1745" s="12">
        <f>(((I1745/60)/60)/24)+DATE(1970,1,1)</f>
        <v>42609.165972222225</v>
      </c>
      <c r="U1745" s="14">
        <f>YEAR(T1745)</f>
        <v>2016</v>
      </c>
    </row>
    <row r="1746" spans="1:21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>ROUND(((E1746 / D1746)*100), 0)</f>
        <v>118</v>
      </c>
      <c r="P1746">
        <f>IF(L1746&lt;&gt;0, ROUND(E1746/L1746, 2), 0)</f>
        <v>93.07</v>
      </c>
      <c r="Q1746" s="5" t="str">
        <f>LEFT(N1746, SEARCH("/",N1746,1)-1)</f>
        <v>photography</v>
      </c>
      <c r="R1746" s="5" t="str">
        <f>RIGHT(N1746, LEN(N1746) - LEN(Q1746) - 1)</f>
        <v>photobooks</v>
      </c>
      <c r="S1746" s="11">
        <f>(((J1746/60)/60)/24)+DATE(1970,1,1)</f>
        <v>42026.605057870373</v>
      </c>
      <c r="T1746" s="12">
        <f>(((I1746/60)/60)/24)+DATE(1970,1,1)</f>
        <v>42071.563391203701</v>
      </c>
      <c r="U1746" s="14">
        <f>YEAR(T1746)</f>
        <v>2015</v>
      </c>
    </row>
    <row r="1747" spans="1:21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>ROUND(((E1747 / D1747)*100), 0)</f>
        <v>114</v>
      </c>
      <c r="P1747">
        <f>IF(L1747&lt;&gt;0, ROUND(E1747/L1747, 2), 0)</f>
        <v>89.67</v>
      </c>
      <c r="Q1747" s="5" t="str">
        <f>LEFT(N1747, SEARCH("/",N1747,1)-1)</f>
        <v>photography</v>
      </c>
      <c r="R1747" s="5" t="str">
        <f>RIGHT(N1747, LEN(N1747) - LEN(Q1747) - 1)</f>
        <v>photobooks</v>
      </c>
      <c r="S1747" s="11">
        <f>(((J1747/60)/60)/24)+DATE(1970,1,1)</f>
        <v>42690.259699074071</v>
      </c>
      <c r="T1747" s="12">
        <f>(((I1747/60)/60)/24)+DATE(1970,1,1)</f>
        <v>42726.083333333328</v>
      </c>
      <c r="U1747" s="14">
        <f>YEAR(T1747)</f>
        <v>2016</v>
      </c>
    </row>
    <row r="1748" spans="1:21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>ROUND(((E1748 / D1748)*100), 0)</f>
        <v>148</v>
      </c>
      <c r="P1748">
        <f>IF(L1748&lt;&gt;0, ROUND(E1748/L1748, 2), 0)</f>
        <v>207.62</v>
      </c>
      <c r="Q1748" s="5" t="str">
        <f>LEFT(N1748, SEARCH("/",N1748,1)-1)</f>
        <v>photography</v>
      </c>
      <c r="R1748" s="5" t="str">
        <f>RIGHT(N1748, LEN(N1748) - LEN(Q1748) - 1)</f>
        <v>photobooks</v>
      </c>
      <c r="S1748" s="11">
        <f>(((J1748/60)/60)/24)+DATE(1970,1,1)</f>
        <v>42668.176701388889</v>
      </c>
      <c r="T1748" s="12">
        <f>(((I1748/60)/60)/24)+DATE(1970,1,1)</f>
        <v>42698.083333333328</v>
      </c>
      <c r="U1748" s="14">
        <f>YEAR(T1748)</f>
        <v>2016</v>
      </c>
    </row>
    <row r="1749" spans="1:21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>ROUND(((E1749 / D1749)*100), 0)</f>
        <v>105</v>
      </c>
      <c r="P1749">
        <f>IF(L1749&lt;&gt;0, ROUND(E1749/L1749, 2), 0)</f>
        <v>59.41</v>
      </c>
      <c r="Q1749" s="5" t="str">
        <f>LEFT(N1749, SEARCH("/",N1749,1)-1)</f>
        <v>photography</v>
      </c>
      <c r="R1749" s="5" t="str">
        <f>RIGHT(N1749, LEN(N1749) - LEN(Q1749) - 1)</f>
        <v>photobooks</v>
      </c>
      <c r="S1749" s="11">
        <f>(((J1749/60)/60)/24)+DATE(1970,1,1)</f>
        <v>42292.435532407413</v>
      </c>
      <c r="T1749" s="12">
        <f>(((I1749/60)/60)/24)+DATE(1970,1,1)</f>
        <v>42321.625</v>
      </c>
      <c r="U1749" s="14">
        <f>YEAR(T1749)</f>
        <v>2015</v>
      </c>
    </row>
    <row r="1750" spans="1:21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>ROUND(((E1750 / D1750)*100), 0)</f>
        <v>130</v>
      </c>
      <c r="P1750">
        <f>IF(L1750&lt;&gt;0, ROUND(E1750/L1750, 2), 0)</f>
        <v>358.97</v>
      </c>
      <c r="Q1750" s="5" t="str">
        <f>LEFT(N1750, SEARCH("/",N1750,1)-1)</f>
        <v>photography</v>
      </c>
      <c r="R1750" s="5" t="str">
        <f>RIGHT(N1750, LEN(N1750) - LEN(Q1750) - 1)</f>
        <v>photobooks</v>
      </c>
      <c r="S1750" s="11">
        <f>(((J1750/60)/60)/24)+DATE(1970,1,1)</f>
        <v>42219.950729166667</v>
      </c>
      <c r="T1750" s="12">
        <f>(((I1750/60)/60)/24)+DATE(1970,1,1)</f>
        <v>42249.950729166667</v>
      </c>
      <c r="U1750" s="14">
        <f>YEAR(T1750)</f>
        <v>2015</v>
      </c>
    </row>
    <row r="1751" spans="1:21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>ROUND(((E1751 / D1751)*100), 0)</f>
        <v>123</v>
      </c>
      <c r="P1751">
        <f>IF(L1751&lt;&gt;0, ROUND(E1751/L1751, 2), 0)</f>
        <v>94.74</v>
      </c>
      <c r="Q1751" s="5" t="str">
        <f>LEFT(N1751, SEARCH("/",N1751,1)-1)</f>
        <v>photography</v>
      </c>
      <c r="R1751" s="5" t="str">
        <f>RIGHT(N1751, LEN(N1751) - LEN(Q1751) - 1)</f>
        <v>photobooks</v>
      </c>
      <c r="S1751" s="11">
        <f>(((J1751/60)/60)/24)+DATE(1970,1,1)</f>
        <v>42758.975937499999</v>
      </c>
      <c r="T1751" s="12">
        <f>(((I1751/60)/60)/24)+DATE(1970,1,1)</f>
        <v>42795.791666666672</v>
      </c>
      <c r="U1751" s="14">
        <f>YEAR(T1751)</f>
        <v>2017</v>
      </c>
    </row>
    <row r="1752" spans="1:21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>ROUND(((E1752 / D1752)*100), 0)</f>
        <v>202</v>
      </c>
      <c r="P1752">
        <f>IF(L1752&lt;&gt;0, ROUND(E1752/L1752, 2), 0)</f>
        <v>80.650000000000006</v>
      </c>
      <c r="Q1752" s="5" t="str">
        <f>LEFT(N1752, SEARCH("/",N1752,1)-1)</f>
        <v>photography</v>
      </c>
      <c r="R1752" s="5" t="str">
        <f>RIGHT(N1752, LEN(N1752) - LEN(Q1752) - 1)</f>
        <v>photobooks</v>
      </c>
      <c r="S1752" s="11">
        <f>(((J1752/60)/60)/24)+DATE(1970,1,1)</f>
        <v>42454.836851851855</v>
      </c>
      <c r="T1752" s="12">
        <f>(((I1752/60)/60)/24)+DATE(1970,1,1)</f>
        <v>42479.836851851855</v>
      </c>
      <c r="U1752" s="14">
        <f>YEAR(T1752)</f>
        <v>2016</v>
      </c>
    </row>
    <row r="1753" spans="1:21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>ROUND(((E1753 / D1753)*100), 0)</f>
        <v>103</v>
      </c>
      <c r="P1753">
        <f>IF(L1753&lt;&gt;0, ROUND(E1753/L1753, 2), 0)</f>
        <v>168.69</v>
      </c>
      <c r="Q1753" s="5" t="str">
        <f>LEFT(N1753, SEARCH("/",N1753,1)-1)</f>
        <v>photography</v>
      </c>
      <c r="R1753" s="5" t="str">
        <f>RIGHT(N1753, LEN(N1753) - LEN(Q1753) - 1)</f>
        <v>photobooks</v>
      </c>
      <c r="S1753" s="11">
        <f>(((J1753/60)/60)/24)+DATE(1970,1,1)</f>
        <v>42052.7815162037</v>
      </c>
      <c r="T1753" s="12">
        <f>(((I1753/60)/60)/24)+DATE(1970,1,1)</f>
        <v>42082.739849537036</v>
      </c>
      <c r="U1753" s="14">
        <f>YEAR(T1753)</f>
        <v>2015</v>
      </c>
    </row>
    <row r="1754" spans="1:21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>ROUND(((E1754 / D1754)*100), 0)</f>
        <v>260</v>
      </c>
      <c r="P1754">
        <f>IF(L1754&lt;&gt;0, ROUND(E1754/L1754, 2), 0)</f>
        <v>34.69</v>
      </c>
      <c r="Q1754" s="5" t="str">
        <f>LEFT(N1754, SEARCH("/",N1754,1)-1)</f>
        <v>photography</v>
      </c>
      <c r="R1754" s="5" t="str">
        <f>RIGHT(N1754, LEN(N1754) - LEN(Q1754) - 1)</f>
        <v>photobooks</v>
      </c>
      <c r="S1754" s="11">
        <f>(((J1754/60)/60)/24)+DATE(1970,1,1)</f>
        <v>42627.253263888888</v>
      </c>
      <c r="T1754" s="12">
        <f>(((I1754/60)/60)/24)+DATE(1970,1,1)</f>
        <v>42657.253263888888</v>
      </c>
      <c r="U1754" s="14">
        <f>YEAR(T1754)</f>
        <v>2016</v>
      </c>
    </row>
    <row r="1755" spans="1:21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>ROUND(((E1755 / D1755)*100), 0)</f>
        <v>108</v>
      </c>
      <c r="P1755">
        <f>IF(L1755&lt;&gt;0, ROUND(E1755/L1755, 2), 0)</f>
        <v>462.86</v>
      </c>
      <c r="Q1755" s="5" t="str">
        <f>LEFT(N1755, SEARCH("/",N1755,1)-1)</f>
        <v>photography</v>
      </c>
      <c r="R1755" s="5" t="str">
        <f>RIGHT(N1755, LEN(N1755) - LEN(Q1755) - 1)</f>
        <v>photobooks</v>
      </c>
      <c r="S1755" s="11">
        <f>(((J1755/60)/60)/24)+DATE(1970,1,1)</f>
        <v>42420.74962962963</v>
      </c>
      <c r="T1755" s="12">
        <f>(((I1755/60)/60)/24)+DATE(1970,1,1)</f>
        <v>42450.707962962959</v>
      </c>
      <c r="U1755" s="14">
        <f>YEAR(T1755)</f>
        <v>2016</v>
      </c>
    </row>
    <row r="1756" spans="1:21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>ROUND(((E1756 / D1756)*100), 0)</f>
        <v>111</v>
      </c>
      <c r="P1756">
        <f>IF(L1756&lt;&gt;0, ROUND(E1756/L1756, 2), 0)</f>
        <v>104.39</v>
      </c>
      <c r="Q1756" s="5" t="str">
        <f>LEFT(N1756, SEARCH("/",N1756,1)-1)</f>
        <v>photography</v>
      </c>
      <c r="R1756" s="5" t="str">
        <f>RIGHT(N1756, LEN(N1756) - LEN(Q1756) - 1)</f>
        <v>photobooks</v>
      </c>
      <c r="S1756" s="11">
        <f>(((J1756/60)/60)/24)+DATE(1970,1,1)</f>
        <v>42067.876770833333</v>
      </c>
      <c r="T1756" s="12">
        <f>(((I1756/60)/60)/24)+DATE(1970,1,1)</f>
        <v>42097.835104166668</v>
      </c>
      <c r="U1756" s="14">
        <f>YEAR(T1756)</f>
        <v>2015</v>
      </c>
    </row>
    <row r="1757" spans="1:21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>ROUND(((E1757 / D1757)*100), 0)</f>
        <v>120</v>
      </c>
      <c r="P1757">
        <f>IF(L1757&lt;&gt;0, ROUND(E1757/L1757, 2), 0)</f>
        <v>7.5</v>
      </c>
      <c r="Q1757" s="5" t="str">
        <f>LEFT(N1757, SEARCH("/",N1757,1)-1)</f>
        <v>photography</v>
      </c>
      <c r="R1757" s="5" t="str">
        <f>RIGHT(N1757, LEN(N1757) - LEN(Q1757) - 1)</f>
        <v>photobooks</v>
      </c>
      <c r="S1757" s="11">
        <f>(((J1757/60)/60)/24)+DATE(1970,1,1)</f>
        <v>42252.788900462961</v>
      </c>
      <c r="T1757" s="12">
        <f>(((I1757/60)/60)/24)+DATE(1970,1,1)</f>
        <v>42282.788900462961</v>
      </c>
      <c r="U1757" s="14">
        <f>YEAR(T1757)</f>
        <v>2015</v>
      </c>
    </row>
    <row r="1758" spans="1:21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>ROUND(((E1758 / D1758)*100), 0)</f>
        <v>103</v>
      </c>
      <c r="P1758">
        <f>IF(L1758&lt;&gt;0, ROUND(E1758/L1758, 2), 0)</f>
        <v>47.13</v>
      </c>
      <c r="Q1758" s="5" t="str">
        <f>LEFT(N1758, SEARCH("/",N1758,1)-1)</f>
        <v>photography</v>
      </c>
      <c r="R1758" s="5" t="str">
        <f>RIGHT(N1758, LEN(N1758) - LEN(Q1758) - 1)</f>
        <v>photobooks</v>
      </c>
      <c r="S1758" s="11">
        <f>(((J1758/60)/60)/24)+DATE(1970,1,1)</f>
        <v>42571.167465277773</v>
      </c>
      <c r="T1758" s="12">
        <f>(((I1758/60)/60)/24)+DATE(1970,1,1)</f>
        <v>42611.167465277773</v>
      </c>
      <c r="U1758" s="14">
        <f>YEAR(T1758)</f>
        <v>2016</v>
      </c>
    </row>
    <row r="1759" spans="1:21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>ROUND(((E1759 / D1759)*100), 0)</f>
        <v>116</v>
      </c>
      <c r="P1759">
        <f>IF(L1759&lt;&gt;0, ROUND(E1759/L1759, 2), 0)</f>
        <v>414.29</v>
      </c>
      <c r="Q1759" s="5" t="str">
        <f>LEFT(N1759, SEARCH("/",N1759,1)-1)</f>
        <v>photography</v>
      </c>
      <c r="R1759" s="5" t="str">
        <f>RIGHT(N1759, LEN(N1759) - LEN(Q1759) - 1)</f>
        <v>photobooks</v>
      </c>
      <c r="S1759" s="11">
        <f>(((J1759/60)/60)/24)+DATE(1970,1,1)</f>
        <v>42733.827349537038</v>
      </c>
      <c r="T1759" s="12">
        <f>(((I1759/60)/60)/24)+DATE(1970,1,1)</f>
        <v>42763.811805555553</v>
      </c>
      <c r="U1759" s="14">
        <f>YEAR(T1759)</f>
        <v>2017</v>
      </c>
    </row>
    <row r="1760" spans="1:21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>ROUND(((E1760 / D1760)*100), 0)</f>
        <v>115</v>
      </c>
      <c r="P1760">
        <f>IF(L1760&lt;&gt;0, ROUND(E1760/L1760, 2), 0)</f>
        <v>42.48</v>
      </c>
      <c r="Q1760" s="5" t="str">
        <f>LEFT(N1760, SEARCH("/",N1760,1)-1)</f>
        <v>photography</v>
      </c>
      <c r="R1760" s="5" t="str">
        <f>RIGHT(N1760, LEN(N1760) - LEN(Q1760) - 1)</f>
        <v>photobooks</v>
      </c>
      <c r="S1760" s="11">
        <f>(((J1760/60)/60)/24)+DATE(1970,1,1)</f>
        <v>42505.955925925926</v>
      </c>
      <c r="T1760" s="12">
        <f>(((I1760/60)/60)/24)+DATE(1970,1,1)</f>
        <v>42565.955925925926</v>
      </c>
      <c r="U1760" s="14">
        <f>YEAR(T1760)</f>
        <v>2016</v>
      </c>
    </row>
    <row r="1761" spans="1:21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>ROUND(((E1761 / D1761)*100), 0)</f>
        <v>107</v>
      </c>
      <c r="P1761">
        <f>IF(L1761&lt;&gt;0, ROUND(E1761/L1761, 2), 0)</f>
        <v>108.78</v>
      </c>
      <c r="Q1761" s="5" t="str">
        <f>LEFT(N1761, SEARCH("/",N1761,1)-1)</f>
        <v>photography</v>
      </c>
      <c r="R1761" s="5" t="str">
        <f>RIGHT(N1761, LEN(N1761) - LEN(Q1761) - 1)</f>
        <v>photobooks</v>
      </c>
      <c r="S1761" s="11">
        <f>(((J1761/60)/60)/24)+DATE(1970,1,1)</f>
        <v>42068.829039351855</v>
      </c>
      <c r="T1761" s="12">
        <f>(((I1761/60)/60)/24)+DATE(1970,1,1)</f>
        <v>42088.787372685183</v>
      </c>
      <c r="U1761" s="14">
        <f>YEAR(T1761)</f>
        <v>2015</v>
      </c>
    </row>
    <row r="1762" spans="1:21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>ROUND(((E1762 / D1762)*100), 0)</f>
        <v>165</v>
      </c>
      <c r="P1762">
        <f>IF(L1762&lt;&gt;0, ROUND(E1762/L1762, 2), 0)</f>
        <v>81.099999999999994</v>
      </c>
      <c r="Q1762" s="5" t="str">
        <f>LEFT(N1762, SEARCH("/",N1762,1)-1)</f>
        <v>photography</v>
      </c>
      <c r="R1762" s="5" t="str">
        <f>RIGHT(N1762, LEN(N1762) - LEN(Q1762) - 1)</f>
        <v>photobooks</v>
      </c>
      <c r="S1762" s="11">
        <f>(((J1762/60)/60)/24)+DATE(1970,1,1)</f>
        <v>42405.67260416667</v>
      </c>
      <c r="T1762" s="12">
        <f>(((I1762/60)/60)/24)+DATE(1970,1,1)</f>
        <v>42425.67260416667</v>
      </c>
      <c r="U1762" s="14">
        <f>YEAR(T1762)</f>
        <v>2016</v>
      </c>
    </row>
    <row r="1763" spans="1:21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>ROUND(((E1763 / D1763)*100), 0)</f>
        <v>155</v>
      </c>
      <c r="P1763">
        <f>IF(L1763&lt;&gt;0, ROUND(E1763/L1763, 2), 0)</f>
        <v>51.67</v>
      </c>
      <c r="Q1763" s="5" t="str">
        <f>LEFT(N1763, SEARCH("/",N1763,1)-1)</f>
        <v>photography</v>
      </c>
      <c r="R1763" s="5" t="str">
        <f>RIGHT(N1763, LEN(N1763) - LEN(Q1763) - 1)</f>
        <v>photobooks</v>
      </c>
      <c r="S1763" s="11">
        <f>(((J1763/60)/60)/24)+DATE(1970,1,1)</f>
        <v>42209.567824074074</v>
      </c>
      <c r="T1763" s="12">
        <f>(((I1763/60)/60)/24)+DATE(1970,1,1)</f>
        <v>42259.567824074074</v>
      </c>
      <c r="U1763" s="14">
        <f>YEAR(T1763)</f>
        <v>2015</v>
      </c>
    </row>
    <row r="1764" spans="1:21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>ROUND(((E1764 / D1764)*100), 0)</f>
        <v>885</v>
      </c>
      <c r="P1764">
        <f>IF(L1764&lt;&gt;0, ROUND(E1764/L1764, 2), 0)</f>
        <v>35.4</v>
      </c>
      <c r="Q1764" s="5" t="str">
        <f>LEFT(N1764, SEARCH("/",N1764,1)-1)</f>
        <v>photography</v>
      </c>
      <c r="R1764" s="5" t="str">
        <f>RIGHT(N1764, LEN(N1764) - LEN(Q1764) - 1)</f>
        <v>photobooks</v>
      </c>
      <c r="S1764" s="11">
        <f>(((J1764/60)/60)/24)+DATE(1970,1,1)</f>
        <v>42410.982002314813</v>
      </c>
      <c r="T1764" s="12">
        <f>(((I1764/60)/60)/24)+DATE(1970,1,1)</f>
        <v>42440.982002314813</v>
      </c>
      <c r="U1764" s="14">
        <f>YEAR(T1764)</f>
        <v>2016</v>
      </c>
    </row>
    <row r="1765" spans="1:21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>ROUND(((E1765 / D1765)*100), 0)</f>
        <v>102</v>
      </c>
      <c r="P1765">
        <f>IF(L1765&lt;&gt;0, ROUND(E1765/L1765, 2), 0)</f>
        <v>103.64</v>
      </c>
      <c r="Q1765" s="5" t="str">
        <f>LEFT(N1765, SEARCH("/",N1765,1)-1)</f>
        <v>photography</v>
      </c>
      <c r="R1765" s="5" t="str">
        <f>RIGHT(N1765, LEN(N1765) - LEN(Q1765) - 1)</f>
        <v>photobooks</v>
      </c>
      <c r="S1765" s="11">
        <f>(((J1765/60)/60)/24)+DATE(1970,1,1)</f>
        <v>42636.868518518517</v>
      </c>
      <c r="T1765" s="12">
        <f>(((I1765/60)/60)/24)+DATE(1970,1,1)</f>
        <v>42666.868518518517</v>
      </c>
      <c r="U1765" s="14">
        <f>YEAR(T1765)</f>
        <v>2016</v>
      </c>
    </row>
    <row r="1766" spans="1:21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>ROUND(((E1766 / D1766)*100), 0)</f>
        <v>20</v>
      </c>
      <c r="P1766">
        <f>IF(L1766&lt;&gt;0, ROUND(E1766/L1766, 2), 0)</f>
        <v>55.28</v>
      </c>
      <c r="Q1766" s="5" t="str">
        <f>LEFT(N1766, SEARCH("/",N1766,1)-1)</f>
        <v>photography</v>
      </c>
      <c r="R1766" s="5" t="str">
        <f>RIGHT(N1766, LEN(N1766) - LEN(Q1766) - 1)</f>
        <v>photobooks</v>
      </c>
      <c r="S1766" s="11">
        <f>(((J1766/60)/60)/24)+DATE(1970,1,1)</f>
        <v>41825.485868055555</v>
      </c>
      <c r="T1766" s="12">
        <f>(((I1766/60)/60)/24)+DATE(1970,1,1)</f>
        <v>41854.485868055555</v>
      </c>
      <c r="U1766" s="14">
        <f>YEAR(T1766)</f>
        <v>2014</v>
      </c>
    </row>
    <row r="1767" spans="1:21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>ROUND(((E1767 / D1767)*100), 0)</f>
        <v>59</v>
      </c>
      <c r="P1767">
        <f>IF(L1767&lt;&gt;0, ROUND(E1767/L1767, 2), 0)</f>
        <v>72.17</v>
      </c>
      <c r="Q1767" s="5" t="str">
        <f>LEFT(N1767, SEARCH("/",N1767,1)-1)</f>
        <v>photography</v>
      </c>
      <c r="R1767" s="5" t="str">
        <f>RIGHT(N1767, LEN(N1767) - LEN(Q1767) - 1)</f>
        <v>photobooks</v>
      </c>
      <c r="S1767" s="11">
        <f>(((J1767/60)/60)/24)+DATE(1970,1,1)</f>
        <v>41834.980462962965</v>
      </c>
      <c r="T1767" s="12">
        <f>(((I1767/60)/60)/24)+DATE(1970,1,1)</f>
        <v>41864.980462962965</v>
      </c>
      <c r="U1767" s="14">
        <f>YEAR(T1767)</f>
        <v>2014</v>
      </c>
    </row>
    <row r="1768" spans="1:21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>ROUND(((E1768 / D1768)*100), 0)</f>
        <v>0</v>
      </c>
      <c r="P1768">
        <f>IF(L1768&lt;&gt;0, ROUND(E1768/L1768, 2), 0)</f>
        <v>0</v>
      </c>
      <c r="Q1768" s="5" t="str">
        <f>LEFT(N1768, SEARCH("/",N1768,1)-1)</f>
        <v>photography</v>
      </c>
      <c r="R1768" s="5" t="str">
        <f>RIGHT(N1768, LEN(N1768) - LEN(Q1768) - 1)</f>
        <v>photobooks</v>
      </c>
      <c r="S1768" s="11">
        <f>(((J1768/60)/60)/24)+DATE(1970,1,1)</f>
        <v>41855.859814814816</v>
      </c>
      <c r="T1768" s="12">
        <f>(((I1768/60)/60)/24)+DATE(1970,1,1)</f>
        <v>41876.859814814816</v>
      </c>
      <c r="U1768" s="14">
        <f>YEAR(T1768)</f>
        <v>2014</v>
      </c>
    </row>
    <row r="1769" spans="1:21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>ROUND(((E1769 / D1769)*100), 0)</f>
        <v>46</v>
      </c>
      <c r="P1769">
        <f>IF(L1769&lt;&gt;0, ROUND(E1769/L1769, 2), 0)</f>
        <v>58.62</v>
      </c>
      <c r="Q1769" s="5" t="str">
        <f>LEFT(N1769, SEARCH("/",N1769,1)-1)</f>
        <v>photography</v>
      </c>
      <c r="R1769" s="5" t="str">
        <f>RIGHT(N1769, LEN(N1769) - LEN(Q1769) - 1)</f>
        <v>photobooks</v>
      </c>
      <c r="S1769" s="11">
        <f>(((J1769/60)/60)/24)+DATE(1970,1,1)</f>
        <v>41824.658379629633</v>
      </c>
      <c r="T1769" s="12">
        <f>(((I1769/60)/60)/24)+DATE(1970,1,1)</f>
        <v>41854.658379629633</v>
      </c>
      <c r="U1769" s="14">
        <f>YEAR(T1769)</f>
        <v>2014</v>
      </c>
    </row>
    <row r="1770" spans="1:21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>ROUND(((E1770 / D1770)*100), 0)</f>
        <v>4</v>
      </c>
      <c r="P1770">
        <f>IF(L1770&lt;&gt;0, ROUND(E1770/L1770, 2), 0)</f>
        <v>12.47</v>
      </c>
      <c r="Q1770" s="5" t="str">
        <f>LEFT(N1770, SEARCH("/",N1770,1)-1)</f>
        <v>photography</v>
      </c>
      <c r="R1770" s="5" t="str">
        <f>RIGHT(N1770, LEN(N1770) - LEN(Q1770) - 1)</f>
        <v>photobooks</v>
      </c>
      <c r="S1770" s="11">
        <f>(((J1770/60)/60)/24)+DATE(1970,1,1)</f>
        <v>41849.560694444444</v>
      </c>
      <c r="T1770" s="12">
        <f>(((I1770/60)/60)/24)+DATE(1970,1,1)</f>
        <v>41909.560694444444</v>
      </c>
      <c r="U1770" s="14">
        <f>YEAR(T1770)</f>
        <v>2014</v>
      </c>
    </row>
    <row r="1771" spans="1:21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>ROUND(((E1771 / D1771)*100), 0)</f>
        <v>3</v>
      </c>
      <c r="P1771">
        <f>IF(L1771&lt;&gt;0, ROUND(E1771/L1771, 2), 0)</f>
        <v>49.14</v>
      </c>
      <c r="Q1771" s="5" t="str">
        <f>LEFT(N1771, SEARCH("/",N1771,1)-1)</f>
        <v>photography</v>
      </c>
      <c r="R1771" s="5" t="str">
        <f>RIGHT(N1771, LEN(N1771) - LEN(Q1771) - 1)</f>
        <v>photobooks</v>
      </c>
      <c r="S1771" s="11">
        <f>(((J1771/60)/60)/24)+DATE(1970,1,1)</f>
        <v>41987.818969907406</v>
      </c>
      <c r="T1771" s="12">
        <f>(((I1771/60)/60)/24)+DATE(1970,1,1)</f>
        <v>42017.818969907406</v>
      </c>
      <c r="U1771" s="14">
        <f>YEAR(T1771)</f>
        <v>2015</v>
      </c>
    </row>
    <row r="1772" spans="1:21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>ROUND(((E1772 / D1772)*100), 0)</f>
        <v>57</v>
      </c>
      <c r="P1772">
        <f>IF(L1772&lt;&gt;0, ROUND(E1772/L1772, 2), 0)</f>
        <v>150.5</v>
      </c>
      <c r="Q1772" s="5" t="str">
        <f>LEFT(N1772, SEARCH("/",N1772,1)-1)</f>
        <v>photography</v>
      </c>
      <c r="R1772" s="5" t="str">
        <f>RIGHT(N1772, LEN(N1772) - LEN(Q1772) - 1)</f>
        <v>photobooks</v>
      </c>
      <c r="S1772" s="11">
        <f>(((J1772/60)/60)/24)+DATE(1970,1,1)</f>
        <v>41891.780023148152</v>
      </c>
      <c r="T1772" s="12">
        <f>(((I1772/60)/60)/24)+DATE(1970,1,1)</f>
        <v>41926.780023148152</v>
      </c>
      <c r="U1772" s="14">
        <f>YEAR(T1772)</f>
        <v>2014</v>
      </c>
    </row>
    <row r="1773" spans="1:21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>ROUND(((E1773 / D1773)*100), 0)</f>
        <v>21</v>
      </c>
      <c r="P1773">
        <f>IF(L1773&lt;&gt;0, ROUND(E1773/L1773, 2), 0)</f>
        <v>35.799999999999997</v>
      </c>
      <c r="Q1773" s="5" t="str">
        <f>LEFT(N1773, SEARCH("/",N1773,1)-1)</f>
        <v>photography</v>
      </c>
      <c r="R1773" s="5" t="str">
        <f>RIGHT(N1773, LEN(N1773) - LEN(Q1773) - 1)</f>
        <v>photobooks</v>
      </c>
      <c r="S1773" s="11">
        <f>(((J1773/60)/60)/24)+DATE(1970,1,1)</f>
        <v>41905.979629629634</v>
      </c>
      <c r="T1773" s="12">
        <f>(((I1773/60)/60)/24)+DATE(1970,1,1)</f>
        <v>41935.979629629634</v>
      </c>
      <c r="U1773" s="14">
        <f>YEAR(T1773)</f>
        <v>2014</v>
      </c>
    </row>
    <row r="1774" spans="1:21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>ROUND(((E1774 / D1774)*100), 0)</f>
        <v>16</v>
      </c>
      <c r="P1774">
        <f>IF(L1774&lt;&gt;0, ROUND(E1774/L1774, 2), 0)</f>
        <v>45.16</v>
      </c>
      <c r="Q1774" s="5" t="str">
        <f>LEFT(N1774, SEARCH("/",N1774,1)-1)</f>
        <v>photography</v>
      </c>
      <c r="R1774" s="5" t="str">
        <f>RIGHT(N1774, LEN(N1774) - LEN(Q1774) - 1)</f>
        <v>photobooks</v>
      </c>
      <c r="S1774" s="11">
        <f>(((J1774/60)/60)/24)+DATE(1970,1,1)</f>
        <v>41766.718009259261</v>
      </c>
      <c r="T1774" s="12">
        <f>(((I1774/60)/60)/24)+DATE(1970,1,1)</f>
        <v>41826.718009259261</v>
      </c>
      <c r="U1774" s="14">
        <f>YEAR(T1774)</f>
        <v>2014</v>
      </c>
    </row>
    <row r="1775" spans="1:21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>ROUND(((E1775 / D1775)*100), 0)</f>
        <v>6</v>
      </c>
      <c r="P1775">
        <f>IF(L1775&lt;&gt;0, ROUND(E1775/L1775, 2), 0)</f>
        <v>98.79</v>
      </c>
      <c r="Q1775" s="5" t="str">
        <f>LEFT(N1775, SEARCH("/",N1775,1)-1)</f>
        <v>photography</v>
      </c>
      <c r="R1775" s="5" t="str">
        <f>RIGHT(N1775, LEN(N1775) - LEN(Q1775) - 1)</f>
        <v>photobooks</v>
      </c>
      <c r="S1775" s="11">
        <f>(((J1775/60)/60)/24)+DATE(1970,1,1)</f>
        <v>41978.760393518518</v>
      </c>
      <c r="T1775" s="12">
        <f>(((I1775/60)/60)/24)+DATE(1970,1,1)</f>
        <v>42023.760393518518</v>
      </c>
      <c r="U1775" s="14">
        <f>YEAR(T1775)</f>
        <v>2015</v>
      </c>
    </row>
    <row r="1776" spans="1:21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>ROUND(((E1776 / D1776)*100), 0)</f>
        <v>46</v>
      </c>
      <c r="P1776">
        <f>IF(L1776&lt;&gt;0, ROUND(E1776/L1776, 2), 0)</f>
        <v>88.31</v>
      </c>
      <c r="Q1776" s="5" t="str">
        <f>LEFT(N1776, SEARCH("/",N1776,1)-1)</f>
        <v>photography</v>
      </c>
      <c r="R1776" s="5" t="str">
        <f>RIGHT(N1776, LEN(N1776) - LEN(Q1776) - 1)</f>
        <v>photobooks</v>
      </c>
      <c r="S1776" s="11">
        <f>(((J1776/60)/60)/24)+DATE(1970,1,1)</f>
        <v>41930.218657407408</v>
      </c>
      <c r="T1776" s="12">
        <f>(((I1776/60)/60)/24)+DATE(1970,1,1)</f>
        <v>41972.624305555553</v>
      </c>
      <c r="U1776" s="14">
        <f>YEAR(T1776)</f>
        <v>2014</v>
      </c>
    </row>
    <row r="1777" spans="1:21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>ROUND(((E1777 / D1777)*100), 0)</f>
        <v>65</v>
      </c>
      <c r="P1777">
        <f>IF(L1777&lt;&gt;0, ROUND(E1777/L1777, 2), 0)</f>
        <v>170.63</v>
      </c>
      <c r="Q1777" s="5" t="str">
        <f>LEFT(N1777, SEARCH("/",N1777,1)-1)</f>
        <v>photography</v>
      </c>
      <c r="R1777" s="5" t="str">
        <f>RIGHT(N1777, LEN(N1777) - LEN(Q1777) - 1)</f>
        <v>photobooks</v>
      </c>
      <c r="S1777" s="11">
        <f>(((J1777/60)/60)/24)+DATE(1970,1,1)</f>
        <v>41891.976388888892</v>
      </c>
      <c r="T1777" s="12">
        <f>(((I1777/60)/60)/24)+DATE(1970,1,1)</f>
        <v>41936.976388888892</v>
      </c>
      <c r="U1777" s="14">
        <f>YEAR(T1777)</f>
        <v>2014</v>
      </c>
    </row>
    <row r="1778" spans="1:21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>ROUND(((E1778 / D1778)*100), 0)</f>
        <v>7</v>
      </c>
      <c r="P1778">
        <f>IF(L1778&lt;&gt;0, ROUND(E1778/L1778, 2), 0)</f>
        <v>83.75</v>
      </c>
      <c r="Q1778" s="5" t="str">
        <f>LEFT(N1778, SEARCH("/",N1778,1)-1)</f>
        <v>photography</v>
      </c>
      <c r="R1778" s="5" t="str">
        <f>RIGHT(N1778, LEN(N1778) - LEN(Q1778) - 1)</f>
        <v>photobooks</v>
      </c>
      <c r="S1778" s="11">
        <f>(((J1778/60)/60)/24)+DATE(1970,1,1)</f>
        <v>41905.95684027778</v>
      </c>
      <c r="T1778" s="12">
        <f>(((I1778/60)/60)/24)+DATE(1970,1,1)</f>
        <v>41941.95684027778</v>
      </c>
      <c r="U1778" s="14">
        <f>YEAR(T1778)</f>
        <v>2014</v>
      </c>
    </row>
    <row r="1779" spans="1:21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>ROUND(((E1779 / D1779)*100), 0)</f>
        <v>14</v>
      </c>
      <c r="P1779">
        <f>IF(L1779&lt;&gt;0, ROUND(E1779/L1779, 2), 0)</f>
        <v>65.099999999999994</v>
      </c>
      <c r="Q1779" s="5" t="str">
        <f>LEFT(N1779, SEARCH("/",N1779,1)-1)</f>
        <v>photography</v>
      </c>
      <c r="R1779" s="5" t="str">
        <f>RIGHT(N1779, LEN(N1779) - LEN(Q1779) - 1)</f>
        <v>photobooks</v>
      </c>
      <c r="S1779" s="11">
        <f>(((J1779/60)/60)/24)+DATE(1970,1,1)</f>
        <v>42025.357094907406</v>
      </c>
      <c r="T1779" s="12">
        <f>(((I1779/60)/60)/24)+DATE(1970,1,1)</f>
        <v>42055.357094907406</v>
      </c>
      <c r="U1779" s="14">
        <f>YEAR(T1779)</f>
        <v>2015</v>
      </c>
    </row>
    <row r="1780" spans="1:21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>ROUND(((E1780 / D1780)*100), 0)</f>
        <v>2</v>
      </c>
      <c r="P1780">
        <f>IF(L1780&lt;&gt;0, ROUND(E1780/L1780, 2), 0)</f>
        <v>66.33</v>
      </c>
      <c r="Q1780" s="5" t="str">
        <f>LEFT(N1780, SEARCH("/",N1780,1)-1)</f>
        <v>photography</v>
      </c>
      <c r="R1780" s="5" t="str">
        <f>RIGHT(N1780, LEN(N1780) - LEN(Q1780) - 1)</f>
        <v>photobooks</v>
      </c>
      <c r="S1780" s="11">
        <f>(((J1780/60)/60)/24)+DATE(1970,1,1)</f>
        <v>42045.86336805555</v>
      </c>
      <c r="T1780" s="12">
        <f>(((I1780/60)/60)/24)+DATE(1970,1,1)</f>
        <v>42090.821701388893</v>
      </c>
      <c r="U1780" s="14">
        <f>YEAR(T1780)</f>
        <v>2015</v>
      </c>
    </row>
    <row r="1781" spans="1:21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>ROUND(((E1781 / D1781)*100), 0)</f>
        <v>36</v>
      </c>
      <c r="P1781">
        <f>IF(L1781&lt;&gt;0, ROUND(E1781/L1781, 2), 0)</f>
        <v>104.89</v>
      </c>
      <c r="Q1781" s="5" t="str">
        <f>LEFT(N1781, SEARCH("/",N1781,1)-1)</f>
        <v>photography</v>
      </c>
      <c r="R1781" s="5" t="str">
        <f>RIGHT(N1781, LEN(N1781) - LEN(Q1781) - 1)</f>
        <v>photobooks</v>
      </c>
      <c r="S1781" s="11">
        <f>(((J1781/60)/60)/24)+DATE(1970,1,1)</f>
        <v>42585.691898148143</v>
      </c>
      <c r="T1781" s="12">
        <f>(((I1781/60)/60)/24)+DATE(1970,1,1)</f>
        <v>42615.691898148143</v>
      </c>
      <c r="U1781" s="14">
        <f>YEAR(T1781)</f>
        <v>2016</v>
      </c>
    </row>
    <row r="1782" spans="1:21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>ROUND(((E1782 / D1782)*100), 0)</f>
        <v>40</v>
      </c>
      <c r="P1782">
        <f>IF(L1782&lt;&gt;0, ROUND(E1782/L1782, 2), 0)</f>
        <v>78.44</v>
      </c>
      <c r="Q1782" s="5" t="str">
        <f>LEFT(N1782, SEARCH("/",N1782,1)-1)</f>
        <v>photography</v>
      </c>
      <c r="R1782" s="5" t="str">
        <f>RIGHT(N1782, LEN(N1782) - LEN(Q1782) - 1)</f>
        <v>photobooks</v>
      </c>
      <c r="S1782" s="11">
        <f>(((J1782/60)/60)/24)+DATE(1970,1,1)</f>
        <v>42493.600810185191</v>
      </c>
      <c r="T1782" s="12">
        <f>(((I1782/60)/60)/24)+DATE(1970,1,1)</f>
        <v>42553.600810185191</v>
      </c>
      <c r="U1782" s="14">
        <f>YEAR(T1782)</f>
        <v>2016</v>
      </c>
    </row>
    <row r="1783" spans="1:21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>ROUND(((E1783 / D1783)*100), 0)</f>
        <v>26</v>
      </c>
      <c r="P1783">
        <f>IF(L1783&lt;&gt;0, ROUND(E1783/L1783, 2), 0)</f>
        <v>59.04</v>
      </c>
      <c r="Q1783" s="5" t="str">
        <f>LEFT(N1783, SEARCH("/",N1783,1)-1)</f>
        <v>photography</v>
      </c>
      <c r="R1783" s="5" t="str">
        <f>RIGHT(N1783, LEN(N1783) - LEN(Q1783) - 1)</f>
        <v>photobooks</v>
      </c>
      <c r="S1783" s="11">
        <f>(((J1783/60)/60)/24)+DATE(1970,1,1)</f>
        <v>42597.617418981477</v>
      </c>
      <c r="T1783" s="12">
        <f>(((I1783/60)/60)/24)+DATE(1970,1,1)</f>
        <v>42628.617418981477</v>
      </c>
      <c r="U1783" s="14">
        <f>YEAR(T1783)</f>
        <v>2016</v>
      </c>
    </row>
    <row r="1784" spans="1:21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>ROUND(((E1784 / D1784)*100), 0)</f>
        <v>15</v>
      </c>
      <c r="P1784">
        <f>IF(L1784&lt;&gt;0, ROUND(E1784/L1784, 2), 0)</f>
        <v>71.34</v>
      </c>
      <c r="Q1784" s="5" t="str">
        <f>LEFT(N1784, SEARCH("/",N1784,1)-1)</f>
        <v>photography</v>
      </c>
      <c r="R1784" s="5" t="str">
        <f>RIGHT(N1784, LEN(N1784) - LEN(Q1784) - 1)</f>
        <v>photobooks</v>
      </c>
      <c r="S1784" s="11">
        <f>(((J1784/60)/60)/24)+DATE(1970,1,1)</f>
        <v>42388.575104166666</v>
      </c>
      <c r="T1784" s="12">
        <f>(((I1784/60)/60)/24)+DATE(1970,1,1)</f>
        <v>42421.575104166666</v>
      </c>
      <c r="U1784" s="14">
        <f>YEAR(T1784)</f>
        <v>2016</v>
      </c>
    </row>
    <row r="1785" spans="1:21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>ROUND(((E1785 / D1785)*100), 0)</f>
        <v>24</v>
      </c>
      <c r="P1785">
        <f>IF(L1785&lt;&gt;0, ROUND(E1785/L1785, 2), 0)</f>
        <v>51.23</v>
      </c>
      <c r="Q1785" s="5" t="str">
        <f>LEFT(N1785, SEARCH("/",N1785,1)-1)</f>
        <v>photography</v>
      </c>
      <c r="R1785" s="5" t="str">
        <f>RIGHT(N1785, LEN(N1785) - LEN(Q1785) - 1)</f>
        <v>photobooks</v>
      </c>
      <c r="S1785" s="11">
        <f>(((J1785/60)/60)/24)+DATE(1970,1,1)</f>
        <v>42115.949976851851</v>
      </c>
      <c r="T1785" s="12">
        <f>(((I1785/60)/60)/24)+DATE(1970,1,1)</f>
        <v>42145.949976851851</v>
      </c>
      <c r="U1785" s="14">
        <f>YEAR(T1785)</f>
        <v>2015</v>
      </c>
    </row>
    <row r="1786" spans="1:21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>ROUND(((E1786 / D1786)*100), 0)</f>
        <v>40</v>
      </c>
      <c r="P1786">
        <f>IF(L1786&lt;&gt;0, ROUND(E1786/L1786, 2), 0)</f>
        <v>60.24</v>
      </c>
      <c r="Q1786" s="5" t="str">
        <f>LEFT(N1786, SEARCH("/",N1786,1)-1)</f>
        <v>photography</v>
      </c>
      <c r="R1786" s="5" t="str">
        <f>RIGHT(N1786, LEN(N1786) - LEN(Q1786) - 1)</f>
        <v>photobooks</v>
      </c>
      <c r="S1786" s="11">
        <f>(((J1786/60)/60)/24)+DATE(1970,1,1)</f>
        <v>42003.655555555553</v>
      </c>
      <c r="T1786" s="12">
        <f>(((I1786/60)/60)/24)+DATE(1970,1,1)</f>
        <v>42035.142361111109</v>
      </c>
      <c r="U1786" s="14">
        <f>YEAR(T1786)</f>
        <v>2015</v>
      </c>
    </row>
    <row r="1787" spans="1:21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>ROUND(((E1787 / D1787)*100), 0)</f>
        <v>20</v>
      </c>
      <c r="P1787">
        <f>IF(L1787&lt;&gt;0, ROUND(E1787/L1787, 2), 0)</f>
        <v>44.94</v>
      </c>
      <c r="Q1787" s="5" t="str">
        <f>LEFT(N1787, SEARCH("/",N1787,1)-1)</f>
        <v>photography</v>
      </c>
      <c r="R1787" s="5" t="str">
        <f>RIGHT(N1787, LEN(N1787) - LEN(Q1787) - 1)</f>
        <v>photobooks</v>
      </c>
      <c r="S1787" s="11">
        <f>(((J1787/60)/60)/24)+DATE(1970,1,1)</f>
        <v>41897.134895833333</v>
      </c>
      <c r="T1787" s="12">
        <f>(((I1787/60)/60)/24)+DATE(1970,1,1)</f>
        <v>41928</v>
      </c>
      <c r="U1787" s="14">
        <f>YEAR(T1787)</f>
        <v>2014</v>
      </c>
    </row>
    <row r="1788" spans="1:21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>ROUND(((E1788 / D1788)*100), 0)</f>
        <v>48</v>
      </c>
      <c r="P1788">
        <f>IF(L1788&lt;&gt;0, ROUND(E1788/L1788, 2), 0)</f>
        <v>31.21</v>
      </c>
      <c r="Q1788" s="5" t="str">
        <f>LEFT(N1788, SEARCH("/",N1788,1)-1)</f>
        <v>photography</v>
      </c>
      <c r="R1788" s="5" t="str">
        <f>RIGHT(N1788, LEN(N1788) - LEN(Q1788) - 1)</f>
        <v>photobooks</v>
      </c>
      <c r="S1788" s="11">
        <f>(((J1788/60)/60)/24)+DATE(1970,1,1)</f>
        <v>41958.550659722227</v>
      </c>
      <c r="T1788" s="12">
        <f>(((I1788/60)/60)/24)+DATE(1970,1,1)</f>
        <v>41988.550659722227</v>
      </c>
      <c r="U1788" s="14">
        <f>YEAR(T1788)</f>
        <v>2014</v>
      </c>
    </row>
    <row r="1789" spans="1:21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>ROUND(((E1789 / D1789)*100), 0)</f>
        <v>15</v>
      </c>
      <c r="P1789">
        <f>IF(L1789&lt;&gt;0, ROUND(E1789/L1789, 2), 0)</f>
        <v>63.88</v>
      </c>
      <c r="Q1789" s="5" t="str">
        <f>LEFT(N1789, SEARCH("/",N1789,1)-1)</f>
        <v>photography</v>
      </c>
      <c r="R1789" s="5" t="str">
        <f>RIGHT(N1789, LEN(N1789) - LEN(Q1789) - 1)</f>
        <v>photobooks</v>
      </c>
      <c r="S1789" s="11">
        <f>(((J1789/60)/60)/24)+DATE(1970,1,1)</f>
        <v>42068.65552083333</v>
      </c>
      <c r="T1789" s="12">
        <f>(((I1789/60)/60)/24)+DATE(1970,1,1)</f>
        <v>42098.613854166666</v>
      </c>
      <c r="U1789" s="14">
        <f>YEAR(T1789)</f>
        <v>2015</v>
      </c>
    </row>
    <row r="1790" spans="1:21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>ROUND(((E1790 / D1790)*100), 0)</f>
        <v>1</v>
      </c>
      <c r="P1790">
        <f>IF(L1790&lt;&gt;0, ROUND(E1790/L1790, 2), 0)</f>
        <v>19</v>
      </c>
      <c r="Q1790" s="5" t="str">
        <f>LEFT(N1790, SEARCH("/",N1790,1)-1)</f>
        <v>photography</v>
      </c>
      <c r="R1790" s="5" t="str">
        <f>RIGHT(N1790, LEN(N1790) - LEN(Q1790) - 1)</f>
        <v>photobooks</v>
      </c>
      <c r="S1790" s="11">
        <f>(((J1790/60)/60)/24)+DATE(1970,1,1)</f>
        <v>41913.94840277778</v>
      </c>
      <c r="T1790" s="12">
        <f>(((I1790/60)/60)/24)+DATE(1970,1,1)</f>
        <v>41943.94840277778</v>
      </c>
      <c r="U1790" s="14">
        <f>YEAR(T1790)</f>
        <v>2014</v>
      </c>
    </row>
    <row r="1791" spans="1:21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>ROUND(((E1791 / D1791)*100), 0)</f>
        <v>1</v>
      </c>
      <c r="P1791">
        <f>IF(L1791&lt;&gt;0, ROUND(E1791/L1791, 2), 0)</f>
        <v>10</v>
      </c>
      <c r="Q1791" s="5" t="str">
        <f>LEFT(N1791, SEARCH("/",N1791,1)-1)</f>
        <v>photography</v>
      </c>
      <c r="R1791" s="5" t="str">
        <f>RIGHT(N1791, LEN(N1791) - LEN(Q1791) - 1)</f>
        <v>photobooks</v>
      </c>
      <c r="S1791" s="11">
        <f>(((J1791/60)/60)/24)+DATE(1970,1,1)</f>
        <v>41956.250034722223</v>
      </c>
      <c r="T1791" s="12">
        <f>(((I1791/60)/60)/24)+DATE(1970,1,1)</f>
        <v>42016.250034722223</v>
      </c>
      <c r="U1791" s="14">
        <f>YEAR(T1791)</f>
        <v>2015</v>
      </c>
    </row>
    <row r="1792" spans="1:21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>ROUND(((E1792 / D1792)*100), 0)</f>
        <v>5</v>
      </c>
      <c r="P1792">
        <f>IF(L1792&lt;&gt;0, ROUND(E1792/L1792, 2), 0)</f>
        <v>109.07</v>
      </c>
      <c r="Q1792" s="5" t="str">
        <f>LEFT(N1792, SEARCH("/",N1792,1)-1)</f>
        <v>photography</v>
      </c>
      <c r="R1792" s="5" t="str">
        <f>RIGHT(N1792, LEN(N1792) - LEN(Q1792) - 1)</f>
        <v>photobooks</v>
      </c>
      <c r="S1792" s="11">
        <f>(((J1792/60)/60)/24)+DATE(1970,1,1)</f>
        <v>42010.674513888895</v>
      </c>
      <c r="T1792" s="12">
        <f>(((I1792/60)/60)/24)+DATE(1970,1,1)</f>
        <v>42040.674513888895</v>
      </c>
      <c r="U1792" s="14">
        <f>YEAR(T1792)</f>
        <v>2015</v>
      </c>
    </row>
    <row r="1793" spans="1:21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>ROUND(((E1793 / D1793)*100), 0)</f>
        <v>4</v>
      </c>
      <c r="P1793">
        <f>IF(L1793&lt;&gt;0, ROUND(E1793/L1793, 2), 0)</f>
        <v>26.75</v>
      </c>
      <c r="Q1793" s="5" t="str">
        <f>LEFT(N1793, SEARCH("/",N1793,1)-1)</f>
        <v>photography</v>
      </c>
      <c r="R1793" s="5" t="str">
        <f>RIGHT(N1793, LEN(N1793) - LEN(Q1793) - 1)</f>
        <v>photobooks</v>
      </c>
      <c r="S1793" s="11">
        <f>(((J1793/60)/60)/24)+DATE(1970,1,1)</f>
        <v>41973.740335648152</v>
      </c>
      <c r="T1793" s="12">
        <f>(((I1793/60)/60)/24)+DATE(1970,1,1)</f>
        <v>42033.740335648152</v>
      </c>
      <c r="U1793" s="14">
        <f>YEAR(T1793)</f>
        <v>2015</v>
      </c>
    </row>
    <row r="1794" spans="1:21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>ROUND(((E1794 / D1794)*100), 0)</f>
        <v>61</v>
      </c>
      <c r="P1794">
        <f>IF(L1794&lt;&gt;0, ROUND(E1794/L1794, 2), 0)</f>
        <v>109.94</v>
      </c>
      <c r="Q1794" s="5" t="str">
        <f>LEFT(N1794, SEARCH("/",N1794,1)-1)</f>
        <v>photography</v>
      </c>
      <c r="R1794" s="5" t="str">
        <f>RIGHT(N1794, LEN(N1794) - LEN(Q1794) - 1)</f>
        <v>photobooks</v>
      </c>
      <c r="S1794" s="11">
        <f>(((J1794/60)/60)/24)+DATE(1970,1,1)</f>
        <v>42189.031041666662</v>
      </c>
      <c r="T1794" s="12">
        <f>(((I1794/60)/60)/24)+DATE(1970,1,1)</f>
        <v>42226.290972222225</v>
      </c>
      <c r="U1794" s="14">
        <f>YEAR(T1794)</f>
        <v>2015</v>
      </c>
    </row>
    <row r="1795" spans="1:21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>ROUND(((E1795 / D1795)*100), 0)</f>
        <v>1</v>
      </c>
      <c r="P1795">
        <f>IF(L1795&lt;&gt;0, ROUND(E1795/L1795, 2), 0)</f>
        <v>20</v>
      </c>
      <c r="Q1795" s="5" t="str">
        <f>LEFT(N1795, SEARCH("/",N1795,1)-1)</f>
        <v>photography</v>
      </c>
      <c r="R1795" s="5" t="str">
        <f>RIGHT(N1795, LEN(N1795) - LEN(Q1795) - 1)</f>
        <v>photobooks</v>
      </c>
      <c r="S1795" s="11">
        <f>(((J1795/60)/60)/24)+DATE(1970,1,1)</f>
        <v>41940.89166666667</v>
      </c>
      <c r="T1795" s="12">
        <f>(((I1795/60)/60)/24)+DATE(1970,1,1)</f>
        <v>41970.933333333334</v>
      </c>
      <c r="U1795" s="14">
        <f>YEAR(T1795)</f>
        <v>2014</v>
      </c>
    </row>
    <row r="1796" spans="1:21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>ROUND(((E1796 / D1796)*100), 0)</f>
        <v>11</v>
      </c>
      <c r="P1796">
        <f>IF(L1796&lt;&gt;0, ROUND(E1796/L1796, 2), 0)</f>
        <v>55.39</v>
      </c>
      <c r="Q1796" s="5" t="str">
        <f>LEFT(N1796, SEARCH("/",N1796,1)-1)</f>
        <v>photography</v>
      </c>
      <c r="R1796" s="5" t="str">
        <f>RIGHT(N1796, LEN(N1796) - LEN(Q1796) - 1)</f>
        <v>photobooks</v>
      </c>
      <c r="S1796" s="11">
        <f>(((J1796/60)/60)/24)+DATE(1970,1,1)</f>
        <v>42011.551180555558</v>
      </c>
      <c r="T1796" s="12">
        <f>(((I1796/60)/60)/24)+DATE(1970,1,1)</f>
        <v>42046.551180555558</v>
      </c>
      <c r="U1796" s="14">
        <f>YEAR(T1796)</f>
        <v>2015</v>
      </c>
    </row>
    <row r="1797" spans="1:21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>ROUND(((E1797 / D1797)*100), 0)</f>
        <v>39</v>
      </c>
      <c r="P1797">
        <f>IF(L1797&lt;&gt;0, ROUND(E1797/L1797, 2), 0)</f>
        <v>133.9</v>
      </c>
      <c r="Q1797" s="5" t="str">
        <f>LEFT(N1797, SEARCH("/",N1797,1)-1)</f>
        <v>photography</v>
      </c>
      <c r="R1797" s="5" t="str">
        <f>RIGHT(N1797, LEN(N1797) - LEN(Q1797) - 1)</f>
        <v>photobooks</v>
      </c>
      <c r="S1797" s="11">
        <f>(((J1797/60)/60)/24)+DATE(1970,1,1)</f>
        <v>42628.288668981477</v>
      </c>
      <c r="T1797" s="12">
        <f>(((I1797/60)/60)/24)+DATE(1970,1,1)</f>
        <v>42657.666666666672</v>
      </c>
      <c r="U1797" s="14">
        <f>YEAR(T1797)</f>
        <v>2016</v>
      </c>
    </row>
    <row r="1798" spans="1:21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>ROUND(((E1798 / D1798)*100), 0)</f>
        <v>22</v>
      </c>
      <c r="P1798">
        <f>IF(L1798&lt;&gt;0, ROUND(E1798/L1798, 2), 0)</f>
        <v>48.72</v>
      </c>
      <c r="Q1798" s="5" t="str">
        <f>LEFT(N1798, SEARCH("/",N1798,1)-1)</f>
        <v>photography</v>
      </c>
      <c r="R1798" s="5" t="str">
        <f>RIGHT(N1798, LEN(N1798) - LEN(Q1798) - 1)</f>
        <v>photobooks</v>
      </c>
      <c r="S1798" s="11">
        <f>(((J1798/60)/60)/24)+DATE(1970,1,1)</f>
        <v>42515.439421296294</v>
      </c>
      <c r="T1798" s="12">
        <f>(((I1798/60)/60)/24)+DATE(1970,1,1)</f>
        <v>42575.439421296294</v>
      </c>
      <c r="U1798" s="14">
        <f>YEAR(T1798)</f>
        <v>2016</v>
      </c>
    </row>
    <row r="1799" spans="1:21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>ROUND(((E1799 / D1799)*100), 0)</f>
        <v>68</v>
      </c>
      <c r="P1799">
        <f>IF(L1799&lt;&gt;0, ROUND(E1799/L1799, 2), 0)</f>
        <v>48.25</v>
      </c>
      <c r="Q1799" s="5" t="str">
        <f>LEFT(N1799, SEARCH("/",N1799,1)-1)</f>
        <v>photography</v>
      </c>
      <c r="R1799" s="5" t="str">
        <f>RIGHT(N1799, LEN(N1799) - LEN(Q1799) - 1)</f>
        <v>photobooks</v>
      </c>
      <c r="S1799" s="11">
        <f>(((J1799/60)/60)/24)+DATE(1970,1,1)</f>
        <v>42689.56931712963</v>
      </c>
      <c r="T1799" s="12">
        <f>(((I1799/60)/60)/24)+DATE(1970,1,1)</f>
        <v>42719.56931712963</v>
      </c>
      <c r="U1799" s="14">
        <f>YEAR(T1799)</f>
        <v>2016</v>
      </c>
    </row>
    <row r="1800" spans="1:21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>ROUND(((E1800 / D1800)*100), 0)</f>
        <v>14</v>
      </c>
      <c r="P1800">
        <f>IF(L1800&lt;&gt;0, ROUND(E1800/L1800, 2), 0)</f>
        <v>58.97</v>
      </c>
      <c r="Q1800" s="5" t="str">
        <f>LEFT(N1800, SEARCH("/",N1800,1)-1)</f>
        <v>photography</v>
      </c>
      <c r="R1800" s="5" t="str">
        <f>RIGHT(N1800, LEN(N1800) - LEN(Q1800) - 1)</f>
        <v>photobooks</v>
      </c>
      <c r="S1800" s="11">
        <f>(((J1800/60)/60)/24)+DATE(1970,1,1)</f>
        <v>42344.32677083333</v>
      </c>
      <c r="T1800" s="12">
        <f>(((I1800/60)/60)/24)+DATE(1970,1,1)</f>
        <v>42404.32677083333</v>
      </c>
      <c r="U1800" s="14">
        <f>YEAR(T1800)</f>
        <v>2016</v>
      </c>
    </row>
    <row r="1801" spans="1:21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>ROUND(((E1801 / D1801)*100), 0)</f>
        <v>2</v>
      </c>
      <c r="P1801">
        <f>IF(L1801&lt;&gt;0, ROUND(E1801/L1801, 2), 0)</f>
        <v>11.64</v>
      </c>
      <c r="Q1801" s="5" t="str">
        <f>LEFT(N1801, SEARCH("/",N1801,1)-1)</f>
        <v>photography</v>
      </c>
      <c r="R1801" s="5" t="str">
        <f>RIGHT(N1801, LEN(N1801) - LEN(Q1801) - 1)</f>
        <v>photobooks</v>
      </c>
      <c r="S1801" s="11">
        <f>(((J1801/60)/60)/24)+DATE(1970,1,1)</f>
        <v>41934.842685185184</v>
      </c>
      <c r="T1801" s="12">
        <f>(((I1801/60)/60)/24)+DATE(1970,1,1)</f>
        <v>41954.884351851855</v>
      </c>
      <c r="U1801" s="14">
        <f>YEAR(T1801)</f>
        <v>2014</v>
      </c>
    </row>
    <row r="1802" spans="1:21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>ROUND(((E1802 / D1802)*100), 0)</f>
        <v>20</v>
      </c>
      <c r="P1802">
        <f>IF(L1802&lt;&gt;0, ROUND(E1802/L1802, 2), 0)</f>
        <v>83.72</v>
      </c>
      <c r="Q1802" s="5" t="str">
        <f>LEFT(N1802, SEARCH("/",N1802,1)-1)</f>
        <v>photography</v>
      </c>
      <c r="R1802" s="5" t="str">
        <f>RIGHT(N1802, LEN(N1802) - LEN(Q1802) - 1)</f>
        <v>photobooks</v>
      </c>
      <c r="S1802" s="11">
        <f>(((J1802/60)/60)/24)+DATE(1970,1,1)</f>
        <v>42623.606134259258</v>
      </c>
      <c r="T1802" s="12">
        <f>(((I1802/60)/60)/24)+DATE(1970,1,1)</f>
        <v>42653.606134259258</v>
      </c>
      <c r="U1802" s="14">
        <f>YEAR(T1802)</f>
        <v>2016</v>
      </c>
    </row>
    <row r="1803" spans="1:21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>ROUND(((E1803 / D1803)*100), 0)</f>
        <v>14</v>
      </c>
      <c r="P1803">
        <f>IF(L1803&lt;&gt;0, ROUND(E1803/L1803, 2), 0)</f>
        <v>63.65</v>
      </c>
      <c r="Q1803" s="5" t="str">
        <f>LEFT(N1803, SEARCH("/",N1803,1)-1)</f>
        <v>photography</v>
      </c>
      <c r="R1803" s="5" t="str">
        <f>RIGHT(N1803, LEN(N1803) - LEN(Q1803) - 1)</f>
        <v>photobooks</v>
      </c>
      <c r="S1803" s="11">
        <f>(((J1803/60)/60)/24)+DATE(1970,1,1)</f>
        <v>42321.660509259258</v>
      </c>
      <c r="T1803" s="12">
        <f>(((I1803/60)/60)/24)+DATE(1970,1,1)</f>
        <v>42353.506944444445</v>
      </c>
      <c r="U1803" s="14">
        <f>YEAR(T1803)</f>
        <v>2015</v>
      </c>
    </row>
    <row r="1804" spans="1:21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>ROUND(((E1804 / D1804)*100), 0)</f>
        <v>48</v>
      </c>
      <c r="P1804">
        <f>IF(L1804&lt;&gt;0, ROUND(E1804/L1804, 2), 0)</f>
        <v>94.28</v>
      </c>
      <c r="Q1804" s="5" t="str">
        <f>LEFT(N1804, SEARCH("/",N1804,1)-1)</f>
        <v>photography</v>
      </c>
      <c r="R1804" s="5" t="str">
        <f>RIGHT(N1804, LEN(N1804) - LEN(Q1804) - 1)</f>
        <v>photobooks</v>
      </c>
      <c r="S1804" s="11">
        <f>(((J1804/60)/60)/24)+DATE(1970,1,1)</f>
        <v>42159.47256944445</v>
      </c>
      <c r="T1804" s="12">
        <f>(((I1804/60)/60)/24)+DATE(1970,1,1)</f>
        <v>42182.915972222225</v>
      </c>
      <c r="U1804" s="14">
        <f>YEAR(T1804)</f>
        <v>2015</v>
      </c>
    </row>
    <row r="1805" spans="1:21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>ROUND(((E1805 / D1805)*100), 0)</f>
        <v>31</v>
      </c>
      <c r="P1805">
        <f>IF(L1805&lt;&gt;0, ROUND(E1805/L1805, 2), 0)</f>
        <v>71.87</v>
      </c>
      <c r="Q1805" s="5" t="str">
        <f>LEFT(N1805, SEARCH("/",N1805,1)-1)</f>
        <v>photography</v>
      </c>
      <c r="R1805" s="5" t="str">
        <f>RIGHT(N1805, LEN(N1805) - LEN(Q1805) - 1)</f>
        <v>photobooks</v>
      </c>
      <c r="S1805" s="11">
        <f>(((J1805/60)/60)/24)+DATE(1970,1,1)</f>
        <v>42018.071550925932</v>
      </c>
      <c r="T1805" s="12">
        <f>(((I1805/60)/60)/24)+DATE(1970,1,1)</f>
        <v>42049.071550925932</v>
      </c>
      <c r="U1805" s="14">
        <f>YEAR(T1805)</f>
        <v>2015</v>
      </c>
    </row>
    <row r="1806" spans="1:21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>ROUND(((E1806 / D1806)*100), 0)</f>
        <v>35</v>
      </c>
      <c r="P1806">
        <f>IF(L1806&lt;&gt;0, ROUND(E1806/L1806, 2), 0)</f>
        <v>104.85</v>
      </c>
      <c r="Q1806" s="5" t="str">
        <f>LEFT(N1806, SEARCH("/",N1806,1)-1)</f>
        <v>photography</v>
      </c>
      <c r="R1806" s="5" t="str">
        <f>RIGHT(N1806, LEN(N1806) - LEN(Q1806) - 1)</f>
        <v>photobooks</v>
      </c>
      <c r="S1806" s="11">
        <f>(((J1806/60)/60)/24)+DATE(1970,1,1)</f>
        <v>42282.678287037037</v>
      </c>
      <c r="T1806" s="12">
        <f>(((I1806/60)/60)/24)+DATE(1970,1,1)</f>
        <v>42322.719953703709</v>
      </c>
      <c r="U1806" s="14">
        <f>YEAR(T1806)</f>
        <v>2015</v>
      </c>
    </row>
    <row r="1807" spans="1:21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>ROUND(((E1807 / D1807)*100), 0)</f>
        <v>36</v>
      </c>
      <c r="P1807">
        <f>IF(L1807&lt;&gt;0, ROUND(E1807/L1807, 2), 0)</f>
        <v>67.14</v>
      </c>
      <c r="Q1807" s="5" t="str">
        <f>LEFT(N1807, SEARCH("/",N1807,1)-1)</f>
        <v>photography</v>
      </c>
      <c r="R1807" s="5" t="str">
        <f>RIGHT(N1807, LEN(N1807) - LEN(Q1807) - 1)</f>
        <v>photobooks</v>
      </c>
      <c r="S1807" s="11">
        <f>(((J1807/60)/60)/24)+DATE(1970,1,1)</f>
        <v>42247.803912037038</v>
      </c>
      <c r="T1807" s="12">
        <f>(((I1807/60)/60)/24)+DATE(1970,1,1)</f>
        <v>42279.75</v>
      </c>
      <c r="U1807" s="14">
        <f>YEAR(T1807)</f>
        <v>2015</v>
      </c>
    </row>
    <row r="1808" spans="1:21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>ROUND(((E1808 / D1808)*100), 0)</f>
        <v>3</v>
      </c>
      <c r="P1808">
        <f>IF(L1808&lt;&gt;0, ROUND(E1808/L1808, 2), 0)</f>
        <v>73.88</v>
      </c>
      <c r="Q1808" s="5" t="str">
        <f>LEFT(N1808, SEARCH("/",N1808,1)-1)</f>
        <v>photography</v>
      </c>
      <c r="R1808" s="5" t="str">
        <f>RIGHT(N1808, LEN(N1808) - LEN(Q1808) - 1)</f>
        <v>photobooks</v>
      </c>
      <c r="S1808" s="11">
        <f>(((J1808/60)/60)/24)+DATE(1970,1,1)</f>
        <v>41877.638298611113</v>
      </c>
      <c r="T1808" s="12">
        <f>(((I1808/60)/60)/24)+DATE(1970,1,1)</f>
        <v>41912.638298611113</v>
      </c>
      <c r="U1808" s="14">
        <f>YEAR(T1808)</f>
        <v>2014</v>
      </c>
    </row>
    <row r="1809" spans="1:21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>ROUND(((E1809 / D1809)*100), 0)</f>
        <v>11</v>
      </c>
      <c r="P1809">
        <f>IF(L1809&lt;&gt;0, ROUND(E1809/L1809, 2), 0)</f>
        <v>69.13</v>
      </c>
      <c r="Q1809" s="5" t="str">
        <f>LEFT(N1809, SEARCH("/",N1809,1)-1)</f>
        <v>photography</v>
      </c>
      <c r="R1809" s="5" t="str">
        <f>RIGHT(N1809, LEN(N1809) - LEN(Q1809) - 1)</f>
        <v>photobooks</v>
      </c>
      <c r="S1809" s="11">
        <f>(((J1809/60)/60)/24)+DATE(1970,1,1)</f>
        <v>41880.068437499998</v>
      </c>
      <c r="T1809" s="12">
        <f>(((I1809/60)/60)/24)+DATE(1970,1,1)</f>
        <v>41910.068437499998</v>
      </c>
      <c r="U1809" s="14">
        <f>YEAR(T1809)</f>
        <v>2014</v>
      </c>
    </row>
    <row r="1810" spans="1:21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>ROUND(((E1810 / D1810)*100), 0)</f>
        <v>41</v>
      </c>
      <c r="P1810">
        <f>IF(L1810&lt;&gt;0, ROUND(E1810/L1810, 2), 0)</f>
        <v>120.77</v>
      </c>
      <c r="Q1810" s="5" t="str">
        <f>LEFT(N1810, SEARCH("/",N1810,1)-1)</f>
        <v>photography</v>
      </c>
      <c r="R1810" s="5" t="str">
        <f>RIGHT(N1810, LEN(N1810) - LEN(Q1810) - 1)</f>
        <v>photobooks</v>
      </c>
      <c r="S1810" s="11">
        <f>(((J1810/60)/60)/24)+DATE(1970,1,1)</f>
        <v>42742.680902777778</v>
      </c>
      <c r="T1810" s="12">
        <f>(((I1810/60)/60)/24)+DATE(1970,1,1)</f>
        <v>42777.680902777778</v>
      </c>
      <c r="U1810" s="14">
        <f>YEAR(T1810)</f>
        <v>2017</v>
      </c>
    </row>
    <row r="1811" spans="1:21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>ROUND(((E1811 / D1811)*100), 0)</f>
        <v>11</v>
      </c>
      <c r="P1811">
        <f>IF(L1811&lt;&gt;0, ROUND(E1811/L1811, 2), 0)</f>
        <v>42.22</v>
      </c>
      <c r="Q1811" s="5" t="str">
        <f>LEFT(N1811, SEARCH("/",N1811,1)-1)</f>
        <v>photography</v>
      </c>
      <c r="R1811" s="5" t="str">
        <f>RIGHT(N1811, LEN(N1811) - LEN(Q1811) - 1)</f>
        <v>photobooks</v>
      </c>
      <c r="S1811" s="11">
        <f>(((J1811/60)/60)/24)+DATE(1970,1,1)</f>
        <v>42029.907858796301</v>
      </c>
      <c r="T1811" s="12">
        <f>(((I1811/60)/60)/24)+DATE(1970,1,1)</f>
        <v>42064.907858796301</v>
      </c>
      <c r="U1811" s="14">
        <f>YEAR(T1811)</f>
        <v>2015</v>
      </c>
    </row>
    <row r="1812" spans="1:21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>ROUND(((E1812 / D1812)*100), 0)</f>
        <v>3</v>
      </c>
      <c r="P1812">
        <f>IF(L1812&lt;&gt;0, ROUND(E1812/L1812, 2), 0)</f>
        <v>7.5</v>
      </c>
      <c r="Q1812" s="5" t="str">
        <f>LEFT(N1812, SEARCH("/",N1812,1)-1)</f>
        <v>photography</v>
      </c>
      <c r="R1812" s="5" t="str">
        <f>RIGHT(N1812, LEN(N1812) - LEN(Q1812) - 1)</f>
        <v>photobooks</v>
      </c>
      <c r="S1812" s="11">
        <f>(((J1812/60)/60)/24)+DATE(1970,1,1)</f>
        <v>41860.91002314815</v>
      </c>
      <c r="T1812" s="12">
        <f>(((I1812/60)/60)/24)+DATE(1970,1,1)</f>
        <v>41872.91002314815</v>
      </c>
      <c r="U1812" s="14">
        <f>YEAR(T1812)</f>
        <v>2014</v>
      </c>
    </row>
    <row r="1813" spans="1:21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>ROUND(((E1813 / D1813)*100), 0)</f>
        <v>0</v>
      </c>
      <c r="P1813">
        <f>IF(L1813&lt;&gt;0, ROUND(E1813/L1813, 2), 0)</f>
        <v>1.54</v>
      </c>
      <c r="Q1813" s="5" t="str">
        <f>LEFT(N1813, SEARCH("/",N1813,1)-1)</f>
        <v>photography</v>
      </c>
      <c r="R1813" s="5" t="str">
        <f>RIGHT(N1813, LEN(N1813) - LEN(Q1813) - 1)</f>
        <v>photobooks</v>
      </c>
      <c r="S1813" s="11">
        <f>(((J1813/60)/60)/24)+DATE(1970,1,1)</f>
        <v>41876.433680555558</v>
      </c>
      <c r="T1813" s="12">
        <f>(((I1813/60)/60)/24)+DATE(1970,1,1)</f>
        <v>41936.166666666664</v>
      </c>
      <c r="U1813" s="14">
        <f>YEAR(T1813)</f>
        <v>2014</v>
      </c>
    </row>
    <row r="1814" spans="1:21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>ROUND(((E1814 / D1814)*100), 0)</f>
        <v>13</v>
      </c>
      <c r="P1814">
        <f>IF(L1814&lt;&gt;0, ROUND(E1814/L1814, 2), 0)</f>
        <v>37.61</v>
      </c>
      <c r="Q1814" s="5" t="str">
        <f>LEFT(N1814, SEARCH("/",N1814,1)-1)</f>
        <v>photography</v>
      </c>
      <c r="R1814" s="5" t="str">
        <f>RIGHT(N1814, LEN(N1814) - LEN(Q1814) - 1)</f>
        <v>photobooks</v>
      </c>
      <c r="S1814" s="11">
        <f>(((J1814/60)/60)/24)+DATE(1970,1,1)</f>
        <v>42524.318703703699</v>
      </c>
      <c r="T1814" s="12">
        <f>(((I1814/60)/60)/24)+DATE(1970,1,1)</f>
        <v>42554.318703703699</v>
      </c>
      <c r="U1814" s="14">
        <f>YEAR(T1814)</f>
        <v>2016</v>
      </c>
    </row>
    <row r="1815" spans="1:21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>ROUND(((E1815 / D1815)*100), 0)</f>
        <v>0</v>
      </c>
      <c r="P1815">
        <f>IF(L1815&lt;&gt;0, ROUND(E1815/L1815, 2), 0)</f>
        <v>0</v>
      </c>
      <c r="Q1815" s="5" t="str">
        <f>LEFT(N1815, SEARCH("/",N1815,1)-1)</f>
        <v>photography</v>
      </c>
      <c r="R1815" s="5" t="str">
        <f>RIGHT(N1815, LEN(N1815) - LEN(Q1815) - 1)</f>
        <v>photobooks</v>
      </c>
      <c r="S1815" s="11">
        <f>(((J1815/60)/60)/24)+DATE(1970,1,1)</f>
        <v>41829.889027777775</v>
      </c>
      <c r="T1815" s="12">
        <f>(((I1815/60)/60)/24)+DATE(1970,1,1)</f>
        <v>41859.889027777775</v>
      </c>
      <c r="U1815" s="14">
        <f>YEAR(T1815)</f>
        <v>2014</v>
      </c>
    </row>
    <row r="1816" spans="1:21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>ROUND(((E1816 / D1816)*100), 0)</f>
        <v>49</v>
      </c>
      <c r="P1816">
        <f>IF(L1816&lt;&gt;0, ROUND(E1816/L1816, 2), 0)</f>
        <v>42.16</v>
      </c>
      <c r="Q1816" s="5" t="str">
        <f>LEFT(N1816, SEARCH("/",N1816,1)-1)</f>
        <v>photography</v>
      </c>
      <c r="R1816" s="5" t="str">
        <f>RIGHT(N1816, LEN(N1816) - LEN(Q1816) - 1)</f>
        <v>photobooks</v>
      </c>
      <c r="S1816" s="11">
        <f>(((J1816/60)/60)/24)+DATE(1970,1,1)</f>
        <v>42033.314074074078</v>
      </c>
      <c r="T1816" s="12">
        <f>(((I1816/60)/60)/24)+DATE(1970,1,1)</f>
        <v>42063.314074074078</v>
      </c>
      <c r="U1816" s="14">
        <f>YEAR(T1816)</f>
        <v>2015</v>
      </c>
    </row>
    <row r="1817" spans="1:21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>ROUND(((E1817 / D1817)*100), 0)</f>
        <v>0</v>
      </c>
      <c r="P1817">
        <f>IF(L1817&lt;&gt;0, ROUND(E1817/L1817, 2), 0)</f>
        <v>0</v>
      </c>
      <c r="Q1817" s="5" t="str">
        <f>LEFT(N1817, SEARCH("/",N1817,1)-1)</f>
        <v>photography</v>
      </c>
      <c r="R1817" s="5" t="str">
        <f>RIGHT(N1817, LEN(N1817) - LEN(Q1817) - 1)</f>
        <v>photobooks</v>
      </c>
      <c r="S1817" s="11">
        <f>(((J1817/60)/60)/24)+DATE(1970,1,1)</f>
        <v>42172.906678240746</v>
      </c>
      <c r="T1817" s="12">
        <f>(((I1817/60)/60)/24)+DATE(1970,1,1)</f>
        <v>42186.906678240746</v>
      </c>
      <c r="U1817" s="14">
        <f>YEAR(T1817)</f>
        <v>2015</v>
      </c>
    </row>
    <row r="1818" spans="1:21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>ROUND(((E1818 / D1818)*100), 0)</f>
        <v>2</v>
      </c>
      <c r="P1818">
        <f>IF(L1818&lt;&gt;0, ROUND(E1818/L1818, 2), 0)</f>
        <v>84.83</v>
      </c>
      <c r="Q1818" s="5" t="str">
        <f>LEFT(N1818, SEARCH("/",N1818,1)-1)</f>
        <v>photography</v>
      </c>
      <c r="R1818" s="5" t="str">
        <f>RIGHT(N1818, LEN(N1818) - LEN(Q1818) - 1)</f>
        <v>photobooks</v>
      </c>
      <c r="S1818" s="11">
        <f>(((J1818/60)/60)/24)+DATE(1970,1,1)</f>
        <v>42548.876192129625</v>
      </c>
      <c r="T1818" s="12">
        <f>(((I1818/60)/60)/24)+DATE(1970,1,1)</f>
        <v>42576.791666666672</v>
      </c>
      <c r="U1818" s="14">
        <f>YEAR(T1818)</f>
        <v>2016</v>
      </c>
    </row>
    <row r="1819" spans="1:21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>ROUND(((E1819 / D1819)*100), 0)</f>
        <v>52</v>
      </c>
      <c r="P1819">
        <f>IF(L1819&lt;&gt;0, ROUND(E1819/L1819, 2), 0)</f>
        <v>94.19</v>
      </c>
      <c r="Q1819" s="5" t="str">
        <f>LEFT(N1819, SEARCH("/",N1819,1)-1)</f>
        <v>photography</v>
      </c>
      <c r="R1819" s="5" t="str">
        <f>RIGHT(N1819, LEN(N1819) - LEN(Q1819) - 1)</f>
        <v>photobooks</v>
      </c>
      <c r="S1819" s="11">
        <f>(((J1819/60)/60)/24)+DATE(1970,1,1)</f>
        <v>42705.662118055552</v>
      </c>
      <c r="T1819" s="12">
        <f>(((I1819/60)/60)/24)+DATE(1970,1,1)</f>
        <v>42765.290972222225</v>
      </c>
      <c r="U1819" s="14">
        <f>YEAR(T1819)</f>
        <v>2017</v>
      </c>
    </row>
    <row r="1820" spans="1:21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>ROUND(((E1820 / D1820)*100), 0)</f>
        <v>0</v>
      </c>
      <c r="P1820">
        <f>IF(L1820&lt;&gt;0, ROUND(E1820/L1820, 2), 0)</f>
        <v>0</v>
      </c>
      <c r="Q1820" s="5" t="str">
        <f>LEFT(N1820, SEARCH("/",N1820,1)-1)</f>
        <v>photography</v>
      </c>
      <c r="R1820" s="5" t="str">
        <f>RIGHT(N1820, LEN(N1820) - LEN(Q1820) - 1)</f>
        <v>photobooks</v>
      </c>
      <c r="S1820" s="11">
        <f>(((J1820/60)/60)/24)+DATE(1970,1,1)</f>
        <v>42067.234375</v>
      </c>
      <c r="T1820" s="12">
        <f>(((I1820/60)/60)/24)+DATE(1970,1,1)</f>
        <v>42097.192708333328</v>
      </c>
      <c r="U1820" s="14">
        <f>YEAR(T1820)</f>
        <v>2015</v>
      </c>
    </row>
    <row r="1821" spans="1:21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>ROUND(((E1821 / D1821)*100), 0)</f>
        <v>2</v>
      </c>
      <c r="P1821">
        <f>IF(L1821&lt;&gt;0, ROUND(E1821/L1821, 2), 0)</f>
        <v>6.25</v>
      </c>
      <c r="Q1821" s="5" t="str">
        <f>LEFT(N1821, SEARCH("/",N1821,1)-1)</f>
        <v>photography</v>
      </c>
      <c r="R1821" s="5" t="str">
        <f>RIGHT(N1821, LEN(N1821) - LEN(Q1821) - 1)</f>
        <v>photobooks</v>
      </c>
      <c r="S1821" s="11">
        <f>(((J1821/60)/60)/24)+DATE(1970,1,1)</f>
        <v>41820.752268518518</v>
      </c>
      <c r="T1821" s="12">
        <f>(((I1821/60)/60)/24)+DATE(1970,1,1)</f>
        <v>41850.752268518518</v>
      </c>
      <c r="U1821" s="14">
        <f>YEAR(T1821)</f>
        <v>2014</v>
      </c>
    </row>
    <row r="1822" spans="1:21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>ROUND(((E1822 / D1822)*100), 0)</f>
        <v>7</v>
      </c>
      <c r="P1822">
        <f>IF(L1822&lt;&gt;0, ROUND(E1822/L1822, 2), 0)</f>
        <v>213.38</v>
      </c>
      <c r="Q1822" s="5" t="str">
        <f>LEFT(N1822, SEARCH("/",N1822,1)-1)</f>
        <v>photography</v>
      </c>
      <c r="R1822" s="5" t="str">
        <f>RIGHT(N1822, LEN(N1822) - LEN(Q1822) - 1)</f>
        <v>photobooks</v>
      </c>
      <c r="S1822" s="11">
        <f>(((J1822/60)/60)/24)+DATE(1970,1,1)</f>
        <v>42065.084375000006</v>
      </c>
      <c r="T1822" s="12">
        <f>(((I1822/60)/60)/24)+DATE(1970,1,1)</f>
        <v>42095.042708333334</v>
      </c>
      <c r="U1822" s="14">
        <f>YEAR(T1822)</f>
        <v>2015</v>
      </c>
    </row>
    <row r="1823" spans="1:21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>ROUND(((E1823 / D1823)*100), 0)</f>
        <v>135</v>
      </c>
      <c r="P1823">
        <f>IF(L1823&lt;&gt;0, ROUND(E1823/L1823, 2), 0)</f>
        <v>59.16</v>
      </c>
      <c r="Q1823" s="5" t="str">
        <f>LEFT(N1823, SEARCH("/",N1823,1)-1)</f>
        <v>music</v>
      </c>
      <c r="R1823" s="5" t="str">
        <f>RIGHT(N1823, LEN(N1823) - LEN(Q1823) - 1)</f>
        <v>rock</v>
      </c>
      <c r="S1823" s="11">
        <f>(((J1823/60)/60)/24)+DATE(1970,1,1)</f>
        <v>40926.319062499999</v>
      </c>
      <c r="T1823" s="12">
        <f>(((I1823/60)/60)/24)+DATE(1970,1,1)</f>
        <v>40971.319062499999</v>
      </c>
      <c r="U1823" s="14">
        <f>YEAR(T1823)</f>
        <v>2012</v>
      </c>
    </row>
    <row r="1824" spans="1:21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>ROUND(((E1824 / D1824)*100), 0)</f>
        <v>100</v>
      </c>
      <c r="P1824">
        <f>IF(L1824&lt;&gt;0, ROUND(E1824/L1824, 2), 0)</f>
        <v>27.27</v>
      </c>
      <c r="Q1824" s="5" t="str">
        <f>LEFT(N1824, SEARCH("/",N1824,1)-1)</f>
        <v>music</v>
      </c>
      <c r="R1824" s="5" t="str">
        <f>RIGHT(N1824, LEN(N1824) - LEN(Q1824) - 1)</f>
        <v>rock</v>
      </c>
      <c r="S1824" s="11">
        <f>(((J1824/60)/60)/24)+DATE(1970,1,1)</f>
        <v>41634.797013888885</v>
      </c>
      <c r="T1824" s="12">
        <f>(((I1824/60)/60)/24)+DATE(1970,1,1)</f>
        <v>41670.792361111111</v>
      </c>
      <c r="U1824" s="14">
        <f>YEAR(T1824)</f>
        <v>2014</v>
      </c>
    </row>
    <row r="1825" spans="1:21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>ROUND(((E1825 / D1825)*100), 0)</f>
        <v>116</v>
      </c>
      <c r="P1825">
        <f>IF(L1825&lt;&gt;0, ROUND(E1825/L1825, 2), 0)</f>
        <v>24.58</v>
      </c>
      <c r="Q1825" s="5" t="str">
        <f>LEFT(N1825, SEARCH("/",N1825,1)-1)</f>
        <v>music</v>
      </c>
      <c r="R1825" s="5" t="str">
        <f>RIGHT(N1825, LEN(N1825) - LEN(Q1825) - 1)</f>
        <v>rock</v>
      </c>
      <c r="S1825" s="11">
        <f>(((J1825/60)/60)/24)+DATE(1970,1,1)</f>
        <v>41176.684907407405</v>
      </c>
      <c r="T1825" s="12">
        <f>(((I1825/60)/60)/24)+DATE(1970,1,1)</f>
        <v>41206.684907407405</v>
      </c>
      <c r="U1825" s="14">
        <f>YEAR(T1825)</f>
        <v>2012</v>
      </c>
    </row>
    <row r="1826" spans="1:21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>ROUND(((E1826 / D1826)*100), 0)</f>
        <v>100</v>
      </c>
      <c r="P1826">
        <f>IF(L1826&lt;&gt;0, ROUND(E1826/L1826, 2), 0)</f>
        <v>75.05</v>
      </c>
      <c r="Q1826" s="5" t="str">
        <f>LEFT(N1826, SEARCH("/",N1826,1)-1)</f>
        <v>music</v>
      </c>
      <c r="R1826" s="5" t="str">
        <f>RIGHT(N1826, LEN(N1826) - LEN(Q1826) - 1)</f>
        <v>rock</v>
      </c>
      <c r="S1826" s="11">
        <f>(((J1826/60)/60)/24)+DATE(1970,1,1)</f>
        <v>41626.916284722225</v>
      </c>
      <c r="T1826" s="12">
        <f>(((I1826/60)/60)/24)+DATE(1970,1,1)</f>
        <v>41647.088888888888</v>
      </c>
      <c r="U1826" s="14">
        <f>YEAR(T1826)</f>
        <v>2014</v>
      </c>
    </row>
    <row r="1827" spans="1:21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>ROUND(((E1827 / D1827)*100), 0)</f>
        <v>105</v>
      </c>
      <c r="P1827">
        <f>IF(L1827&lt;&gt;0, ROUND(E1827/L1827, 2), 0)</f>
        <v>42.02</v>
      </c>
      <c r="Q1827" s="5" t="str">
        <f>LEFT(N1827, SEARCH("/",N1827,1)-1)</f>
        <v>music</v>
      </c>
      <c r="R1827" s="5" t="str">
        <f>RIGHT(N1827, LEN(N1827) - LEN(Q1827) - 1)</f>
        <v>rock</v>
      </c>
      <c r="S1827" s="11">
        <f>(((J1827/60)/60)/24)+DATE(1970,1,1)</f>
        <v>41443.83452546296</v>
      </c>
      <c r="T1827" s="12">
        <f>(((I1827/60)/60)/24)+DATE(1970,1,1)</f>
        <v>41466.83452546296</v>
      </c>
      <c r="U1827" s="14">
        <f>YEAR(T1827)</f>
        <v>2013</v>
      </c>
    </row>
    <row r="1828" spans="1:21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>ROUND(((E1828 / D1828)*100), 0)</f>
        <v>101</v>
      </c>
      <c r="P1828">
        <f>IF(L1828&lt;&gt;0, ROUND(E1828/L1828, 2), 0)</f>
        <v>53.16</v>
      </c>
      <c r="Q1828" s="5" t="str">
        <f>LEFT(N1828, SEARCH("/",N1828,1)-1)</f>
        <v>music</v>
      </c>
      <c r="R1828" s="5" t="str">
        <f>RIGHT(N1828, LEN(N1828) - LEN(Q1828) - 1)</f>
        <v>rock</v>
      </c>
      <c r="S1828" s="11">
        <f>(((J1828/60)/60)/24)+DATE(1970,1,1)</f>
        <v>41657.923807870371</v>
      </c>
      <c r="T1828" s="12">
        <f>(((I1828/60)/60)/24)+DATE(1970,1,1)</f>
        <v>41687.923807870371</v>
      </c>
      <c r="U1828" s="14">
        <f>YEAR(T1828)</f>
        <v>2014</v>
      </c>
    </row>
    <row r="1829" spans="1:21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>ROUND(((E1829 / D1829)*100), 0)</f>
        <v>101</v>
      </c>
      <c r="P1829">
        <f>IF(L1829&lt;&gt;0, ROUND(E1829/L1829, 2), 0)</f>
        <v>83.89</v>
      </c>
      <c r="Q1829" s="5" t="str">
        <f>LEFT(N1829, SEARCH("/",N1829,1)-1)</f>
        <v>music</v>
      </c>
      <c r="R1829" s="5" t="str">
        <f>RIGHT(N1829, LEN(N1829) - LEN(Q1829) - 1)</f>
        <v>rock</v>
      </c>
      <c r="S1829" s="11">
        <f>(((J1829/60)/60)/24)+DATE(1970,1,1)</f>
        <v>40555.325937499998</v>
      </c>
      <c r="T1829" s="12">
        <f>(((I1829/60)/60)/24)+DATE(1970,1,1)</f>
        <v>40605.325937499998</v>
      </c>
      <c r="U1829" s="14">
        <f>YEAR(T1829)</f>
        <v>2011</v>
      </c>
    </row>
    <row r="1830" spans="1:21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>ROUND(((E1830 / D1830)*100), 0)</f>
        <v>100</v>
      </c>
      <c r="P1830">
        <f>IF(L1830&lt;&gt;0, ROUND(E1830/L1830, 2), 0)</f>
        <v>417.33</v>
      </c>
      <c r="Q1830" s="5" t="str">
        <f>LEFT(N1830, SEARCH("/",N1830,1)-1)</f>
        <v>music</v>
      </c>
      <c r="R1830" s="5" t="str">
        <f>RIGHT(N1830, LEN(N1830) - LEN(Q1830) - 1)</f>
        <v>rock</v>
      </c>
      <c r="S1830" s="11">
        <f>(((J1830/60)/60)/24)+DATE(1970,1,1)</f>
        <v>41736.899652777778</v>
      </c>
      <c r="T1830" s="12">
        <f>(((I1830/60)/60)/24)+DATE(1970,1,1)</f>
        <v>41768.916666666664</v>
      </c>
      <c r="U1830" s="14">
        <f>YEAR(T1830)</f>
        <v>2014</v>
      </c>
    </row>
    <row r="1831" spans="1:21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>ROUND(((E1831 / D1831)*100), 0)</f>
        <v>167</v>
      </c>
      <c r="P1831">
        <f>IF(L1831&lt;&gt;0, ROUND(E1831/L1831, 2), 0)</f>
        <v>75.77</v>
      </c>
      <c r="Q1831" s="5" t="str">
        <f>LEFT(N1831, SEARCH("/",N1831,1)-1)</f>
        <v>music</v>
      </c>
      <c r="R1831" s="5" t="str">
        <f>RIGHT(N1831, LEN(N1831) - LEN(Q1831) - 1)</f>
        <v>rock</v>
      </c>
      <c r="S1831" s="11">
        <f>(((J1831/60)/60)/24)+DATE(1970,1,1)</f>
        <v>40516.087627314817</v>
      </c>
      <c r="T1831" s="12">
        <f>(((I1831/60)/60)/24)+DATE(1970,1,1)</f>
        <v>40564.916666666664</v>
      </c>
      <c r="U1831" s="14">
        <f>YEAR(T1831)</f>
        <v>2011</v>
      </c>
    </row>
    <row r="1832" spans="1:21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>ROUND(((E1832 / D1832)*100), 0)</f>
        <v>102</v>
      </c>
      <c r="P1832">
        <f>IF(L1832&lt;&gt;0, ROUND(E1832/L1832, 2), 0)</f>
        <v>67.39</v>
      </c>
      <c r="Q1832" s="5" t="str">
        <f>LEFT(N1832, SEARCH("/",N1832,1)-1)</f>
        <v>music</v>
      </c>
      <c r="R1832" s="5" t="str">
        <f>RIGHT(N1832, LEN(N1832) - LEN(Q1832) - 1)</f>
        <v>rock</v>
      </c>
      <c r="S1832" s="11">
        <f>(((J1832/60)/60)/24)+DATE(1970,1,1)</f>
        <v>41664.684108796297</v>
      </c>
      <c r="T1832" s="12">
        <f>(((I1832/60)/60)/24)+DATE(1970,1,1)</f>
        <v>41694.684108796297</v>
      </c>
      <c r="U1832" s="14">
        <f>YEAR(T1832)</f>
        <v>2014</v>
      </c>
    </row>
    <row r="1833" spans="1:21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>ROUND(((E1833 / D1833)*100), 0)</f>
        <v>103</v>
      </c>
      <c r="P1833">
        <f>IF(L1833&lt;&gt;0, ROUND(E1833/L1833, 2), 0)</f>
        <v>73.569999999999993</v>
      </c>
      <c r="Q1833" s="5" t="str">
        <f>LEFT(N1833, SEARCH("/",N1833,1)-1)</f>
        <v>music</v>
      </c>
      <c r="R1833" s="5" t="str">
        <f>RIGHT(N1833, LEN(N1833) - LEN(Q1833) - 1)</f>
        <v>rock</v>
      </c>
      <c r="S1833" s="11">
        <f>(((J1833/60)/60)/24)+DATE(1970,1,1)</f>
        <v>41026.996099537035</v>
      </c>
      <c r="T1833" s="12">
        <f>(((I1833/60)/60)/24)+DATE(1970,1,1)</f>
        <v>41041.996099537035</v>
      </c>
      <c r="U1833" s="14">
        <f>YEAR(T1833)</f>
        <v>2012</v>
      </c>
    </row>
    <row r="1834" spans="1:21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>ROUND(((E1834 / D1834)*100), 0)</f>
        <v>143</v>
      </c>
      <c r="P1834">
        <f>IF(L1834&lt;&gt;0, ROUND(E1834/L1834, 2), 0)</f>
        <v>25</v>
      </c>
      <c r="Q1834" s="5" t="str">
        <f>LEFT(N1834, SEARCH("/",N1834,1)-1)</f>
        <v>music</v>
      </c>
      <c r="R1834" s="5" t="str">
        <f>RIGHT(N1834, LEN(N1834) - LEN(Q1834) - 1)</f>
        <v>rock</v>
      </c>
      <c r="S1834" s="11">
        <f>(((J1834/60)/60)/24)+DATE(1970,1,1)</f>
        <v>40576.539664351854</v>
      </c>
      <c r="T1834" s="12">
        <f>(((I1834/60)/60)/24)+DATE(1970,1,1)</f>
        <v>40606.539664351854</v>
      </c>
      <c r="U1834" s="14">
        <f>YEAR(T1834)</f>
        <v>2011</v>
      </c>
    </row>
    <row r="1835" spans="1:21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>ROUND(((E1835 / D1835)*100), 0)</f>
        <v>263</v>
      </c>
      <c r="P1835">
        <f>IF(L1835&lt;&gt;0, ROUND(E1835/L1835, 2), 0)</f>
        <v>42</v>
      </c>
      <c r="Q1835" s="5" t="str">
        <f>LEFT(N1835, SEARCH("/",N1835,1)-1)</f>
        <v>music</v>
      </c>
      <c r="R1835" s="5" t="str">
        <f>RIGHT(N1835, LEN(N1835) - LEN(Q1835) - 1)</f>
        <v>rock</v>
      </c>
      <c r="S1835" s="11">
        <f>(((J1835/60)/60)/24)+DATE(1970,1,1)</f>
        <v>41303.044016203705</v>
      </c>
      <c r="T1835" s="12">
        <f>(((I1835/60)/60)/24)+DATE(1970,1,1)</f>
        <v>41335.332638888889</v>
      </c>
      <c r="U1835" s="14">
        <f>YEAR(T1835)</f>
        <v>2013</v>
      </c>
    </row>
    <row r="1836" spans="1:21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>ROUND(((E1836 / D1836)*100), 0)</f>
        <v>118</v>
      </c>
      <c r="P1836">
        <f>IF(L1836&lt;&gt;0, ROUND(E1836/L1836, 2), 0)</f>
        <v>131.16999999999999</v>
      </c>
      <c r="Q1836" s="5" t="str">
        <f>LEFT(N1836, SEARCH("/",N1836,1)-1)</f>
        <v>music</v>
      </c>
      <c r="R1836" s="5" t="str">
        <f>RIGHT(N1836, LEN(N1836) - LEN(Q1836) - 1)</f>
        <v>rock</v>
      </c>
      <c r="S1836" s="11">
        <f>(((J1836/60)/60)/24)+DATE(1970,1,1)</f>
        <v>41988.964062500003</v>
      </c>
      <c r="T1836" s="12">
        <f>(((I1836/60)/60)/24)+DATE(1970,1,1)</f>
        <v>42028.964062500003</v>
      </c>
      <c r="U1836" s="14">
        <f>YEAR(T1836)</f>
        <v>2015</v>
      </c>
    </row>
    <row r="1837" spans="1:21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>ROUND(((E1837 / D1837)*100), 0)</f>
        <v>104</v>
      </c>
      <c r="P1837">
        <f>IF(L1837&lt;&gt;0, ROUND(E1837/L1837, 2), 0)</f>
        <v>47.27</v>
      </c>
      <c r="Q1837" s="5" t="str">
        <f>LEFT(N1837, SEARCH("/",N1837,1)-1)</f>
        <v>music</v>
      </c>
      <c r="R1837" s="5" t="str">
        <f>RIGHT(N1837, LEN(N1837) - LEN(Q1837) - 1)</f>
        <v>rock</v>
      </c>
      <c r="S1837" s="11">
        <f>(((J1837/60)/60)/24)+DATE(1970,1,1)</f>
        <v>42430.702210648145</v>
      </c>
      <c r="T1837" s="12">
        <f>(((I1837/60)/60)/24)+DATE(1970,1,1)</f>
        <v>42460.660543981481</v>
      </c>
      <c r="U1837" s="14">
        <f>YEAR(T1837)</f>
        <v>2016</v>
      </c>
    </row>
    <row r="1838" spans="1:21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>ROUND(((E1838 / D1838)*100), 0)</f>
        <v>200</v>
      </c>
      <c r="P1838">
        <f>IF(L1838&lt;&gt;0, ROUND(E1838/L1838, 2), 0)</f>
        <v>182.13</v>
      </c>
      <c r="Q1838" s="5" t="str">
        <f>LEFT(N1838, SEARCH("/",N1838,1)-1)</f>
        <v>music</v>
      </c>
      <c r="R1838" s="5" t="str">
        <f>RIGHT(N1838, LEN(N1838) - LEN(Q1838) - 1)</f>
        <v>rock</v>
      </c>
      <c r="S1838" s="11">
        <f>(((J1838/60)/60)/24)+DATE(1970,1,1)</f>
        <v>41305.809363425928</v>
      </c>
      <c r="T1838" s="12">
        <f>(((I1838/60)/60)/24)+DATE(1970,1,1)</f>
        <v>41322.809363425928</v>
      </c>
      <c r="U1838" s="14">
        <f>YEAR(T1838)</f>
        <v>2013</v>
      </c>
    </row>
    <row r="1839" spans="1:21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>ROUND(((E1839 / D1839)*100), 0)</f>
        <v>307</v>
      </c>
      <c r="P1839">
        <f>IF(L1839&lt;&gt;0, ROUND(E1839/L1839, 2), 0)</f>
        <v>61.37</v>
      </c>
      <c r="Q1839" s="5" t="str">
        <f>LEFT(N1839, SEARCH("/",N1839,1)-1)</f>
        <v>music</v>
      </c>
      <c r="R1839" s="5" t="str">
        <f>RIGHT(N1839, LEN(N1839) - LEN(Q1839) - 1)</f>
        <v>rock</v>
      </c>
      <c r="S1839" s="11">
        <f>(((J1839/60)/60)/24)+DATE(1970,1,1)</f>
        <v>40926.047858796301</v>
      </c>
      <c r="T1839" s="12">
        <f>(((I1839/60)/60)/24)+DATE(1970,1,1)</f>
        <v>40986.006192129629</v>
      </c>
      <c r="U1839" s="14">
        <f>YEAR(T1839)</f>
        <v>2012</v>
      </c>
    </row>
    <row r="1840" spans="1:21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>ROUND(((E1840 / D1840)*100), 0)</f>
        <v>100</v>
      </c>
      <c r="P1840">
        <f>IF(L1840&lt;&gt;0, ROUND(E1840/L1840, 2), 0)</f>
        <v>35.770000000000003</v>
      </c>
      <c r="Q1840" s="5" t="str">
        <f>LEFT(N1840, SEARCH("/",N1840,1)-1)</f>
        <v>music</v>
      </c>
      <c r="R1840" s="5" t="str">
        <f>RIGHT(N1840, LEN(N1840) - LEN(Q1840) - 1)</f>
        <v>rock</v>
      </c>
      <c r="S1840" s="11">
        <f>(((J1840/60)/60)/24)+DATE(1970,1,1)</f>
        <v>40788.786539351851</v>
      </c>
      <c r="T1840" s="12">
        <f>(((I1840/60)/60)/24)+DATE(1970,1,1)</f>
        <v>40817.125</v>
      </c>
      <c r="U1840" s="14">
        <f>YEAR(T1840)</f>
        <v>2011</v>
      </c>
    </row>
    <row r="1841" spans="1:21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>ROUND(((E1841 / D1841)*100), 0)</f>
        <v>205</v>
      </c>
      <c r="P1841">
        <f>IF(L1841&lt;&gt;0, ROUND(E1841/L1841, 2), 0)</f>
        <v>45.62</v>
      </c>
      <c r="Q1841" s="5" t="str">
        <f>LEFT(N1841, SEARCH("/",N1841,1)-1)</f>
        <v>music</v>
      </c>
      <c r="R1841" s="5" t="str">
        <f>RIGHT(N1841, LEN(N1841) - LEN(Q1841) - 1)</f>
        <v>rock</v>
      </c>
      <c r="S1841" s="11">
        <f>(((J1841/60)/60)/24)+DATE(1970,1,1)</f>
        <v>42614.722013888888</v>
      </c>
      <c r="T1841" s="12">
        <f>(((I1841/60)/60)/24)+DATE(1970,1,1)</f>
        <v>42644.722013888888</v>
      </c>
      <c r="U1841" s="14">
        <f>YEAR(T1841)</f>
        <v>2016</v>
      </c>
    </row>
    <row r="1842" spans="1:21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>ROUND(((E1842 / D1842)*100), 0)</f>
        <v>109</v>
      </c>
      <c r="P1842">
        <f>IF(L1842&lt;&gt;0, ROUND(E1842/L1842, 2), 0)</f>
        <v>75.38</v>
      </c>
      <c r="Q1842" s="5" t="str">
        <f>LEFT(N1842, SEARCH("/",N1842,1)-1)</f>
        <v>music</v>
      </c>
      <c r="R1842" s="5" t="str">
        <f>RIGHT(N1842, LEN(N1842) - LEN(Q1842) - 1)</f>
        <v>rock</v>
      </c>
      <c r="S1842" s="11">
        <f>(((J1842/60)/60)/24)+DATE(1970,1,1)</f>
        <v>41382.096180555556</v>
      </c>
      <c r="T1842" s="12">
        <f>(((I1842/60)/60)/24)+DATE(1970,1,1)</f>
        <v>41401.207638888889</v>
      </c>
      <c r="U1842" s="14">
        <f>YEAR(T1842)</f>
        <v>2013</v>
      </c>
    </row>
    <row r="1843" spans="1:21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>ROUND(((E1843 / D1843)*100), 0)</f>
        <v>102</v>
      </c>
      <c r="P1843">
        <f>IF(L1843&lt;&gt;0, ROUND(E1843/L1843, 2), 0)</f>
        <v>50.88</v>
      </c>
      <c r="Q1843" s="5" t="str">
        <f>LEFT(N1843, SEARCH("/",N1843,1)-1)</f>
        <v>music</v>
      </c>
      <c r="R1843" s="5" t="str">
        <f>RIGHT(N1843, LEN(N1843) - LEN(Q1843) - 1)</f>
        <v>rock</v>
      </c>
      <c r="S1843" s="11">
        <f>(((J1843/60)/60)/24)+DATE(1970,1,1)</f>
        <v>41745.84542824074</v>
      </c>
      <c r="T1843" s="12">
        <f>(((I1843/60)/60)/24)+DATE(1970,1,1)</f>
        <v>41779.207638888889</v>
      </c>
      <c r="U1843" s="14">
        <f>YEAR(T1843)</f>
        <v>2014</v>
      </c>
    </row>
    <row r="1844" spans="1:21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>ROUND(((E1844 / D1844)*100), 0)</f>
        <v>125</v>
      </c>
      <c r="P1844">
        <f>IF(L1844&lt;&gt;0, ROUND(E1844/L1844, 2), 0)</f>
        <v>119.29</v>
      </c>
      <c r="Q1844" s="5" t="str">
        <f>LEFT(N1844, SEARCH("/",N1844,1)-1)</f>
        <v>music</v>
      </c>
      <c r="R1844" s="5" t="str">
        <f>RIGHT(N1844, LEN(N1844) - LEN(Q1844) - 1)</f>
        <v>rock</v>
      </c>
      <c r="S1844" s="11">
        <f>(((J1844/60)/60)/24)+DATE(1970,1,1)</f>
        <v>42031.631724537037</v>
      </c>
      <c r="T1844" s="12">
        <f>(((I1844/60)/60)/24)+DATE(1970,1,1)</f>
        <v>42065.249305555553</v>
      </c>
      <c r="U1844" s="14">
        <f>YEAR(T1844)</f>
        <v>2015</v>
      </c>
    </row>
    <row r="1845" spans="1:21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>ROUND(((E1845 / D1845)*100), 0)</f>
        <v>124</v>
      </c>
      <c r="P1845">
        <f>IF(L1845&lt;&gt;0, ROUND(E1845/L1845, 2), 0)</f>
        <v>92.54</v>
      </c>
      <c r="Q1845" s="5" t="str">
        <f>LEFT(N1845, SEARCH("/",N1845,1)-1)</f>
        <v>music</v>
      </c>
      <c r="R1845" s="5" t="str">
        <f>RIGHT(N1845, LEN(N1845) - LEN(Q1845) - 1)</f>
        <v>rock</v>
      </c>
      <c r="S1845" s="11">
        <f>(((J1845/60)/60)/24)+DATE(1970,1,1)</f>
        <v>40564.994837962964</v>
      </c>
      <c r="T1845" s="12">
        <f>(((I1845/60)/60)/24)+DATE(1970,1,1)</f>
        <v>40594.994837962964</v>
      </c>
      <c r="U1845" s="14">
        <f>YEAR(T1845)</f>
        <v>2011</v>
      </c>
    </row>
    <row r="1846" spans="1:21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>ROUND(((E1846 / D1846)*100), 0)</f>
        <v>101</v>
      </c>
      <c r="P1846">
        <f>IF(L1846&lt;&gt;0, ROUND(E1846/L1846, 2), 0)</f>
        <v>76.05</v>
      </c>
      <c r="Q1846" s="5" t="str">
        <f>LEFT(N1846, SEARCH("/",N1846,1)-1)</f>
        <v>music</v>
      </c>
      <c r="R1846" s="5" t="str">
        <f>RIGHT(N1846, LEN(N1846) - LEN(Q1846) - 1)</f>
        <v>rock</v>
      </c>
      <c r="S1846" s="11">
        <f>(((J1846/60)/60)/24)+DATE(1970,1,1)</f>
        <v>40666.973541666666</v>
      </c>
      <c r="T1846" s="12">
        <f>(((I1846/60)/60)/24)+DATE(1970,1,1)</f>
        <v>40705.125</v>
      </c>
      <c r="U1846" s="14">
        <f>YEAR(T1846)</f>
        <v>2011</v>
      </c>
    </row>
    <row r="1847" spans="1:21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>ROUND(((E1847 / D1847)*100), 0)</f>
        <v>100</v>
      </c>
      <c r="P1847">
        <f>IF(L1847&lt;&gt;0, ROUND(E1847/L1847, 2), 0)</f>
        <v>52.63</v>
      </c>
      <c r="Q1847" s="5" t="str">
        <f>LEFT(N1847, SEARCH("/",N1847,1)-1)</f>
        <v>music</v>
      </c>
      <c r="R1847" s="5" t="str">
        <f>RIGHT(N1847, LEN(N1847) - LEN(Q1847) - 1)</f>
        <v>rock</v>
      </c>
      <c r="S1847" s="11">
        <f>(((J1847/60)/60)/24)+DATE(1970,1,1)</f>
        <v>42523.333310185189</v>
      </c>
      <c r="T1847" s="12">
        <f>(((I1847/60)/60)/24)+DATE(1970,1,1)</f>
        <v>42538.204861111109</v>
      </c>
      <c r="U1847" s="14">
        <f>YEAR(T1847)</f>
        <v>2016</v>
      </c>
    </row>
    <row r="1848" spans="1:21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>ROUND(((E1848 / D1848)*100), 0)</f>
        <v>138</v>
      </c>
      <c r="P1848">
        <f>IF(L1848&lt;&gt;0, ROUND(E1848/L1848, 2), 0)</f>
        <v>98.99</v>
      </c>
      <c r="Q1848" s="5" t="str">
        <f>LEFT(N1848, SEARCH("/",N1848,1)-1)</f>
        <v>music</v>
      </c>
      <c r="R1848" s="5" t="str">
        <f>RIGHT(N1848, LEN(N1848) - LEN(Q1848) - 1)</f>
        <v>rock</v>
      </c>
      <c r="S1848" s="11">
        <f>(((J1848/60)/60)/24)+DATE(1970,1,1)</f>
        <v>41228.650196759263</v>
      </c>
      <c r="T1848" s="12">
        <f>(((I1848/60)/60)/24)+DATE(1970,1,1)</f>
        <v>41258.650196759263</v>
      </c>
      <c r="U1848" s="14">
        <f>YEAR(T1848)</f>
        <v>2012</v>
      </c>
    </row>
    <row r="1849" spans="1:21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>ROUND(((E1849 / D1849)*100), 0)</f>
        <v>121</v>
      </c>
      <c r="P1849">
        <f>IF(L1849&lt;&gt;0, ROUND(E1849/L1849, 2), 0)</f>
        <v>79.53</v>
      </c>
      <c r="Q1849" s="5" t="str">
        <f>LEFT(N1849, SEARCH("/",N1849,1)-1)</f>
        <v>music</v>
      </c>
      <c r="R1849" s="5" t="str">
        <f>RIGHT(N1849, LEN(N1849) - LEN(Q1849) - 1)</f>
        <v>rock</v>
      </c>
      <c r="S1849" s="11">
        <f>(((J1849/60)/60)/24)+DATE(1970,1,1)</f>
        <v>42094.236481481479</v>
      </c>
      <c r="T1849" s="12">
        <f>(((I1849/60)/60)/24)+DATE(1970,1,1)</f>
        <v>42115.236481481479</v>
      </c>
      <c r="U1849" s="14">
        <f>YEAR(T1849)</f>
        <v>2015</v>
      </c>
    </row>
    <row r="1850" spans="1:21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>ROUND(((E1850 / D1850)*100), 0)</f>
        <v>107</v>
      </c>
      <c r="P1850">
        <f>IF(L1850&lt;&gt;0, ROUND(E1850/L1850, 2), 0)</f>
        <v>134.21</v>
      </c>
      <c r="Q1850" s="5" t="str">
        <f>LEFT(N1850, SEARCH("/",N1850,1)-1)</f>
        <v>music</v>
      </c>
      <c r="R1850" s="5" t="str">
        <f>RIGHT(N1850, LEN(N1850) - LEN(Q1850) - 1)</f>
        <v>rock</v>
      </c>
      <c r="S1850" s="11">
        <f>(((J1850/60)/60)/24)+DATE(1970,1,1)</f>
        <v>40691.788055555553</v>
      </c>
      <c r="T1850" s="12">
        <f>(((I1850/60)/60)/24)+DATE(1970,1,1)</f>
        <v>40755.290972222225</v>
      </c>
      <c r="U1850" s="14">
        <f>YEAR(T1850)</f>
        <v>2011</v>
      </c>
    </row>
    <row r="1851" spans="1:21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>ROUND(((E1851 / D1851)*100), 0)</f>
        <v>100</v>
      </c>
      <c r="P1851">
        <f>IF(L1851&lt;&gt;0, ROUND(E1851/L1851, 2), 0)</f>
        <v>37.630000000000003</v>
      </c>
      <c r="Q1851" s="5" t="str">
        <f>LEFT(N1851, SEARCH("/",N1851,1)-1)</f>
        <v>music</v>
      </c>
      <c r="R1851" s="5" t="str">
        <f>RIGHT(N1851, LEN(N1851) - LEN(Q1851) - 1)</f>
        <v>rock</v>
      </c>
      <c r="S1851" s="11">
        <f>(((J1851/60)/60)/24)+DATE(1970,1,1)</f>
        <v>41169.845590277779</v>
      </c>
      <c r="T1851" s="12">
        <f>(((I1851/60)/60)/24)+DATE(1970,1,1)</f>
        <v>41199.845590277779</v>
      </c>
      <c r="U1851" s="14">
        <f>YEAR(T1851)</f>
        <v>2012</v>
      </c>
    </row>
    <row r="1852" spans="1:21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>ROUND(((E1852 / D1852)*100), 0)</f>
        <v>102</v>
      </c>
      <c r="P1852">
        <f>IF(L1852&lt;&gt;0, ROUND(E1852/L1852, 2), 0)</f>
        <v>51.04</v>
      </c>
      <c r="Q1852" s="5" t="str">
        <f>LEFT(N1852, SEARCH("/",N1852,1)-1)</f>
        <v>music</v>
      </c>
      <c r="R1852" s="5" t="str">
        <f>RIGHT(N1852, LEN(N1852) - LEN(Q1852) - 1)</f>
        <v>rock</v>
      </c>
      <c r="S1852" s="11">
        <f>(((J1852/60)/60)/24)+DATE(1970,1,1)</f>
        <v>41800.959490740745</v>
      </c>
      <c r="T1852" s="12">
        <f>(((I1852/60)/60)/24)+DATE(1970,1,1)</f>
        <v>41830.959490740745</v>
      </c>
      <c r="U1852" s="14">
        <f>YEAR(T1852)</f>
        <v>2014</v>
      </c>
    </row>
    <row r="1853" spans="1:21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>ROUND(((E1853 / D1853)*100), 0)</f>
        <v>100</v>
      </c>
      <c r="P1853">
        <f>IF(L1853&lt;&gt;0, ROUND(E1853/L1853, 2), 0)</f>
        <v>50.04</v>
      </c>
      <c r="Q1853" s="5" t="str">
        <f>LEFT(N1853, SEARCH("/",N1853,1)-1)</f>
        <v>music</v>
      </c>
      <c r="R1853" s="5" t="str">
        <f>RIGHT(N1853, LEN(N1853) - LEN(Q1853) - 1)</f>
        <v>rock</v>
      </c>
      <c r="S1853" s="11">
        <f>(((J1853/60)/60)/24)+DATE(1970,1,1)</f>
        <v>41827.906689814816</v>
      </c>
      <c r="T1853" s="12">
        <f>(((I1853/60)/60)/24)+DATE(1970,1,1)</f>
        <v>41848.041666666664</v>
      </c>
      <c r="U1853" s="14">
        <f>YEAR(T1853)</f>
        <v>2014</v>
      </c>
    </row>
    <row r="1854" spans="1:21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>ROUND(((E1854 / D1854)*100), 0)</f>
        <v>117</v>
      </c>
      <c r="P1854">
        <f>IF(L1854&lt;&gt;0, ROUND(E1854/L1854, 2), 0)</f>
        <v>133.93</v>
      </c>
      <c r="Q1854" s="5" t="str">
        <f>LEFT(N1854, SEARCH("/",N1854,1)-1)</f>
        <v>music</v>
      </c>
      <c r="R1854" s="5" t="str">
        <f>RIGHT(N1854, LEN(N1854) - LEN(Q1854) - 1)</f>
        <v>rock</v>
      </c>
      <c r="S1854" s="11">
        <f>(((J1854/60)/60)/24)+DATE(1970,1,1)</f>
        <v>42081.77143518519</v>
      </c>
      <c r="T1854" s="12">
        <f>(((I1854/60)/60)/24)+DATE(1970,1,1)</f>
        <v>42119</v>
      </c>
      <c r="U1854" s="14">
        <f>YEAR(T1854)</f>
        <v>2015</v>
      </c>
    </row>
    <row r="1855" spans="1:21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>ROUND(((E1855 / D1855)*100), 0)</f>
        <v>102</v>
      </c>
      <c r="P1855">
        <f>IF(L1855&lt;&gt;0, ROUND(E1855/L1855, 2), 0)</f>
        <v>58.21</v>
      </c>
      <c r="Q1855" s="5" t="str">
        <f>LEFT(N1855, SEARCH("/",N1855,1)-1)</f>
        <v>music</v>
      </c>
      <c r="R1855" s="5" t="str">
        <f>RIGHT(N1855, LEN(N1855) - LEN(Q1855) - 1)</f>
        <v>rock</v>
      </c>
      <c r="S1855" s="11">
        <f>(((J1855/60)/60)/24)+DATE(1970,1,1)</f>
        <v>41177.060381944444</v>
      </c>
      <c r="T1855" s="12">
        <f>(((I1855/60)/60)/24)+DATE(1970,1,1)</f>
        <v>41227.102048611108</v>
      </c>
      <c r="U1855" s="14">
        <f>YEAR(T1855)</f>
        <v>2012</v>
      </c>
    </row>
    <row r="1856" spans="1:21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>ROUND(((E1856 / D1856)*100), 0)</f>
        <v>102</v>
      </c>
      <c r="P1856">
        <f>IF(L1856&lt;&gt;0, ROUND(E1856/L1856, 2), 0)</f>
        <v>88.04</v>
      </c>
      <c r="Q1856" s="5" t="str">
        <f>LEFT(N1856, SEARCH("/",N1856,1)-1)</f>
        <v>music</v>
      </c>
      <c r="R1856" s="5" t="str">
        <f>RIGHT(N1856, LEN(N1856) - LEN(Q1856) - 1)</f>
        <v>rock</v>
      </c>
      <c r="S1856" s="11">
        <f>(((J1856/60)/60)/24)+DATE(1970,1,1)</f>
        <v>41388.021261574075</v>
      </c>
      <c r="T1856" s="12">
        <f>(((I1856/60)/60)/24)+DATE(1970,1,1)</f>
        <v>41418.021261574075</v>
      </c>
      <c r="U1856" s="14">
        <f>YEAR(T1856)</f>
        <v>2013</v>
      </c>
    </row>
    <row r="1857" spans="1:21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>ROUND(((E1857 / D1857)*100), 0)</f>
        <v>154</v>
      </c>
      <c r="P1857">
        <f>IF(L1857&lt;&gt;0, ROUND(E1857/L1857, 2), 0)</f>
        <v>70.58</v>
      </c>
      <c r="Q1857" s="5" t="str">
        <f>LEFT(N1857, SEARCH("/",N1857,1)-1)</f>
        <v>music</v>
      </c>
      <c r="R1857" s="5" t="str">
        <f>RIGHT(N1857, LEN(N1857) - LEN(Q1857) - 1)</f>
        <v>rock</v>
      </c>
      <c r="S1857" s="11">
        <f>(((J1857/60)/60)/24)+DATE(1970,1,1)</f>
        <v>41600.538657407407</v>
      </c>
      <c r="T1857" s="12">
        <f>(((I1857/60)/60)/24)+DATE(1970,1,1)</f>
        <v>41645.538657407407</v>
      </c>
      <c r="U1857" s="14">
        <f>YEAR(T1857)</f>
        <v>2014</v>
      </c>
    </row>
    <row r="1858" spans="1:21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>ROUND(((E1858 / D1858)*100), 0)</f>
        <v>101</v>
      </c>
      <c r="P1858">
        <f>IF(L1858&lt;&gt;0, ROUND(E1858/L1858, 2), 0)</f>
        <v>53.29</v>
      </c>
      <c r="Q1858" s="5" t="str">
        <f>LEFT(N1858, SEARCH("/",N1858,1)-1)</f>
        <v>music</v>
      </c>
      <c r="R1858" s="5" t="str">
        <f>RIGHT(N1858, LEN(N1858) - LEN(Q1858) - 1)</f>
        <v>rock</v>
      </c>
      <c r="S1858" s="11">
        <f>(((J1858/60)/60)/24)+DATE(1970,1,1)</f>
        <v>41817.854999999996</v>
      </c>
      <c r="T1858" s="12">
        <f>(((I1858/60)/60)/24)+DATE(1970,1,1)</f>
        <v>41838.854999999996</v>
      </c>
      <c r="U1858" s="14">
        <f>YEAR(T1858)</f>
        <v>2014</v>
      </c>
    </row>
    <row r="1859" spans="1:21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>ROUND(((E1859 / D1859)*100), 0)</f>
        <v>100</v>
      </c>
      <c r="P1859">
        <f>IF(L1859&lt;&gt;0, ROUND(E1859/L1859, 2), 0)</f>
        <v>136.36000000000001</v>
      </c>
      <c r="Q1859" s="5" t="str">
        <f>LEFT(N1859, SEARCH("/",N1859,1)-1)</f>
        <v>music</v>
      </c>
      <c r="R1859" s="5" t="str">
        <f>RIGHT(N1859, LEN(N1859) - LEN(Q1859) - 1)</f>
        <v>rock</v>
      </c>
      <c r="S1859" s="11">
        <f>(((J1859/60)/60)/24)+DATE(1970,1,1)</f>
        <v>41864.76866898148</v>
      </c>
      <c r="T1859" s="12">
        <f>(((I1859/60)/60)/24)+DATE(1970,1,1)</f>
        <v>41894.76866898148</v>
      </c>
      <c r="U1859" s="14">
        <f>YEAR(T1859)</f>
        <v>2014</v>
      </c>
    </row>
    <row r="1860" spans="1:21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>ROUND(((E1860 / D1860)*100), 0)</f>
        <v>109</v>
      </c>
      <c r="P1860">
        <f>IF(L1860&lt;&gt;0, ROUND(E1860/L1860, 2), 0)</f>
        <v>40.549999999999997</v>
      </c>
      <c r="Q1860" s="5" t="str">
        <f>LEFT(N1860, SEARCH("/",N1860,1)-1)</f>
        <v>music</v>
      </c>
      <c r="R1860" s="5" t="str">
        <f>RIGHT(N1860, LEN(N1860) - LEN(Q1860) - 1)</f>
        <v>rock</v>
      </c>
      <c r="S1860" s="11">
        <f>(((J1860/60)/60)/24)+DATE(1970,1,1)</f>
        <v>40833.200474537036</v>
      </c>
      <c r="T1860" s="12">
        <f>(((I1860/60)/60)/24)+DATE(1970,1,1)</f>
        <v>40893.242141203707</v>
      </c>
      <c r="U1860" s="14">
        <f>YEAR(T1860)</f>
        <v>2011</v>
      </c>
    </row>
    <row r="1861" spans="1:21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>ROUND(((E1861 / D1861)*100), 0)</f>
        <v>132</v>
      </c>
      <c r="P1861">
        <f>IF(L1861&lt;&gt;0, ROUND(E1861/L1861, 2), 0)</f>
        <v>70.63</v>
      </c>
      <c r="Q1861" s="5" t="str">
        <f>LEFT(N1861, SEARCH("/",N1861,1)-1)</f>
        <v>music</v>
      </c>
      <c r="R1861" s="5" t="str">
        <f>RIGHT(N1861, LEN(N1861) - LEN(Q1861) - 1)</f>
        <v>rock</v>
      </c>
      <c r="S1861" s="11">
        <f>(((J1861/60)/60)/24)+DATE(1970,1,1)</f>
        <v>40778.770011574074</v>
      </c>
      <c r="T1861" s="12">
        <f>(((I1861/60)/60)/24)+DATE(1970,1,1)</f>
        <v>40808.770011574074</v>
      </c>
      <c r="U1861" s="14">
        <f>YEAR(T1861)</f>
        <v>2011</v>
      </c>
    </row>
    <row r="1862" spans="1:21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>ROUND(((E1862 / D1862)*100), 0)</f>
        <v>133</v>
      </c>
      <c r="P1862">
        <f>IF(L1862&lt;&gt;0, ROUND(E1862/L1862, 2), 0)</f>
        <v>52.68</v>
      </c>
      <c r="Q1862" s="5" t="str">
        <f>LEFT(N1862, SEARCH("/",N1862,1)-1)</f>
        <v>music</v>
      </c>
      <c r="R1862" s="5" t="str">
        <f>RIGHT(N1862, LEN(N1862) - LEN(Q1862) - 1)</f>
        <v>rock</v>
      </c>
      <c r="S1862" s="11">
        <f>(((J1862/60)/60)/24)+DATE(1970,1,1)</f>
        <v>41655.709305555552</v>
      </c>
      <c r="T1862" s="12">
        <f>(((I1862/60)/60)/24)+DATE(1970,1,1)</f>
        <v>41676.709305555552</v>
      </c>
      <c r="U1862" s="14">
        <f>YEAR(T1862)</f>
        <v>2014</v>
      </c>
    </row>
    <row r="1863" spans="1:21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>ROUND(((E1863 / D1863)*100), 0)</f>
        <v>0</v>
      </c>
      <c r="P1863">
        <f>IF(L1863&lt;&gt;0, ROUND(E1863/L1863, 2), 0)</f>
        <v>0</v>
      </c>
      <c r="Q1863" s="5" t="str">
        <f>LEFT(N1863, SEARCH("/",N1863,1)-1)</f>
        <v>games</v>
      </c>
      <c r="R1863" s="5" t="str">
        <f>RIGHT(N1863, LEN(N1863) - LEN(Q1863) - 1)</f>
        <v>mobile games</v>
      </c>
      <c r="S1863" s="11">
        <f>(((J1863/60)/60)/24)+DATE(1970,1,1)</f>
        <v>42000.300243055557</v>
      </c>
      <c r="T1863" s="12">
        <f>(((I1863/60)/60)/24)+DATE(1970,1,1)</f>
        <v>42030.300243055557</v>
      </c>
      <c r="U1863" s="14">
        <f>YEAR(T1863)</f>
        <v>2015</v>
      </c>
    </row>
    <row r="1864" spans="1:21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>ROUND(((E1864 / D1864)*100), 0)</f>
        <v>8</v>
      </c>
      <c r="P1864">
        <f>IF(L1864&lt;&gt;0, ROUND(E1864/L1864, 2), 0)</f>
        <v>90.94</v>
      </c>
      <c r="Q1864" s="5" t="str">
        <f>LEFT(N1864, SEARCH("/",N1864,1)-1)</f>
        <v>games</v>
      </c>
      <c r="R1864" s="5" t="str">
        <f>RIGHT(N1864, LEN(N1864) - LEN(Q1864) - 1)</f>
        <v>mobile games</v>
      </c>
      <c r="S1864" s="11">
        <f>(((J1864/60)/60)/24)+DATE(1970,1,1)</f>
        <v>42755.492754629624</v>
      </c>
      <c r="T1864" s="12">
        <f>(((I1864/60)/60)/24)+DATE(1970,1,1)</f>
        <v>42802.3125</v>
      </c>
      <c r="U1864" s="14">
        <f>YEAR(T1864)</f>
        <v>2017</v>
      </c>
    </row>
    <row r="1865" spans="1:21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>ROUND(((E1865 / D1865)*100), 0)</f>
        <v>0</v>
      </c>
      <c r="P1865">
        <f>IF(L1865&lt;&gt;0, ROUND(E1865/L1865, 2), 0)</f>
        <v>5</v>
      </c>
      <c r="Q1865" s="5" t="str">
        <f>LEFT(N1865, SEARCH("/",N1865,1)-1)</f>
        <v>games</v>
      </c>
      <c r="R1865" s="5" t="str">
        <f>RIGHT(N1865, LEN(N1865) - LEN(Q1865) - 1)</f>
        <v>mobile games</v>
      </c>
      <c r="S1865" s="11">
        <f>(((J1865/60)/60)/24)+DATE(1970,1,1)</f>
        <v>41772.797280092593</v>
      </c>
      <c r="T1865" s="12">
        <f>(((I1865/60)/60)/24)+DATE(1970,1,1)</f>
        <v>41802.797280092593</v>
      </c>
      <c r="U1865" s="14">
        <f>YEAR(T1865)</f>
        <v>2014</v>
      </c>
    </row>
    <row r="1866" spans="1:21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>ROUND(((E1866 / D1866)*100), 0)</f>
        <v>43</v>
      </c>
      <c r="P1866">
        <f>IF(L1866&lt;&gt;0, ROUND(E1866/L1866, 2), 0)</f>
        <v>58.08</v>
      </c>
      <c r="Q1866" s="5" t="str">
        <f>LEFT(N1866, SEARCH("/",N1866,1)-1)</f>
        <v>games</v>
      </c>
      <c r="R1866" s="5" t="str">
        <f>RIGHT(N1866, LEN(N1866) - LEN(Q1866) - 1)</f>
        <v>mobile games</v>
      </c>
      <c r="S1866" s="11">
        <f>(((J1866/60)/60)/24)+DATE(1970,1,1)</f>
        <v>41733.716435185182</v>
      </c>
      <c r="T1866" s="12">
        <f>(((I1866/60)/60)/24)+DATE(1970,1,1)</f>
        <v>41763.716435185182</v>
      </c>
      <c r="U1866" s="14">
        <f>YEAR(T1866)</f>
        <v>2014</v>
      </c>
    </row>
    <row r="1867" spans="1:21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>ROUND(((E1867 / D1867)*100), 0)</f>
        <v>0</v>
      </c>
      <c r="P1867">
        <f>IF(L1867&lt;&gt;0, ROUND(E1867/L1867, 2), 0)</f>
        <v>2</v>
      </c>
      <c r="Q1867" s="5" t="str">
        <f>LEFT(N1867, SEARCH("/",N1867,1)-1)</f>
        <v>games</v>
      </c>
      <c r="R1867" s="5" t="str">
        <f>RIGHT(N1867, LEN(N1867) - LEN(Q1867) - 1)</f>
        <v>mobile games</v>
      </c>
      <c r="S1867" s="11">
        <f>(((J1867/60)/60)/24)+DATE(1970,1,1)</f>
        <v>42645.367442129631</v>
      </c>
      <c r="T1867" s="12">
        <f>(((I1867/60)/60)/24)+DATE(1970,1,1)</f>
        <v>42680.409108796302</v>
      </c>
      <c r="U1867" s="14">
        <f>YEAR(T1867)</f>
        <v>2016</v>
      </c>
    </row>
    <row r="1868" spans="1:21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>ROUND(((E1868 / D1868)*100), 0)</f>
        <v>1</v>
      </c>
      <c r="P1868">
        <f>IF(L1868&lt;&gt;0, ROUND(E1868/L1868, 2), 0)</f>
        <v>62.5</v>
      </c>
      <c r="Q1868" s="5" t="str">
        <f>LEFT(N1868, SEARCH("/",N1868,1)-1)</f>
        <v>games</v>
      </c>
      <c r="R1868" s="5" t="str">
        <f>RIGHT(N1868, LEN(N1868) - LEN(Q1868) - 1)</f>
        <v>mobile games</v>
      </c>
      <c r="S1868" s="11">
        <f>(((J1868/60)/60)/24)+DATE(1970,1,1)</f>
        <v>42742.246493055558</v>
      </c>
      <c r="T1868" s="12">
        <f>(((I1868/60)/60)/24)+DATE(1970,1,1)</f>
        <v>42795.166666666672</v>
      </c>
      <c r="U1868" s="14">
        <f>YEAR(T1868)</f>
        <v>2017</v>
      </c>
    </row>
    <row r="1869" spans="1:21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>ROUND(((E1869 / D1869)*100), 0)</f>
        <v>0</v>
      </c>
      <c r="P1869">
        <f>IF(L1869&lt;&gt;0, ROUND(E1869/L1869, 2), 0)</f>
        <v>10</v>
      </c>
      <c r="Q1869" s="5" t="str">
        <f>LEFT(N1869, SEARCH("/",N1869,1)-1)</f>
        <v>games</v>
      </c>
      <c r="R1869" s="5" t="str">
        <f>RIGHT(N1869, LEN(N1869) - LEN(Q1869) - 1)</f>
        <v>mobile games</v>
      </c>
      <c r="S1869" s="11">
        <f>(((J1869/60)/60)/24)+DATE(1970,1,1)</f>
        <v>42649.924907407403</v>
      </c>
      <c r="T1869" s="12">
        <f>(((I1869/60)/60)/24)+DATE(1970,1,1)</f>
        <v>42679.924907407403</v>
      </c>
      <c r="U1869" s="14">
        <f>YEAR(T1869)</f>
        <v>2016</v>
      </c>
    </row>
    <row r="1870" spans="1:21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>ROUND(((E1870 / D1870)*100), 0)</f>
        <v>5</v>
      </c>
      <c r="P1870">
        <f>IF(L1870&lt;&gt;0, ROUND(E1870/L1870, 2), 0)</f>
        <v>71.59</v>
      </c>
      <c r="Q1870" s="5" t="str">
        <f>LEFT(N1870, SEARCH("/",N1870,1)-1)</f>
        <v>games</v>
      </c>
      <c r="R1870" s="5" t="str">
        <f>RIGHT(N1870, LEN(N1870) - LEN(Q1870) - 1)</f>
        <v>mobile games</v>
      </c>
      <c r="S1870" s="11">
        <f>(((J1870/60)/60)/24)+DATE(1970,1,1)</f>
        <v>42328.779224537036</v>
      </c>
      <c r="T1870" s="12">
        <f>(((I1870/60)/60)/24)+DATE(1970,1,1)</f>
        <v>42353.332638888889</v>
      </c>
      <c r="U1870" s="14">
        <f>YEAR(T1870)</f>
        <v>2015</v>
      </c>
    </row>
    <row r="1871" spans="1:21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>ROUND(((E1871 / D1871)*100), 0)</f>
        <v>0</v>
      </c>
      <c r="P1871">
        <f>IF(L1871&lt;&gt;0, ROUND(E1871/L1871, 2), 0)</f>
        <v>0</v>
      </c>
      <c r="Q1871" s="5" t="str">
        <f>LEFT(N1871, SEARCH("/",N1871,1)-1)</f>
        <v>games</v>
      </c>
      <c r="R1871" s="5" t="str">
        <f>RIGHT(N1871, LEN(N1871) - LEN(Q1871) - 1)</f>
        <v>mobile games</v>
      </c>
      <c r="S1871" s="11">
        <f>(((J1871/60)/60)/24)+DATE(1970,1,1)</f>
        <v>42709.002881944441</v>
      </c>
      <c r="T1871" s="12">
        <f>(((I1871/60)/60)/24)+DATE(1970,1,1)</f>
        <v>42739.002881944441</v>
      </c>
      <c r="U1871" s="14">
        <f>YEAR(T1871)</f>
        <v>2017</v>
      </c>
    </row>
    <row r="1872" spans="1:21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>ROUND(((E1872 / D1872)*100), 0)</f>
        <v>10</v>
      </c>
      <c r="P1872">
        <f>IF(L1872&lt;&gt;0, ROUND(E1872/L1872, 2), 0)</f>
        <v>32.82</v>
      </c>
      <c r="Q1872" s="5" t="str">
        <f>LEFT(N1872, SEARCH("/",N1872,1)-1)</f>
        <v>games</v>
      </c>
      <c r="R1872" s="5" t="str">
        <f>RIGHT(N1872, LEN(N1872) - LEN(Q1872) - 1)</f>
        <v>mobile games</v>
      </c>
      <c r="S1872" s="11">
        <f>(((J1872/60)/60)/24)+DATE(1970,1,1)</f>
        <v>42371.355729166666</v>
      </c>
      <c r="T1872" s="12">
        <f>(((I1872/60)/60)/24)+DATE(1970,1,1)</f>
        <v>42400.178472222222</v>
      </c>
      <c r="U1872" s="14">
        <f>YEAR(T1872)</f>
        <v>2016</v>
      </c>
    </row>
    <row r="1873" spans="1:21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>ROUND(((E1873 / D1873)*100), 0)</f>
        <v>72</v>
      </c>
      <c r="P1873">
        <f>IF(L1873&lt;&gt;0, ROUND(E1873/L1873, 2), 0)</f>
        <v>49.12</v>
      </c>
      <c r="Q1873" s="5" t="str">
        <f>LEFT(N1873, SEARCH("/",N1873,1)-1)</f>
        <v>games</v>
      </c>
      <c r="R1873" s="5" t="str">
        <f>RIGHT(N1873, LEN(N1873) - LEN(Q1873) - 1)</f>
        <v>mobile games</v>
      </c>
      <c r="S1873" s="11">
        <f>(((J1873/60)/60)/24)+DATE(1970,1,1)</f>
        <v>41923.783576388887</v>
      </c>
      <c r="T1873" s="12">
        <f>(((I1873/60)/60)/24)+DATE(1970,1,1)</f>
        <v>41963.825243055559</v>
      </c>
      <c r="U1873" s="14">
        <f>YEAR(T1873)</f>
        <v>2014</v>
      </c>
    </row>
    <row r="1874" spans="1:21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>ROUND(((E1874 / D1874)*100), 0)</f>
        <v>1</v>
      </c>
      <c r="P1874">
        <f>IF(L1874&lt;&gt;0, ROUND(E1874/L1874, 2), 0)</f>
        <v>16.309999999999999</v>
      </c>
      <c r="Q1874" s="5" t="str">
        <f>LEFT(N1874, SEARCH("/",N1874,1)-1)</f>
        <v>games</v>
      </c>
      <c r="R1874" s="5" t="str">
        <f>RIGHT(N1874, LEN(N1874) - LEN(Q1874) - 1)</f>
        <v>mobile games</v>
      </c>
      <c r="S1874" s="11">
        <f>(((J1874/60)/60)/24)+DATE(1970,1,1)</f>
        <v>42155.129652777774</v>
      </c>
      <c r="T1874" s="12">
        <f>(((I1874/60)/60)/24)+DATE(1970,1,1)</f>
        <v>42185.129652777774</v>
      </c>
      <c r="U1874" s="14">
        <f>YEAR(T1874)</f>
        <v>2015</v>
      </c>
    </row>
    <row r="1875" spans="1:21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>ROUND(((E1875 / D1875)*100), 0)</f>
        <v>0</v>
      </c>
      <c r="P1875">
        <f>IF(L1875&lt;&gt;0, ROUND(E1875/L1875, 2), 0)</f>
        <v>18</v>
      </c>
      <c r="Q1875" s="5" t="str">
        <f>LEFT(N1875, SEARCH("/",N1875,1)-1)</f>
        <v>games</v>
      </c>
      <c r="R1875" s="5" t="str">
        <f>RIGHT(N1875, LEN(N1875) - LEN(Q1875) - 1)</f>
        <v>mobile games</v>
      </c>
      <c r="S1875" s="11">
        <f>(((J1875/60)/60)/24)+DATE(1970,1,1)</f>
        <v>42164.615856481483</v>
      </c>
      <c r="T1875" s="12">
        <f>(((I1875/60)/60)/24)+DATE(1970,1,1)</f>
        <v>42193.697916666672</v>
      </c>
      <c r="U1875" s="14">
        <f>YEAR(T1875)</f>
        <v>2015</v>
      </c>
    </row>
    <row r="1876" spans="1:21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>ROUND(((E1876 / D1876)*100), 0)</f>
        <v>0</v>
      </c>
      <c r="P1876">
        <f>IF(L1876&lt;&gt;0, ROUND(E1876/L1876, 2), 0)</f>
        <v>13</v>
      </c>
      <c r="Q1876" s="5" t="str">
        <f>LEFT(N1876, SEARCH("/",N1876,1)-1)</f>
        <v>games</v>
      </c>
      <c r="R1876" s="5" t="str">
        <f>RIGHT(N1876, LEN(N1876) - LEN(Q1876) - 1)</f>
        <v>mobile games</v>
      </c>
      <c r="S1876" s="11">
        <f>(((J1876/60)/60)/24)+DATE(1970,1,1)</f>
        <v>42529.969131944439</v>
      </c>
      <c r="T1876" s="12">
        <f>(((I1876/60)/60)/24)+DATE(1970,1,1)</f>
        <v>42549.969131944439</v>
      </c>
      <c r="U1876" s="14">
        <f>YEAR(T1876)</f>
        <v>2016</v>
      </c>
    </row>
    <row r="1877" spans="1:21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>ROUND(((E1877 / D1877)*100), 0)</f>
        <v>1</v>
      </c>
      <c r="P1877">
        <f>IF(L1877&lt;&gt;0, ROUND(E1877/L1877, 2), 0)</f>
        <v>17</v>
      </c>
      <c r="Q1877" s="5" t="str">
        <f>LEFT(N1877, SEARCH("/",N1877,1)-1)</f>
        <v>games</v>
      </c>
      <c r="R1877" s="5" t="str">
        <f>RIGHT(N1877, LEN(N1877) - LEN(Q1877) - 1)</f>
        <v>mobile games</v>
      </c>
      <c r="S1877" s="11">
        <f>(((J1877/60)/60)/24)+DATE(1970,1,1)</f>
        <v>42528.899398148147</v>
      </c>
      <c r="T1877" s="12">
        <f>(((I1877/60)/60)/24)+DATE(1970,1,1)</f>
        <v>42588.899398148147</v>
      </c>
      <c r="U1877" s="14">
        <f>YEAR(T1877)</f>
        <v>2016</v>
      </c>
    </row>
    <row r="1878" spans="1:21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>ROUND(((E1878 / D1878)*100), 0)</f>
        <v>0</v>
      </c>
      <c r="P1878">
        <f>IF(L1878&lt;&gt;0, ROUND(E1878/L1878, 2), 0)</f>
        <v>0</v>
      </c>
      <c r="Q1878" s="5" t="str">
        <f>LEFT(N1878, SEARCH("/",N1878,1)-1)</f>
        <v>games</v>
      </c>
      <c r="R1878" s="5" t="str">
        <f>RIGHT(N1878, LEN(N1878) - LEN(Q1878) - 1)</f>
        <v>mobile games</v>
      </c>
      <c r="S1878" s="11">
        <f>(((J1878/60)/60)/24)+DATE(1970,1,1)</f>
        <v>41776.284780092588</v>
      </c>
      <c r="T1878" s="12">
        <f>(((I1878/60)/60)/24)+DATE(1970,1,1)</f>
        <v>41806.284780092588</v>
      </c>
      <c r="U1878" s="14">
        <f>YEAR(T1878)</f>
        <v>2014</v>
      </c>
    </row>
    <row r="1879" spans="1:21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>ROUND(((E1879 / D1879)*100), 0)</f>
        <v>0</v>
      </c>
      <c r="P1879">
        <f>IF(L1879&lt;&gt;0, ROUND(E1879/L1879, 2), 0)</f>
        <v>0</v>
      </c>
      <c r="Q1879" s="5" t="str">
        <f>LEFT(N1879, SEARCH("/",N1879,1)-1)</f>
        <v>games</v>
      </c>
      <c r="R1879" s="5" t="str">
        <f>RIGHT(N1879, LEN(N1879) - LEN(Q1879) - 1)</f>
        <v>mobile games</v>
      </c>
      <c r="S1879" s="11">
        <f>(((J1879/60)/60)/24)+DATE(1970,1,1)</f>
        <v>42035.029224537036</v>
      </c>
      <c r="T1879" s="12">
        <f>(((I1879/60)/60)/24)+DATE(1970,1,1)</f>
        <v>42064.029224537036</v>
      </c>
      <c r="U1879" s="14">
        <f>YEAR(T1879)</f>
        <v>2015</v>
      </c>
    </row>
    <row r="1880" spans="1:21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>ROUND(((E1880 / D1880)*100), 0)</f>
        <v>0</v>
      </c>
      <c r="P1880">
        <f>IF(L1880&lt;&gt;0, ROUND(E1880/L1880, 2), 0)</f>
        <v>0</v>
      </c>
      <c r="Q1880" s="5" t="str">
        <f>LEFT(N1880, SEARCH("/",N1880,1)-1)</f>
        <v>games</v>
      </c>
      <c r="R1880" s="5" t="str">
        <f>RIGHT(N1880, LEN(N1880) - LEN(Q1880) - 1)</f>
        <v>mobile games</v>
      </c>
      <c r="S1880" s="11">
        <f>(((J1880/60)/60)/24)+DATE(1970,1,1)</f>
        <v>41773.008738425924</v>
      </c>
      <c r="T1880" s="12">
        <f>(((I1880/60)/60)/24)+DATE(1970,1,1)</f>
        <v>41803.008738425924</v>
      </c>
      <c r="U1880" s="14">
        <f>YEAR(T1880)</f>
        <v>2014</v>
      </c>
    </row>
    <row r="1881" spans="1:21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>ROUND(((E1881 / D1881)*100), 0)</f>
        <v>0</v>
      </c>
      <c r="P1881">
        <f>IF(L1881&lt;&gt;0, ROUND(E1881/L1881, 2), 0)</f>
        <v>3</v>
      </c>
      <c r="Q1881" s="5" t="str">
        <f>LEFT(N1881, SEARCH("/",N1881,1)-1)</f>
        <v>games</v>
      </c>
      <c r="R1881" s="5" t="str">
        <f>RIGHT(N1881, LEN(N1881) - LEN(Q1881) - 1)</f>
        <v>mobile games</v>
      </c>
      <c r="S1881" s="11">
        <f>(((J1881/60)/60)/24)+DATE(1970,1,1)</f>
        <v>42413.649641203709</v>
      </c>
      <c r="T1881" s="12">
        <f>(((I1881/60)/60)/24)+DATE(1970,1,1)</f>
        <v>42443.607974537037</v>
      </c>
      <c r="U1881" s="14">
        <f>YEAR(T1881)</f>
        <v>2016</v>
      </c>
    </row>
    <row r="1882" spans="1:21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>ROUND(((E1882 / D1882)*100), 0)</f>
        <v>20</v>
      </c>
      <c r="P1882">
        <f>IF(L1882&lt;&gt;0, ROUND(E1882/L1882, 2), 0)</f>
        <v>41.83</v>
      </c>
      <c r="Q1882" s="5" t="str">
        <f>LEFT(N1882, SEARCH("/",N1882,1)-1)</f>
        <v>games</v>
      </c>
      <c r="R1882" s="5" t="str">
        <f>RIGHT(N1882, LEN(N1882) - LEN(Q1882) - 1)</f>
        <v>mobile games</v>
      </c>
      <c r="S1882" s="11">
        <f>(((J1882/60)/60)/24)+DATE(1970,1,1)</f>
        <v>42430.566898148143</v>
      </c>
      <c r="T1882" s="12">
        <f>(((I1882/60)/60)/24)+DATE(1970,1,1)</f>
        <v>42459.525231481486</v>
      </c>
      <c r="U1882" s="14">
        <f>YEAR(T1882)</f>
        <v>2016</v>
      </c>
    </row>
    <row r="1883" spans="1:21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>ROUND(((E1883 / D1883)*100), 0)</f>
        <v>173</v>
      </c>
      <c r="P1883">
        <f>IF(L1883&lt;&gt;0, ROUND(E1883/L1883, 2), 0)</f>
        <v>49.34</v>
      </c>
      <c r="Q1883" s="5" t="str">
        <f>LEFT(N1883, SEARCH("/",N1883,1)-1)</f>
        <v>music</v>
      </c>
      <c r="R1883" s="5" t="str">
        <f>RIGHT(N1883, LEN(N1883) - LEN(Q1883) - 1)</f>
        <v>indie rock</v>
      </c>
      <c r="S1883" s="11">
        <f>(((J1883/60)/60)/24)+DATE(1970,1,1)</f>
        <v>42043.152650462958</v>
      </c>
      <c r="T1883" s="12">
        <f>(((I1883/60)/60)/24)+DATE(1970,1,1)</f>
        <v>42073.110983796301</v>
      </c>
      <c r="U1883" s="14">
        <f>YEAR(T1883)</f>
        <v>2015</v>
      </c>
    </row>
    <row r="1884" spans="1:21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>ROUND(((E1884 / D1884)*100), 0)</f>
        <v>101</v>
      </c>
      <c r="P1884">
        <f>IF(L1884&lt;&gt;0, ROUND(E1884/L1884, 2), 0)</f>
        <v>41.73</v>
      </c>
      <c r="Q1884" s="5" t="str">
        <f>LEFT(N1884, SEARCH("/",N1884,1)-1)</f>
        <v>music</v>
      </c>
      <c r="R1884" s="5" t="str">
        <f>RIGHT(N1884, LEN(N1884) - LEN(Q1884) - 1)</f>
        <v>indie rock</v>
      </c>
      <c r="S1884" s="11">
        <f>(((J1884/60)/60)/24)+DATE(1970,1,1)</f>
        <v>41067.949212962965</v>
      </c>
      <c r="T1884" s="12">
        <f>(((I1884/60)/60)/24)+DATE(1970,1,1)</f>
        <v>41100.991666666669</v>
      </c>
      <c r="U1884" s="14">
        <f>YEAR(T1884)</f>
        <v>2012</v>
      </c>
    </row>
    <row r="1885" spans="1:21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>ROUND(((E1885 / D1885)*100), 0)</f>
        <v>105</v>
      </c>
      <c r="P1885">
        <f>IF(L1885&lt;&gt;0, ROUND(E1885/L1885, 2), 0)</f>
        <v>32.72</v>
      </c>
      <c r="Q1885" s="5" t="str">
        <f>LEFT(N1885, SEARCH("/",N1885,1)-1)</f>
        <v>music</v>
      </c>
      <c r="R1885" s="5" t="str">
        <f>RIGHT(N1885, LEN(N1885) - LEN(Q1885) - 1)</f>
        <v>indie rock</v>
      </c>
      <c r="S1885" s="11">
        <f>(((J1885/60)/60)/24)+DATE(1970,1,1)</f>
        <v>40977.948009259257</v>
      </c>
      <c r="T1885" s="12">
        <f>(((I1885/60)/60)/24)+DATE(1970,1,1)</f>
        <v>41007.906342592592</v>
      </c>
      <c r="U1885" s="14">
        <f>YEAR(T1885)</f>
        <v>2012</v>
      </c>
    </row>
    <row r="1886" spans="1:21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>ROUND(((E1886 / D1886)*100), 0)</f>
        <v>135</v>
      </c>
      <c r="P1886">
        <f>IF(L1886&lt;&gt;0, ROUND(E1886/L1886, 2), 0)</f>
        <v>51.96</v>
      </c>
      <c r="Q1886" s="5" t="str">
        <f>LEFT(N1886, SEARCH("/",N1886,1)-1)</f>
        <v>music</v>
      </c>
      <c r="R1886" s="5" t="str">
        <f>RIGHT(N1886, LEN(N1886) - LEN(Q1886) - 1)</f>
        <v>indie rock</v>
      </c>
      <c r="S1886" s="11">
        <f>(((J1886/60)/60)/24)+DATE(1970,1,1)</f>
        <v>41205.198321759257</v>
      </c>
      <c r="T1886" s="12">
        <f>(((I1886/60)/60)/24)+DATE(1970,1,1)</f>
        <v>41240.5</v>
      </c>
      <c r="U1886" s="14">
        <f>YEAR(T1886)</f>
        <v>2012</v>
      </c>
    </row>
    <row r="1887" spans="1:21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>ROUND(((E1887 / D1887)*100), 0)</f>
        <v>116</v>
      </c>
      <c r="P1887">
        <f>IF(L1887&lt;&gt;0, ROUND(E1887/L1887, 2), 0)</f>
        <v>50.69</v>
      </c>
      <c r="Q1887" s="5" t="str">
        <f>LEFT(N1887, SEARCH("/",N1887,1)-1)</f>
        <v>music</v>
      </c>
      <c r="R1887" s="5" t="str">
        <f>RIGHT(N1887, LEN(N1887) - LEN(Q1887) - 1)</f>
        <v>indie rock</v>
      </c>
      <c r="S1887" s="11">
        <f>(((J1887/60)/60)/24)+DATE(1970,1,1)</f>
        <v>41099.093865740739</v>
      </c>
      <c r="T1887" s="12">
        <f>(((I1887/60)/60)/24)+DATE(1970,1,1)</f>
        <v>41131.916666666664</v>
      </c>
      <c r="U1887" s="14">
        <f>YEAR(T1887)</f>
        <v>2012</v>
      </c>
    </row>
    <row r="1888" spans="1:21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>ROUND(((E1888 / D1888)*100), 0)</f>
        <v>102</v>
      </c>
      <c r="P1888">
        <f>IF(L1888&lt;&gt;0, ROUND(E1888/L1888, 2), 0)</f>
        <v>42.24</v>
      </c>
      <c r="Q1888" s="5" t="str">
        <f>LEFT(N1888, SEARCH("/",N1888,1)-1)</f>
        <v>music</v>
      </c>
      <c r="R1888" s="5" t="str">
        <f>RIGHT(N1888, LEN(N1888) - LEN(Q1888) - 1)</f>
        <v>indie rock</v>
      </c>
      <c r="S1888" s="11">
        <f>(((J1888/60)/60)/24)+DATE(1970,1,1)</f>
        <v>41925.906689814816</v>
      </c>
      <c r="T1888" s="12">
        <f>(((I1888/60)/60)/24)+DATE(1970,1,1)</f>
        <v>41955.94835648148</v>
      </c>
      <c r="U1888" s="14">
        <f>YEAR(T1888)</f>
        <v>2014</v>
      </c>
    </row>
    <row r="1889" spans="1:21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>ROUND(((E1889 / D1889)*100), 0)</f>
        <v>111</v>
      </c>
      <c r="P1889">
        <f>IF(L1889&lt;&gt;0, ROUND(E1889/L1889, 2), 0)</f>
        <v>416.88</v>
      </c>
      <c r="Q1889" s="5" t="str">
        <f>LEFT(N1889, SEARCH("/",N1889,1)-1)</f>
        <v>music</v>
      </c>
      <c r="R1889" s="5" t="str">
        <f>RIGHT(N1889, LEN(N1889) - LEN(Q1889) - 1)</f>
        <v>indie rock</v>
      </c>
      <c r="S1889" s="11">
        <f>(((J1889/60)/60)/24)+DATE(1970,1,1)</f>
        <v>42323.800138888888</v>
      </c>
      <c r="T1889" s="12">
        <f>(((I1889/60)/60)/24)+DATE(1970,1,1)</f>
        <v>42341.895833333328</v>
      </c>
      <c r="U1889" s="14">
        <f>YEAR(T1889)</f>
        <v>2015</v>
      </c>
    </row>
    <row r="1890" spans="1:21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>ROUND(((E1890 / D1890)*100), 0)</f>
        <v>166</v>
      </c>
      <c r="P1890">
        <f>IF(L1890&lt;&gt;0, ROUND(E1890/L1890, 2), 0)</f>
        <v>46.65</v>
      </c>
      <c r="Q1890" s="5" t="str">
        <f>LEFT(N1890, SEARCH("/",N1890,1)-1)</f>
        <v>music</v>
      </c>
      <c r="R1890" s="5" t="str">
        <f>RIGHT(N1890, LEN(N1890) - LEN(Q1890) - 1)</f>
        <v>indie rock</v>
      </c>
      <c r="S1890" s="11">
        <f>(((J1890/60)/60)/24)+DATE(1970,1,1)</f>
        <v>40299.239953703705</v>
      </c>
      <c r="T1890" s="12">
        <f>(((I1890/60)/60)/24)+DATE(1970,1,1)</f>
        <v>40330.207638888889</v>
      </c>
      <c r="U1890" s="14">
        <f>YEAR(T1890)</f>
        <v>2010</v>
      </c>
    </row>
    <row r="1891" spans="1:21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>ROUND(((E1891 / D1891)*100), 0)</f>
        <v>107</v>
      </c>
      <c r="P1891">
        <f>IF(L1891&lt;&gt;0, ROUND(E1891/L1891, 2), 0)</f>
        <v>48.45</v>
      </c>
      <c r="Q1891" s="5" t="str">
        <f>LEFT(N1891, SEARCH("/",N1891,1)-1)</f>
        <v>music</v>
      </c>
      <c r="R1891" s="5" t="str">
        <f>RIGHT(N1891, LEN(N1891) - LEN(Q1891) - 1)</f>
        <v>indie rock</v>
      </c>
      <c r="S1891" s="11">
        <f>(((J1891/60)/60)/24)+DATE(1970,1,1)</f>
        <v>41299.793356481481</v>
      </c>
      <c r="T1891" s="12">
        <f>(((I1891/60)/60)/24)+DATE(1970,1,1)</f>
        <v>41344.751689814817</v>
      </c>
      <c r="U1891" s="14">
        <f>YEAR(T1891)</f>
        <v>2013</v>
      </c>
    </row>
    <row r="1892" spans="1:21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>ROUND(((E1892 / D1892)*100), 0)</f>
        <v>145</v>
      </c>
      <c r="P1892">
        <f>IF(L1892&lt;&gt;0, ROUND(E1892/L1892, 2), 0)</f>
        <v>70.53</v>
      </c>
      <c r="Q1892" s="5" t="str">
        <f>LEFT(N1892, SEARCH("/",N1892,1)-1)</f>
        <v>music</v>
      </c>
      <c r="R1892" s="5" t="str">
        <f>RIGHT(N1892, LEN(N1892) - LEN(Q1892) - 1)</f>
        <v>indie rock</v>
      </c>
      <c r="S1892" s="11">
        <f>(((J1892/60)/60)/24)+DATE(1970,1,1)</f>
        <v>41228.786203703705</v>
      </c>
      <c r="T1892" s="12">
        <f>(((I1892/60)/60)/24)+DATE(1970,1,1)</f>
        <v>41258.786203703705</v>
      </c>
      <c r="U1892" s="14">
        <f>YEAR(T1892)</f>
        <v>2012</v>
      </c>
    </row>
    <row r="1893" spans="1:21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>ROUND(((E1893 / D1893)*100), 0)</f>
        <v>106</v>
      </c>
      <c r="P1893">
        <f>IF(L1893&lt;&gt;0, ROUND(E1893/L1893, 2), 0)</f>
        <v>87.96</v>
      </c>
      <c r="Q1893" s="5" t="str">
        <f>LEFT(N1893, SEARCH("/",N1893,1)-1)</f>
        <v>music</v>
      </c>
      <c r="R1893" s="5" t="str">
        <f>RIGHT(N1893, LEN(N1893) - LEN(Q1893) - 1)</f>
        <v>indie rock</v>
      </c>
      <c r="S1893" s="11">
        <f>(((J1893/60)/60)/24)+DATE(1970,1,1)</f>
        <v>40335.798078703701</v>
      </c>
      <c r="T1893" s="12">
        <f>(((I1893/60)/60)/24)+DATE(1970,1,1)</f>
        <v>40381.25</v>
      </c>
      <c r="U1893" s="14">
        <f>YEAR(T1893)</f>
        <v>2010</v>
      </c>
    </row>
    <row r="1894" spans="1:21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>ROUND(((E1894 / D1894)*100), 0)</f>
        <v>137</v>
      </c>
      <c r="P1894">
        <f>IF(L1894&lt;&gt;0, ROUND(E1894/L1894, 2), 0)</f>
        <v>26.27</v>
      </c>
      <c r="Q1894" s="5" t="str">
        <f>LEFT(N1894, SEARCH("/",N1894,1)-1)</f>
        <v>music</v>
      </c>
      <c r="R1894" s="5" t="str">
        <f>RIGHT(N1894, LEN(N1894) - LEN(Q1894) - 1)</f>
        <v>indie rock</v>
      </c>
      <c r="S1894" s="11">
        <f>(((J1894/60)/60)/24)+DATE(1970,1,1)</f>
        <v>40671.637511574074</v>
      </c>
      <c r="T1894" s="12">
        <f>(((I1894/60)/60)/24)+DATE(1970,1,1)</f>
        <v>40701.637511574074</v>
      </c>
      <c r="U1894" s="14">
        <f>YEAR(T1894)</f>
        <v>2011</v>
      </c>
    </row>
    <row r="1895" spans="1:21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>ROUND(((E1895 / D1895)*100), 0)</f>
        <v>104</v>
      </c>
      <c r="P1895">
        <f>IF(L1895&lt;&gt;0, ROUND(E1895/L1895, 2), 0)</f>
        <v>57.78</v>
      </c>
      <c r="Q1895" s="5" t="str">
        <f>LEFT(N1895, SEARCH("/",N1895,1)-1)</f>
        <v>music</v>
      </c>
      <c r="R1895" s="5" t="str">
        <f>RIGHT(N1895, LEN(N1895) - LEN(Q1895) - 1)</f>
        <v>indie rock</v>
      </c>
      <c r="S1895" s="11">
        <f>(((J1895/60)/60)/24)+DATE(1970,1,1)</f>
        <v>40632.94195601852</v>
      </c>
      <c r="T1895" s="12">
        <f>(((I1895/60)/60)/24)+DATE(1970,1,1)</f>
        <v>40649.165972222225</v>
      </c>
      <c r="U1895" s="14">
        <f>YEAR(T1895)</f>
        <v>2011</v>
      </c>
    </row>
    <row r="1896" spans="1:21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>ROUND(((E1896 / D1896)*100), 0)</f>
        <v>115</v>
      </c>
      <c r="P1896">
        <f>IF(L1896&lt;&gt;0, ROUND(E1896/L1896, 2), 0)</f>
        <v>57.25</v>
      </c>
      <c r="Q1896" s="5" t="str">
        <f>LEFT(N1896, SEARCH("/",N1896,1)-1)</f>
        <v>music</v>
      </c>
      <c r="R1896" s="5" t="str">
        <f>RIGHT(N1896, LEN(N1896) - LEN(Q1896) - 1)</f>
        <v>indie rock</v>
      </c>
      <c r="S1896" s="11">
        <f>(((J1896/60)/60)/24)+DATE(1970,1,1)</f>
        <v>40920.904895833337</v>
      </c>
      <c r="T1896" s="12">
        <f>(((I1896/60)/60)/24)+DATE(1970,1,1)</f>
        <v>40951.904895833337</v>
      </c>
      <c r="U1896" s="14">
        <f>YEAR(T1896)</f>
        <v>2012</v>
      </c>
    </row>
    <row r="1897" spans="1:21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>ROUND(((E1897 / D1897)*100), 0)</f>
        <v>102</v>
      </c>
      <c r="P1897">
        <f>IF(L1897&lt;&gt;0, ROUND(E1897/L1897, 2), 0)</f>
        <v>196.34</v>
      </c>
      <c r="Q1897" s="5" t="str">
        <f>LEFT(N1897, SEARCH("/",N1897,1)-1)</f>
        <v>music</v>
      </c>
      <c r="R1897" s="5" t="str">
        <f>RIGHT(N1897, LEN(N1897) - LEN(Q1897) - 1)</f>
        <v>indie rock</v>
      </c>
      <c r="S1897" s="11">
        <f>(((J1897/60)/60)/24)+DATE(1970,1,1)</f>
        <v>42267.746782407412</v>
      </c>
      <c r="T1897" s="12">
        <f>(((I1897/60)/60)/24)+DATE(1970,1,1)</f>
        <v>42297.746782407412</v>
      </c>
      <c r="U1897" s="14">
        <f>YEAR(T1897)</f>
        <v>2015</v>
      </c>
    </row>
    <row r="1898" spans="1:21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>ROUND(((E1898 / D1898)*100), 0)</f>
        <v>124</v>
      </c>
      <c r="P1898">
        <f>IF(L1898&lt;&gt;0, ROUND(E1898/L1898, 2), 0)</f>
        <v>43</v>
      </c>
      <c r="Q1898" s="5" t="str">
        <f>LEFT(N1898, SEARCH("/",N1898,1)-1)</f>
        <v>music</v>
      </c>
      <c r="R1898" s="5" t="str">
        <f>RIGHT(N1898, LEN(N1898) - LEN(Q1898) - 1)</f>
        <v>indie rock</v>
      </c>
      <c r="S1898" s="11">
        <f>(((J1898/60)/60)/24)+DATE(1970,1,1)</f>
        <v>40981.710243055553</v>
      </c>
      <c r="T1898" s="12">
        <f>(((I1898/60)/60)/24)+DATE(1970,1,1)</f>
        <v>41011.710243055553</v>
      </c>
      <c r="U1898" s="14">
        <f>YEAR(T1898)</f>
        <v>2012</v>
      </c>
    </row>
    <row r="1899" spans="1:21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>ROUND(((E1899 / D1899)*100), 0)</f>
        <v>102</v>
      </c>
      <c r="P1899">
        <f>IF(L1899&lt;&gt;0, ROUND(E1899/L1899, 2), 0)</f>
        <v>35.549999999999997</v>
      </c>
      <c r="Q1899" s="5" t="str">
        <f>LEFT(N1899, SEARCH("/",N1899,1)-1)</f>
        <v>music</v>
      </c>
      <c r="R1899" s="5" t="str">
        <f>RIGHT(N1899, LEN(N1899) - LEN(Q1899) - 1)</f>
        <v>indie rock</v>
      </c>
      <c r="S1899" s="11">
        <f>(((J1899/60)/60)/24)+DATE(1970,1,1)</f>
        <v>41680.583402777782</v>
      </c>
      <c r="T1899" s="12">
        <f>(((I1899/60)/60)/24)+DATE(1970,1,1)</f>
        <v>41702.875</v>
      </c>
      <c r="U1899" s="14">
        <f>YEAR(T1899)</f>
        <v>2014</v>
      </c>
    </row>
    <row r="1900" spans="1:21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>ROUND(((E1900 / D1900)*100), 0)</f>
        <v>145</v>
      </c>
      <c r="P1900">
        <f>IF(L1900&lt;&gt;0, ROUND(E1900/L1900, 2), 0)</f>
        <v>68.81</v>
      </c>
      <c r="Q1900" s="5" t="str">
        <f>LEFT(N1900, SEARCH("/",N1900,1)-1)</f>
        <v>music</v>
      </c>
      <c r="R1900" s="5" t="str">
        <f>RIGHT(N1900, LEN(N1900) - LEN(Q1900) - 1)</f>
        <v>indie rock</v>
      </c>
      <c r="S1900" s="11">
        <f>(((J1900/60)/60)/24)+DATE(1970,1,1)</f>
        <v>42366.192974537036</v>
      </c>
      <c r="T1900" s="12">
        <f>(((I1900/60)/60)/24)+DATE(1970,1,1)</f>
        <v>42401.75</v>
      </c>
      <c r="U1900" s="14">
        <f>YEAR(T1900)</f>
        <v>2016</v>
      </c>
    </row>
    <row r="1901" spans="1:21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>ROUND(((E1901 / D1901)*100), 0)</f>
        <v>133</v>
      </c>
      <c r="P1901">
        <f>IF(L1901&lt;&gt;0, ROUND(E1901/L1901, 2), 0)</f>
        <v>28.57</v>
      </c>
      <c r="Q1901" s="5" t="str">
        <f>LEFT(N1901, SEARCH("/",N1901,1)-1)</f>
        <v>music</v>
      </c>
      <c r="R1901" s="5" t="str">
        <f>RIGHT(N1901, LEN(N1901) - LEN(Q1901) - 1)</f>
        <v>indie rock</v>
      </c>
      <c r="S1901" s="11">
        <f>(((J1901/60)/60)/24)+DATE(1970,1,1)</f>
        <v>42058.941736111112</v>
      </c>
      <c r="T1901" s="12">
        <f>(((I1901/60)/60)/24)+DATE(1970,1,1)</f>
        <v>42088.90006944444</v>
      </c>
      <c r="U1901" s="14">
        <f>YEAR(T1901)</f>
        <v>2015</v>
      </c>
    </row>
    <row r="1902" spans="1:21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>ROUND(((E1902 / D1902)*100), 0)</f>
        <v>109</v>
      </c>
      <c r="P1902">
        <f>IF(L1902&lt;&gt;0, ROUND(E1902/L1902, 2), 0)</f>
        <v>50.63</v>
      </c>
      <c r="Q1902" s="5" t="str">
        <f>LEFT(N1902, SEARCH("/",N1902,1)-1)</f>
        <v>music</v>
      </c>
      <c r="R1902" s="5" t="str">
        <f>RIGHT(N1902, LEN(N1902) - LEN(Q1902) - 1)</f>
        <v>indie rock</v>
      </c>
      <c r="S1902" s="11">
        <f>(((J1902/60)/60)/24)+DATE(1970,1,1)</f>
        <v>41160.871886574074</v>
      </c>
      <c r="T1902" s="12">
        <f>(((I1902/60)/60)/24)+DATE(1970,1,1)</f>
        <v>41188.415972222225</v>
      </c>
      <c r="U1902" s="14">
        <f>YEAR(T1902)</f>
        <v>2012</v>
      </c>
    </row>
    <row r="1903" spans="1:21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>ROUND(((E1903 / D1903)*100), 0)</f>
        <v>3</v>
      </c>
      <c r="P1903">
        <f>IF(L1903&lt;&gt;0, ROUND(E1903/L1903, 2), 0)</f>
        <v>106.8</v>
      </c>
      <c r="Q1903" s="5" t="str">
        <f>LEFT(N1903, SEARCH("/",N1903,1)-1)</f>
        <v>technology</v>
      </c>
      <c r="R1903" s="5" t="str">
        <f>RIGHT(N1903, LEN(N1903) - LEN(Q1903) - 1)</f>
        <v>gadgets</v>
      </c>
      <c r="S1903" s="11">
        <f>(((J1903/60)/60)/24)+DATE(1970,1,1)</f>
        <v>42116.54315972222</v>
      </c>
      <c r="T1903" s="12">
        <f>(((I1903/60)/60)/24)+DATE(1970,1,1)</f>
        <v>42146.541666666672</v>
      </c>
      <c r="U1903" s="14">
        <f>YEAR(T1903)</f>
        <v>2015</v>
      </c>
    </row>
    <row r="1904" spans="1:21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>ROUND(((E1904 / D1904)*100), 0)</f>
        <v>1</v>
      </c>
      <c r="P1904">
        <f>IF(L1904&lt;&gt;0, ROUND(E1904/L1904, 2), 0)</f>
        <v>4</v>
      </c>
      <c r="Q1904" s="5" t="str">
        <f>LEFT(N1904, SEARCH("/",N1904,1)-1)</f>
        <v>technology</v>
      </c>
      <c r="R1904" s="5" t="str">
        <f>RIGHT(N1904, LEN(N1904) - LEN(Q1904) - 1)</f>
        <v>gadgets</v>
      </c>
      <c r="S1904" s="11">
        <f>(((J1904/60)/60)/24)+DATE(1970,1,1)</f>
        <v>42037.789895833332</v>
      </c>
      <c r="T1904" s="12">
        <f>(((I1904/60)/60)/24)+DATE(1970,1,1)</f>
        <v>42067.789895833332</v>
      </c>
      <c r="U1904" s="14">
        <f>YEAR(T1904)</f>
        <v>2015</v>
      </c>
    </row>
    <row r="1905" spans="1:21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>ROUND(((E1905 / D1905)*100), 0)</f>
        <v>47</v>
      </c>
      <c r="P1905">
        <f>IF(L1905&lt;&gt;0, ROUND(E1905/L1905, 2), 0)</f>
        <v>34.1</v>
      </c>
      <c r="Q1905" s="5" t="str">
        <f>LEFT(N1905, SEARCH("/",N1905,1)-1)</f>
        <v>technology</v>
      </c>
      <c r="R1905" s="5" t="str">
        <f>RIGHT(N1905, LEN(N1905) - LEN(Q1905) - 1)</f>
        <v>gadgets</v>
      </c>
      <c r="S1905" s="11">
        <f>(((J1905/60)/60)/24)+DATE(1970,1,1)</f>
        <v>42702.770729166667</v>
      </c>
      <c r="T1905" s="12">
        <f>(((I1905/60)/60)/24)+DATE(1970,1,1)</f>
        <v>42762.770729166667</v>
      </c>
      <c r="U1905" s="14">
        <f>YEAR(T1905)</f>
        <v>2017</v>
      </c>
    </row>
    <row r="1906" spans="1:21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>ROUND(((E1906 / D1906)*100), 0)</f>
        <v>0</v>
      </c>
      <c r="P1906">
        <f>IF(L1906&lt;&gt;0, ROUND(E1906/L1906, 2), 0)</f>
        <v>25</v>
      </c>
      <c r="Q1906" s="5" t="str">
        <f>LEFT(N1906, SEARCH("/",N1906,1)-1)</f>
        <v>technology</v>
      </c>
      <c r="R1906" s="5" t="str">
        <f>RIGHT(N1906, LEN(N1906) - LEN(Q1906) - 1)</f>
        <v>gadgets</v>
      </c>
      <c r="S1906" s="11">
        <f>(((J1906/60)/60)/24)+DATE(1970,1,1)</f>
        <v>42326.685428240744</v>
      </c>
      <c r="T1906" s="12">
        <f>(((I1906/60)/60)/24)+DATE(1970,1,1)</f>
        <v>42371.685428240744</v>
      </c>
      <c r="U1906" s="14">
        <f>YEAR(T1906)</f>
        <v>2016</v>
      </c>
    </row>
    <row r="1907" spans="1:21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>ROUND(((E1907 / D1907)*100), 0)</f>
        <v>0</v>
      </c>
      <c r="P1907">
        <f>IF(L1907&lt;&gt;0, ROUND(E1907/L1907, 2), 0)</f>
        <v>10.5</v>
      </c>
      <c r="Q1907" s="5" t="str">
        <f>LEFT(N1907, SEARCH("/",N1907,1)-1)</f>
        <v>technology</v>
      </c>
      <c r="R1907" s="5" t="str">
        <f>RIGHT(N1907, LEN(N1907) - LEN(Q1907) - 1)</f>
        <v>gadgets</v>
      </c>
      <c r="S1907" s="11">
        <f>(((J1907/60)/60)/24)+DATE(1970,1,1)</f>
        <v>41859.925856481481</v>
      </c>
      <c r="T1907" s="12">
        <f>(((I1907/60)/60)/24)+DATE(1970,1,1)</f>
        <v>41889.925856481481</v>
      </c>
      <c r="U1907" s="14">
        <f>YEAR(T1907)</f>
        <v>2014</v>
      </c>
    </row>
    <row r="1908" spans="1:21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>ROUND(((E1908 / D1908)*100), 0)</f>
        <v>43</v>
      </c>
      <c r="P1908">
        <f>IF(L1908&lt;&gt;0, ROUND(E1908/L1908, 2), 0)</f>
        <v>215.96</v>
      </c>
      <c r="Q1908" s="5" t="str">
        <f>LEFT(N1908, SEARCH("/",N1908,1)-1)</f>
        <v>technology</v>
      </c>
      <c r="R1908" s="5" t="str">
        <f>RIGHT(N1908, LEN(N1908) - LEN(Q1908) - 1)</f>
        <v>gadgets</v>
      </c>
      <c r="S1908" s="11">
        <f>(((J1908/60)/60)/24)+DATE(1970,1,1)</f>
        <v>42514.671099537038</v>
      </c>
      <c r="T1908" s="12">
        <f>(((I1908/60)/60)/24)+DATE(1970,1,1)</f>
        <v>42544.671099537038</v>
      </c>
      <c r="U1908" s="14">
        <f>YEAR(T1908)</f>
        <v>2016</v>
      </c>
    </row>
    <row r="1909" spans="1:21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>ROUND(((E1909 / D1909)*100), 0)</f>
        <v>0</v>
      </c>
      <c r="P1909">
        <f>IF(L1909&lt;&gt;0, ROUND(E1909/L1909, 2), 0)</f>
        <v>21.25</v>
      </c>
      <c r="Q1909" s="5" t="str">
        <f>LEFT(N1909, SEARCH("/",N1909,1)-1)</f>
        <v>technology</v>
      </c>
      <c r="R1909" s="5" t="str">
        <f>RIGHT(N1909, LEN(N1909) - LEN(Q1909) - 1)</f>
        <v>gadgets</v>
      </c>
      <c r="S1909" s="11">
        <f>(((J1909/60)/60)/24)+DATE(1970,1,1)</f>
        <v>41767.587094907409</v>
      </c>
      <c r="T1909" s="12">
        <f>(((I1909/60)/60)/24)+DATE(1970,1,1)</f>
        <v>41782.587094907409</v>
      </c>
      <c r="U1909" s="14">
        <f>YEAR(T1909)</f>
        <v>2014</v>
      </c>
    </row>
    <row r="1910" spans="1:21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>ROUND(((E1910 / D1910)*100), 0)</f>
        <v>2</v>
      </c>
      <c r="P1910">
        <f>IF(L1910&lt;&gt;0, ROUND(E1910/L1910, 2), 0)</f>
        <v>108.25</v>
      </c>
      <c r="Q1910" s="5" t="str">
        <f>LEFT(N1910, SEARCH("/",N1910,1)-1)</f>
        <v>technology</v>
      </c>
      <c r="R1910" s="5" t="str">
        <f>RIGHT(N1910, LEN(N1910) - LEN(Q1910) - 1)</f>
        <v>gadgets</v>
      </c>
      <c r="S1910" s="11">
        <f>(((J1910/60)/60)/24)+DATE(1970,1,1)</f>
        <v>42703.917824074073</v>
      </c>
      <c r="T1910" s="12">
        <f>(((I1910/60)/60)/24)+DATE(1970,1,1)</f>
        <v>42733.917824074073</v>
      </c>
      <c r="U1910" s="14">
        <f>YEAR(T1910)</f>
        <v>2016</v>
      </c>
    </row>
    <row r="1911" spans="1:21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>ROUND(((E1911 / D1911)*100), 0)</f>
        <v>14</v>
      </c>
      <c r="P1911">
        <f>IF(L1911&lt;&gt;0, ROUND(E1911/L1911, 2), 0)</f>
        <v>129.97</v>
      </c>
      <c r="Q1911" s="5" t="str">
        <f>LEFT(N1911, SEARCH("/",N1911,1)-1)</f>
        <v>technology</v>
      </c>
      <c r="R1911" s="5" t="str">
        <f>RIGHT(N1911, LEN(N1911) - LEN(Q1911) - 1)</f>
        <v>gadgets</v>
      </c>
      <c r="S1911" s="11">
        <f>(((J1911/60)/60)/24)+DATE(1970,1,1)</f>
        <v>41905.429155092592</v>
      </c>
      <c r="T1911" s="12">
        <f>(((I1911/60)/60)/24)+DATE(1970,1,1)</f>
        <v>41935.429155092592</v>
      </c>
      <c r="U1911" s="14">
        <f>YEAR(T1911)</f>
        <v>2014</v>
      </c>
    </row>
    <row r="1912" spans="1:21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>ROUND(((E1912 / D1912)*100), 0)</f>
        <v>39</v>
      </c>
      <c r="P1912">
        <f>IF(L1912&lt;&gt;0, ROUND(E1912/L1912, 2), 0)</f>
        <v>117.49</v>
      </c>
      <c r="Q1912" s="5" t="str">
        <f>LEFT(N1912, SEARCH("/",N1912,1)-1)</f>
        <v>technology</v>
      </c>
      <c r="R1912" s="5" t="str">
        <f>RIGHT(N1912, LEN(N1912) - LEN(Q1912) - 1)</f>
        <v>gadgets</v>
      </c>
      <c r="S1912" s="11">
        <f>(((J1912/60)/60)/24)+DATE(1970,1,1)</f>
        <v>42264.963159722218</v>
      </c>
      <c r="T1912" s="12">
        <f>(((I1912/60)/60)/24)+DATE(1970,1,1)</f>
        <v>42308.947916666672</v>
      </c>
      <c r="U1912" s="14">
        <f>YEAR(T1912)</f>
        <v>2015</v>
      </c>
    </row>
    <row r="1913" spans="1:21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>ROUND(((E1913 / D1913)*100), 0)</f>
        <v>0</v>
      </c>
      <c r="P1913">
        <f>IF(L1913&lt;&gt;0, ROUND(E1913/L1913, 2), 0)</f>
        <v>10</v>
      </c>
      <c r="Q1913" s="5" t="str">
        <f>LEFT(N1913, SEARCH("/",N1913,1)-1)</f>
        <v>technology</v>
      </c>
      <c r="R1913" s="5" t="str">
        <f>RIGHT(N1913, LEN(N1913) - LEN(Q1913) - 1)</f>
        <v>gadgets</v>
      </c>
      <c r="S1913" s="11">
        <f>(((J1913/60)/60)/24)+DATE(1970,1,1)</f>
        <v>41830.033958333333</v>
      </c>
      <c r="T1913" s="12">
        <f>(((I1913/60)/60)/24)+DATE(1970,1,1)</f>
        <v>41860.033958333333</v>
      </c>
      <c r="U1913" s="14">
        <f>YEAR(T1913)</f>
        <v>2014</v>
      </c>
    </row>
    <row r="1914" spans="1:21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>ROUND(((E1914 / D1914)*100), 0)</f>
        <v>59</v>
      </c>
      <c r="P1914">
        <f>IF(L1914&lt;&gt;0, ROUND(E1914/L1914, 2), 0)</f>
        <v>70.599999999999994</v>
      </c>
      <c r="Q1914" s="5" t="str">
        <f>LEFT(N1914, SEARCH("/",N1914,1)-1)</f>
        <v>technology</v>
      </c>
      <c r="R1914" s="5" t="str">
        <f>RIGHT(N1914, LEN(N1914) - LEN(Q1914) - 1)</f>
        <v>gadgets</v>
      </c>
      <c r="S1914" s="11">
        <f>(((J1914/60)/60)/24)+DATE(1970,1,1)</f>
        <v>42129.226388888885</v>
      </c>
      <c r="T1914" s="12">
        <f>(((I1914/60)/60)/24)+DATE(1970,1,1)</f>
        <v>42159.226388888885</v>
      </c>
      <c r="U1914" s="14">
        <f>YEAR(T1914)</f>
        <v>2015</v>
      </c>
    </row>
    <row r="1915" spans="1:21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>ROUND(((E1915 / D1915)*100), 0)</f>
        <v>1</v>
      </c>
      <c r="P1915">
        <f>IF(L1915&lt;&gt;0, ROUND(E1915/L1915, 2), 0)</f>
        <v>24.5</v>
      </c>
      <c r="Q1915" s="5" t="str">
        <f>LEFT(N1915, SEARCH("/",N1915,1)-1)</f>
        <v>technology</v>
      </c>
      <c r="R1915" s="5" t="str">
        <f>RIGHT(N1915, LEN(N1915) - LEN(Q1915) - 1)</f>
        <v>gadgets</v>
      </c>
      <c r="S1915" s="11">
        <f>(((J1915/60)/60)/24)+DATE(1970,1,1)</f>
        <v>41890.511319444442</v>
      </c>
      <c r="T1915" s="12">
        <f>(((I1915/60)/60)/24)+DATE(1970,1,1)</f>
        <v>41920.511319444442</v>
      </c>
      <c r="U1915" s="14">
        <f>YEAR(T1915)</f>
        <v>2014</v>
      </c>
    </row>
    <row r="1916" spans="1:21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>ROUND(((E1916 / D1916)*100), 0)</f>
        <v>9</v>
      </c>
      <c r="P1916">
        <f>IF(L1916&lt;&gt;0, ROUND(E1916/L1916, 2), 0)</f>
        <v>30</v>
      </c>
      <c r="Q1916" s="5" t="str">
        <f>LEFT(N1916, SEARCH("/",N1916,1)-1)</f>
        <v>technology</v>
      </c>
      <c r="R1916" s="5" t="str">
        <f>RIGHT(N1916, LEN(N1916) - LEN(Q1916) - 1)</f>
        <v>gadgets</v>
      </c>
      <c r="S1916" s="11">
        <f>(((J1916/60)/60)/24)+DATE(1970,1,1)</f>
        <v>41929.174456018518</v>
      </c>
      <c r="T1916" s="12">
        <f>(((I1916/60)/60)/24)+DATE(1970,1,1)</f>
        <v>41944.165972222225</v>
      </c>
      <c r="U1916" s="14">
        <f>YEAR(T1916)</f>
        <v>2014</v>
      </c>
    </row>
    <row r="1917" spans="1:21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>ROUND(((E1917 / D1917)*100), 0)</f>
        <v>2</v>
      </c>
      <c r="P1917">
        <f>IF(L1917&lt;&gt;0, ROUND(E1917/L1917, 2), 0)</f>
        <v>2</v>
      </c>
      <c r="Q1917" s="5" t="str">
        <f>LEFT(N1917, SEARCH("/",N1917,1)-1)</f>
        <v>technology</v>
      </c>
      <c r="R1917" s="5" t="str">
        <f>RIGHT(N1917, LEN(N1917) - LEN(Q1917) - 1)</f>
        <v>gadgets</v>
      </c>
      <c r="S1917" s="11">
        <f>(((J1917/60)/60)/24)+DATE(1970,1,1)</f>
        <v>41864.04886574074</v>
      </c>
      <c r="T1917" s="12">
        <f>(((I1917/60)/60)/24)+DATE(1970,1,1)</f>
        <v>41884.04886574074</v>
      </c>
      <c r="U1917" s="14">
        <f>YEAR(T1917)</f>
        <v>2014</v>
      </c>
    </row>
    <row r="1918" spans="1:21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>ROUND(((E1918 / D1918)*100), 0)</f>
        <v>1</v>
      </c>
      <c r="P1918">
        <f>IF(L1918&lt;&gt;0, ROUND(E1918/L1918, 2), 0)</f>
        <v>17</v>
      </c>
      <c r="Q1918" s="5" t="str">
        <f>LEFT(N1918, SEARCH("/",N1918,1)-1)</f>
        <v>technology</v>
      </c>
      <c r="R1918" s="5" t="str">
        <f>RIGHT(N1918, LEN(N1918) - LEN(Q1918) - 1)</f>
        <v>gadgets</v>
      </c>
      <c r="S1918" s="11">
        <f>(((J1918/60)/60)/24)+DATE(1970,1,1)</f>
        <v>42656.717303240745</v>
      </c>
      <c r="T1918" s="12">
        <f>(((I1918/60)/60)/24)+DATE(1970,1,1)</f>
        <v>42681.758969907409</v>
      </c>
      <c r="U1918" s="14">
        <f>YEAR(T1918)</f>
        <v>2016</v>
      </c>
    </row>
    <row r="1919" spans="1:21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>ROUND(((E1919 / D1919)*100), 0)</f>
        <v>53</v>
      </c>
      <c r="P1919">
        <f>IF(L1919&lt;&gt;0, ROUND(E1919/L1919, 2), 0)</f>
        <v>2928.93</v>
      </c>
      <c r="Q1919" s="5" t="str">
        <f>LEFT(N1919, SEARCH("/",N1919,1)-1)</f>
        <v>technology</v>
      </c>
      <c r="R1919" s="5" t="str">
        <f>RIGHT(N1919, LEN(N1919) - LEN(Q1919) - 1)</f>
        <v>gadgets</v>
      </c>
      <c r="S1919" s="11">
        <f>(((J1919/60)/60)/24)+DATE(1970,1,1)</f>
        <v>42746.270057870366</v>
      </c>
      <c r="T1919" s="12">
        <f>(((I1919/60)/60)/24)+DATE(1970,1,1)</f>
        <v>42776.270057870366</v>
      </c>
      <c r="U1919" s="14">
        <f>YEAR(T1919)</f>
        <v>2017</v>
      </c>
    </row>
    <row r="1920" spans="1:21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>ROUND(((E1920 / D1920)*100), 0)</f>
        <v>1</v>
      </c>
      <c r="P1920">
        <f>IF(L1920&lt;&gt;0, ROUND(E1920/L1920, 2), 0)</f>
        <v>28.89</v>
      </c>
      <c r="Q1920" s="5" t="str">
        <f>LEFT(N1920, SEARCH("/",N1920,1)-1)</f>
        <v>technology</v>
      </c>
      <c r="R1920" s="5" t="str">
        <f>RIGHT(N1920, LEN(N1920) - LEN(Q1920) - 1)</f>
        <v>gadgets</v>
      </c>
      <c r="S1920" s="11">
        <f>(((J1920/60)/60)/24)+DATE(1970,1,1)</f>
        <v>41828.789942129632</v>
      </c>
      <c r="T1920" s="12">
        <f>(((I1920/60)/60)/24)+DATE(1970,1,1)</f>
        <v>41863.789942129632</v>
      </c>
      <c r="U1920" s="14">
        <f>YEAR(T1920)</f>
        <v>2014</v>
      </c>
    </row>
    <row r="1921" spans="1:21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>ROUND(((E1921 / D1921)*100), 0)</f>
        <v>47</v>
      </c>
      <c r="P1921">
        <f>IF(L1921&lt;&gt;0, ROUND(E1921/L1921, 2), 0)</f>
        <v>29.63</v>
      </c>
      <c r="Q1921" s="5" t="str">
        <f>LEFT(N1921, SEARCH("/",N1921,1)-1)</f>
        <v>technology</v>
      </c>
      <c r="R1921" s="5" t="str">
        <f>RIGHT(N1921, LEN(N1921) - LEN(Q1921) - 1)</f>
        <v>gadgets</v>
      </c>
      <c r="S1921" s="11">
        <f>(((J1921/60)/60)/24)+DATE(1970,1,1)</f>
        <v>42113.875567129624</v>
      </c>
      <c r="T1921" s="12">
        <f>(((I1921/60)/60)/24)+DATE(1970,1,1)</f>
        <v>42143.875567129624</v>
      </c>
      <c r="U1921" s="14">
        <f>YEAR(T1921)</f>
        <v>2015</v>
      </c>
    </row>
    <row r="1922" spans="1:21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>ROUND(((E1922 / D1922)*100), 0)</f>
        <v>43</v>
      </c>
      <c r="P1922">
        <f>IF(L1922&lt;&gt;0, ROUND(E1922/L1922, 2), 0)</f>
        <v>40.98</v>
      </c>
      <c r="Q1922" s="5" t="str">
        <f>LEFT(N1922, SEARCH("/",N1922,1)-1)</f>
        <v>technology</v>
      </c>
      <c r="R1922" s="5" t="str">
        <f>RIGHT(N1922, LEN(N1922) - LEN(Q1922) - 1)</f>
        <v>gadgets</v>
      </c>
      <c r="S1922" s="11">
        <f>(((J1922/60)/60)/24)+DATE(1970,1,1)</f>
        <v>42270.875706018516</v>
      </c>
      <c r="T1922" s="12">
        <f>(((I1922/60)/60)/24)+DATE(1970,1,1)</f>
        <v>42298.958333333328</v>
      </c>
      <c r="U1922" s="14">
        <f>YEAR(T1922)</f>
        <v>2015</v>
      </c>
    </row>
    <row r="1923" spans="1:21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>ROUND(((E1923 / D1923)*100), 0)</f>
        <v>137</v>
      </c>
      <c r="P1923">
        <f>IF(L1923&lt;&gt;0, ROUND(E1923/L1923, 2), 0)</f>
        <v>54</v>
      </c>
      <c r="Q1923" s="5" t="str">
        <f>LEFT(N1923, SEARCH("/",N1923,1)-1)</f>
        <v>music</v>
      </c>
      <c r="R1923" s="5" t="str">
        <f>RIGHT(N1923, LEN(N1923) - LEN(Q1923) - 1)</f>
        <v>indie rock</v>
      </c>
      <c r="S1923" s="11">
        <f>(((J1923/60)/60)/24)+DATE(1970,1,1)</f>
        <v>41074.221562500003</v>
      </c>
      <c r="T1923" s="12">
        <f>(((I1923/60)/60)/24)+DATE(1970,1,1)</f>
        <v>41104.221562500003</v>
      </c>
      <c r="U1923" s="14">
        <f>YEAR(T1923)</f>
        <v>2012</v>
      </c>
    </row>
    <row r="1924" spans="1:21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>ROUND(((E1924 / D1924)*100), 0)</f>
        <v>116</v>
      </c>
      <c r="P1924">
        <f>IF(L1924&lt;&gt;0, ROUND(E1924/L1924, 2), 0)</f>
        <v>36.11</v>
      </c>
      <c r="Q1924" s="5" t="str">
        <f>LEFT(N1924, SEARCH("/",N1924,1)-1)</f>
        <v>music</v>
      </c>
      <c r="R1924" s="5" t="str">
        <f>RIGHT(N1924, LEN(N1924) - LEN(Q1924) - 1)</f>
        <v>indie rock</v>
      </c>
      <c r="S1924" s="11">
        <f>(((J1924/60)/60)/24)+DATE(1970,1,1)</f>
        <v>41590.255868055552</v>
      </c>
      <c r="T1924" s="12">
        <f>(((I1924/60)/60)/24)+DATE(1970,1,1)</f>
        <v>41620.255868055552</v>
      </c>
      <c r="U1924" s="14">
        <f>YEAR(T1924)</f>
        <v>2013</v>
      </c>
    </row>
    <row r="1925" spans="1:21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>ROUND(((E1925 / D1925)*100), 0)</f>
        <v>241</v>
      </c>
      <c r="P1925">
        <f>IF(L1925&lt;&gt;0, ROUND(E1925/L1925, 2), 0)</f>
        <v>23.15</v>
      </c>
      <c r="Q1925" s="5" t="str">
        <f>LEFT(N1925, SEARCH("/",N1925,1)-1)</f>
        <v>music</v>
      </c>
      <c r="R1925" s="5" t="str">
        <f>RIGHT(N1925, LEN(N1925) - LEN(Q1925) - 1)</f>
        <v>indie rock</v>
      </c>
      <c r="S1925" s="11">
        <f>(((J1925/60)/60)/24)+DATE(1970,1,1)</f>
        <v>40772.848749999997</v>
      </c>
      <c r="T1925" s="12">
        <f>(((I1925/60)/60)/24)+DATE(1970,1,1)</f>
        <v>40813.207638888889</v>
      </c>
      <c r="U1925" s="14">
        <f>YEAR(T1925)</f>
        <v>2011</v>
      </c>
    </row>
    <row r="1926" spans="1:21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>ROUND(((E1926 / D1926)*100), 0)</f>
        <v>114</v>
      </c>
      <c r="P1926">
        <f>IF(L1926&lt;&gt;0, ROUND(E1926/L1926, 2), 0)</f>
        <v>104</v>
      </c>
      <c r="Q1926" s="5" t="str">
        <f>LEFT(N1926, SEARCH("/",N1926,1)-1)</f>
        <v>music</v>
      </c>
      <c r="R1926" s="5" t="str">
        <f>RIGHT(N1926, LEN(N1926) - LEN(Q1926) - 1)</f>
        <v>indie rock</v>
      </c>
      <c r="S1926" s="11">
        <f>(((J1926/60)/60)/24)+DATE(1970,1,1)</f>
        <v>41626.761053240742</v>
      </c>
      <c r="T1926" s="12">
        <f>(((I1926/60)/60)/24)+DATE(1970,1,1)</f>
        <v>41654.814583333333</v>
      </c>
      <c r="U1926" s="14">
        <f>YEAR(T1926)</f>
        <v>2014</v>
      </c>
    </row>
    <row r="1927" spans="1:21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>ROUND(((E1927 / D1927)*100), 0)</f>
        <v>110</v>
      </c>
      <c r="P1927">
        <f>IF(L1927&lt;&gt;0, ROUND(E1927/L1927, 2), 0)</f>
        <v>31.83</v>
      </c>
      <c r="Q1927" s="5" t="str">
        <f>LEFT(N1927, SEARCH("/",N1927,1)-1)</f>
        <v>music</v>
      </c>
      <c r="R1927" s="5" t="str">
        <f>RIGHT(N1927, LEN(N1927) - LEN(Q1927) - 1)</f>
        <v>indie rock</v>
      </c>
      <c r="S1927" s="11">
        <f>(((J1927/60)/60)/24)+DATE(1970,1,1)</f>
        <v>41535.90148148148</v>
      </c>
      <c r="T1927" s="12">
        <f>(((I1927/60)/60)/24)+DATE(1970,1,1)</f>
        <v>41558</v>
      </c>
      <c r="U1927" s="14">
        <f>YEAR(T1927)</f>
        <v>2013</v>
      </c>
    </row>
    <row r="1928" spans="1:21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>ROUND(((E1928 / D1928)*100), 0)</f>
        <v>195</v>
      </c>
      <c r="P1928">
        <f>IF(L1928&lt;&gt;0, ROUND(E1928/L1928, 2), 0)</f>
        <v>27.39</v>
      </c>
      <c r="Q1928" s="5" t="str">
        <f>LEFT(N1928, SEARCH("/",N1928,1)-1)</f>
        <v>music</v>
      </c>
      <c r="R1928" s="5" t="str">
        <f>RIGHT(N1928, LEN(N1928) - LEN(Q1928) - 1)</f>
        <v>indie rock</v>
      </c>
      <c r="S1928" s="11">
        <f>(((J1928/60)/60)/24)+DATE(1970,1,1)</f>
        <v>40456.954351851848</v>
      </c>
      <c r="T1928" s="12">
        <f>(((I1928/60)/60)/24)+DATE(1970,1,1)</f>
        <v>40484.018055555556</v>
      </c>
      <c r="U1928" s="14">
        <f>YEAR(T1928)</f>
        <v>2010</v>
      </c>
    </row>
    <row r="1929" spans="1:21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>ROUND(((E1929 / D1929)*100), 0)</f>
        <v>103</v>
      </c>
      <c r="P1929">
        <f>IF(L1929&lt;&gt;0, ROUND(E1929/L1929, 2), 0)</f>
        <v>56.36</v>
      </c>
      <c r="Q1929" s="5" t="str">
        <f>LEFT(N1929, SEARCH("/",N1929,1)-1)</f>
        <v>music</v>
      </c>
      <c r="R1929" s="5" t="str">
        <f>RIGHT(N1929, LEN(N1929) - LEN(Q1929) - 1)</f>
        <v>indie rock</v>
      </c>
      <c r="S1929" s="11">
        <f>(((J1929/60)/60)/24)+DATE(1970,1,1)</f>
        <v>40960.861562500002</v>
      </c>
      <c r="T1929" s="12">
        <f>(((I1929/60)/60)/24)+DATE(1970,1,1)</f>
        <v>40976.207638888889</v>
      </c>
      <c r="U1929" s="14">
        <f>YEAR(T1929)</f>
        <v>2012</v>
      </c>
    </row>
    <row r="1930" spans="1:21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>ROUND(((E1930 / D1930)*100), 0)</f>
        <v>103</v>
      </c>
      <c r="P1930">
        <f>IF(L1930&lt;&gt;0, ROUND(E1930/L1930, 2), 0)</f>
        <v>77.349999999999994</v>
      </c>
      <c r="Q1930" s="5" t="str">
        <f>LEFT(N1930, SEARCH("/",N1930,1)-1)</f>
        <v>music</v>
      </c>
      <c r="R1930" s="5" t="str">
        <f>RIGHT(N1930, LEN(N1930) - LEN(Q1930) - 1)</f>
        <v>indie rock</v>
      </c>
      <c r="S1930" s="11">
        <f>(((J1930/60)/60)/24)+DATE(1970,1,1)</f>
        <v>41371.648078703707</v>
      </c>
      <c r="T1930" s="12">
        <f>(((I1930/60)/60)/24)+DATE(1970,1,1)</f>
        <v>41401.648078703707</v>
      </c>
      <c r="U1930" s="14">
        <f>YEAR(T1930)</f>
        <v>2013</v>
      </c>
    </row>
    <row r="1931" spans="1:21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>ROUND(((E1931 / D1931)*100), 0)</f>
        <v>100</v>
      </c>
      <c r="P1931">
        <f>IF(L1931&lt;&gt;0, ROUND(E1931/L1931, 2), 0)</f>
        <v>42.8</v>
      </c>
      <c r="Q1931" s="5" t="str">
        <f>LEFT(N1931, SEARCH("/",N1931,1)-1)</f>
        <v>music</v>
      </c>
      <c r="R1931" s="5" t="str">
        <f>RIGHT(N1931, LEN(N1931) - LEN(Q1931) - 1)</f>
        <v>indie rock</v>
      </c>
      <c r="S1931" s="11">
        <f>(((J1931/60)/60)/24)+DATE(1970,1,1)</f>
        <v>40687.021597222221</v>
      </c>
      <c r="T1931" s="12">
        <f>(((I1931/60)/60)/24)+DATE(1970,1,1)</f>
        <v>40729.021597222221</v>
      </c>
      <c r="U1931" s="14">
        <f>YEAR(T1931)</f>
        <v>2011</v>
      </c>
    </row>
    <row r="1932" spans="1:21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>ROUND(((E1932 / D1932)*100), 0)</f>
        <v>127</v>
      </c>
      <c r="P1932">
        <f>IF(L1932&lt;&gt;0, ROUND(E1932/L1932, 2), 0)</f>
        <v>48.85</v>
      </c>
      <c r="Q1932" s="5" t="str">
        <f>LEFT(N1932, SEARCH("/",N1932,1)-1)</f>
        <v>music</v>
      </c>
      <c r="R1932" s="5" t="str">
        <f>RIGHT(N1932, LEN(N1932) - LEN(Q1932) - 1)</f>
        <v>indie rock</v>
      </c>
      <c r="S1932" s="11">
        <f>(((J1932/60)/60)/24)+DATE(1970,1,1)</f>
        <v>41402.558819444443</v>
      </c>
      <c r="T1932" s="12">
        <f>(((I1932/60)/60)/24)+DATE(1970,1,1)</f>
        <v>41462.558819444443</v>
      </c>
      <c r="U1932" s="14">
        <f>YEAR(T1932)</f>
        <v>2013</v>
      </c>
    </row>
    <row r="1933" spans="1:21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>ROUND(((E1933 / D1933)*100), 0)</f>
        <v>121</v>
      </c>
      <c r="P1933">
        <f>IF(L1933&lt;&gt;0, ROUND(E1933/L1933, 2), 0)</f>
        <v>48.24</v>
      </c>
      <c r="Q1933" s="5" t="str">
        <f>LEFT(N1933, SEARCH("/",N1933,1)-1)</f>
        <v>music</v>
      </c>
      <c r="R1933" s="5" t="str">
        <f>RIGHT(N1933, LEN(N1933) - LEN(Q1933) - 1)</f>
        <v>indie rock</v>
      </c>
      <c r="S1933" s="11">
        <f>(((J1933/60)/60)/24)+DATE(1970,1,1)</f>
        <v>41037.892465277779</v>
      </c>
      <c r="T1933" s="12">
        <f>(((I1933/60)/60)/24)+DATE(1970,1,1)</f>
        <v>41051.145833333336</v>
      </c>
      <c r="U1933" s="14">
        <f>YEAR(T1933)</f>
        <v>2012</v>
      </c>
    </row>
    <row r="1934" spans="1:21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>ROUND(((E1934 / D1934)*100), 0)</f>
        <v>107</v>
      </c>
      <c r="P1934">
        <f>IF(L1934&lt;&gt;0, ROUND(E1934/L1934, 2), 0)</f>
        <v>70.209999999999994</v>
      </c>
      <c r="Q1934" s="5" t="str">
        <f>LEFT(N1934, SEARCH("/",N1934,1)-1)</f>
        <v>music</v>
      </c>
      <c r="R1934" s="5" t="str">
        <f>RIGHT(N1934, LEN(N1934) - LEN(Q1934) - 1)</f>
        <v>indie rock</v>
      </c>
      <c r="S1934" s="11">
        <f>(((J1934/60)/60)/24)+DATE(1970,1,1)</f>
        <v>40911.809872685182</v>
      </c>
      <c r="T1934" s="12">
        <f>(((I1934/60)/60)/24)+DATE(1970,1,1)</f>
        <v>40932.809872685182</v>
      </c>
      <c r="U1934" s="14">
        <f>YEAR(T1934)</f>
        <v>2012</v>
      </c>
    </row>
    <row r="1935" spans="1:21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>ROUND(((E1935 / D1935)*100), 0)</f>
        <v>172</v>
      </c>
      <c r="P1935">
        <f>IF(L1935&lt;&gt;0, ROUND(E1935/L1935, 2), 0)</f>
        <v>94.05</v>
      </c>
      <c r="Q1935" s="5" t="str">
        <f>LEFT(N1935, SEARCH("/",N1935,1)-1)</f>
        <v>music</v>
      </c>
      <c r="R1935" s="5" t="str">
        <f>RIGHT(N1935, LEN(N1935) - LEN(Q1935) - 1)</f>
        <v>indie rock</v>
      </c>
      <c r="S1935" s="11">
        <f>(((J1935/60)/60)/24)+DATE(1970,1,1)</f>
        <v>41879.130868055552</v>
      </c>
      <c r="T1935" s="12">
        <f>(((I1935/60)/60)/24)+DATE(1970,1,1)</f>
        <v>41909.130868055552</v>
      </c>
      <c r="U1935" s="14">
        <f>YEAR(T1935)</f>
        <v>2014</v>
      </c>
    </row>
    <row r="1936" spans="1:21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>ROUND(((E1936 / D1936)*100), 0)</f>
        <v>124</v>
      </c>
      <c r="P1936">
        <f>IF(L1936&lt;&gt;0, ROUND(E1936/L1936, 2), 0)</f>
        <v>80.27</v>
      </c>
      <c r="Q1936" s="5" t="str">
        <f>LEFT(N1936, SEARCH("/",N1936,1)-1)</f>
        <v>music</v>
      </c>
      <c r="R1936" s="5" t="str">
        <f>RIGHT(N1936, LEN(N1936) - LEN(Q1936) - 1)</f>
        <v>indie rock</v>
      </c>
      <c r="S1936" s="11">
        <f>(((J1936/60)/60)/24)+DATE(1970,1,1)</f>
        <v>40865.867141203707</v>
      </c>
      <c r="T1936" s="12">
        <f>(((I1936/60)/60)/24)+DATE(1970,1,1)</f>
        <v>40902.208333333336</v>
      </c>
      <c r="U1936" s="14">
        <f>YEAR(T1936)</f>
        <v>2011</v>
      </c>
    </row>
    <row r="1937" spans="1:21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>ROUND(((E1937 / D1937)*100), 0)</f>
        <v>108</v>
      </c>
      <c r="P1937">
        <f>IF(L1937&lt;&gt;0, ROUND(E1937/L1937, 2), 0)</f>
        <v>54.2</v>
      </c>
      <c r="Q1937" s="5" t="str">
        <f>LEFT(N1937, SEARCH("/",N1937,1)-1)</f>
        <v>music</v>
      </c>
      <c r="R1937" s="5" t="str">
        <f>RIGHT(N1937, LEN(N1937) - LEN(Q1937) - 1)</f>
        <v>indie rock</v>
      </c>
      <c r="S1937" s="11">
        <f>(((J1937/60)/60)/24)+DATE(1970,1,1)</f>
        <v>41773.932534722226</v>
      </c>
      <c r="T1937" s="12">
        <f>(((I1937/60)/60)/24)+DATE(1970,1,1)</f>
        <v>41811.207638888889</v>
      </c>
      <c r="U1937" s="14">
        <f>YEAR(T1937)</f>
        <v>2014</v>
      </c>
    </row>
    <row r="1938" spans="1:21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>ROUND(((E1938 / D1938)*100), 0)</f>
        <v>117</v>
      </c>
      <c r="P1938">
        <f>IF(L1938&lt;&gt;0, ROUND(E1938/L1938, 2), 0)</f>
        <v>60.27</v>
      </c>
      <c r="Q1938" s="5" t="str">
        <f>LEFT(N1938, SEARCH("/",N1938,1)-1)</f>
        <v>music</v>
      </c>
      <c r="R1938" s="5" t="str">
        <f>RIGHT(N1938, LEN(N1938) - LEN(Q1938) - 1)</f>
        <v>indie rock</v>
      </c>
      <c r="S1938" s="11">
        <f>(((J1938/60)/60)/24)+DATE(1970,1,1)</f>
        <v>40852.889699074076</v>
      </c>
      <c r="T1938" s="12">
        <f>(((I1938/60)/60)/24)+DATE(1970,1,1)</f>
        <v>40883.249305555553</v>
      </c>
      <c r="U1938" s="14">
        <f>YEAR(T1938)</f>
        <v>2011</v>
      </c>
    </row>
    <row r="1939" spans="1:21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>ROUND(((E1939 / D1939)*100), 0)</f>
        <v>187</v>
      </c>
      <c r="P1939">
        <f>IF(L1939&lt;&gt;0, ROUND(E1939/L1939, 2), 0)</f>
        <v>38.74</v>
      </c>
      <c r="Q1939" s="5" t="str">
        <f>LEFT(N1939, SEARCH("/",N1939,1)-1)</f>
        <v>music</v>
      </c>
      <c r="R1939" s="5" t="str">
        <f>RIGHT(N1939, LEN(N1939) - LEN(Q1939) - 1)</f>
        <v>indie rock</v>
      </c>
      <c r="S1939" s="11">
        <f>(((J1939/60)/60)/24)+DATE(1970,1,1)</f>
        <v>41059.118993055556</v>
      </c>
      <c r="T1939" s="12">
        <f>(((I1939/60)/60)/24)+DATE(1970,1,1)</f>
        <v>41075.165972222225</v>
      </c>
      <c r="U1939" s="14">
        <f>YEAR(T1939)</f>
        <v>2012</v>
      </c>
    </row>
    <row r="1940" spans="1:21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>ROUND(((E1940 / D1940)*100), 0)</f>
        <v>116</v>
      </c>
      <c r="P1940">
        <f>IF(L1940&lt;&gt;0, ROUND(E1940/L1940, 2), 0)</f>
        <v>152.54</v>
      </c>
      <c r="Q1940" s="5" t="str">
        <f>LEFT(N1940, SEARCH("/",N1940,1)-1)</f>
        <v>music</v>
      </c>
      <c r="R1940" s="5" t="str">
        <f>RIGHT(N1940, LEN(N1940) - LEN(Q1940) - 1)</f>
        <v>indie rock</v>
      </c>
      <c r="S1940" s="11">
        <f>(((J1940/60)/60)/24)+DATE(1970,1,1)</f>
        <v>41426.259618055556</v>
      </c>
      <c r="T1940" s="12">
        <f>(((I1940/60)/60)/24)+DATE(1970,1,1)</f>
        <v>41457.208333333336</v>
      </c>
      <c r="U1940" s="14">
        <f>YEAR(T1940)</f>
        <v>2013</v>
      </c>
    </row>
    <row r="1941" spans="1:21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>ROUND(((E1941 / D1941)*100), 0)</f>
        <v>111</v>
      </c>
      <c r="P1941">
        <f>IF(L1941&lt;&gt;0, ROUND(E1941/L1941, 2), 0)</f>
        <v>115.31</v>
      </c>
      <c r="Q1941" s="5" t="str">
        <f>LEFT(N1941, SEARCH("/",N1941,1)-1)</f>
        <v>music</v>
      </c>
      <c r="R1941" s="5" t="str">
        <f>RIGHT(N1941, LEN(N1941) - LEN(Q1941) - 1)</f>
        <v>indie rock</v>
      </c>
      <c r="S1941" s="11">
        <f>(((J1941/60)/60)/24)+DATE(1970,1,1)</f>
        <v>41313.985046296293</v>
      </c>
      <c r="T1941" s="12">
        <f>(((I1941/60)/60)/24)+DATE(1970,1,1)</f>
        <v>41343.943379629629</v>
      </c>
      <c r="U1941" s="14">
        <f>YEAR(T1941)</f>
        <v>2013</v>
      </c>
    </row>
    <row r="1942" spans="1:21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>ROUND(((E1942 / D1942)*100), 0)</f>
        <v>171</v>
      </c>
      <c r="P1942">
        <f>IF(L1942&lt;&gt;0, ROUND(E1942/L1942, 2), 0)</f>
        <v>35.840000000000003</v>
      </c>
      <c r="Q1942" s="5" t="str">
        <f>LEFT(N1942, SEARCH("/",N1942,1)-1)</f>
        <v>music</v>
      </c>
      <c r="R1942" s="5" t="str">
        <f>RIGHT(N1942, LEN(N1942) - LEN(Q1942) - 1)</f>
        <v>indie rock</v>
      </c>
      <c r="S1942" s="11">
        <f>(((J1942/60)/60)/24)+DATE(1970,1,1)</f>
        <v>40670.507326388892</v>
      </c>
      <c r="T1942" s="12">
        <f>(((I1942/60)/60)/24)+DATE(1970,1,1)</f>
        <v>40709.165972222225</v>
      </c>
      <c r="U1942" s="14">
        <f>YEAR(T1942)</f>
        <v>2011</v>
      </c>
    </row>
    <row r="1943" spans="1:21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>ROUND(((E1943 / D1943)*100), 0)</f>
        <v>126</v>
      </c>
      <c r="P1943">
        <f>IF(L1943&lt;&gt;0, ROUND(E1943/L1943, 2), 0)</f>
        <v>64.569999999999993</v>
      </c>
      <c r="Q1943" s="5" t="str">
        <f>LEFT(N1943, SEARCH("/",N1943,1)-1)</f>
        <v>technology</v>
      </c>
      <c r="R1943" s="5" t="str">
        <f>RIGHT(N1943, LEN(N1943) - LEN(Q1943) - 1)</f>
        <v>hardware</v>
      </c>
      <c r="S1943" s="11">
        <f>(((J1943/60)/60)/24)+DATE(1970,1,1)</f>
        <v>41744.290868055556</v>
      </c>
      <c r="T1943" s="12">
        <f>(((I1943/60)/60)/24)+DATE(1970,1,1)</f>
        <v>41774.290868055556</v>
      </c>
      <c r="U1943" s="14">
        <f>YEAR(T1943)</f>
        <v>2014</v>
      </c>
    </row>
    <row r="1944" spans="1:21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>ROUND(((E1944 / D1944)*100), 0)</f>
        <v>138</v>
      </c>
      <c r="P1944">
        <f>IF(L1944&lt;&gt;0, ROUND(E1944/L1944, 2), 0)</f>
        <v>87.44</v>
      </c>
      <c r="Q1944" s="5" t="str">
        <f>LEFT(N1944, SEARCH("/",N1944,1)-1)</f>
        <v>technology</v>
      </c>
      <c r="R1944" s="5" t="str">
        <f>RIGHT(N1944, LEN(N1944) - LEN(Q1944) - 1)</f>
        <v>hardware</v>
      </c>
      <c r="S1944" s="11">
        <f>(((J1944/60)/60)/24)+DATE(1970,1,1)</f>
        <v>40638.828009259261</v>
      </c>
      <c r="T1944" s="12">
        <f>(((I1944/60)/60)/24)+DATE(1970,1,1)</f>
        <v>40728.828009259261</v>
      </c>
      <c r="U1944" s="14">
        <f>YEAR(T1944)</f>
        <v>2011</v>
      </c>
    </row>
    <row r="1945" spans="1:21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>ROUND(((E1945 / D1945)*100), 0)</f>
        <v>1705</v>
      </c>
      <c r="P1945">
        <f>IF(L1945&lt;&gt;0, ROUND(E1945/L1945, 2), 0)</f>
        <v>68.819999999999993</v>
      </c>
      <c r="Q1945" s="5" t="str">
        <f>LEFT(N1945, SEARCH("/",N1945,1)-1)</f>
        <v>technology</v>
      </c>
      <c r="R1945" s="5" t="str">
        <f>RIGHT(N1945, LEN(N1945) - LEN(Q1945) - 1)</f>
        <v>hardware</v>
      </c>
      <c r="S1945" s="11">
        <f>(((J1945/60)/60)/24)+DATE(1970,1,1)</f>
        <v>42548.269861111112</v>
      </c>
      <c r="T1945" s="12">
        <f>(((I1945/60)/60)/24)+DATE(1970,1,1)</f>
        <v>42593.269861111112</v>
      </c>
      <c r="U1945" s="14">
        <f>YEAR(T1945)</f>
        <v>2016</v>
      </c>
    </row>
    <row r="1946" spans="1:21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>ROUND(((E1946 / D1946)*100), 0)</f>
        <v>788</v>
      </c>
      <c r="P1946">
        <f>IF(L1946&lt;&gt;0, ROUND(E1946/L1946, 2), 0)</f>
        <v>176.2</v>
      </c>
      <c r="Q1946" s="5" t="str">
        <f>LEFT(N1946, SEARCH("/",N1946,1)-1)</f>
        <v>technology</v>
      </c>
      <c r="R1946" s="5" t="str">
        <f>RIGHT(N1946, LEN(N1946) - LEN(Q1946) - 1)</f>
        <v>hardware</v>
      </c>
      <c r="S1946" s="11">
        <f>(((J1946/60)/60)/24)+DATE(1970,1,1)</f>
        <v>41730.584374999999</v>
      </c>
      <c r="T1946" s="12">
        <f>(((I1946/60)/60)/24)+DATE(1970,1,1)</f>
        <v>41760.584374999999</v>
      </c>
      <c r="U1946" s="14">
        <f>YEAR(T1946)</f>
        <v>2014</v>
      </c>
    </row>
    <row r="1947" spans="1:21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>ROUND(((E1947 / D1947)*100), 0)</f>
        <v>348</v>
      </c>
      <c r="P1947">
        <f>IF(L1947&lt;&gt;0, ROUND(E1947/L1947, 2), 0)</f>
        <v>511.79</v>
      </c>
      <c r="Q1947" s="5" t="str">
        <f>LEFT(N1947, SEARCH("/",N1947,1)-1)</f>
        <v>technology</v>
      </c>
      <c r="R1947" s="5" t="str">
        <f>RIGHT(N1947, LEN(N1947) - LEN(Q1947) - 1)</f>
        <v>hardware</v>
      </c>
      <c r="S1947" s="11">
        <f>(((J1947/60)/60)/24)+DATE(1970,1,1)</f>
        <v>42157.251828703709</v>
      </c>
      <c r="T1947" s="12">
        <f>(((I1947/60)/60)/24)+DATE(1970,1,1)</f>
        <v>42197.251828703709</v>
      </c>
      <c r="U1947" s="14">
        <f>YEAR(T1947)</f>
        <v>2015</v>
      </c>
    </row>
    <row r="1948" spans="1:21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>ROUND(((E1948 / D1948)*100), 0)</f>
        <v>150</v>
      </c>
      <c r="P1948">
        <f>IF(L1948&lt;&gt;0, ROUND(E1948/L1948, 2), 0)</f>
        <v>160.44</v>
      </c>
      <c r="Q1948" s="5" t="str">
        <f>LEFT(N1948, SEARCH("/",N1948,1)-1)</f>
        <v>technology</v>
      </c>
      <c r="R1948" s="5" t="str">
        <f>RIGHT(N1948, LEN(N1948) - LEN(Q1948) - 1)</f>
        <v>hardware</v>
      </c>
      <c r="S1948" s="11">
        <f>(((J1948/60)/60)/24)+DATE(1970,1,1)</f>
        <v>41689.150011574071</v>
      </c>
      <c r="T1948" s="12">
        <f>(((I1948/60)/60)/24)+DATE(1970,1,1)</f>
        <v>41749.108344907407</v>
      </c>
      <c r="U1948" s="14">
        <f>YEAR(T1948)</f>
        <v>2014</v>
      </c>
    </row>
    <row r="1949" spans="1:21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>ROUND(((E1949 / D1949)*100), 0)</f>
        <v>101</v>
      </c>
      <c r="P1949">
        <f>IF(L1949&lt;&gt;0, ROUND(E1949/L1949, 2), 0)</f>
        <v>35</v>
      </c>
      <c r="Q1949" s="5" t="str">
        <f>LEFT(N1949, SEARCH("/",N1949,1)-1)</f>
        <v>technology</v>
      </c>
      <c r="R1949" s="5" t="str">
        <f>RIGHT(N1949, LEN(N1949) - LEN(Q1949) - 1)</f>
        <v>hardware</v>
      </c>
      <c r="S1949" s="11">
        <f>(((J1949/60)/60)/24)+DATE(1970,1,1)</f>
        <v>40102.918055555558</v>
      </c>
      <c r="T1949" s="12">
        <f>(((I1949/60)/60)/24)+DATE(1970,1,1)</f>
        <v>40140.249305555553</v>
      </c>
      <c r="U1949" s="14">
        <f>YEAR(T1949)</f>
        <v>2009</v>
      </c>
    </row>
    <row r="1950" spans="1:21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>ROUND(((E1950 / D1950)*100), 0)</f>
        <v>800</v>
      </c>
      <c r="P1950">
        <f>IF(L1950&lt;&gt;0, ROUND(E1950/L1950, 2), 0)</f>
        <v>188.51</v>
      </c>
      <c r="Q1950" s="5" t="str">
        <f>LEFT(N1950, SEARCH("/",N1950,1)-1)</f>
        <v>technology</v>
      </c>
      <c r="R1950" s="5" t="str">
        <f>RIGHT(N1950, LEN(N1950) - LEN(Q1950) - 1)</f>
        <v>hardware</v>
      </c>
      <c r="S1950" s="11">
        <f>(((J1950/60)/60)/24)+DATE(1970,1,1)</f>
        <v>42473.604270833333</v>
      </c>
      <c r="T1950" s="12">
        <f>(((I1950/60)/60)/24)+DATE(1970,1,1)</f>
        <v>42527.709722222222</v>
      </c>
      <c r="U1950" s="14">
        <f>YEAR(T1950)</f>
        <v>2016</v>
      </c>
    </row>
    <row r="1951" spans="1:21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>ROUND(((E1951 / D1951)*100), 0)</f>
        <v>106</v>
      </c>
      <c r="P1951">
        <f>IF(L1951&lt;&gt;0, ROUND(E1951/L1951, 2), 0)</f>
        <v>56.2</v>
      </c>
      <c r="Q1951" s="5" t="str">
        <f>LEFT(N1951, SEARCH("/",N1951,1)-1)</f>
        <v>technology</v>
      </c>
      <c r="R1951" s="5" t="str">
        <f>RIGHT(N1951, LEN(N1951) - LEN(Q1951) - 1)</f>
        <v>hardware</v>
      </c>
      <c r="S1951" s="11">
        <f>(((J1951/60)/60)/24)+DATE(1970,1,1)</f>
        <v>41800.423043981478</v>
      </c>
      <c r="T1951" s="12">
        <f>(((I1951/60)/60)/24)+DATE(1970,1,1)</f>
        <v>41830.423043981478</v>
      </c>
      <c r="U1951" s="14">
        <f>YEAR(T1951)</f>
        <v>2014</v>
      </c>
    </row>
    <row r="1952" spans="1:21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>ROUND(((E1952 / D1952)*100), 0)</f>
        <v>201</v>
      </c>
      <c r="P1952">
        <f>IF(L1952&lt;&gt;0, ROUND(E1952/L1952, 2), 0)</f>
        <v>51.31</v>
      </c>
      <c r="Q1952" s="5" t="str">
        <f>LEFT(N1952, SEARCH("/",N1952,1)-1)</f>
        <v>technology</v>
      </c>
      <c r="R1952" s="5" t="str">
        <f>RIGHT(N1952, LEN(N1952) - LEN(Q1952) - 1)</f>
        <v>hardware</v>
      </c>
      <c r="S1952" s="11">
        <f>(((J1952/60)/60)/24)+DATE(1970,1,1)</f>
        <v>40624.181400462963</v>
      </c>
      <c r="T1952" s="12">
        <f>(((I1952/60)/60)/24)+DATE(1970,1,1)</f>
        <v>40655.181400462963</v>
      </c>
      <c r="U1952" s="14">
        <f>YEAR(T1952)</f>
        <v>2011</v>
      </c>
    </row>
    <row r="1953" spans="1:21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>ROUND(((E1953 / D1953)*100), 0)</f>
        <v>212</v>
      </c>
      <c r="P1953">
        <f>IF(L1953&lt;&gt;0, ROUND(E1953/L1953, 2), 0)</f>
        <v>127.36</v>
      </c>
      <c r="Q1953" s="5" t="str">
        <f>LEFT(N1953, SEARCH("/",N1953,1)-1)</f>
        <v>technology</v>
      </c>
      <c r="R1953" s="5" t="str">
        <f>RIGHT(N1953, LEN(N1953) - LEN(Q1953) - 1)</f>
        <v>hardware</v>
      </c>
      <c r="S1953" s="11">
        <f>(((J1953/60)/60)/24)+DATE(1970,1,1)</f>
        <v>42651.420567129629</v>
      </c>
      <c r="T1953" s="12">
        <f>(((I1953/60)/60)/24)+DATE(1970,1,1)</f>
        <v>42681.462233796294</v>
      </c>
      <c r="U1953" s="14">
        <f>YEAR(T1953)</f>
        <v>2016</v>
      </c>
    </row>
    <row r="1954" spans="1:21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>ROUND(((E1954 / D1954)*100), 0)</f>
        <v>198</v>
      </c>
      <c r="P1954">
        <f>IF(L1954&lt;&gt;0, ROUND(E1954/L1954, 2), 0)</f>
        <v>101.86</v>
      </c>
      <c r="Q1954" s="5" t="str">
        <f>LEFT(N1954, SEARCH("/",N1954,1)-1)</f>
        <v>technology</v>
      </c>
      <c r="R1954" s="5" t="str">
        <f>RIGHT(N1954, LEN(N1954) - LEN(Q1954) - 1)</f>
        <v>hardware</v>
      </c>
      <c r="S1954" s="11">
        <f>(((J1954/60)/60)/24)+DATE(1970,1,1)</f>
        <v>41526.60665509259</v>
      </c>
      <c r="T1954" s="12">
        <f>(((I1954/60)/60)/24)+DATE(1970,1,1)</f>
        <v>41563.60665509259</v>
      </c>
      <c r="U1954" s="14">
        <f>YEAR(T1954)</f>
        <v>2013</v>
      </c>
    </row>
    <row r="1955" spans="1:21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>ROUND(((E1955 / D1955)*100), 0)</f>
        <v>226</v>
      </c>
      <c r="P1955">
        <f>IF(L1955&lt;&gt;0, ROUND(E1955/L1955, 2), 0)</f>
        <v>230.56</v>
      </c>
      <c r="Q1955" s="5" t="str">
        <f>LEFT(N1955, SEARCH("/",N1955,1)-1)</f>
        <v>technology</v>
      </c>
      <c r="R1955" s="5" t="str">
        <f>RIGHT(N1955, LEN(N1955) - LEN(Q1955) - 1)</f>
        <v>hardware</v>
      </c>
      <c r="S1955" s="11">
        <f>(((J1955/60)/60)/24)+DATE(1970,1,1)</f>
        <v>40941.199826388889</v>
      </c>
      <c r="T1955" s="12">
        <f>(((I1955/60)/60)/24)+DATE(1970,1,1)</f>
        <v>40970.125</v>
      </c>
      <c r="U1955" s="14">
        <f>YEAR(T1955)</f>
        <v>2012</v>
      </c>
    </row>
    <row r="1956" spans="1:21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>ROUND(((E1956 / D1956)*100), 0)</f>
        <v>699</v>
      </c>
      <c r="P1956">
        <f>IF(L1956&lt;&gt;0, ROUND(E1956/L1956, 2), 0)</f>
        <v>842.11</v>
      </c>
      <c r="Q1956" s="5" t="str">
        <f>LEFT(N1956, SEARCH("/",N1956,1)-1)</f>
        <v>technology</v>
      </c>
      <c r="R1956" s="5" t="str">
        <f>RIGHT(N1956, LEN(N1956) - LEN(Q1956) - 1)</f>
        <v>hardware</v>
      </c>
      <c r="S1956" s="11">
        <f>(((J1956/60)/60)/24)+DATE(1970,1,1)</f>
        <v>42394.580740740741</v>
      </c>
      <c r="T1956" s="12">
        <f>(((I1956/60)/60)/24)+DATE(1970,1,1)</f>
        <v>42441.208333333328</v>
      </c>
      <c r="U1956" s="14">
        <f>YEAR(T1956)</f>
        <v>2016</v>
      </c>
    </row>
    <row r="1957" spans="1:21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>ROUND(((E1957 / D1957)*100), 0)</f>
        <v>399</v>
      </c>
      <c r="P1957">
        <f>IF(L1957&lt;&gt;0, ROUND(E1957/L1957, 2), 0)</f>
        <v>577.28</v>
      </c>
      <c r="Q1957" s="5" t="str">
        <f>LEFT(N1957, SEARCH("/",N1957,1)-1)</f>
        <v>technology</v>
      </c>
      <c r="R1957" s="5" t="str">
        <f>RIGHT(N1957, LEN(N1957) - LEN(Q1957) - 1)</f>
        <v>hardware</v>
      </c>
      <c r="S1957" s="11">
        <f>(((J1957/60)/60)/24)+DATE(1970,1,1)</f>
        <v>41020.271770833337</v>
      </c>
      <c r="T1957" s="12">
        <f>(((I1957/60)/60)/24)+DATE(1970,1,1)</f>
        <v>41052.791666666664</v>
      </c>
      <c r="U1957" s="14">
        <f>YEAR(T1957)</f>
        <v>2012</v>
      </c>
    </row>
    <row r="1958" spans="1:21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>ROUND(((E1958 / D1958)*100), 0)</f>
        <v>294</v>
      </c>
      <c r="P1958">
        <f>IF(L1958&lt;&gt;0, ROUND(E1958/L1958, 2), 0)</f>
        <v>483.34</v>
      </c>
      <c r="Q1958" s="5" t="str">
        <f>LEFT(N1958, SEARCH("/",N1958,1)-1)</f>
        <v>technology</v>
      </c>
      <c r="R1958" s="5" t="str">
        <f>RIGHT(N1958, LEN(N1958) - LEN(Q1958) - 1)</f>
        <v>hardware</v>
      </c>
      <c r="S1958" s="11">
        <f>(((J1958/60)/60)/24)+DATE(1970,1,1)</f>
        <v>42067.923668981486</v>
      </c>
      <c r="T1958" s="12">
        <f>(((I1958/60)/60)/24)+DATE(1970,1,1)</f>
        <v>42112.882002314815</v>
      </c>
      <c r="U1958" s="14">
        <f>YEAR(T1958)</f>
        <v>2015</v>
      </c>
    </row>
    <row r="1959" spans="1:21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>ROUND(((E1959 / D1959)*100), 0)</f>
        <v>168</v>
      </c>
      <c r="P1959">
        <f>IF(L1959&lt;&gt;0, ROUND(E1959/L1959, 2), 0)</f>
        <v>76.14</v>
      </c>
      <c r="Q1959" s="5" t="str">
        <f>LEFT(N1959, SEARCH("/",N1959,1)-1)</f>
        <v>technology</v>
      </c>
      <c r="R1959" s="5" t="str">
        <f>RIGHT(N1959, LEN(N1959) - LEN(Q1959) - 1)</f>
        <v>hardware</v>
      </c>
      <c r="S1959" s="11">
        <f>(((J1959/60)/60)/24)+DATE(1970,1,1)</f>
        <v>41179.098530092589</v>
      </c>
      <c r="T1959" s="12">
        <f>(((I1959/60)/60)/24)+DATE(1970,1,1)</f>
        <v>41209.098530092589</v>
      </c>
      <c r="U1959" s="14">
        <f>YEAR(T1959)</f>
        <v>2012</v>
      </c>
    </row>
    <row r="1960" spans="1:21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>ROUND(((E1960 / D1960)*100), 0)</f>
        <v>1436</v>
      </c>
      <c r="P1960">
        <f>IF(L1960&lt;&gt;0, ROUND(E1960/L1960, 2), 0)</f>
        <v>74.11</v>
      </c>
      <c r="Q1960" s="5" t="str">
        <f>LEFT(N1960, SEARCH("/",N1960,1)-1)</f>
        <v>technology</v>
      </c>
      <c r="R1960" s="5" t="str">
        <f>RIGHT(N1960, LEN(N1960) - LEN(Q1960) - 1)</f>
        <v>hardware</v>
      </c>
      <c r="S1960" s="11">
        <f>(((J1960/60)/60)/24)+DATE(1970,1,1)</f>
        <v>41326.987974537034</v>
      </c>
      <c r="T1960" s="12">
        <f>(((I1960/60)/60)/24)+DATE(1970,1,1)</f>
        <v>41356.94630787037</v>
      </c>
      <c r="U1960" s="14">
        <f>YEAR(T1960)</f>
        <v>2013</v>
      </c>
    </row>
    <row r="1961" spans="1:21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>ROUND(((E1961 / D1961)*100), 0)</f>
        <v>157</v>
      </c>
      <c r="P1961">
        <f>IF(L1961&lt;&gt;0, ROUND(E1961/L1961, 2), 0)</f>
        <v>36.97</v>
      </c>
      <c r="Q1961" s="5" t="str">
        <f>LEFT(N1961, SEARCH("/",N1961,1)-1)</f>
        <v>technology</v>
      </c>
      <c r="R1961" s="5" t="str">
        <f>RIGHT(N1961, LEN(N1961) - LEN(Q1961) - 1)</f>
        <v>hardware</v>
      </c>
      <c r="S1961" s="11">
        <f>(((J1961/60)/60)/24)+DATE(1970,1,1)</f>
        <v>41871.845601851855</v>
      </c>
      <c r="T1961" s="12">
        <f>(((I1961/60)/60)/24)+DATE(1970,1,1)</f>
        <v>41913</v>
      </c>
      <c r="U1961" s="14">
        <f>YEAR(T1961)</f>
        <v>2014</v>
      </c>
    </row>
    <row r="1962" spans="1:21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>ROUND(((E1962 / D1962)*100), 0)</f>
        <v>118</v>
      </c>
      <c r="P1962">
        <f>IF(L1962&lt;&gt;0, ROUND(E1962/L1962, 2), 0)</f>
        <v>2500.9699999999998</v>
      </c>
      <c r="Q1962" s="5" t="str">
        <f>LEFT(N1962, SEARCH("/",N1962,1)-1)</f>
        <v>technology</v>
      </c>
      <c r="R1962" s="5" t="str">
        <f>RIGHT(N1962, LEN(N1962) - LEN(Q1962) - 1)</f>
        <v>hardware</v>
      </c>
      <c r="S1962" s="11">
        <f>(((J1962/60)/60)/24)+DATE(1970,1,1)</f>
        <v>41964.362743055557</v>
      </c>
      <c r="T1962" s="12">
        <f>(((I1962/60)/60)/24)+DATE(1970,1,1)</f>
        <v>41994.362743055557</v>
      </c>
      <c r="U1962" s="14">
        <f>YEAR(T1962)</f>
        <v>2014</v>
      </c>
    </row>
    <row r="1963" spans="1:21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>ROUND(((E1963 / D1963)*100), 0)</f>
        <v>1105</v>
      </c>
      <c r="P1963">
        <f>IF(L1963&lt;&gt;0, ROUND(E1963/L1963, 2), 0)</f>
        <v>67.69</v>
      </c>
      <c r="Q1963" s="5" t="str">
        <f>LEFT(N1963, SEARCH("/",N1963,1)-1)</f>
        <v>technology</v>
      </c>
      <c r="R1963" s="5" t="str">
        <f>RIGHT(N1963, LEN(N1963) - LEN(Q1963) - 1)</f>
        <v>hardware</v>
      </c>
      <c r="S1963" s="11">
        <f>(((J1963/60)/60)/24)+DATE(1970,1,1)</f>
        <v>41148.194641203707</v>
      </c>
      <c r="T1963" s="12">
        <f>(((I1963/60)/60)/24)+DATE(1970,1,1)</f>
        <v>41188.165972222225</v>
      </c>
      <c r="U1963" s="14">
        <f>YEAR(T1963)</f>
        <v>2012</v>
      </c>
    </row>
    <row r="1964" spans="1:21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>ROUND(((E1964 / D1964)*100), 0)</f>
        <v>193</v>
      </c>
      <c r="P1964">
        <f>IF(L1964&lt;&gt;0, ROUND(E1964/L1964, 2), 0)</f>
        <v>63.05</v>
      </c>
      <c r="Q1964" s="5" t="str">
        <f>LEFT(N1964, SEARCH("/",N1964,1)-1)</f>
        <v>technology</v>
      </c>
      <c r="R1964" s="5" t="str">
        <f>RIGHT(N1964, LEN(N1964) - LEN(Q1964) - 1)</f>
        <v>hardware</v>
      </c>
      <c r="S1964" s="11">
        <f>(((J1964/60)/60)/24)+DATE(1970,1,1)</f>
        <v>41742.780509259261</v>
      </c>
      <c r="T1964" s="12">
        <f>(((I1964/60)/60)/24)+DATE(1970,1,1)</f>
        <v>41772.780509259261</v>
      </c>
      <c r="U1964" s="14">
        <f>YEAR(T1964)</f>
        <v>2014</v>
      </c>
    </row>
    <row r="1965" spans="1:21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>ROUND(((E1965 / D1965)*100), 0)</f>
        <v>127</v>
      </c>
      <c r="P1965">
        <f>IF(L1965&lt;&gt;0, ROUND(E1965/L1965, 2), 0)</f>
        <v>117.6</v>
      </c>
      <c r="Q1965" s="5" t="str">
        <f>LEFT(N1965, SEARCH("/",N1965,1)-1)</f>
        <v>technology</v>
      </c>
      <c r="R1965" s="5" t="str">
        <f>RIGHT(N1965, LEN(N1965) - LEN(Q1965) - 1)</f>
        <v>hardware</v>
      </c>
      <c r="S1965" s="11">
        <f>(((J1965/60)/60)/24)+DATE(1970,1,1)</f>
        <v>41863.429791666669</v>
      </c>
      <c r="T1965" s="12">
        <f>(((I1965/60)/60)/24)+DATE(1970,1,1)</f>
        <v>41898.429791666669</v>
      </c>
      <c r="U1965" s="14">
        <f>YEAR(T1965)</f>
        <v>2014</v>
      </c>
    </row>
    <row r="1966" spans="1:21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>ROUND(((E1966 / D1966)*100), 0)</f>
        <v>260</v>
      </c>
      <c r="P1966">
        <f>IF(L1966&lt;&gt;0, ROUND(E1966/L1966, 2), 0)</f>
        <v>180.75</v>
      </c>
      <c r="Q1966" s="5" t="str">
        <f>LEFT(N1966, SEARCH("/",N1966,1)-1)</f>
        <v>technology</v>
      </c>
      <c r="R1966" s="5" t="str">
        <f>RIGHT(N1966, LEN(N1966) - LEN(Q1966) - 1)</f>
        <v>hardware</v>
      </c>
      <c r="S1966" s="11">
        <f>(((J1966/60)/60)/24)+DATE(1970,1,1)</f>
        <v>42452.272824074069</v>
      </c>
      <c r="T1966" s="12">
        <f>(((I1966/60)/60)/24)+DATE(1970,1,1)</f>
        <v>42482.272824074069</v>
      </c>
      <c r="U1966" s="14">
        <f>YEAR(T1966)</f>
        <v>2016</v>
      </c>
    </row>
    <row r="1967" spans="1:21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>ROUND(((E1967 / D1967)*100), 0)</f>
        <v>262</v>
      </c>
      <c r="P1967">
        <f>IF(L1967&lt;&gt;0, ROUND(E1967/L1967, 2), 0)</f>
        <v>127.32</v>
      </c>
      <c r="Q1967" s="5" t="str">
        <f>LEFT(N1967, SEARCH("/",N1967,1)-1)</f>
        <v>technology</v>
      </c>
      <c r="R1967" s="5" t="str">
        <f>RIGHT(N1967, LEN(N1967) - LEN(Q1967) - 1)</f>
        <v>hardware</v>
      </c>
      <c r="S1967" s="11">
        <f>(((J1967/60)/60)/24)+DATE(1970,1,1)</f>
        <v>40898.089236111111</v>
      </c>
      <c r="T1967" s="12">
        <f>(((I1967/60)/60)/24)+DATE(1970,1,1)</f>
        <v>40920.041666666664</v>
      </c>
      <c r="U1967" s="14">
        <f>YEAR(T1967)</f>
        <v>2012</v>
      </c>
    </row>
    <row r="1968" spans="1:21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>ROUND(((E1968 / D1968)*100), 0)</f>
        <v>207</v>
      </c>
      <c r="P1968">
        <f>IF(L1968&lt;&gt;0, ROUND(E1968/L1968, 2), 0)</f>
        <v>136.63999999999999</v>
      </c>
      <c r="Q1968" s="5" t="str">
        <f>LEFT(N1968, SEARCH("/",N1968,1)-1)</f>
        <v>technology</v>
      </c>
      <c r="R1968" s="5" t="str">
        <f>RIGHT(N1968, LEN(N1968) - LEN(Q1968) - 1)</f>
        <v>hardware</v>
      </c>
      <c r="S1968" s="11">
        <f>(((J1968/60)/60)/24)+DATE(1970,1,1)</f>
        <v>41835.540486111109</v>
      </c>
      <c r="T1968" s="12">
        <f>(((I1968/60)/60)/24)+DATE(1970,1,1)</f>
        <v>41865.540486111109</v>
      </c>
      <c r="U1968" s="14">
        <f>YEAR(T1968)</f>
        <v>2014</v>
      </c>
    </row>
    <row r="1969" spans="1:21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>ROUND(((E1969 / D1969)*100), 0)</f>
        <v>370</v>
      </c>
      <c r="P1969">
        <f>IF(L1969&lt;&gt;0, ROUND(E1969/L1969, 2), 0)</f>
        <v>182.78</v>
      </c>
      <c r="Q1969" s="5" t="str">
        <f>LEFT(N1969, SEARCH("/",N1969,1)-1)</f>
        <v>technology</v>
      </c>
      <c r="R1969" s="5" t="str">
        <f>RIGHT(N1969, LEN(N1969) - LEN(Q1969) - 1)</f>
        <v>hardware</v>
      </c>
      <c r="S1969" s="11">
        <f>(((J1969/60)/60)/24)+DATE(1970,1,1)</f>
        <v>41730.663530092592</v>
      </c>
      <c r="T1969" s="12">
        <f>(((I1969/60)/60)/24)+DATE(1970,1,1)</f>
        <v>41760.663530092592</v>
      </c>
      <c r="U1969" s="14">
        <f>YEAR(T1969)</f>
        <v>2014</v>
      </c>
    </row>
    <row r="1970" spans="1:21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>ROUND(((E1970 / D1970)*100), 0)</f>
        <v>285</v>
      </c>
      <c r="P1970">
        <f>IF(L1970&lt;&gt;0, ROUND(E1970/L1970, 2), 0)</f>
        <v>279.38</v>
      </c>
      <c r="Q1970" s="5" t="str">
        <f>LEFT(N1970, SEARCH("/",N1970,1)-1)</f>
        <v>technology</v>
      </c>
      <c r="R1970" s="5" t="str">
        <f>RIGHT(N1970, LEN(N1970) - LEN(Q1970) - 1)</f>
        <v>hardware</v>
      </c>
      <c r="S1970" s="11">
        <f>(((J1970/60)/60)/24)+DATE(1970,1,1)</f>
        <v>42676.586979166663</v>
      </c>
      <c r="T1970" s="12">
        <f>(((I1970/60)/60)/24)+DATE(1970,1,1)</f>
        <v>42707.628645833334</v>
      </c>
      <c r="U1970" s="14">
        <f>YEAR(T1970)</f>
        <v>2016</v>
      </c>
    </row>
    <row r="1971" spans="1:21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>ROUND(((E1971 / D1971)*100), 0)</f>
        <v>579</v>
      </c>
      <c r="P1971">
        <f>IF(L1971&lt;&gt;0, ROUND(E1971/L1971, 2), 0)</f>
        <v>61.38</v>
      </c>
      <c r="Q1971" s="5" t="str">
        <f>LEFT(N1971, SEARCH("/",N1971,1)-1)</f>
        <v>technology</v>
      </c>
      <c r="R1971" s="5" t="str">
        <f>RIGHT(N1971, LEN(N1971) - LEN(Q1971) - 1)</f>
        <v>hardware</v>
      </c>
      <c r="S1971" s="11">
        <f>(((J1971/60)/60)/24)+DATE(1970,1,1)</f>
        <v>42557.792453703703</v>
      </c>
      <c r="T1971" s="12">
        <f>(((I1971/60)/60)/24)+DATE(1970,1,1)</f>
        <v>42587.792453703703</v>
      </c>
      <c r="U1971" s="14">
        <f>YEAR(T1971)</f>
        <v>2016</v>
      </c>
    </row>
    <row r="1972" spans="1:21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>ROUND(((E1972 / D1972)*100), 0)</f>
        <v>1132</v>
      </c>
      <c r="P1972">
        <f>IF(L1972&lt;&gt;0, ROUND(E1972/L1972, 2), 0)</f>
        <v>80.73</v>
      </c>
      <c r="Q1972" s="5" t="str">
        <f>LEFT(N1972, SEARCH("/",N1972,1)-1)</f>
        <v>technology</v>
      </c>
      <c r="R1972" s="5" t="str">
        <f>RIGHT(N1972, LEN(N1972) - LEN(Q1972) - 1)</f>
        <v>hardware</v>
      </c>
      <c r="S1972" s="11">
        <f>(((J1972/60)/60)/24)+DATE(1970,1,1)</f>
        <v>41324.193298611113</v>
      </c>
      <c r="T1972" s="12">
        <f>(((I1972/60)/60)/24)+DATE(1970,1,1)</f>
        <v>41384.151631944449</v>
      </c>
      <c r="U1972" s="14">
        <f>YEAR(T1972)</f>
        <v>2013</v>
      </c>
    </row>
    <row r="1973" spans="1:21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>ROUND(((E1973 / D1973)*100), 0)</f>
        <v>263</v>
      </c>
      <c r="P1973">
        <f>IF(L1973&lt;&gt;0, ROUND(E1973/L1973, 2), 0)</f>
        <v>272.36</v>
      </c>
      <c r="Q1973" s="5" t="str">
        <f>LEFT(N1973, SEARCH("/",N1973,1)-1)</f>
        <v>technology</v>
      </c>
      <c r="R1973" s="5" t="str">
        <f>RIGHT(N1973, LEN(N1973) - LEN(Q1973) - 1)</f>
        <v>hardware</v>
      </c>
      <c r="S1973" s="11">
        <f>(((J1973/60)/60)/24)+DATE(1970,1,1)</f>
        <v>41561.500706018516</v>
      </c>
      <c r="T1973" s="12">
        <f>(((I1973/60)/60)/24)+DATE(1970,1,1)</f>
        <v>41593.166666666664</v>
      </c>
      <c r="U1973" s="14">
        <f>YEAR(T1973)</f>
        <v>2013</v>
      </c>
    </row>
    <row r="1974" spans="1:21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>ROUND(((E1974 / D1974)*100), 0)</f>
        <v>674</v>
      </c>
      <c r="P1974">
        <f>IF(L1974&lt;&gt;0, ROUND(E1974/L1974, 2), 0)</f>
        <v>70.849999999999994</v>
      </c>
      <c r="Q1974" s="5" t="str">
        <f>LEFT(N1974, SEARCH("/",N1974,1)-1)</f>
        <v>technology</v>
      </c>
      <c r="R1974" s="5" t="str">
        <f>RIGHT(N1974, LEN(N1974) - LEN(Q1974) - 1)</f>
        <v>hardware</v>
      </c>
      <c r="S1974" s="11">
        <f>(((J1974/60)/60)/24)+DATE(1970,1,1)</f>
        <v>41201.012083333335</v>
      </c>
      <c r="T1974" s="12">
        <f>(((I1974/60)/60)/24)+DATE(1970,1,1)</f>
        <v>41231.053749999999</v>
      </c>
      <c r="U1974" s="14">
        <f>YEAR(T1974)</f>
        <v>2012</v>
      </c>
    </row>
    <row r="1975" spans="1:21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>ROUND(((E1975 / D1975)*100), 0)</f>
        <v>257</v>
      </c>
      <c r="P1975">
        <f>IF(L1975&lt;&gt;0, ROUND(E1975/L1975, 2), 0)</f>
        <v>247.94</v>
      </c>
      <c r="Q1975" s="5" t="str">
        <f>LEFT(N1975, SEARCH("/",N1975,1)-1)</f>
        <v>technology</v>
      </c>
      <c r="R1975" s="5" t="str">
        <f>RIGHT(N1975, LEN(N1975) - LEN(Q1975) - 1)</f>
        <v>hardware</v>
      </c>
      <c r="S1975" s="11">
        <f>(((J1975/60)/60)/24)+DATE(1970,1,1)</f>
        <v>42549.722962962958</v>
      </c>
      <c r="T1975" s="12">
        <f>(((I1975/60)/60)/24)+DATE(1970,1,1)</f>
        <v>42588.291666666672</v>
      </c>
      <c r="U1975" s="14">
        <f>YEAR(T1975)</f>
        <v>2016</v>
      </c>
    </row>
    <row r="1976" spans="1:21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>ROUND(((E1976 / D1976)*100), 0)</f>
        <v>375</v>
      </c>
      <c r="P1976">
        <f>IF(L1976&lt;&gt;0, ROUND(E1976/L1976, 2), 0)</f>
        <v>186.81</v>
      </c>
      <c r="Q1976" s="5" t="str">
        <f>LEFT(N1976, SEARCH("/",N1976,1)-1)</f>
        <v>technology</v>
      </c>
      <c r="R1976" s="5" t="str">
        <f>RIGHT(N1976, LEN(N1976) - LEN(Q1976) - 1)</f>
        <v>hardware</v>
      </c>
      <c r="S1976" s="11">
        <f>(((J1976/60)/60)/24)+DATE(1970,1,1)</f>
        <v>41445.334131944444</v>
      </c>
      <c r="T1976" s="12">
        <f>(((I1976/60)/60)/24)+DATE(1970,1,1)</f>
        <v>41505.334131944444</v>
      </c>
      <c r="U1976" s="14">
        <f>YEAR(T1976)</f>
        <v>2013</v>
      </c>
    </row>
    <row r="1977" spans="1:21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>ROUND(((E1977 / D1977)*100), 0)</f>
        <v>209</v>
      </c>
      <c r="P1977">
        <f>IF(L1977&lt;&gt;0, ROUND(E1977/L1977, 2), 0)</f>
        <v>131.99</v>
      </c>
      <c r="Q1977" s="5" t="str">
        <f>LEFT(N1977, SEARCH("/",N1977,1)-1)</f>
        <v>technology</v>
      </c>
      <c r="R1977" s="5" t="str">
        <f>RIGHT(N1977, LEN(N1977) - LEN(Q1977) - 1)</f>
        <v>hardware</v>
      </c>
      <c r="S1977" s="11">
        <f>(((J1977/60)/60)/24)+DATE(1970,1,1)</f>
        <v>41313.755219907405</v>
      </c>
      <c r="T1977" s="12">
        <f>(((I1977/60)/60)/24)+DATE(1970,1,1)</f>
        <v>41343.755219907405</v>
      </c>
      <c r="U1977" s="14">
        <f>YEAR(T1977)</f>
        <v>2013</v>
      </c>
    </row>
    <row r="1978" spans="1:21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>ROUND(((E1978 / D1978)*100), 0)</f>
        <v>347</v>
      </c>
      <c r="P1978">
        <f>IF(L1978&lt;&gt;0, ROUND(E1978/L1978, 2), 0)</f>
        <v>29.31</v>
      </c>
      <c r="Q1978" s="5" t="str">
        <f>LEFT(N1978, SEARCH("/",N1978,1)-1)</f>
        <v>technology</v>
      </c>
      <c r="R1978" s="5" t="str">
        <f>RIGHT(N1978, LEN(N1978) - LEN(Q1978) - 1)</f>
        <v>hardware</v>
      </c>
      <c r="S1978" s="11">
        <f>(((J1978/60)/60)/24)+DATE(1970,1,1)</f>
        <v>41438.899594907409</v>
      </c>
      <c r="T1978" s="12">
        <f>(((I1978/60)/60)/24)+DATE(1970,1,1)</f>
        <v>41468.899594907409</v>
      </c>
      <c r="U1978" s="14">
        <f>YEAR(T1978)</f>
        <v>2013</v>
      </c>
    </row>
    <row r="1979" spans="1:21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>ROUND(((E1979 / D1979)*100), 0)</f>
        <v>402</v>
      </c>
      <c r="P1979">
        <f>IF(L1979&lt;&gt;0, ROUND(E1979/L1979, 2), 0)</f>
        <v>245.02</v>
      </c>
      <c r="Q1979" s="5" t="str">
        <f>LEFT(N1979, SEARCH("/",N1979,1)-1)</f>
        <v>technology</v>
      </c>
      <c r="R1979" s="5" t="str">
        <f>RIGHT(N1979, LEN(N1979) - LEN(Q1979) - 1)</f>
        <v>hardware</v>
      </c>
      <c r="S1979" s="11">
        <f>(((J1979/60)/60)/24)+DATE(1970,1,1)</f>
        <v>42311.216898148152</v>
      </c>
      <c r="T1979" s="12">
        <f>(((I1979/60)/60)/24)+DATE(1970,1,1)</f>
        <v>42357.332638888889</v>
      </c>
      <c r="U1979" s="14">
        <f>YEAR(T1979)</f>
        <v>2015</v>
      </c>
    </row>
    <row r="1980" spans="1:21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>ROUND(((E1980 / D1980)*100), 0)</f>
        <v>1027</v>
      </c>
      <c r="P1980">
        <f>IF(L1980&lt;&gt;0, ROUND(E1980/L1980, 2), 0)</f>
        <v>1323.25</v>
      </c>
      <c r="Q1980" s="5" t="str">
        <f>LEFT(N1980, SEARCH("/",N1980,1)-1)</f>
        <v>technology</v>
      </c>
      <c r="R1980" s="5" t="str">
        <f>RIGHT(N1980, LEN(N1980) - LEN(Q1980) - 1)</f>
        <v>hardware</v>
      </c>
      <c r="S1980" s="11">
        <f>(((J1980/60)/60)/24)+DATE(1970,1,1)</f>
        <v>41039.225601851853</v>
      </c>
      <c r="T1980" s="12">
        <f>(((I1980/60)/60)/24)+DATE(1970,1,1)</f>
        <v>41072.291666666664</v>
      </c>
      <c r="U1980" s="14">
        <f>YEAR(T1980)</f>
        <v>2012</v>
      </c>
    </row>
    <row r="1981" spans="1:21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>ROUND(((E1981 / D1981)*100), 0)</f>
        <v>115</v>
      </c>
      <c r="P1981">
        <f>IF(L1981&lt;&gt;0, ROUND(E1981/L1981, 2), 0)</f>
        <v>282.66000000000003</v>
      </c>
      <c r="Q1981" s="5" t="str">
        <f>LEFT(N1981, SEARCH("/",N1981,1)-1)</f>
        <v>technology</v>
      </c>
      <c r="R1981" s="5" t="str">
        <f>RIGHT(N1981, LEN(N1981) - LEN(Q1981) - 1)</f>
        <v>hardware</v>
      </c>
      <c r="S1981" s="11">
        <f>(((J1981/60)/60)/24)+DATE(1970,1,1)</f>
        <v>42290.460023148145</v>
      </c>
      <c r="T1981" s="12">
        <f>(((I1981/60)/60)/24)+DATE(1970,1,1)</f>
        <v>42327.207638888889</v>
      </c>
      <c r="U1981" s="14">
        <f>YEAR(T1981)</f>
        <v>2015</v>
      </c>
    </row>
    <row r="1982" spans="1:21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>ROUND(((E1982 / D1982)*100), 0)</f>
        <v>355</v>
      </c>
      <c r="P1982">
        <f>IF(L1982&lt;&gt;0, ROUND(E1982/L1982, 2), 0)</f>
        <v>91.21</v>
      </c>
      <c r="Q1982" s="5" t="str">
        <f>LEFT(N1982, SEARCH("/",N1982,1)-1)</f>
        <v>technology</v>
      </c>
      <c r="R1982" s="5" t="str">
        <f>RIGHT(N1982, LEN(N1982) - LEN(Q1982) - 1)</f>
        <v>hardware</v>
      </c>
      <c r="S1982" s="11">
        <f>(((J1982/60)/60)/24)+DATE(1970,1,1)</f>
        <v>42423.542384259257</v>
      </c>
      <c r="T1982" s="12">
        <f>(((I1982/60)/60)/24)+DATE(1970,1,1)</f>
        <v>42463.500717592593</v>
      </c>
      <c r="U1982" s="14">
        <f>YEAR(T1982)</f>
        <v>2016</v>
      </c>
    </row>
    <row r="1983" spans="1:21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>ROUND(((E1983 / D1983)*100), 0)</f>
        <v>5</v>
      </c>
      <c r="P1983">
        <f>IF(L1983&lt;&gt;0, ROUND(E1983/L1983, 2), 0)</f>
        <v>31.75</v>
      </c>
      <c r="Q1983" s="5" t="str">
        <f>LEFT(N1983, SEARCH("/",N1983,1)-1)</f>
        <v>photography</v>
      </c>
      <c r="R1983" s="5" t="str">
        <f>RIGHT(N1983, LEN(N1983) - LEN(Q1983) - 1)</f>
        <v>people</v>
      </c>
      <c r="S1983" s="11">
        <f>(((J1983/60)/60)/24)+DATE(1970,1,1)</f>
        <v>41799.725289351853</v>
      </c>
      <c r="T1983" s="12">
        <f>(((I1983/60)/60)/24)+DATE(1970,1,1)</f>
        <v>41829.725289351853</v>
      </c>
      <c r="U1983" s="14">
        <f>YEAR(T1983)</f>
        <v>2014</v>
      </c>
    </row>
    <row r="1984" spans="1:21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>ROUND(((E1984 / D1984)*100), 0)</f>
        <v>0</v>
      </c>
      <c r="P1984">
        <f>IF(L1984&lt;&gt;0, ROUND(E1984/L1984, 2), 0)</f>
        <v>0</v>
      </c>
      <c r="Q1984" s="5" t="str">
        <f>LEFT(N1984, SEARCH("/",N1984,1)-1)</f>
        <v>photography</v>
      </c>
      <c r="R1984" s="5" t="str">
        <f>RIGHT(N1984, LEN(N1984) - LEN(Q1984) - 1)</f>
        <v>people</v>
      </c>
      <c r="S1984" s="11">
        <f>(((J1984/60)/60)/24)+DATE(1970,1,1)</f>
        <v>42678.586655092593</v>
      </c>
      <c r="T1984" s="12">
        <f>(((I1984/60)/60)/24)+DATE(1970,1,1)</f>
        <v>42708.628321759257</v>
      </c>
      <c r="U1984" s="14">
        <f>YEAR(T1984)</f>
        <v>2016</v>
      </c>
    </row>
    <row r="1985" spans="1:21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>ROUND(((E1985 / D1985)*100), 0)</f>
        <v>4</v>
      </c>
      <c r="P1985">
        <f>IF(L1985&lt;&gt;0, ROUND(E1985/L1985, 2), 0)</f>
        <v>88.69</v>
      </c>
      <c r="Q1985" s="5" t="str">
        <f>LEFT(N1985, SEARCH("/",N1985,1)-1)</f>
        <v>photography</v>
      </c>
      <c r="R1985" s="5" t="str">
        <f>RIGHT(N1985, LEN(N1985) - LEN(Q1985) - 1)</f>
        <v>people</v>
      </c>
      <c r="S1985" s="11">
        <f>(((J1985/60)/60)/24)+DATE(1970,1,1)</f>
        <v>42593.011782407411</v>
      </c>
      <c r="T1985" s="12">
        <f>(((I1985/60)/60)/24)+DATE(1970,1,1)</f>
        <v>42615.291666666672</v>
      </c>
      <c r="U1985" s="14">
        <f>YEAR(T1985)</f>
        <v>2016</v>
      </c>
    </row>
    <row r="1986" spans="1:21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>ROUND(((E1986 / D1986)*100), 0)</f>
        <v>21</v>
      </c>
      <c r="P1986">
        <f>IF(L1986&lt;&gt;0, ROUND(E1986/L1986, 2), 0)</f>
        <v>453.14</v>
      </c>
      <c r="Q1986" s="5" t="str">
        <f>LEFT(N1986, SEARCH("/",N1986,1)-1)</f>
        <v>photography</v>
      </c>
      <c r="R1986" s="5" t="str">
        <f>RIGHT(N1986, LEN(N1986) - LEN(Q1986) - 1)</f>
        <v>people</v>
      </c>
      <c r="S1986" s="11">
        <f>(((J1986/60)/60)/24)+DATE(1970,1,1)</f>
        <v>41913.790289351848</v>
      </c>
      <c r="T1986" s="12">
        <f>(((I1986/60)/60)/24)+DATE(1970,1,1)</f>
        <v>41973.831956018519</v>
      </c>
      <c r="U1986" s="14">
        <f>YEAR(T1986)</f>
        <v>2014</v>
      </c>
    </row>
    <row r="1987" spans="1:21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>ROUND(((E1987 / D1987)*100), 0)</f>
        <v>3</v>
      </c>
      <c r="P1987">
        <f>IF(L1987&lt;&gt;0, ROUND(E1987/L1987, 2), 0)</f>
        <v>12.75</v>
      </c>
      <c r="Q1987" s="5" t="str">
        <f>LEFT(N1987, SEARCH("/",N1987,1)-1)</f>
        <v>photography</v>
      </c>
      <c r="R1987" s="5" t="str">
        <f>RIGHT(N1987, LEN(N1987) - LEN(Q1987) - 1)</f>
        <v>people</v>
      </c>
      <c r="S1987" s="11">
        <f>(((J1987/60)/60)/24)+DATE(1970,1,1)</f>
        <v>42555.698738425926</v>
      </c>
      <c r="T1987" s="12">
        <f>(((I1987/60)/60)/24)+DATE(1970,1,1)</f>
        <v>42584.958333333328</v>
      </c>
      <c r="U1987" s="14">
        <f>YEAR(T1987)</f>
        <v>2016</v>
      </c>
    </row>
    <row r="1988" spans="1:21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>ROUND(((E1988 / D1988)*100), 0)</f>
        <v>0</v>
      </c>
      <c r="P1988">
        <f>IF(L1988&lt;&gt;0, ROUND(E1988/L1988, 2), 0)</f>
        <v>1</v>
      </c>
      <c r="Q1988" s="5" t="str">
        <f>LEFT(N1988, SEARCH("/",N1988,1)-1)</f>
        <v>photography</v>
      </c>
      <c r="R1988" s="5" t="str">
        <f>RIGHT(N1988, LEN(N1988) - LEN(Q1988) - 1)</f>
        <v>people</v>
      </c>
      <c r="S1988" s="11">
        <f>(((J1988/60)/60)/24)+DATE(1970,1,1)</f>
        <v>42413.433831018512</v>
      </c>
      <c r="T1988" s="12">
        <f>(((I1988/60)/60)/24)+DATE(1970,1,1)</f>
        <v>42443.392164351855</v>
      </c>
      <c r="U1988" s="14">
        <f>YEAR(T1988)</f>
        <v>2016</v>
      </c>
    </row>
    <row r="1989" spans="1:21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>ROUND(((E1989 / D1989)*100), 0)</f>
        <v>42</v>
      </c>
      <c r="P1989">
        <f>IF(L1989&lt;&gt;0, ROUND(E1989/L1989, 2), 0)</f>
        <v>83.43</v>
      </c>
      <c r="Q1989" s="5" t="str">
        <f>LEFT(N1989, SEARCH("/",N1989,1)-1)</f>
        <v>photography</v>
      </c>
      <c r="R1989" s="5" t="str">
        <f>RIGHT(N1989, LEN(N1989) - LEN(Q1989) - 1)</f>
        <v>people</v>
      </c>
      <c r="S1989" s="11">
        <f>(((J1989/60)/60)/24)+DATE(1970,1,1)</f>
        <v>42034.639768518522</v>
      </c>
      <c r="T1989" s="12">
        <f>(((I1989/60)/60)/24)+DATE(1970,1,1)</f>
        <v>42064.639768518522</v>
      </c>
      <c r="U1989" s="14">
        <f>YEAR(T1989)</f>
        <v>2015</v>
      </c>
    </row>
    <row r="1990" spans="1:21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>ROUND(((E1990 / D1990)*100), 0)</f>
        <v>0</v>
      </c>
      <c r="P1990">
        <f>IF(L1990&lt;&gt;0, ROUND(E1990/L1990, 2), 0)</f>
        <v>25</v>
      </c>
      <c r="Q1990" s="5" t="str">
        <f>LEFT(N1990, SEARCH("/",N1990,1)-1)</f>
        <v>photography</v>
      </c>
      <c r="R1990" s="5" t="str">
        <f>RIGHT(N1990, LEN(N1990) - LEN(Q1990) - 1)</f>
        <v>people</v>
      </c>
      <c r="S1990" s="11">
        <f>(((J1990/60)/60)/24)+DATE(1970,1,1)</f>
        <v>42206.763217592597</v>
      </c>
      <c r="T1990" s="12">
        <f>(((I1990/60)/60)/24)+DATE(1970,1,1)</f>
        <v>42236.763217592597</v>
      </c>
      <c r="U1990" s="14">
        <f>YEAR(T1990)</f>
        <v>2015</v>
      </c>
    </row>
    <row r="1991" spans="1:21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>ROUND(((E1991 / D1991)*100), 0)</f>
        <v>1</v>
      </c>
      <c r="P1991">
        <f>IF(L1991&lt;&gt;0, ROUND(E1991/L1991, 2), 0)</f>
        <v>50</v>
      </c>
      <c r="Q1991" s="5" t="str">
        <f>LEFT(N1991, SEARCH("/",N1991,1)-1)</f>
        <v>photography</v>
      </c>
      <c r="R1991" s="5" t="str">
        <f>RIGHT(N1991, LEN(N1991) - LEN(Q1991) - 1)</f>
        <v>people</v>
      </c>
      <c r="S1991" s="11">
        <f>(((J1991/60)/60)/24)+DATE(1970,1,1)</f>
        <v>42685.680648148147</v>
      </c>
      <c r="T1991" s="12">
        <f>(((I1991/60)/60)/24)+DATE(1970,1,1)</f>
        <v>42715.680648148147</v>
      </c>
      <c r="U1991" s="14">
        <f>YEAR(T1991)</f>
        <v>2016</v>
      </c>
    </row>
    <row r="1992" spans="1:21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>ROUND(((E1992 / D1992)*100), 0)</f>
        <v>17</v>
      </c>
      <c r="P1992">
        <f>IF(L1992&lt;&gt;0, ROUND(E1992/L1992, 2), 0)</f>
        <v>101.8</v>
      </c>
      <c r="Q1992" s="5" t="str">
        <f>LEFT(N1992, SEARCH("/",N1992,1)-1)</f>
        <v>photography</v>
      </c>
      <c r="R1992" s="5" t="str">
        <f>RIGHT(N1992, LEN(N1992) - LEN(Q1992) - 1)</f>
        <v>people</v>
      </c>
      <c r="S1992" s="11">
        <f>(((J1992/60)/60)/24)+DATE(1970,1,1)</f>
        <v>42398.195972222224</v>
      </c>
      <c r="T1992" s="12">
        <f>(((I1992/60)/60)/24)+DATE(1970,1,1)</f>
        <v>42413.195972222224</v>
      </c>
      <c r="U1992" s="14">
        <f>YEAR(T1992)</f>
        <v>2016</v>
      </c>
    </row>
    <row r="1993" spans="1:21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>ROUND(((E1993 / D1993)*100), 0)</f>
        <v>7</v>
      </c>
      <c r="P1993">
        <f>IF(L1993&lt;&gt;0, ROUND(E1993/L1993, 2), 0)</f>
        <v>46.67</v>
      </c>
      <c r="Q1993" s="5" t="str">
        <f>LEFT(N1993, SEARCH("/",N1993,1)-1)</f>
        <v>photography</v>
      </c>
      <c r="R1993" s="5" t="str">
        <f>RIGHT(N1993, LEN(N1993) - LEN(Q1993) - 1)</f>
        <v>people</v>
      </c>
      <c r="S1993" s="11">
        <f>(((J1993/60)/60)/24)+DATE(1970,1,1)</f>
        <v>42167.89335648148</v>
      </c>
      <c r="T1993" s="12">
        <f>(((I1993/60)/60)/24)+DATE(1970,1,1)</f>
        <v>42188.89335648148</v>
      </c>
      <c r="U1993" s="14">
        <f>YEAR(T1993)</f>
        <v>2015</v>
      </c>
    </row>
    <row r="1994" spans="1:21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>ROUND(((E1994 / D1994)*100), 0)</f>
        <v>0</v>
      </c>
      <c r="P1994">
        <f>IF(L1994&lt;&gt;0, ROUND(E1994/L1994, 2), 0)</f>
        <v>1</v>
      </c>
      <c r="Q1994" s="5" t="str">
        <f>LEFT(N1994, SEARCH("/",N1994,1)-1)</f>
        <v>photography</v>
      </c>
      <c r="R1994" s="5" t="str">
        <f>RIGHT(N1994, LEN(N1994) - LEN(Q1994) - 1)</f>
        <v>people</v>
      </c>
      <c r="S1994" s="11">
        <f>(((J1994/60)/60)/24)+DATE(1970,1,1)</f>
        <v>42023.143414351856</v>
      </c>
      <c r="T1994" s="12">
        <f>(((I1994/60)/60)/24)+DATE(1970,1,1)</f>
        <v>42053.143414351856</v>
      </c>
      <c r="U1994" s="14">
        <f>YEAR(T1994)</f>
        <v>2015</v>
      </c>
    </row>
    <row r="1995" spans="1:21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>ROUND(((E1995 / D1995)*100), 0)</f>
        <v>0</v>
      </c>
      <c r="P1995">
        <f>IF(L1995&lt;&gt;0, ROUND(E1995/L1995, 2), 0)</f>
        <v>0</v>
      </c>
      <c r="Q1995" s="5" t="str">
        <f>LEFT(N1995, SEARCH("/",N1995,1)-1)</f>
        <v>photography</v>
      </c>
      <c r="R1995" s="5" t="str">
        <f>RIGHT(N1995, LEN(N1995) - LEN(Q1995) - 1)</f>
        <v>people</v>
      </c>
      <c r="S1995" s="11">
        <f>(((J1995/60)/60)/24)+DATE(1970,1,1)</f>
        <v>42329.58839120371</v>
      </c>
      <c r="T1995" s="12">
        <f>(((I1995/60)/60)/24)+DATE(1970,1,1)</f>
        <v>42359.58839120371</v>
      </c>
      <c r="U1995" s="14">
        <f>YEAR(T1995)</f>
        <v>2015</v>
      </c>
    </row>
    <row r="1996" spans="1:21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>ROUND(((E1996 / D1996)*100), 0)</f>
        <v>0</v>
      </c>
      <c r="P1996">
        <f>IF(L1996&lt;&gt;0, ROUND(E1996/L1996, 2), 0)</f>
        <v>0</v>
      </c>
      <c r="Q1996" s="5" t="str">
        <f>LEFT(N1996, SEARCH("/",N1996,1)-1)</f>
        <v>photography</v>
      </c>
      <c r="R1996" s="5" t="str">
        <f>RIGHT(N1996, LEN(N1996) - LEN(Q1996) - 1)</f>
        <v>people</v>
      </c>
      <c r="S1996" s="11">
        <f>(((J1996/60)/60)/24)+DATE(1970,1,1)</f>
        <v>42651.006273148145</v>
      </c>
      <c r="T1996" s="12">
        <f>(((I1996/60)/60)/24)+DATE(1970,1,1)</f>
        <v>42711.047939814816</v>
      </c>
      <c r="U1996" s="14">
        <f>YEAR(T1996)</f>
        <v>2016</v>
      </c>
    </row>
    <row r="1997" spans="1:21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>ROUND(((E1997 / D1997)*100), 0)</f>
        <v>8</v>
      </c>
      <c r="P1997">
        <f>IF(L1997&lt;&gt;0, ROUND(E1997/L1997, 2), 0)</f>
        <v>26</v>
      </c>
      <c r="Q1997" s="5" t="str">
        <f>LEFT(N1997, SEARCH("/",N1997,1)-1)</f>
        <v>photography</v>
      </c>
      <c r="R1997" s="5" t="str">
        <f>RIGHT(N1997, LEN(N1997) - LEN(Q1997) - 1)</f>
        <v>people</v>
      </c>
      <c r="S1997" s="11">
        <f>(((J1997/60)/60)/24)+DATE(1970,1,1)</f>
        <v>42181.902037037042</v>
      </c>
      <c r="T1997" s="12">
        <f>(((I1997/60)/60)/24)+DATE(1970,1,1)</f>
        <v>42201.902037037042</v>
      </c>
      <c r="U1997" s="14">
        <f>YEAR(T1997)</f>
        <v>2015</v>
      </c>
    </row>
    <row r="1998" spans="1:21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>ROUND(((E1998 / D1998)*100), 0)</f>
        <v>0</v>
      </c>
      <c r="P1998">
        <f>IF(L1998&lt;&gt;0, ROUND(E1998/L1998, 2), 0)</f>
        <v>0</v>
      </c>
      <c r="Q1998" s="5" t="str">
        <f>LEFT(N1998, SEARCH("/",N1998,1)-1)</f>
        <v>photography</v>
      </c>
      <c r="R1998" s="5" t="str">
        <f>RIGHT(N1998, LEN(N1998) - LEN(Q1998) - 1)</f>
        <v>people</v>
      </c>
      <c r="S1998" s="11">
        <f>(((J1998/60)/60)/24)+DATE(1970,1,1)</f>
        <v>41800.819571759261</v>
      </c>
      <c r="T1998" s="12">
        <f>(((I1998/60)/60)/24)+DATE(1970,1,1)</f>
        <v>41830.819571759261</v>
      </c>
      <c r="U1998" s="14">
        <f>YEAR(T1998)</f>
        <v>2014</v>
      </c>
    </row>
    <row r="1999" spans="1:21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>ROUND(((E1999 / D1999)*100), 0)</f>
        <v>0</v>
      </c>
      <c r="P1999">
        <f>IF(L1999&lt;&gt;0, ROUND(E1999/L1999, 2), 0)</f>
        <v>0</v>
      </c>
      <c r="Q1999" s="5" t="str">
        <f>LEFT(N1999, SEARCH("/",N1999,1)-1)</f>
        <v>photography</v>
      </c>
      <c r="R1999" s="5" t="str">
        <f>RIGHT(N1999, LEN(N1999) - LEN(Q1999) - 1)</f>
        <v>people</v>
      </c>
      <c r="S1999" s="11">
        <f>(((J1999/60)/60)/24)+DATE(1970,1,1)</f>
        <v>41847.930694444447</v>
      </c>
      <c r="T1999" s="12">
        <f>(((I1999/60)/60)/24)+DATE(1970,1,1)</f>
        <v>41877.930694444447</v>
      </c>
      <c r="U1999" s="14">
        <f>YEAR(T1999)</f>
        <v>2014</v>
      </c>
    </row>
    <row r="2000" spans="1:21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>ROUND(((E2000 / D2000)*100), 0)</f>
        <v>26</v>
      </c>
      <c r="P2000">
        <f>IF(L2000&lt;&gt;0, ROUND(E2000/L2000, 2), 0)</f>
        <v>218.33</v>
      </c>
      <c r="Q2000" s="5" t="str">
        <f>LEFT(N2000, SEARCH("/",N2000,1)-1)</f>
        <v>photography</v>
      </c>
      <c r="R2000" s="5" t="str">
        <f>RIGHT(N2000, LEN(N2000) - LEN(Q2000) - 1)</f>
        <v>people</v>
      </c>
      <c r="S2000" s="11">
        <f>(((J2000/60)/60)/24)+DATE(1970,1,1)</f>
        <v>41807.118495370371</v>
      </c>
      <c r="T2000" s="12">
        <f>(((I2000/60)/60)/24)+DATE(1970,1,1)</f>
        <v>41852.118495370371</v>
      </c>
      <c r="U2000" s="14">
        <f>YEAR(T2000)</f>
        <v>2014</v>
      </c>
    </row>
    <row r="2001" spans="1:21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>ROUND(((E2001 / D2001)*100), 0)</f>
        <v>1</v>
      </c>
      <c r="P2001">
        <f>IF(L2001&lt;&gt;0, ROUND(E2001/L2001, 2), 0)</f>
        <v>33.71</v>
      </c>
      <c r="Q2001" s="5" t="str">
        <f>LEFT(N2001, SEARCH("/",N2001,1)-1)</f>
        <v>photography</v>
      </c>
      <c r="R2001" s="5" t="str">
        <f>RIGHT(N2001, LEN(N2001) - LEN(Q2001) - 1)</f>
        <v>people</v>
      </c>
      <c r="S2001" s="11">
        <f>(((J2001/60)/60)/24)+DATE(1970,1,1)</f>
        <v>41926.482731481483</v>
      </c>
      <c r="T2001" s="12">
        <f>(((I2001/60)/60)/24)+DATE(1970,1,1)</f>
        <v>41956.524398148147</v>
      </c>
      <c r="U2001" s="14">
        <f>YEAR(T2001)</f>
        <v>2014</v>
      </c>
    </row>
    <row r="2002" spans="1:21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>ROUND(((E2002 / D2002)*100), 0)</f>
        <v>13</v>
      </c>
      <c r="P2002">
        <f>IF(L2002&lt;&gt;0, ROUND(E2002/L2002, 2), 0)</f>
        <v>25</v>
      </c>
      <c r="Q2002" s="5" t="str">
        <f>LEFT(N2002, SEARCH("/",N2002,1)-1)</f>
        <v>photography</v>
      </c>
      <c r="R2002" s="5" t="str">
        <f>RIGHT(N2002, LEN(N2002) - LEN(Q2002) - 1)</f>
        <v>people</v>
      </c>
      <c r="S2002" s="11">
        <f>(((J2002/60)/60)/24)+DATE(1970,1,1)</f>
        <v>42345.951539351852</v>
      </c>
      <c r="T2002" s="12">
        <f>(((I2002/60)/60)/24)+DATE(1970,1,1)</f>
        <v>42375.951539351852</v>
      </c>
      <c r="U2002" s="14">
        <f>YEAR(T2002)</f>
        <v>2016</v>
      </c>
    </row>
    <row r="2003" spans="1:21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>ROUND(((E2003 / D2003)*100), 0)</f>
        <v>382</v>
      </c>
      <c r="P2003">
        <f>IF(L2003&lt;&gt;0, ROUND(E2003/L2003, 2), 0)</f>
        <v>128.38999999999999</v>
      </c>
      <c r="Q2003" s="5" t="str">
        <f>LEFT(N2003, SEARCH("/",N2003,1)-1)</f>
        <v>technology</v>
      </c>
      <c r="R2003" s="5" t="str">
        <f>RIGHT(N2003, LEN(N2003) - LEN(Q2003) - 1)</f>
        <v>hardware</v>
      </c>
      <c r="S2003" s="11">
        <f>(((J2003/60)/60)/24)+DATE(1970,1,1)</f>
        <v>42136.209675925929</v>
      </c>
      <c r="T2003" s="12">
        <f>(((I2003/60)/60)/24)+DATE(1970,1,1)</f>
        <v>42167.833333333328</v>
      </c>
      <c r="U2003" s="14">
        <f>YEAR(T2003)</f>
        <v>2015</v>
      </c>
    </row>
    <row r="2004" spans="1:21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>ROUND(((E2004 / D2004)*100), 0)</f>
        <v>217</v>
      </c>
      <c r="P2004">
        <f>IF(L2004&lt;&gt;0, ROUND(E2004/L2004, 2), 0)</f>
        <v>78.83</v>
      </c>
      <c r="Q2004" s="5" t="str">
        <f>LEFT(N2004, SEARCH("/",N2004,1)-1)</f>
        <v>technology</v>
      </c>
      <c r="R2004" s="5" t="str">
        <f>RIGHT(N2004, LEN(N2004) - LEN(Q2004) - 1)</f>
        <v>hardware</v>
      </c>
      <c r="S2004" s="11">
        <f>(((J2004/60)/60)/24)+DATE(1970,1,1)</f>
        <v>42728.71230324074</v>
      </c>
      <c r="T2004" s="12">
        <f>(((I2004/60)/60)/24)+DATE(1970,1,1)</f>
        <v>42758.71230324074</v>
      </c>
      <c r="U2004" s="14">
        <f>YEAR(T2004)</f>
        <v>2017</v>
      </c>
    </row>
    <row r="2005" spans="1:21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>ROUND(((E2005 / D2005)*100), 0)</f>
        <v>312</v>
      </c>
      <c r="P2005">
        <f>IF(L2005&lt;&gt;0, ROUND(E2005/L2005, 2), 0)</f>
        <v>91.76</v>
      </c>
      <c r="Q2005" s="5" t="str">
        <f>LEFT(N2005, SEARCH("/",N2005,1)-1)</f>
        <v>technology</v>
      </c>
      <c r="R2005" s="5" t="str">
        <f>RIGHT(N2005, LEN(N2005) - LEN(Q2005) - 1)</f>
        <v>hardware</v>
      </c>
      <c r="S2005" s="11">
        <f>(((J2005/60)/60)/24)+DATE(1970,1,1)</f>
        <v>40347.125601851854</v>
      </c>
      <c r="T2005" s="12">
        <f>(((I2005/60)/60)/24)+DATE(1970,1,1)</f>
        <v>40361.958333333336</v>
      </c>
      <c r="U2005" s="14">
        <f>YEAR(T2005)</f>
        <v>2010</v>
      </c>
    </row>
    <row r="2006" spans="1:21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>ROUND(((E2006 / D2006)*100), 0)</f>
        <v>234</v>
      </c>
      <c r="P2006">
        <f>IF(L2006&lt;&gt;0, ROUND(E2006/L2006, 2), 0)</f>
        <v>331.1</v>
      </c>
      <c r="Q2006" s="5" t="str">
        <f>LEFT(N2006, SEARCH("/",N2006,1)-1)</f>
        <v>technology</v>
      </c>
      <c r="R2006" s="5" t="str">
        <f>RIGHT(N2006, LEN(N2006) - LEN(Q2006) - 1)</f>
        <v>hardware</v>
      </c>
      <c r="S2006" s="11">
        <f>(((J2006/60)/60)/24)+DATE(1970,1,1)</f>
        <v>41800.604895833334</v>
      </c>
      <c r="T2006" s="12">
        <f>(((I2006/60)/60)/24)+DATE(1970,1,1)</f>
        <v>41830.604895833334</v>
      </c>
      <c r="U2006" s="14">
        <f>YEAR(T2006)</f>
        <v>2014</v>
      </c>
    </row>
    <row r="2007" spans="1:21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>ROUND(((E2007 / D2007)*100), 0)</f>
        <v>124</v>
      </c>
      <c r="P2007">
        <f>IF(L2007&lt;&gt;0, ROUND(E2007/L2007, 2), 0)</f>
        <v>194.26</v>
      </c>
      <c r="Q2007" s="5" t="str">
        <f>LEFT(N2007, SEARCH("/",N2007,1)-1)</f>
        <v>technology</v>
      </c>
      <c r="R2007" s="5" t="str">
        <f>RIGHT(N2007, LEN(N2007) - LEN(Q2007) - 1)</f>
        <v>hardware</v>
      </c>
      <c r="S2007" s="11">
        <f>(((J2007/60)/60)/24)+DATE(1970,1,1)</f>
        <v>41535.812708333331</v>
      </c>
      <c r="T2007" s="12">
        <f>(((I2007/60)/60)/24)+DATE(1970,1,1)</f>
        <v>41563.165972222225</v>
      </c>
      <c r="U2007" s="14">
        <f>YEAR(T2007)</f>
        <v>2013</v>
      </c>
    </row>
    <row r="2008" spans="1:21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>ROUND(((E2008 / D2008)*100), 0)</f>
        <v>248</v>
      </c>
      <c r="P2008">
        <f>IF(L2008&lt;&gt;0, ROUND(E2008/L2008, 2), 0)</f>
        <v>408.98</v>
      </c>
      <c r="Q2008" s="5" t="str">
        <f>LEFT(N2008, SEARCH("/",N2008,1)-1)</f>
        <v>technology</v>
      </c>
      <c r="R2008" s="5" t="str">
        <f>RIGHT(N2008, LEN(N2008) - LEN(Q2008) - 1)</f>
        <v>hardware</v>
      </c>
      <c r="S2008" s="11">
        <f>(((J2008/60)/60)/24)+DATE(1970,1,1)</f>
        <v>41941.500520833331</v>
      </c>
      <c r="T2008" s="12">
        <f>(((I2008/60)/60)/24)+DATE(1970,1,1)</f>
        <v>41976.542187500003</v>
      </c>
      <c r="U2008" s="14">
        <f>YEAR(T2008)</f>
        <v>2014</v>
      </c>
    </row>
    <row r="2009" spans="1:21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>ROUND(((E2009 / D2009)*100), 0)</f>
        <v>116</v>
      </c>
      <c r="P2009">
        <f>IF(L2009&lt;&gt;0, ROUND(E2009/L2009, 2), 0)</f>
        <v>84.46</v>
      </c>
      <c r="Q2009" s="5" t="str">
        <f>LEFT(N2009, SEARCH("/",N2009,1)-1)</f>
        <v>technology</v>
      </c>
      <c r="R2009" s="5" t="str">
        <f>RIGHT(N2009, LEN(N2009) - LEN(Q2009) - 1)</f>
        <v>hardware</v>
      </c>
      <c r="S2009" s="11">
        <f>(((J2009/60)/60)/24)+DATE(1970,1,1)</f>
        <v>40347.837800925925</v>
      </c>
      <c r="T2009" s="12">
        <f>(((I2009/60)/60)/24)+DATE(1970,1,1)</f>
        <v>40414.166666666664</v>
      </c>
      <c r="U2009" s="14">
        <f>YEAR(T2009)</f>
        <v>2010</v>
      </c>
    </row>
    <row r="2010" spans="1:21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>ROUND(((E2010 / D2010)*100), 0)</f>
        <v>117</v>
      </c>
      <c r="P2010">
        <f>IF(L2010&lt;&gt;0, ROUND(E2010/L2010, 2), 0)</f>
        <v>44.85</v>
      </c>
      <c r="Q2010" s="5" t="str">
        <f>LEFT(N2010, SEARCH("/",N2010,1)-1)</f>
        <v>technology</v>
      </c>
      <c r="R2010" s="5" t="str">
        <f>RIGHT(N2010, LEN(N2010) - LEN(Q2010) - 1)</f>
        <v>hardware</v>
      </c>
      <c r="S2010" s="11">
        <f>(((J2010/60)/60)/24)+DATE(1970,1,1)</f>
        <v>40761.604421296295</v>
      </c>
      <c r="T2010" s="12">
        <f>(((I2010/60)/60)/24)+DATE(1970,1,1)</f>
        <v>40805.604421296295</v>
      </c>
      <c r="U2010" s="14">
        <f>YEAR(T2010)</f>
        <v>2011</v>
      </c>
    </row>
    <row r="2011" spans="1:21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>ROUND(((E2011 / D2011)*100), 0)</f>
        <v>305</v>
      </c>
      <c r="P2011">
        <f>IF(L2011&lt;&gt;0, ROUND(E2011/L2011, 2), 0)</f>
        <v>383.36</v>
      </c>
      <c r="Q2011" s="5" t="str">
        <f>LEFT(N2011, SEARCH("/",N2011,1)-1)</f>
        <v>technology</v>
      </c>
      <c r="R2011" s="5" t="str">
        <f>RIGHT(N2011, LEN(N2011) - LEN(Q2011) - 1)</f>
        <v>hardware</v>
      </c>
      <c r="S2011" s="11">
        <f>(((J2011/60)/60)/24)+DATE(1970,1,1)</f>
        <v>42661.323414351849</v>
      </c>
      <c r="T2011" s="12">
        <f>(((I2011/60)/60)/24)+DATE(1970,1,1)</f>
        <v>42697.365081018521</v>
      </c>
      <c r="U2011" s="14">
        <f>YEAR(T2011)</f>
        <v>2016</v>
      </c>
    </row>
    <row r="2012" spans="1:21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>ROUND(((E2012 / D2012)*100), 0)</f>
        <v>320</v>
      </c>
      <c r="P2012">
        <f>IF(L2012&lt;&gt;0, ROUND(E2012/L2012, 2), 0)</f>
        <v>55.28</v>
      </c>
      <c r="Q2012" s="5" t="str">
        <f>LEFT(N2012, SEARCH("/",N2012,1)-1)</f>
        <v>technology</v>
      </c>
      <c r="R2012" s="5" t="str">
        <f>RIGHT(N2012, LEN(N2012) - LEN(Q2012) - 1)</f>
        <v>hardware</v>
      </c>
      <c r="S2012" s="11">
        <f>(((J2012/60)/60)/24)+DATE(1970,1,1)</f>
        <v>42570.996423611112</v>
      </c>
      <c r="T2012" s="12">
        <f>(((I2012/60)/60)/24)+DATE(1970,1,1)</f>
        <v>42600.996423611112</v>
      </c>
      <c r="U2012" s="14">
        <f>YEAR(T2012)</f>
        <v>2016</v>
      </c>
    </row>
    <row r="2013" spans="1:21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>ROUND(((E2013 / D2013)*100), 0)</f>
        <v>820</v>
      </c>
      <c r="P2013">
        <f>IF(L2013&lt;&gt;0, ROUND(E2013/L2013, 2), 0)</f>
        <v>422.02</v>
      </c>
      <c r="Q2013" s="5" t="str">
        <f>LEFT(N2013, SEARCH("/",N2013,1)-1)</f>
        <v>technology</v>
      </c>
      <c r="R2013" s="5" t="str">
        <f>RIGHT(N2013, LEN(N2013) - LEN(Q2013) - 1)</f>
        <v>hardware</v>
      </c>
      <c r="S2013" s="11">
        <f>(((J2013/60)/60)/24)+DATE(1970,1,1)</f>
        <v>42347.358483796299</v>
      </c>
      <c r="T2013" s="12">
        <f>(((I2013/60)/60)/24)+DATE(1970,1,1)</f>
        <v>42380.958333333328</v>
      </c>
      <c r="U2013" s="14">
        <f>YEAR(T2013)</f>
        <v>2016</v>
      </c>
    </row>
    <row r="2014" spans="1:21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>ROUND(((E2014 / D2014)*100), 0)</f>
        <v>235</v>
      </c>
      <c r="P2014">
        <f>IF(L2014&lt;&gt;0, ROUND(E2014/L2014, 2), 0)</f>
        <v>64.180000000000007</v>
      </c>
      <c r="Q2014" s="5" t="str">
        <f>LEFT(N2014, SEARCH("/",N2014,1)-1)</f>
        <v>technology</v>
      </c>
      <c r="R2014" s="5" t="str">
        <f>RIGHT(N2014, LEN(N2014) - LEN(Q2014) - 1)</f>
        <v>hardware</v>
      </c>
      <c r="S2014" s="11">
        <f>(((J2014/60)/60)/24)+DATE(1970,1,1)</f>
        <v>42010.822233796294</v>
      </c>
      <c r="T2014" s="12">
        <f>(((I2014/60)/60)/24)+DATE(1970,1,1)</f>
        <v>42040.822233796294</v>
      </c>
      <c r="U2014" s="14">
        <f>YEAR(T2014)</f>
        <v>2015</v>
      </c>
    </row>
    <row r="2015" spans="1:21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>ROUND(((E2015 / D2015)*100), 0)</f>
        <v>495</v>
      </c>
      <c r="P2015">
        <f>IF(L2015&lt;&gt;0, ROUND(E2015/L2015, 2), 0)</f>
        <v>173.58</v>
      </c>
      <c r="Q2015" s="5" t="str">
        <f>LEFT(N2015, SEARCH("/",N2015,1)-1)</f>
        <v>technology</v>
      </c>
      <c r="R2015" s="5" t="str">
        <f>RIGHT(N2015, LEN(N2015) - LEN(Q2015) - 1)</f>
        <v>hardware</v>
      </c>
      <c r="S2015" s="11">
        <f>(((J2015/60)/60)/24)+DATE(1970,1,1)</f>
        <v>42499.960810185185</v>
      </c>
      <c r="T2015" s="12">
        <f>(((I2015/60)/60)/24)+DATE(1970,1,1)</f>
        <v>42559.960810185185</v>
      </c>
      <c r="U2015" s="14">
        <f>YEAR(T2015)</f>
        <v>2016</v>
      </c>
    </row>
    <row r="2016" spans="1:21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>ROUND(((E2016 / D2016)*100), 0)</f>
        <v>7814</v>
      </c>
      <c r="P2016">
        <f>IF(L2016&lt;&gt;0, ROUND(E2016/L2016, 2), 0)</f>
        <v>88.6</v>
      </c>
      <c r="Q2016" s="5" t="str">
        <f>LEFT(N2016, SEARCH("/",N2016,1)-1)</f>
        <v>technology</v>
      </c>
      <c r="R2016" s="5" t="str">
        <f>RIGHT(N2016, LEN(N2016) - LEN(Q2016) - 1)</f>
        <v>hardware</v>
      </c>
      <c r="S2016" s="11">
        <f>(((J2016/60)/60)/24)+DATE(1970,1,1)</f>
        <v>41324.214571759258</v>
      </c>
      <c r="T2016" s="12">
        <f>(((I2016/60)/60)/24)+DATE(1970,1,1)</f>
        <v>41358.172905092593</v>
      </c>
      <c r="U2016" s="14">
        <f>YEAR(T2016)</f>
        <v>2013</v>
      </c>
    </row>
    <row r="2017" spans="1:21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>ROUND(((E2017 / D2017)*100), 0)</f>
        <v>113</v>
      </c>
      <c r="P2017">
        <f>IF(L2017&lt;&gt;0, ROUND(E2017/L2017, 2), 0)</f>
        <v>50.22</v>
      </c>
      <c r="Q2017" s="5" t="str">
        <f>LEFT(N2017, SEARCH("/",N2017,1)-1)</f>
        <v>technology</v>
      </c>
      <c r="R2017" s="5" t="str">
        <f>RIGHT(N2017, LEN(N2017) - LEN(Q2017) - 1)</f>
        <v>hardware</v>
      </c>
      <c r="S2017" s="11">
        <f>(((J2017/60)/60)/24)+DATE(1970,1,1)</f>
        <v>40765.876886574071</v>
      </c>
      <c r="T2017" s="12">
        <f>(((I2017/60)/60)/24)+DATE(1970,1,1)</f>
        <v>40795.876886574071</v>
      </c>
      <c r="U2017" s="14">
        <f>YEAR(T2017)</f>
        <v>2011</v>
      </c>
    </row>
    <row r="2018" spans="1:21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>ROUND(((E2018 / D2018)*100), 0)</f>
        <v>922</v>
      </c>
      <c r="P2018">
        <f>IF(L2018&lt;&gt;0, ROUND(E2018/L2018, 2), 0)</f>
        <v>192.39</v>
      </c>
      <c r="Q2018" s="5" t="str">
        <f>LEFT(N2018, SEARCH("/",N2018,1)-1)</f>
        <v>technology</v>
      </c>
      <c r="R2018" s="5" t="str">
        <f>RIGHT(N2018, LEN(N2018) - LEN(Q2018) - 1)</f>
        <v>hardware</v>
      </c>
      <c r="S2018" s="11">
        <f>(((J2018/60)/60)/24)+DATE(1970,1,1)</f>
        <v>41312.88077546296</v>
      </c>
      <c r="T2018" s="12">
        <f>(((I2018/60)/60)/24)+DATE(1970,1,1)</f>
        <v>41342.88077546296</v>
      </c>
      <c r="U2018" s="14">
        <f>YEAR(T2018)</f>
        <v>2013</v>
      </c>
    </row>
    <row r="2019" spans="1:21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>ROUND(((E2019 / D2019)*100), 0)</f>
        <v>125</v>
      </c>
      <c r="P2019">
        <f>IF(L2019&lt;&gt;0, ROUND(E2019/L2019, 2), 0)</f>
        <v>73.42</v>
      </c>
      <c r="Q2019" s="5" t="str">
        <f>LEFT(N2019, SEARCH("/",N2019,1)-1)</f>
        <v>technology</v>
      </c>
      <c r="R2019" s="5" t="str">
        <f>RIGHT(N2019, LEN(N2019) - LEN(Q2019) - 1)</f>
        <v>hardware</v>
      </c>
      <c r="S2019" s="11">
        <f>(((J2019/60)/60)/24)+DATE(1970,1,1)</f>
        <v>40961.057349537034</v>
      </c>
      <c r="T2019" s="12">
        <f>(((I2019/60)/60)/24)+DATE(1970,1,1)</f>
        <v>40992.166666666664</v>
      </c>
      <c r="U2019" s="14">
        <f>YEAR(T2019)</f>
        <v>2012</v>
      </c>
    </row>
    <row r="2020" spans="1:21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>ROUND(((E2020 / D2020)*100), 0)</f>
        <v>102</v>
      </c>
      <c r="P2020">
        <f>IF(L2020&lt;&gt;0, ROUND(E2020/L2020, 2), 0)</f>
        <v>147.68</v>
      </c>
      <c r="Q2020" s="5" t="str">
        <f>LEFT(N2020, SEARCH("/",N2020,1)-1)</f>
        <v>technology</v>
      </c>
      <c r="R2020" s="5" t="str">
        <f>RIGHT(N2020, LEN(N2020) - LEN(Q2020) - 1)</f>
        <v>hardware</v>
      </c>
      <c r="S2020" s="11">
        <f>(((J2020/60)/60)/24)+DATE(1970,1,1)</f>
        <v>42199.365844907406</v>
      </c>
      <c r="T2020" s="12">
        <f>(((I2020/60)/60)/24)+DATE(1970,1,1)</f>
        <v>42229.365844907406</v>
      </c>
      <c r="U2020" s="14">
        <f>YEAR(T2020)</f>
        <v>2015</v>
      </c>
    </row>
    <row r="2021" spans="1:21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>ROUND(((E2021 / D2021)*100), 0)</f>
        <v>485</v>
      </c>
      <c r="P2021">
        <f>IF(L2021&lt;&gt;0, ROUND(E2021/L2021, 2), 0)</f>
        <v>108.97</v>
      </c>
      <c r="Q2021" s="5" t="str">
        <f>LEFT(N2021, SEARCH("/",N2021,1)-1)</f>
        <v>technology</v>
      </c>
      <c r="R2021" s="5" t="str">
        <f>RIGHT(N2021, LEN(N2021) - LEN(Q2021) - 1)</f>
        <v>hardware</v>
      </c>
      <c r="S2021" s="11">
        <f>(((J2021/60)/60)/24)+DATE(1970,1,1)</f>
        <v>42605.70857638889</v>
      </c>
      <c r="T2021" s="12">
        <f>(((I2021/60)/60)/24)+DATE(1970,1,1)</f>
        <v>42635.70857638889</v>
      </c>
      <c r="U2021" s="14">
        <f>YEAR(T2021)</f>
        <v>2016</v>
      </c>
    </row>
    <row r="2022" spans="1:21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>ROUND(((E2022 / D2022)*100), 0)</f>
        <v>192</v>
      </c>
      <c r="P2022">
        <f>IF(L2022&lt;&gt;0, ROUND(E2022/L2022, 2), 0)</f>
        <v>23.65</v>
      </c>
      <c r="Q2022" s="5" t="str">
        <f>LEFT(N2022, SEARCH("/",N2022,1)-1)</f>
        <v>technology</v>
      </c>
      <c r="R2022" s="5" t="str">
        <f>RIGHT(N2022, LEN(N2022) - LEN(Q2022) - 1)</f>
        <v>hardware</v>
      </c>
      <c r="S2022" s="11">
        <f>(((J2022/60)/60)/24)+DATE(1970,1,1)</f>
        <v>41737.097499999996</v>
      </c>
      <c r="T2022" s="12">
        <f>(((I2022/60)/60)/24)+DATE(1970,1,1)</f>
        <v>41773.961111111108</v>
      </c>
      <c r="U2022" s="14">
        <f>YEAR(T2022)</f>
        <v>2014</v>
      </c>
    </row>
    <row r="2023" spans="1:21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>ROUND(((E2023 / D2023)*100), 0)</f>
        <v>281</v>
      </c>
      <c r="P2023">
        <f>IF(L2023&lt;&gt;0, ROUND(E2023/L2023, 2), 0)</f>
        <v>147.94999999999999</v>
      </c>
      <c r="Q2023" s="5" t="str">
        <f>LEFT(N2023, SEARCH("/",N2023,1)-1)</f>
        <v>technology</v>
      </c>
      <c r="R2023" s="5" t="str">
        <f>RIGHT(N2023, LEN(N2023) - LEN(Q2023) - 1)</f>
        <v>hardware</v>
      </c>
      <c r="S2023" s="11">
        <f>(((J2023/60)/60)/24)+DATE(1970,1,1)</f>
        <v>41861.070567129631</v>
      </c>
      <c r="T2023" s="12">
        <f>(((I2023/60)/60)/24)+DATE(1970,1,1)</f>
        <v>41906.070567129631</v>
      </c>
      <c r="U2023" s="14">
        <f>YEAR(T2023)</f>
        <v>2014</v>
      </c>
    </row>
    <row r="2024" spans="1:21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>ROUND(((E2024 / D2024)*100), 0)</f>
        <v>125</v>
      </c>
      <c r="P2024">
        <f>IF(L2024&lt;&gt;0, ROUND(E2024/L2024, 2), 0)</f>
        <v>385.04</v>
      </c>
      <c r="Q2024" s="5" t="str">
        <f>LEFT(N2024, SEARCH("/",N2024,1)-1)</f>
        <v>technology</v>
      </c>
      <c r="R2024" s="5" t="str">
        <f>RIGHT(N2024, LEN(N2024) - LEN(Q2024) - 1)</f>
        <v>hardware</v>
      </c>
      <c r="S2024" s="11">
        <f>(((J2024/60)/60)/24)+DATE(1970,1,1)</f>
        <v>42502.569120370375</v>
      </c>
      <c r="T2024" s="12">
        <f>(((I2024/60)/60)/24)+DATE(1970,1,1)</f>
        <v>42532.569120370375</v>
      </c>
      <c r="U2024" s="14">
        <f>YEAR(T2024)</f>
        <v>2016</v>
      </c>
    </row>
    <row r="2025" spans="1:21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>ROUND(((E2025 / D2025)*100), 0)</f>
        <v>161</v>
      </c>
      <c r="P2025">
        <f>IF(L2025&lt;&gt;0, ROUND(E2025/L2025, 2), 0)</f>
        <v>457.39</v>
      </c>
      <c r="Q2025" s="5" t="str">
        <f>LEFT(N2025, SEARCH("/",N2025,1)-1)</f>
        <v>technology</v>
      </c>
      <c r="R2025" s="5" t="str">
        <f>RIGHT(N2025, LEN(N2025) - LEN(Q2025) - 1)</f>
        <v>hardware</v>
      </c>
      <c r="S2025" s="11">
        <f>(((J2025/60)/60)/24)+DATE(1970,1,1)</f>
        <v>42136.420752314814</v>
      </c>
      <c r="T2025" s="12">
        <f>(((I2025/60)/60)/24)+DATE(1970,1,1)</f>
        <v>42166.420752314814</v>
      </c>
      <c r="U2025" s="14">
        <f>YEAR(T2025)</f>
        <v>2015</v>
      </c>
    </row>
    <row r="2026" spans="1:21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>ROUND(((E2026 / D2026)*100), 0)</f>
        <v>585</v>
      </c>
      <c r="P2026">
        <f>IF(L2026&lt;&gt;0, ROUND(E2026/L2026, 2), 0)</f>
        <v>222.99</v>
      </c>
      <c r="Q2026" s="5" t="str">
        <f>LEFT(N2026, SEARCH("/",N2026,1)-1)</f>
        <v>technology</v>
      </c>
      <c r="R2026" s="5" t="str">
        <f>RIGHT(N2026, LEN(N2026) - LEN(Q2026) - 1)</f>
        <v>hardware</v>
      </c>
      <c r="S2026" s="11">
        <f>(((J2026/60)/60)/24)+DATE(1970,1,1)</f>
        <v>41099.966944444444</v>
      </c>
      <c r="T2026" s="12">
        <f>(((I2026/60)/60)/24)+DATE(1970,1,1)</f>
        <v>41134.125</v>
      </c>
      <c r="U2026" s="14">
        <f>YEAR(T2026)</f>
        <v>2012</v>
      </c>
    </row>
    <row r="2027" spans="1:21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>ROUND(((E2027 / D2027)*100), 0)</f>
        <v>201</v>
      </c>
      <c r="P2027">
        <f>IF(L2027&lt;&gt;0, ROUND(E2027/L2027, 2), 0)</f>
        <v>220.74</v>
      </c>
      <c r="Q2027" s="5" t="str">
        <f>LEFT(N2027, SEARCH("/",N2027,1)-1)</f>
        <v>technology</v>
      </c>
      <c r="R2027" s="5" t="str">
        <f>RIGHT(N2027, LEN(N2027) - LEN(Q2027) - 1)</f>
        <v>hardware</v>
      </c>
      <c r="S2027" s="11">
        <f>(((J2027/60)/60)/24)+DATE(1970,1,1)</f>
        <v>42136.184560185182</v>
      </c>
      <c r="T2027" s="12">
        <f>(((I2027/60)/60)/24)+DATE(1970,1,1)</f>
        <v>42166.184560185182</v>
      </c>
      <c r="U2027" s="14">
        <f>YEAR(T2027)</f>
        <v>2015</v>
      </c>
    </row>
    <row r="2028" spans="1:21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>ROUND(((E2028 / D2028)*100), 0)</f>
        <v>133</v>
      </c>
      <c r="P2028">
        <f>IF(L2028&lt;&gt;0, ROUND(E2028/L2028, 2), 0)</f>
        <v>73.5</v>
      </c>
      <c r="Q2028" s="5" t="str">
        <f>LEFT(N2028, SEARCH("/",N2028,1)-1)</f>
        <v>technology</v>
      </c>
      <c r="R2028" s="5" t="str">
        <f>RIGHT(N2028, LEN(N2028) - LEN(Q2028) - 1)</f>
        <v>hardware</v>
      </c>
      <c r="S2028" s="11">
        <f>(((J2028/60)/60)/24)+DATE(1970,1,1)</f>
        <v>41704.735937500001</v>
      </c>
      <c r="T2028" s="12">
        <f>(((I2028/60)/60)/24)+DATE(1970,1,1)</f>
        <v>41750.165972222225</v>
      </c>
      <c r="U2028" s="14">
        <f>YEAR(T2028)</f>
        <v>2014</v>
      </c>
    </row>
    <row r="2029" spans="1:21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>ROUND(((E2029 / D2029)*100), 0)</f>
        <v>120</v>
      </c>
      <c r="P2029">
        <f>IF(L2029&lt;&gt;0, ROUND(E2029/L2029, 2), 0)</f>
        <v>223.1</v>
      </c>
      <c r="Q2029" s="5" t="str">
        <f>LEFT(N2029, SEARCH("/",N2029,1)-1)</f>
        <v>technology</v>
      </c>
      <c r="R2029" s="5" t="str">
        <f>RIGHT(N2029, LEN(N2029) - LEN(Q2029) - 1)</f>
        <v>hardware</v>
      </c>
      <c r="S2029" s="11">
        <f>(((J2029/60)/60)/24)+DATE(1970,1,1)</f>
        <v>42048.813877314817</v>
      </c>
      <c r="T2029" s="12">
        <f>(((I2029/60)/60)/24)+DATE(1970,1,1)</f>
        <v>42093.772210648152</v>
      </c>
      <c r="U2029" s="14">
        <f>YEAR(T2029)</f>
        <v>2015</v>
      </c>
    </row>
    <row r="2030" spans="1:21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>ROUND(((E2030 / D2030)*100), 0)</f>
        <v>126</v>
      </c>
      <c r="P2030">
        <f>IF(L2030&lt;&gt;0, ROUND(E2030/L2030, 2), 0)</f>
        <v>47.91</v>
      </c>
      <c r="Q2030" s="5" t="str">
        <f>LEFT(N2030, SEARCH("/",N2030,1)-1)</f>
        <v>technology</v>
      </c>
      <c r="R2030" s="5" t="str">
        <f>RIGHT(N2030, LEN(N2030) - LEN(Q2030) - 1)</f>
        <v>hardware</v>
      </c>
      <c r="S2030" s="11">
        <f>(((J2030/60)/60)/24)+DATE(1970,1,1)</f>
        <v>40215.919050925928</v>
      </c>
      <c r="T2030" s="12">
        <f>(((I2030/60)/60)/24)+DATE(1970,1,1)</f>
        <v>40252.913194444445</v>
      </c>
      <c r="U2030" s="14">
        <f>YEAR(T2030)</f>
        <v>2010</v>
      </c>
    </row>
    <row r="2031" spans="1:21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>ROUND(((E2031 / D2031)*100), 0)</f>
        <v>361</v>
      </c>
      <c r="P2031">
        <f>IF(L2031&lt;&gt;0, ROUND(E2031/L2031, 2), 0)</f>
        <v>96.06</v>
      </c>
      <c r="Q2031" s="5" t="str">
        <f>LEFT(N2031, SEARCH("/",N2031,1)-1)</f>
        <v>technology</v>
      </c>
      <c r="R2031" s="5" t="str">
        <f>RIGHT(N2031, LEN(N2031) - LEN(Q2031) - 1)</f>
        <v>hardware</v>
      </c>
      <c r="S2031" s="11">
        <f>(((J2031/60)/60)/24)+DATE(1970,1,1)</f>
        <v>41848.021770833337</v>
      </c>
      <c r="T2031" s="12">
        <f>(((I2031/60)/60)/24)+DATE(1970,1,1)</f>
        <v>41878.021770833337</v>
      </c>
      <c r="U2031" s="14">
        <f>YEAR(T2031)</f>
        <v>2014</v>
      </c>
    </row>
    <row r="2032" spans="1:21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>ROUND(((E2032 / D2032)*100), 0)</f>
        <v>226</v>
      </c>
      <c r="P2032">
        <f>IF(L2032&lt;&gt;0, ROUND(E2032/L2032, 2), 0)</f>
        <v>118.61</v>
      </c>
      <c r="Q2032" s="5" t="str">
        <f>LEFT(N2032, SEARCH("/",N2032,1)-1)</f>
        <v>technology</v>
      </c>
      <c r="R2032" s="5" t="str">
        <f>RIGHT(N2032, LEN(N2032) - LEN(Q2032) - 1)</f>
        <v>hardware</v>
      </c>
      <c r="S2032" s="11">
        <f>(((J2032/60)/60)/24)+DATE(1970,1,1)</f>
        <v>41212.996481481481</v>
      </c>
      <c r="T2032" s="12">
        <f>(((I2032/60)/60)/24)+DATE(1970,1,1)</f>
        <v>41242.996481481481</v>
      </c>
      <c r="U2032" s="14">
        <f>YEAR(T2032)</f>
        <v>2012</v>
      </c>
    </row>
    <row r="2033" spans="1:21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>ROUND(((E2033 / D2033)*100), 0)</f>
        <v>120</v>
      </c>
      <c r="P2033">
        <f>IF(L2033&lt;&gt;0, ROUND(E2033/L2033, 2), 0)</f>
        <v>118.45</v>
      </c>
      <c r="Q2033" s="5" t="str">
        <f>LEFT(N2033, SEARCH("/",N2033,1)-1)</f>
        <v>technology</v>
      </c>
      <c r="R2033" s="5" t="str">
        <f>RIGHT(N2033, LEN(N2033) - LEN(Q2033) - 1)</f>
        <v>hardware</v>
      </c>
      <c r="S2033" s="11">
        <f>(((J2033/60)/60)/24)+DATE(1970,1,1)</f>
        <v>41975.329317129625</v>
      </c>
      <c r="T2033" s="12">
        <f>(((I2033/60)/60)/24)+DATE(1970,1,1)</f>
        <v>42013.041666666672</v>
      </c>
      <c r="U2033" s="14">
        <f>YEAR(T2033)</f>
        <v>2015</v>
      </c>
    </row>
    <row r="2034" spans="1:21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>ROUND(((E2034 / D2034)*100), 0)</f>
        <v>304</v>
      </c>
      <c r="P2034">
        <f>IF(L2034&lt;&gt;0, ROUND(E2034/L2034, 2), 0)</f>
        <v>143.21</v>
      </c>
      <c r="Q2034" s="5" t="str">
        <f>LEFT(N2034, SEARCH("/",N2034,1)-1)</f>
        <v>technology</v>
      </c>
      <c r="R2034" s="5" t="str">
        <f>RIGHT(N2034, LEN(N2034) - LEN(Q2034) - 1)</f>
        <v>hardware</v>
      </c>
      <c r="S2034" s="11">
        <f>(((J2034/60)/60)/24)+DATE(1970,1,1)</f>
        <v>42689.565671296295</v>
      </c>
      <c r="T2034" s="12">
        <f>(((I2034/60)/60)/24)+DATE(1970,1,1)</f>
        <v>42719.208333333328</v>
      </c>
      <c r="U2034" s="14">
        <f>YEAR(T2034)</f>
        <v>2016</v>
      </c>
    </row>
    <row r="2035" spans="1:21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>ROUND(((E2035 / D2035)*100), 0)</f>
        <v>179</v>
      </c>
      <c r="P2035">
        <f>IF(L2035&lt;&gt;0, ROUND(E2035/L2035, 2), 0)</f>
        <v>282.72000000000003</v>
      </c>
      <c r="Q2035" s="5" t="str">
        <f>LEFT(N2035, SEARCH("/",N2035,1)-1)</f>
        <v>technology</v>
      </c>
      <c r="R2035" s="5" t="str">
        <f>RIGHT(N2035, LEN(N2035) - LEN(Q2035) - 1)</f>
        <v>hardware</v>
      </c>
      <c r="S2035" s="11">
        <f>(((J2035/60)/60)/24)+DATE(1970,1,1)</f>
        <v>41725.082384259258</v>
      </c>
      <c r="T2035" s="12">
        <f>(((I2035/60)/60)/24)+DATE(1970,1,1)</f>
        <v>41755.082384259258</v>
      </c>
      <c r="U2035" s="14">
        <f>YEAR(T2035)</f>
        <v>2014</v>
      </c>
    </row>
    <row r="2036" spans="1:21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>ROUND(((E2036 / D2036)*100), 0)</f>
        <v>387</v>
      </c>
      <c r="P2036">
        <f>IF(L2036&lt;&gt;0, ROUND(E2036/L2036, 2), 0)</f>
        <v>593.94000000000005</v>
      </c>
      <c r="Q2036" s="5" t="str">
        <f>LEFT(N2036, SEARCH("/",N2036,1)-1)</f>
        <v>technology</v>
      </c>
      <c r="R2036" s="5" t="str">
        <f>RIGHT(N2036, LEN(N2036) - LEN(Q2036) - 1)</f>
        <v>hardware</v>
      </c>
      <c r="S2036" s="11">
        <f>(((J2036/60)/60)/24)+DATE(1970,1,1)</f>
        <v>42076.130011574074</v>
      </c>
      <c r="T2036" s="12">
        <f>(((I2036/60)/60)/24)+DATE(1970,1,1)</f>
        <v>42131.290277777778</v>
      </c>
      <c r="U2036" s="14">
        <f>YEAR(T2036)</f>
        <v>2015</v>
      </c>
    </row>
    <row r="2037" spans="1:21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>ROUND(((E2037 / D2037)*100), 0)</f>
        <v>211</v>
      </c>
      <c r="P2037">
        <f>IF(L2037&lt;&gt;0, ROUND(E2037/L2037, 2), 0)</f>
        <v>262.16000000000003</v>
      </c>
      <c r="Q2037" s="5" t="str">
        <f>LEFT(N2037, SEARCH("/",N2037,1)-1)</f>
        <v>technology</v>
      </c>
      <c r="R2037" s="5" t="str">
        <f>RIGHT(N2037, LEN(N2037) - LEN(Q2037) - 1)</f>
        <v>hardware</v>
      </c>
      <c r="S2037" s="11">
        <f>(((J2037/60)/60)/24)+DATE(1970,1,1)</f>
        <v>42311.625081018516</v>
      </c>
      <c r="T2037" s="12">
        <f>(((I2037/60)/60)/24)+DATE(1970,1,1)</f>
        <v>42357.041666666672</v>
      </c>
      <c r="U2037" s="14">
        <f>YEAR(T2037)</f>
        <v>2015</v>
      </c>
    </row>
    <row r="2038" spans="1:21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>ROUND(((E2038 / D2038)*100), 0)</f>
        <v>132</v>
      </c>
      <c r="P2038">
        <f>IF(L2038&lt;&gt;0, ROUND(E2038/L2038, 2), 0)</f>
        <v>46.58</v>
      </c>
      <c r="Q2038" s="5" t="str">
        <f>LEFT(N2038, SEARCH("/",N2038,1)-1)</f>
        <v>technology</v>
      </c>
      <c r="R2038" s="5" t="str">
        <f>RIGHT(N2038, LEN(N2038) - LEN(Q2038) - 1)</f>
        <v>hardware</v>
      </c>
      <c r="S2038" s="11">
        <f>(((J2038/60)/60)/24)+DATE(1970,1,1)</f>
        <v>41738.864803240744</v>
      </c>
      <c r="T2038" s="12">
        <f>(((I2038/60)/60)/24)+DATE(1970,1,1)</f>
        <v>41768.864803240744</v>
      </c>
      <c r="U2038" s="14">
        <f>YEAR(T2038)</f>
        <v>2014</v>
      </c>
    </row>
    <row r="2039" spans="1:21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>ROUND(((E2039 / D2039)*100), 0)</f>
        <v>300</v>
      </c>
      <c r="P2039">
        <f>IF(L2039&lt;&gt;0, ROUND(E2039/L2039, 2), 0)</f>
        <v>70.040000000000006</v>
      </c>
      <c r="Q2039" s="5" t="str">
        <f>LEFT(N2039, SEARCH("/",N2039,1)-1)</f>
        <v>technology</v>
      </c>
      <c r="R2039" s="5" t="str">
        <f>RIGHT(N2039, LEN(N2039) - LEN(Q2039) - 1)</f>
        <v>hardware</v>
      </c>
      <c r="S2039" s="11">
        <f>(((J2039/60)/60)/24)+DATE(1970,1,1)</f>
        <v>41578.210104166668</v>
      </c>
      <c r="T2039" s="12">
        <f>(((I2039/60)/60)/24)+DATE(1970,1,1)</f>
        <v>41638.251770833333</v>
      </c>
      <c r="U2039" s="14">
        <f>YEAR(T2039)</f>
        <v>2013</v>
      </c>
    </row>
    <row r="2040" spans="1:21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>ROUND(((E2040 / D2040)*100), 0)</f>
        <v>421</v>
      </c>
      <c r="P2040">
        <f>IF(L2040&lt;&gt;0, ROUND(E2040/L2040, 2), 0)</f>
        <v>164.91</v>
      </c>
      <c r="Q2040" s="5" t="str">
        <f>LEFT(N2040, SEARCH("/",N2040,1)-1)</f>
        <v>technology</v>
      </c>
      <c r="R2040" s="5" t="str">
        <f>RIGHT(N2040, LEN(N2040) - LEN(Q2040) - 1)</f>
        <v>hardware</v>
      </c>
      <c r="S2040" s="11">
        <f>(((J2040/60)/60)/24)+DATE(1970,1,1)</f>
        <v>41424.27107638889</v>
      </c>
      <c r="T2040" s="12">
        <f>(((I2040/60)/60)/24)+DATE(1970,1,1)</f>
        <v>41456.75</v>
      </c>
      <c r="U2040" s="14">
        <f>YEAR(T2040)</f>
        <v>2013</v>
      </c>
    </row>
    <row r="2041" spans="1:21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>ROUND(((E2041 / D2041)*100), 0)</f>
        <v>136</v>
      </c>
      <c r="P2041">
        <f>IF(L2041&lt;&gt;0, ROUND(E2041/L2041, 2), 0)</f>
        <v>449.26</v>
      </c>
      <c r="Q2041" s="5" t="str">
        <f>LEFT(N2041, SEARCH("/",N2041,1)-1)</f>
        <v>technology</v>
      </c>
      <c r="R2041" s="5" t="str">
        <f>RIGHT(N2041, LEN(N2041) - LEN(Q2041) - 1)</f>
        <v>hardware</v>
      </c>
      <c r="S2041" s="11">
        <f>(((J2041/60)/60)/24)+DATE(1970,1,1)</f>
        <v>42675.438946759255</v>
      </c>
      <c r="T2041" s="12">
        <f>(((I2041/60)/60)/24)+DATE(1970,1,1)</f>
        <v>42705.207638888889</v>
      </c>
      <c r="U2041" s="14">
        <f>YEAR(T2041)</f>
        <v>2016</v>
      </c>
    </row>
    <row r="2042" spans="1:21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>ROUND(((E2042 / D2042)*100), 0)</f>
        <v>248</v>
      </c>
      <c r="P2042">
        <f>IF(L2042&lt;&gt;0, ROUND(E2042/L2042, 2), 0)</f>
        <v>27.47</v>
      </c>
      <c r="Q2042" s="5" t="str">
        <f>LEFT(N2042, SEARCH("/",N2042,1)-1)</f>
        <v>technology</v>
      </c>
      <c r="R2042" s="5" t="str">
        <f>RIGHT(N2042, LEN(N2042) - LEN(Q2042) - 1)</f>
        <v>hardware</v>
      </c>
      <c r="S2042" s="11">
        <f>(((J2042/60)/60)/24)+DATE(1970,1,1)</f>
        <v>41578.927118055559</v>
      </c>
      <c r="T2042" s="12">
        <f>(((I2042/60)/60)/24)+DATE(1970,1,1)</f>
        <v>41593.968784722223</v>
      </c>
      <c r="U2042" s="14">
        <f>YEAR(T2042)</f>
        <v>2013</v>
      </c>
    </row>
    <row r="2043" spans="1:21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>ROUND(((E2043 / D2043)*100), 0)</f>
        <v>182</v>
      </c>
      <c r="P2043">
        <f>IF(L2043&lt;&gt;0, ROUND(E2043/L2043, 2), 0)</f>
        <v>143.97999999999999</v>
      </c>
      <c r="Q2043" s="5" t="str">
        <f>LEFT(N2043, SEARCH("/",N2043,1)-1)</f>
        <v>technology</v>
      </c>
      <c r="R2043" s="5" t="str">
        <f>RIGHT(N2043, LEN(N2043) - LEN(Q2043) - 1)</f>
        <v>hardware</v>
      </c>
      <c r="S2043" s="11">
        <f>(((J2043/60)/60)/24)+DATE(1970,1,1)</f>
        <v>42654.525775462964</v>
      </c>
      <c r="T2043" s="12">
        <f>(((I2043/60)/60)/24)+DATE(1970,1,1)</f>
        <v>42684.567442129628</v>
      </c>
      <c r="U2043" s="14">
        <f>YEAR(T2043)</f>
        <v>2016</v>
      </c>
    </row>
    <row r="2044" spans="1:21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>ROUND(((E2044 / D2044)*100), 0)</f>
        <v>124</v>
      </c>
      <c r="P2044">
        <f>IF(L2044&lt;&gt;0, ROUND(E2044/L2044, 2), 0)</f>
        <v>88.24</v>
      </c>
      <c r="Q2044" s="5" t="str">
        <f>LEFT(N2044, SEARCH("/",N2044,1)-1)</f>
        <v>technology</v>
      </c>
      <c r="R2044" s="5" t="str">
        <f>RIGHT(N2044, LEN(N2044) - LEN(Q2044) - 1)</f>
        <v>hardware</v>
      </c>
      <c r="S2044" s="11">
        <f>(((J2044/60)/60)/24)+DATE(1970,1,1)</f>
        <v>42331.708032407405</v>
      </c>
      <c r="T2044" s="12">
        <f>(((I2044/60)/60)/24)+DATE(1970,1,1)</f>
        <v>42391.708032407405</v>
      </c>
      <c r="U2044" s="14">
        <f>YEAR(T2044)</f>
        <v>2016</v>
      </c>
    </row>
    <row r="2045" spans="1:21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>ROUND(((E2045 / D2045)*100), 0)</f>
        <v>506</v>
      </c>
      <c r="P2045">
        <f>IF(L2045&lt;&gt;0, ROUND(E2045/L2045, 2), 0)</f>
        <v>36.33</v>
      </c>
      <c r="Q2045" s="5" t="str">
        <f>LEFT(N2045, SEARCH("/",N2045,1)-1)</f>
        <v>technology</v>
      </c>
      <c r="R2045" s="5" t="str">
        <f>RIGHT(N2045, LEN(N2045) - LEN(Q2045) - 1)</f>
        <v>hardware</v>
      </c>
      <c r="S2045" s="11">
        <f>(((J2045/60)/60)/24)+DATE(1970,1,1)</f>
        <v>42661.176817129628</v>
      </c>
      <c r="T2045" s="12">
        <f>(((I2045/60)/60)/24)+DATE(1970,1,1)</f>
        <v>42715.207638888889</v>
      </c>
      <c r="U2045" s="14">
        <f>YEAR(T2045)</f>
        <v>2016</v>
      </c>
    </row>
    <row r="2046" spans="1:21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>ROUND(((E2046 / D2046)*100), 0)</f>
        <v>108</v>
      </c>
      <c r="P2046">
        <f>IF(L2046&lt;&gt;0, ROUND(E2046/L2046, 2), 0)</f>
        <v>90.18</v>
      </c>
      <c r="Q2046" s="5" t="str">
        <f>LEFT(N2046, SEARCH("/",N2046,1)-1)</f>
        <v>technology</v>
      </c>
      <c r="R2046" s="5" t="str">
        <f>RIGHT(N2046, LEN(N2046) - LEN(Q2046) - 1)</f>
        <v>hardware</v>
      </c>
      <c r="S2046" s="11">
        <f>(((J2046/60)/60)/24)+DATE(1970,1,1)</f>
        <v>42138.684189814812</v>
      </c>
      <c r="T2046" s="12">
        <f>(((I2046/60)/60)/24)+DATE(1970,1,1)</f>
        <v>42168.684189814812</v>
      </c>
      <c r="U2046" s="14">
        <f>YEAR(T2046)</f>
        <v>2015</v>
      </c>
    </row>
    <row r="2047" spans="1:21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>ROUND(((E2047 / D2047)*100), 0)</f>
        <v>819</v>
      </c>
      <c r="P2047">
        <f>IF(L2047&lt;&gt;0, ROUND(E2047/L2047, 2), 0)</f>
        <v>152.62</v>
      </c>
      <c r="Q2047" s="5" t="str">
        <f>LEFT(N2047, SEARCH("/",N2047,1)-1)</f>
        <v>technology</v>
      </c>
      <c r="R2047" s="5" t="str">
        <f>RIGHT(N2047, LEN(N2047) - LEN(Q2047) - 1)</f>
        <v>hardware</v>
      </c>
      <c r="S2047" s="11">
        <f>(((J2047/60)/60)/24)+DATE(1970,1,1)</f>
        <v>41069.088506944441</v>
      </c>
      <c r="T2047" s="12">
        <f>(((I2047/60)/60)/24)+DATE(1970,1,1)</f>
        <v>41099.088506944441</v>
      </c>
      <c r="U2047" s="14">
        <f>YEAR(T2047)</f>
        <v>2012</v>
      </c>
    </row>
    <row r="2048" spans="1:21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>ROUND(((E2048 / D2048)*100), 0)</f>
        <v>121</v>
      </c>
      <c r="P2048">
        <f>IF(L2048&lt;&gt;0, ROUND(E2048/L2048, 2), 0)</f>
        <v>55.81</v>
      </c>
      <c r="Q2048" s="5" t="str">
        <f>LEFT(N2048, SEARCH("/",N2048,1)-1)</f>
        <v>technology</v>
      </c>
      <c r="R2048" s="5" t="str">
        <f>RIGHT(N2048, LEN(N2048) - LEN(Q2048) - 1)</f>
        <v>hardware</v>
      </c>
      <c r="S2048" s="11">
        <f>(((J2048/60)/60)/24)+DATE(1970,1,1)</f>
        <v>41387.171805555554</v>
      </c>
      <c r="T2048" s="12">
        <f>(((I2048/60)/60)/24)+DATE(1970,1,1)</f>
        <v>41417.171805555554</v>
      </c>
      <c r="U2048" s="14">
        <f>YEAR(T2048)</f>
        <v>2013</v>
      </c>
    </row>
    <row r="2049" spans="1:21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>ROUND(((E2049 / D2049)*100), 0)</f>
        <v>103</v>
      </c>
      <c r="P2049">
        <f>IF(L2049&lt;&gt;0, ROUND(E2049/L2049, 2), 0)</f>
        <v>227.85</v>
      </c>
      <c r="Q2049" s="5" t="str">
        <f>LEFT(N2049, SEARCH("/",N2049,1)-1)</f>
        <v>technology</v>
      </c>
      <c r="R2049" s="5" t="str">
        <f>RIGHT(N2049, LEN(N2049) - LEN(Q2049) - 1)</f>
        <v>hardware</v>
      </c>
      <c r="S2049" s="11">
        <f>(((J2049/60)/60)/24)+DATE(1970,1,1)</f>
        <v>42081.903587962966</v>
      </c>
      <c r="T2049" s="12">
        <f>(((I2049/60)/60)/24)+DATE(1970,1,1)</f>
        <v>42111</v>
      </c>
      <c r="U2049" s="14">
        <f>YEAR(T2049)</f>
        <v>2015</v>
      </c>
    </row>
    <row r="2050" spans="1:21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>ROUND(((E2050 / D2050)*100), 0)</f>
        <v>148</v>
      </c>
      <c r="P2050">
        <f>IF(L2050&lt;&gt;0, ROUND(E2050/L2050, 2), 0)</f>
        <v>91.83</v>
      </c>
      <c r="Q2050" s="5" t="str">
        <f>LEFT(N2050, SEARCH("/",N2050,1)-1)</f>
        <v>technology</v>
      </c>
      <c r="R2050" s="5" t="str">
        <f>RIGHT(N2050, LEN(N2050) - LEN(Q2050) - 1)</f>
        <v>hardware</v>
      </c>
      <c r="S2050" s="11">
        <f>(((J2050/60)/60)/24)+DATE(1970,1,1)</f>
        <v>41387.651516203703</v>
      </c>
      <c r="T2050" s="12">
        <f>(((I2050/60)/60)/24)+DATE(1970,1,1)</f>
        <v>41417.651516203703</v>
      </c>
      <c r="U2050" s="14">
        <f>YEAR(T2050)</f>
        <v>2013</v>
      </c>
    </row>
    <row r="2051" spans="1:21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>ROUND(((E2051 / D2051)*100), 0)</f>
        <v>120</v>
      </c>
      <c r="P2051">
        <f>IF(L2051&lt;&gt;0, ROUND(E2051/L2051, 2), 0)</f>
        <v>80.989999999999995</v>
      </c>
      <c r="Q2051" s="5" t="str">
        <f>LEFT(N2051, SEARCH("/",N2051,1)-1)</f>
        <v>technology</v>
      </c>
      <c r="R2051" s="5" t="str">
        <f>RIGHT(N2051, LEN(N2051) - LEN(Q2051) - 1)</f>
        <v>hardware</v>
      </c>
      <c r="S2051" s="11">
        <f>(((J2051/60)/60)/24)+DATE(1970,1,1)</f>
        <v>41575.527349537035</v>
      </c>
      <c r="T2051" s="12">
        <f>(((I2051/60)/60)/24)+DATE(1970,1,1)</f>
        <v>41610.957638888889</v>
      </c>
      <c r="U2051" s="14">
        <f>YEAR(T2051)</f>
        <v>2013</v>
      </c>
    </row>
    <row r="2052" spans="1:21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>ROUND(((E2052 / D2052)*100), 0)</f>
        <v>473</v>
      </c>
      <c r="P2052">
        <f>IF(L2052&lt;&gt;0, ROUND(E2052/L2052, 2), 0)</f>
        <v>278.39</v>
      </c>
      <c r="Q2052" s="5" t="str">
        <f>LEFT(N2052, SEARCH("/",N2052,1)-1)</f>
        <v>technology</v>
      </c>
      <c r="R2052" s="5" t="str">
        <f>RIGHT(N2052, LEN(N2052) - LEN(Q2052) - 1)</f>
        <v>hardware</v>
      </c>
      <c r="S2052" s="11">
        <f>(((J2052/60)/60)/24)+DATE(1970,1,1)</f>
        <v>42115.071504629625</v>
      </c>
      <c r="T2052" s="12">
        <f>(((I2052/60)/60)/24)+DATE(1970,1,1)</f>
        <v>42155.071504629625</v>
      </c>
      <c r="U2052" s="14">
        <f>YEAR(T2052)</f>
        <v>2015</v>
      </c>
    </row>
    <row r="2053" spans="1:21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>ROUND(((E2053 / D2053)*100), 0)</f>
        <v>130</v>
      </c>
      <c r="P2053">
        <f>IF(L2053&lt;&gt;0, ROUND(E2053/L2053, 2), 0)</f>
        <v>43.1</v>
      </c>
      <c r="Q2053" s="5" t="str">
        <f>LEFT(N2053, SEARCH("/",N2053,1)-1)</f>
        <v>technology</v>
      </c>
      <c r="R2053" s="5" t="str">
        <f>RIGHT(N2053, LEN(N2053) - LEN(Q2053) - 1)</f>
        <v>hardware</v>
      </c>
      <c r="S2053" s="11">
        <f>(((J2053/60)/60)/24)+DATE(1970,1,1)</f>
        <v>41604.022418981483</v>
      </c>
      <c r="T2053" s="12">
        <f>(((I2053/60)/60)/24)+DATE(1970,1,1)</f>
        <v>41634.022418981483</v>
      </c>
      <c r="U2053" s="14">
        <f>YEAR(T2053)</f>
        <v>2013</v>
      </c>
    </row>
    <row r="2054" spans="1:21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>ROUND(((E2054 / D2054)*100), 0)</f>
        <v>353</v>
      </c>
      <c r="P2054">
        <f>IF(L2054&lt;&gt;0, ROUND(E2054/L2054, 2), 0)</f>
        <v>326.29000000000002</v>
      </c>
      <c r="Q2054" s="5" t="str">
        <f>LEFT(N2054, SEARCH("/",N2054,1)-1)</f>
        <v>technology</v>
      </c>
      <c r="R2054" s="5" t="str">
        <f>RIGHT(N2054, LEN(N2054) - LEN(Q2054) - 1)</f>
        <v>hardware</v>
      </c>
      <c r="S2054" s="11">
        <f>(((J2054/60)/60)/24)+DATE(1970,1,1)</f>
        <v>42375.08394675926</v>
      </c>
      <c r="T2054" s="12">
        <f>(((I2054/60)/60)/24)+DATE(1970,1,1)</f>
        <v>42420.08394675926</v>
      </c>
      <c r="U2054" s="14">
        <f>YEAR(T2054)</f>
        <v>2016</v>
      </c>
    </row>
    <row r="2055" spans="1:21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>ROUND(((E2055 / D2055)*100), 0)</f>
        <v>101</v>
      </c>
      <c r="P2055">
        <f>IF(L2055&lt;&gt;0, ROUND(E2055/L2055, 2), 0)</f>
        <v>41.74</v>
      </c>
      <c r="Q2055" s="5" t="str">
        <f>LEFT(N2055, SEARCH("/",N2055,1)-1)</f>
        <v>technology</v>
      </c>
      <c r="R2055" s="5" t="str">
        <f>RIGHT(N2055, LEN(N2055) - LEN(Q2055) - 1)</f>
        <v>hardware</v>
      </c>
      <c r="S2055" s="11">
        <f>(((J2055/60)/60)/24)+DATE(1970,1,1)</f>
        <v>42303.617488425924</v>
      </c>
      <c r="T2055" s="12">
        <f>(((I2055/60)/60)/24)+DATE(1970,1,1)</f>
        <v>42333.659155092595</v>
      </c>
      <c r="U2055" s="14">
        <f>YEAR(T2055)</f>
        <v>2015</v>
      </c>
    </row>
    <row r="2056" spans="1:21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>ROUND(((E2056 / D2056)*100), 0)</f>
        <v>114</v>
      </c>
      <c r="P2056">
        <f>IF(L2056&lt;&gt;0, ROUND(E2056/L2056, 2), 0)</f>
        <v>64.02</v>
      </c>
      <c r="Q2056" s="5" t="str">
        <f>LEFT(N2056, SEARCH("/",N2056,1)-1)</f>
        <v>technology</v>
      </c>
      <c r="R2056" s="5" t="str">
        <f>RIGHT(N2056, LEN(N2056) - LEN(Q2056) - 1)</f>
        <v>hardware</v>
      </c>
      <c r="S2056" s="11">
        <f>(((J2056/60)/60)/24)+DATE(1970,1,1)</f>
        <v>41731.520949074074</v>
      </c>
      <c r="T2056" s="12">
        <f>(((I2056/60)/60)/24)+DATE(1970,1,1)</f>
        <v>41761.520949074074</v>
      </c>
      <c r="U2056" s="14">
        <f>YEAR(T2056)</f>
        <v>2014</v>
      </c>
    </row>
    <row r="2057" spans="1:21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>ROUND(((E2057 / D2057)*100), 0)</f>
        <v>167</v>
      </c>
      <c r="P2057">
        <f>IF(L2057&lt;&gt;0, ROUND(E2057/L2057, 2), 0)</f>
        <v>99.46</v>
      </c>
      <c r="Q2057" s="5" t="str">
        <f>LEFT(N2057, SEARCH("/",N2057,1)-1)</f>
        <v>technology</v>
      </c>
      <c r="R2057" s="5" t="str">
        <f>RIGHT(N2057, LEN(N2057) - LEN(Q2057) - 1)</f>
        <v>hardware</v>
      </c>
      <c r="S2057" s="11">
        <f>(((J2057/60)/60)/24)+DATE(1970,1,1)</f>
        <v>41946.674108796295</v>
      </c>
      <c r="T2057" s="12">
        <f>(((I2057/60)/60)/24)+DATE(1970,1,1)</f>
        <v>41976.166666666672</v>
      </c>
      <c r="U2057" s="14">
        <f>YEAR(T2057)</f>
        <v>2014</v>
      </c>
    </row>
    <row r="2058" spans="1:21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>ROUND(((E2058 / D2058)*100), 0)</f>
        <v>153</v>
      </c>
      <c r="P2058">
        <f>IF(L2058&lt;&gt;0, ROUND(E2058/L2058, 2), 0)</f>
        <v>138.49</v>
      </c>
      <c r="Q2058" s="5" t="str">
        <f>LEFT(N2058, SEARCH("/",N2058,1)-1)</f>
        <v>technology</v>
      </c>
      <c r="R2058" s="5" t="str">
        <f>RIGHT(N2058, LEN(N2058) - LEN(Q2058) - 1)</f>
        <v>hardware</v>
      </c>
      <c r="S2058" s="11">
        <f>(((J2058/60)/60)/24)+DATE(1970,1,1)</f>
        <v>41351.76090277778</v>
      </c>
      <c r="T2058" s="12">
        <f>(((I2058/60)/60)/24)+DATE(1970,1,1)</f>
        <v>41381.76090277778</v>
      </c>
      <c r="U2058" s="14">
        <f>YEAR(T2058)</f>
        <v>2013</v>
      </c>
    </row>
    <row r="2059" spans="1:21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>ROUND(((E2059 / D2059)*100), 0)</f>
        <v>202</v>
      </c>
      <c r="P2059">
        <f>IF(L2059&lt;&gt;0, ROUND(E2059/L2059, 2), 0)</f>
        <v>45.55</v>
      </c>
      <c r="Q2059" s="5" t="str">
        <f>LEFT(N2059, SEARCH("/",N2059,1)-1)</f>
        <v>technology</v>
      </c>
      <c r="R2059" s="5" t="str">
        <f>RIGHT(N2059, LEN(N2059) - LEN(Q2059) - 1)</f>
        <v>hardware</v>
      </c>
      <c r="S2059" s="11">
        <f>(((J2059/60)/60)/24)+DATE(1970,1,1)</f>
        <v>42396.494583333333</v>
      </c>
      <c r="T2059" s="12">
        <f>(((I2059/60)/60)/24)+DATE(1970,1,1)</f>
        <v>42426.494583333333</v>
      </c>
      <c r="U2059" s="14">
        <f>YEAR(T2059)</f>
        <v>2016</v>
      </c>
    </row>
    <row r="2060" spans="1:21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>ROUND(((E2060 / D2060)*100), 0)</f>
        <v>168</v>
      </c>
      <c r="P2060">
        <f>IF(L2060&lt;&gt;0, ROUND(E2060/L2060, 2), 0)</f>
        <v>10.51</v>
      </c>
      <c r="Q2060" s="5" t="str">
        <f>LEFT(N2060, SEARCH("/",N2060,1)-1)</f>
        <v>technology</v>
      </c>
      <c r="R2060" s="5" t="str">
        <f>RIGHT(N2060, LEN(N2060) - LEN(Q2060) - 1)</f>
        <v>hardware</v>
      </c>
      <c r="S2060" s="11">
        <f>(((J2060/60)/60)/24)+DATE(1970,1,1)</f>
        <v>42026.370717592596</v>
      </c>
      <c r="T2060" s="12">
        <f>(((I2060/60)/60)/24)+DATE(1970,1,1)</f>
        <v>42065.833333333328</v>
      </c>
      <c r="U2060" s="14">
        <f>YEAR(T2060)</f>
        <v>2015</v>
      </c>
    </row>
    <row r="2061" spans="1:21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>ROUND(((E2061 / D2061)*100), 0)</f>
        <v>143</v>
      </c>
      <c r="P2061">
        <f>IF(L2061&lt;&gt;0, ROUND(E2061/L2061, 2), 0)</f>
        <v>114.77</v>
      </c>
      <c r="Q2061" s="5" t="str">
        <f>LEFT(N2061, SEARCH("/",N2061,1)-1)</f>
        <v>technology</v>
      </c>
      <c r="R2061" s="5" t="str">
        <f>RIGHT(N2061, LEN(N2061) - LEN(Q2061) - 1)</f>
        <v>hardware</v>
      </c>
      <c r="S2061" s="11">
        <f>(((J2061/60)/60)/24)+DATE(1970,1,1)</f>
        <v>42361.602476851855</v>
      </c>
      <c r="T2061" s="12">
        <f>(((I2061/60)/60)/24)+DATE(1970,1,1)</f>
        <v>42400.915972222225</v>
      </c>
      <c r="U2061" s="14">
        <f>YEAR(T2061)</f>
        <v>2016</v>
      </c>
    </row>
    <row r="2062" spans="1:21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>ROUND(((E2062 / D2062)*100), 0)</f>
        <v>196</v>
      </c>
      <c r="P2062">
        <f>IF(L2062&lt;&gt;0, ROUND(E2062/L2062, 2), 0)</f>
        <v>36</v>
      </c>
      <c r="Q2062" s="5" t="str">
        <f>LEFT(N2062, SEARCH("/",N2062,1)-1)</f>
        <v>technology</v>
      </c>
      <c r="R2062" s="5" t="str">
        <f>RIGHT(N2062, LEN(N2062) - LEN(Q2062) - 1)</f>
        <v>hardware</v>
      </c>
      <c r="S2062" s="11">
        <f>(((J2062/60)/60)/24)+DATE(1970,1,1)</f>
        <v>41783.642939814818</v>
      </c>
      <c r="T2062" s="12">
        <f>(((I2062/60)/60)/24)+DATE(1970,1,1)</f>
        <v>41843.642939814818</v>
      </c>
      <c r="U2062" s="14">
        <f>YEAR(T2062)</f>
        <v>2014</v>
      </c>
    </row>
    <row r="2063" spans="1:21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>ROUND(((E2063 / D2063)*100), 0)</f>
        <v>108</v>
      </c>
      <c r="P2063">
        <f>IF(L2063&lt;&gt;0, ROUND(E2063/L2063, 2), 0)</f>
        <v>154.16999999999999</v>
      </c>
      <c r="Q2063" s="5" t="str">
        <f>LEFT(N2063, SEARCH("/",N2063,1)-1)</f>
        <v>technology</v>
      </c>
      <c r="R2063" s="5" t="str">
        <f>RIGHT(N2063, LEN(N2063) - LEN(Q2063) - 1)</f>
        <v>hardware</v>
      </c>
      <c r="S2063" s="11">
        <f>(((J2063/60)/60)/24)+DATE(1970,1,1)</f>
        <v>42705.764513888891</v>
      </c>
      <c r="T2063" s="12">
        <f>(((I2063/60)/60)/24)+DATE(1970,1,1)</f>
        <v>42735.764513888891</v>
      </c>
      <c r="U2063" s="14">
        <f>YEAR(T2063)</f>
        <v>2016</v>
      </c>
    </row>
    <row r="2064" spans="1:21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>ROUND(((E2064 / D2064)*100), 0)</f>
        <v>115</v>
      </c>
      <c r="P2064">
        <f>IF(L2064&lt;&gt;0, ROUND(E2064/L2064, 2), 0)</f>
        <v>566.39</v>
      </c>
      <c r="Q2064" s="5" t="str">
        <f>LEFT(N2064, SEARCH("/",N2064,1)-1)</f>
        <v>technology</v>
      </c>
      <c r="R2064" s="5" t="str">
        <f>RIGHT(N2064, LEN(N2064) - LEN(Q2064) - 1)</f>
        <v>hardware</v>
      </c>
      <c r="S2064" s="11">
        <f>(((J2064/60)/60)/24)+DATE(1970,1,1)</f>
        <v>42423.3830787037</v>
      </c>
      <c r="T2064" s="12">
        <f>(((I2064/60)/60)/24)+DATE(1970,1,1)</f>
        <v>42453.341412037036</v>
      </c>
      <c r="U2064" s="14">
        <f>YEAR(T2064)</f>
        <v>2016</v>
      </c>
    </row>
    <row r="2065" spans="1:21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>ROUND(((E2065 / D2065)*100), 0)</f>
        <v>148</v>
      </c>
      <c r="P2065">
        <f>IF(L2065&lt;&gt;0, ROUND(E2065/L2065, 2), 0)</f>
        <v>120.86</v>
      </c>
      <c r="Q2065" s="5" t="str">
        <f>LEFT(N2065, SEARCH("/",N2065,1)-1)</f>
        <v>technology</v>
      </c>
      <c r="R2065" s="5" t="str">
        <f>RIGHT(N2065, LEN(N2065) - LEN(Q2065) - 1)</f>
        <v>hardware</v>
      </c>
      <c r="S2065" s="11">
        <f>(((J2065/60)/60)/24)+DATE(1970,1,1)</f>
        <v>42472.73265046296</v>
      </c>
      <c r="T2065" s="12">
        <f>(((I2065/60)/60)/24)+DATE(1970,1,1)</f>
        <v>42505.73265046296</v>
      </c>
      <c r="U2065" s="14">
        <f>YEAR(T2065)</f>
        <v>2016</v>
      </c>
    </row>
    <row r="2066" spans="1:21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>ROUND(((E2066 / D2066)*100), 0)</f>
        <v>191</v>
      </c>
      <c r="P2066">
        <f>IF(L2066&lt;&gt;0, ROUND(E2066/L2066, 2), 0)</f>
        <v>86.16</v>
      </c>
      <c r="Q2066" s="5" t="str">
        <f>LEFT(N2066, SEARCH("/",N2066,1)-1)</f>
        <v>technology</v>
      </c>
      <c r="R2066" s="5" t="str">
        <f>RIGHT(N2066, LEN(N2066) - LEN(Q2066) - 1)</f>
        <v>hardware</v>
      </c>
      <c r="S2066" s="11">
        <f>(((J2066/60)/60)/24)+DATE(1970,1,1)</f>
        <v>41389.364849537036</v>
      </c>
      <c r="T2066" s="12">
        <f>(((I2066/60)/60)/24)+DATE(1970,1,1)</f>
        <v>41425.5</v>
      </c>
      <c r="U2066" s="14">
        <f>YEAR(T2066)</f>
        <v>2013</v>
      </c>
    </row>
    <row r="2067" spans="1:21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>ROUND(((E2067 / D2067)*100), 0)</f>
        <v>199</v>
      </c>
      <c r="P2067">
        <f>IF(L2067&lt;&gt;0, ROUND(E2067/L2067, 2), 0)</f>
        <v>51.21</v>
      </c>
      <c r="Q2067" s="5" t="str">
        <f>LEFT(N2067, SEARCH("/",N2067,1)-1)</f>
        <v>technology</v>
      </c>
      <c r="R2067" s="5" t="str">
        <f>RIGHT(N2067, LEN(N2067) - LEN(Q2067) - 1)</f>
        <v>hardware</v>
      </c>
      <c r="S2067" s="11">
        <f>(((J2067/60)/60)/24)+DATE(1970,1,1)</f>
        <v>41603.333668981482</v>
      </c>
      <c r="T2067" s="12">
        <f>(((I2067/60)/60)/24)+DATE(1970,1,1)</f>
        <v>41633.333668981482</v>
      </c>
      <c r="U2067" s="14">
        <f>YEAR(T2067)</f>
        <v>2013</v>
      </c>
    </row>
    <row r="2068" spans="1:21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>ROUND(((E2068 / D2068)*100), 0)</f>
        <v>219</v>
      </c>
      <c r="P2068">
        <f>IF(L2068&lt;&gt;0, ROUND(E2068/L2068, 2), 0)</f>
        <v>67.260000000000005</v>
      </c>
      <c r="Q2068" s="5" t="str">
        <f>LEFT(N2068, SEARCH("/",N2068,1)-1)</f>
        <v>technology</v>
      </c>
      <c r="R2068" s="5" t="str">
        <f>RIGHT(N2068, LEN(N2068) - LEN(Q2068) - 1)</f>
        <v>hardware</v>
      </c>
      <c r="S2068" s="11">
        <f>(((J2068/60)/60)/24)+DATE(1970,1,1)</f>
        <v>41844.771793981483</v>
      </c>
      <c r="T2068" s="12">
        <f>(((I2068/60)/60)/24)+DATE(1970,1,1)</f>
        <v>41874.771793981483</v>
      </c>
      <c r="U2068" s="14">
        <f>YEAR(T2068)</f>
        <v>2014</v>
      </c>
    </row>
    <row r="2069" spans="1:21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>ROUND(((E2069 / D2069)*100), 0)</f>
        <v>127</v>
      </c>
      <c r="P2069">
        <f>IF(L2069&lt;&gt;0, ROUND(E2069/L2069, 2), 0)</f>
        <v>62.8</v>
      </c>
      <c r="Q2069" s="5" t="str">
        <f>LEFT(N2069, SEARCH("/",N2069,1)-1)</f>
        <v>technology</v>
      </c>
      <c r="R2069" s="5" t="str">
        <f>RIGHT(N2069, LEN(N2069) - LEN(Q2069) - 1)</f>
        <v>hardware</v>
      </c>
      <c r="S2069" s="11">
        <f>(((J2069/60)/60)/24)+DATE(1970,1,1)</f>
        <v>42115.853888888887</v>
      </c>
      <c r="T2069" s="12">
        <f>(((I2069/60)/60)/24)+DATE(1970,1,1)</f>
        <v>42148.853888888887</v>
      </c>
      <c r="U2069" s="14">
        <f>YEAR(T2069)</f>
        <v>2015</v>
      </c>
    </row>
    <row r="2070" spans="1:21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>ROUND(((E2070 / D2070)*100), 0)</f>
        <v>105</v>
      </c>
      <c r="P2070">
        <f>IF(L2070&lt;&gt;0, ROUND(E2070/L2070, 2), 0)</f>
        <v>346.13</v>
      </c>
      <c r="Q2070" s="5" t="str">
        <f>LEFT(N2070, SEARCH("/",N2070,1)-1)</f>
        <v>technology</v>
      </c>
      <c r="R2070" s="5" t="str">
        <f>RIGHT(N2070, LEN(N2070) - LEN(Q2070) - 1)</f>
        <v>hardware</v>
      </c>
      <c r="S2070" s="11">
        <f>(((J2070/60)/60)/24)+DATE(1970,1,1)</f>
        <v>42633.841608796298</v>
      </c>
      <c r="T2070" s="12">
        <f>(((I2070/60)/60)/24)+DATE(1970,1,1)</f>
        <v>42663.841608796298</v>
      </c>
      <c r="U2070" s="14">
        <f>YEAR(T2070)</f>
        <v>2016</v>
      </c>
    </row>
    <row r="2071" spans="1:21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>ROUND(((E2071 / D2071)*100), 0)</f>
        <v>128</v>
      </c>
      <c r="P2071">
        <f>IF(L2071&lt;&gt;0, ROUND(E2071/L2071, 2), 0)</f>
        <v>244.12</v>
      </c>
      <c r="Q2071" s="5" t="str">
        <f>LEFT(N2071, SEARCH("/",N2071,1)-1)</f>
        <v>technology</v>
      </c>
      <c r="R2071" s="5" t="str">
        <f>RIGHT(N2071, LEN(N2071) - LEN(Q2071) - 1)</f>
        <v>hardware</v>
      </c>
      <c r="S2071" s="11">
        <f>(((J2071/60)/60)/24)+DATE(1970,1,1)</f>
        <v>42340.972118055557</v>
      </c>
      <c r="T2071" s="12">
        <f>(((I2071/60)/60)/24)+DATE(1970,1,1)</f>
        <v>42371.972118055557</v>
      </c>
      <c r="U2071" s="14">
        <f>YEAR(T2071)</f>
        <v>2016</v>
      </c>
    </row>
    <row r="2072" spans="1:21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>ROUND(((E2072 / D2072)*100), 0)</f>
        <v>317</v>
      </c>
      <c r="P2072">
        <f>IF(L2072&lt;&gt;0, ROUND(E2072/L2072, 2), 0)</f>
        <v>259.25</v>
      </c>
      <c r="Q2072" s="5" t="str">
        <f>LEFT(N2072, SEARCH("/",N2072,1)-1)</f>
        <v>technology</v>
      </c>
      <c r="R2072" s="5" t="str">
        <f>RIGHT(N2072, LEN(N2072) - LEN(Q2072) - 1)</f>
        <v>hardware</v>
      </c>
      <c r="S2072" s="11">
        <f>(((J2072/60)/60)/24)+DATE(1970,1,1)</f>
        <v>42519.6565162037</v>
      </c>
      <c r="T2072" s="12">
        <f>(((I2072/60)/60)/24)+DATE(1970,1,1)</f>
        <v>42549.6565162037</v>
      </c>
      <c r="U2072" s="14">
        <f>YEAR(T2072)</f>
        <v>2016</v>
      </c>
    </row>
    <row r="2073" spans="1:21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>ROUND(((E2073 / D2073)*100), 0)</f>
        <v>281</v>
      </c>
      <c r="P2073">
        <f>IF(L2073&lt;&gt;0, ROUND(E2073/L2073, 2), 0)</f>
        <v>201.96</v>
      </c>
      <c r="Q2073" s="5" t="str">
        <f>LEFT(N2073, SEARCH("/",N2073,1)-1)</f>
        <v>technology</v>
      </c>
      <c r="R2073" s="5" t="str">
        <f>RIGHT(N2073, LEN(N2073) - LEN(Q2073) - 1)</f>
        <v>hardware</v>
      </c>
      <c r="S2073" s="11">
        <f>(((J2073/60)/60)/24)+DATE(1970,1,1)</f>
        <v>42600.278749999998</v>
      </c>
      <c r="T2073" s="12">
        <f>(((I2073/60)/60)/24)+DATE(1970,1,1)</f>
        <v>42645.278749999998</v>
      </c>
      <c r="U2073" s="14">
        <f>YEAR(T2073)</f>
        <v>2016</v>
      </c>
    </row>
    <row r="2074" spans="1:21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>ROUND(((E2074 / D2074)*100), 0)</f>
        <v>111</v>
      </c>
      <c r="P2074">
        <f>IF(L2074&lt;&gt;0, ROUND(E2074/L2074, 2), 0)</f>
        <v>226.21</v>
      </c>
      <c r="Q2074" s="5" t="str">
        <f>LEFT(N2074, SEARCH("/",N2074,1)-1)</f>
        <v>technology</v>
      </c>
      <c r="R2074" s="5" t="str">
        <f>RIGHT(N2074, LEN(N2074) - LEN(Q2074) - 1)</f>
        <v>hardware</v>
      </c>
      <c r="S2074" s="11">
        <f>(((J2074/60)/60)/24)+DATE(1970,1,1)</f>
        <v>42467.581388888888</v>
      </c>
      <c r="T2074" s="12">
        <f>(((I2074/60)/60)/24)+DATE(1970,1,1)</f>
        <v>42497.581388888888</v>
      </c>
      <c r="U2074" s="14">
        <f>YEAR(T2074)</f>
        <v>2016</v>
      </c>
    </row>
    <row r="2075" spans="1:21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>ROUND(((E2075 / D2075)*100), 0)</f>
        <v>153</v>
      </c>
      <c r="P2075">
        <f>IF(L2075&lt;&gt;0, ROUND(E2075/L2075, 2), 0)</f>
        <v>324.69</v>
      </c>
      <c r="Q2075" s="5" t="str">
        <f>LEFT(N2075, SEARCH("/",N2075,1)-1)</f>
        <v>technology</v>
      </c>
      <c r="R2075" s="5" t="str">
        <f>RIGHT(N2075, LEN(N2075) - LEN(Q2075) - 1)</f>
        <v>hardware</v>
      </c>
      <c r="S2075" s="11">
        <f>(((J2075/60)/60)/24)+DATE(1970,1,1)</f>
        <v>42087.668032407411</v>
      </c>
      <c r="T2075" s="12">
        <f>(((I2075/60)/60)/24)+DATE(1970,1,1)</f>
        <v>42132.668032407411</v>
      </c>
      <c r="U2075" s="14">
        <f>YEAR(T2075)</f>
        <v>2015</v>
      </c>
    </row>
    <row r="2076" spans="1:21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>ROUND(((E2076 / D2076)*100), 0)</f>
        <v>103</v>
      </c>
      <c r="P2076">
        <f>IF(L2076&lt;&gt;0, ROUND(E2076/L2076, 2), 0)</f>
        <v>205</v>
      </c>
      <c r="Q2076" s="5" t="str">
        <f>LEFT(N2076, SEARCH("/",N2076,1)-1)</f>
        <v>technology</v>
      </c>
      <c r="R2076" s="5" t="str">
        <f>RIGHT(N2076, LEN(N2076) - LEN(Q2076) - 1)</f>
        <v>hardware</v>
      </c>
      <c r="S2076" s="11">
        <f>(((J2076/60)/60)/24)+DATE(1970,1,1)</f>
        <v>42466.826180555552</v>
      </c>
      <c r="T2076" s="12">
        <f>(((I2076/60)/60)/24)+DATE(1970,1,1)</f>
        <v>42496.826180555552</v>
      </c>
      <c r="U2076" s="14">
        <f>YEAR(T2076)</f>
        <v>2016</v>
      </c>
    </row>
    <row r="2077" spans="1:21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>ROUND(((E2077 / D2077)*100), 0)</f>
        <v>1678</v>
      </c>
      <c r="P2077">
        <f>IF(L2077&lt;&gt;0, ROUND(E2077/L2077, 2), 0)</f>
        <v>20.47</v>
      </c>
      <c r="Q2077" s="5" t="str">
        <f>LEFT(N2077, SEARCH("/",N2077,1)-1)</f>
        <v>technology</v>
      </c>
      <c r="R2077" s="5" t="str">
        <f>RIGHT(N2077, LEN(N2077) - LEN(Q2077) - 1)</f>
        <v>hardware</v>
      </c>
      <c r="S2077" s="11">
        <f>(((J2077/60)/60)/24)+DATE(1970,1,1)</f>
        <v>41450.681574074071</v>
      </c>
      <c r="T2077" s="12">
        <f>(((I2077/60)/60)/24)+DATE(1970,1,1)</f>
        <v>41480.681574074071</v>
      </c>
      <c r="U2077" s="14">
        <f>YEAR(T2077)</f>
        <v>2013</v>
      </c>
    </row>
    <row r="2078" spans="1:21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>ROUND(((E2078 / D2078)*100), 0)</f>
        <v>543</v>
      </c>
      <c r="P2078">
        <f>IF(L2078&lt;&gt;0, ROUND(E2078/L2078, 2), 0)</f>
        <v>116.35</v>
      </c>
      <c r="Q2078" s="5" t="str">
        <f>LEFT(N2078, SEARCH("/",N2078,1)-1)</f>
        <v>technology</v>
      </c>
      <c r="R2078" s="5" t="str">
        <f>RIGHT(N2078, LEN(N2078) - LEN(Q2078) - 1)</f>
        <v>hardware</v>
      </c>
      <c r="S2078" s="11">
        <f>(((J2078/60)/60)/24)+DATE(1970,1,1)</f>
        <v>41803.880659722221</v>
      </c>
      <c r="T2078" s="12">
        <f>(((I2078/60)/60)/24)+DATE(1970,1,1)</f>
        <v>41843.880659722221</v>
      </c>
      <c r="U2078" s="14">
        <f>YEAR(T2078)</f>
        <v>2014</v>
      </c>
    </row>
    <row r="2079" spans="1:21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>ROUND(((E2079 / D2079)*100), 0)</f>
        <v>116</v>
      </c>
      <c r="P2079">
        <f>IF(L2079&lt;&gt;0, ROUND(E2079/L2079, 2), 0)</f>
        <v>307.2</v>
      </c>
      <c r="Q2079" s="5" t="str">
        <f>LEFT(N2079, SEARCH("/",N2079,1)-1)</f>
        <v>technology</v>
      </c>
      <c r="R2079" s="5" t="str">
        <f>RIGHT(N2079, LEN(N2079) - LEN(Q2079) - 1)</f>
        <v>hardware</v>
      </c>
      <c r="S2079" s="11">
        <f>(((J2079/60)/60)/24)+DATE(1970,1,1)</f>
        <v>42103.042546296296</v>
      </c>
      <c r="T2079" s="12">
        <f>(((I2079/60)/60)/24)+DATE(1970,1,1)</f>
        <v>42160.875</v>
      </c>
      <c r="U2079" s="14">
        <f>YEAR(T2079)</f>
        <v>2015</v>
      </c>
    </row>
    <row r="2080" spans="1:21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>ROUND(((E2080 / D2080)*100), 0)</f>
        <v>131</v>
      </c>
      <c r="P2080">
        <f>IF(L2080&lt;&gt;0, ROUND(E2080/L2080, 2), 0)</f>
        <v>546.69000000000005</v>
      </c>
      <c r="Q2080" s="5" t="str">
        <f>LEFT(N2080, SEARCH("/",N2080,1)-1)</f>
        <v>technology</v>
      </c>
      <c r="R2080" s="5" t="str">
        <f>RIGHT(N2080, LEN(N2080) - LEN(Q2080) - 1)</f>
        <v>hardware</v>
      </c>
      <c r="S2080" s="11">
        <f>(((J2080/60)/60)/24)+DATE(1970,1,1)</f>
        <v>42692.771493055552</v>
      </c>
      <c r="T2080" s="12">
        <f>(((I2080/60)/60)/24)+DATE(1970,1,1)</f>
        <v>42722.771493055552</v>
      </c>
      <c r="U2080" s="14">
        <f>YEAR(T2080)</f>
        <v>2016</v>
      </c>
    </row>
    <row r="2081" spans="1:21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>ROUND(((E2081 / D2081)*100), 0)</f>
        <v>288</v>
      </c>
      <c r="P2081">
        <f>IF(L2081&lt;&gt;0, ROUND(E2081/L2081, 2), 0)</f>
        <v>47.47</v>
      </c>
      <c r="Q2081" s="5" t="str">
        <f>LEFT(N2081, SEARCH("/",N2081,1)-1)</f>
        <v>technology</v>
      </c>
      <c r="R2081" s="5" t="str">
        <f>RIGHT(N2081, LEN(N2081) - LEN(Q2081) - 1)</f>
        <v>hardware</v>
      </c>
      <c r="S2081" s="11">
        <f>(((J2081/60)/60)/24)+DATE(1970,1,1)</f>
        <v>42150.71056712963</v>
      </c>
      <c r="T2081" s="12">
        <f>(((I2081/60)/60)/24)+DATE(1970,1,1)</f>
        <v>42180.791666666672</v>
      </c>
      <c r="U2081" s="14">
        <f>YEAR(T2081)</f>
        <v>2015</v>
      </c>
    </row>
    <row r="2082" spans="1:21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>ROUND(((E2082 / D2082)*100), 0)</f>
        <v>508</v>
      </c>
      <c r="P2082">
        <f>IF(L2082&lt;&gt;0, ROUND(E2082/L2082, 2), 0)</f>
        <v>101.56</v>
      </c>
      <c r="Q2082" s="5" t="str">
        <f>LEFT(N2082, SEARCH("/",N2082,1)-1)</f>
        <v>technology</v>
      </c>
      <c r="R2082" s="5" t="str">
        <f>RIGHT(N2082, LEN(N2082) - LEN(Q2082) - 1)</f>
        <v>hardware</v>
      </c>
      <c r="S2082" s="11">
        <f>(((J2082/60)/60)/24)+DATE(1970,1,1)</f>
        <v>42289.957175925927</v>
      </c>
      <c r="T2082" s="12">
        <f>(((I2082/60)/60)/24)+DATE(1970,1,1)</f>
        <v>42319.998842592591</v>
      </c>
      <c r="U2082" s="14">
        <f>YEAR(T2082)</f>
        <v>2015</v>
      </c>
    </row>
    <row r="2083" spans="1:21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>ROUND(((E2083 / D2083)*100), 0)</f>
        <v>115</v>
      </c>
      <c r="P2083">
        <f>IF(L2083&lt;&gt;0, ROUND(E2083/L2083, 2), 0)</f>
        <v>72.91</v>
      </c>
      <c r="Q2083" s="5" t="str">
        <f>LEFT(N2083, SEARCH("/",N2083,1)-1)</f>
        <v>music</v>
      </c>
      <c r="R2083" s="5" t="str">
        <f>RIGHT(N2083, LEN(N2083) - LEN(Q2083) - 1)</f>
        <v>indie rock</v>
      </c>
      <c r="S2083" s="11">
        <f>(((J2083/60)/60)/24)+DATE(1970,1,1)</f>
        <v>41004.156886574077</v>
      </c>
      <c r="T2083" s="12">
        <f>(((I2083/60)/60)/24)+DATE(1970,1,1)</f>
        <v>41045.207638888889</v>
      </c>
      <c r="U2083" s="14">
        <f>YEAR(T2083)</f>
        <v>2012</v>
      </c>
    </row>
    <row r="2084" spans="1:21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>ROUND(((E2084 / D2084)*100), 0)</f>
        <v>111</v>
      </c>
      <c r="P2084">
        <f>IF(L2084&lt;&gt;0, ROUND(E2084/L2084, 2), 0)</f>
        <v>43.71</v>
      </c>
      <c r="Q2084" s="5" t="str">
        <f>LEFT(N2084, SEARCH("/",N2084,1)-1)</f>
        <v>music</v>
      </c>
      <c r="R2084" s="5" t="str">
        <f>RIGHT(N2084, LEN(N2084) - LEN(Q2084) - 1)</f>
        <v>indie rock</v>
      </c>
      <c r="S2084" s="11">
        <f>(((J2084/60)/60)/24)+DATE(1970,1,1)</f>
        <v>40811.120324074072</v>
      </c>
      <c r="T2084" s="12">
        <f>(((I2084/60)/60)/24)+DATE(1970,1,1)</f>
        <v>40871.161990740737</v>
      </c>
      <c r="U2084" s="14">
        <f>YEAR(T2084)</f>
        <v>2011</v>
      </c>
    </row>
    <row r="2085" spans="1:21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>ROUND(((E2085 / D2085)*100), 0)</f>
        <v>113</v>
      </c>
      <c r="P2085">
        <f>IF(L2085&lt;&gt;0, ROUND(E2085/L2085, 2), 0)</f>
        <v>34</v>
      </c>
      <c r="Q2085" s="5" t="str">
        <f>LEFT(N2085, SEARCH("/",N2085,1)-1)</f>
        <v>music</v>
      </c>
      <c r="R2085" s="5" t="str">
        <f>RIGHT(N2085, LEN(N2085) - LEN(Q2085) - 1)</f>
        <v>indie rock</v>
      </c>
      <c r="S2085" s="11">
        <f>(((J2085/60)/60)/24)+DATE(1970,1,1)</f>
        <v>41034.72216435185</v>
      </c>
      <c r="T2085" s="12">
        <f>(((I2085/60)/60)/24)+DATE(1970,1,1)</f>
        <v>41064.72216435185</v>
      </c>
      <c r="U2085" s="14">
        <f>YEAR(T2085)</f>
        <v>2012</v>
      </c>
    </row>
    <row r="2086" spans="1:21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>ROUND(((E2086 / D2086)*100), 0)</f>
        <v>108</v>
      </c>
      <c r="P2086">
        <f>IF(L2086&lt;&gt;0, ROUND(E2086/L2086, 2), 0)</f>
        <v>70.650000000000006</v>
      </c>
      <c r="Q2086" s="5" t="str">
        <f>LEFT(N2086, SEARCH("/",N2086,1)-1)</f>
        <v>music</v>
      </c>
      <c r="R2086" s="5" t="str">
        <f>RIGHT(N2086, LEN(N2086) - LEN(Q2086) - 1)</f>
        <v>indie rock</v>
      </c>
      <c r="S2086" s="11">
        <f>(((J2086/60)/60)/24)+DATE(1970,1,1)</f>
        <v>41731.833124999997</v>
      </c>
      <c r="T2086" s="12">
        <f>(((I2086/60)/60)/24)+DATE(1970,1,1)</f>
        <v>41763.290972222225</v>
      </c>
      <c r="U2086" s="14">
        <f>YEAR(T2086)</f>
        <v>2014</v>
      </c>
    </row>
    <row r="2087" spans="1:21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>ROUND(((E2087 / D2087)*100), 0)</f>
        <v>124</v>
      </c>
      <c r="P2087">
        <f>IF(L2087&lt;&gt;0, ROUND(E2087/L2087, 2), 0)</f>
        <v>89.3</v>
      </c>
      <c r="Q2087" s="5" t="str">
        <f>LEFT(N2087, SEARCH("/",N2087,1)-1)</f>
        <v>music</v>
      </c>
      <c r="R2087" s="5" t="str">
        <f>RIGHT(N2087, LEN(N2087) - LEN(Q2087) - 1)</f>
        <v>indie rock</v>
      </c>
      <c r="S2087" s="11">
        <f>(((J2087/60)/60)/24)+DATE(1970,1,1)</f>
        <v>41075.835497685184</v>
      </c>
      <c r="T2087" s="12">
        <f>(((I2087/60)/60)/24)+DATE(1970,1,1)</f>
        <v>41105.835497685184</v>
      </c>
      <c r="U2087" s="14">
        <f>YEAR(T2087)</f>
        <v>2012</v>
      </c>
    </row>
    <row r="2088" spans="1:21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>ROUND(((E2088 / D2088)*100), 0)</f>
        <v>101</v>
      </c>
      <c r="P2088">
        <f>IF(L2088&lt;&gt;0, ROUND(E2088/L2088, 2), 0)</f>
        <v>115.09</v>
      </c>
      <c r="Q2088" s="5" t="str">
        <f>LEFT(N2088, SEARCH("/",N2088,1)-1)</f>
        <v>music</v>
      </c>
      <c r="R2088" s="5" t="str">
        <f>RIGHT(N2088, LEN(N2088) - LEN(Q2088) - 1)</f>
        <v>indie rock</v>
      </c>
      <c r="S2088" s="11">
        <f>(((J2088/60)/60)/24)+DATE(1970,1,1)</f>
        <v>40860.67050925926</v>
      </c>
      <c r="T2088" s="12">
        <f>(((I2088/60)/60)/24)+DATE(1970,1,1)</f>
        <v>40891.207638888889</v>
      </c>
      <c r="U2088" s="14">
        <f>YEAR(T2088)</f>
        <v>2011</v>
      </c>
    </row>
    <row r="2089" spans="1:21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>ROUND(((E2089 / D2089)*100), 0)</f>
        <v>104</v>
      </c>
      <c r="P2089">
        <f>IF(L2089&lt;&gt;0, ROUND(E2089/L2089, 2), 0)</f>
        <v>62.12</v>
      </c>
      <c r="Q2089" s="5" t="str">
        <f>LEFT(N2089, SEARCH("/",N2089,1)-1)</f>
        <v>music</v>
      </c>
      <c r="R2089" s="5" t="str">
        <f>RIGHT(N2089, LEN(N2089) - LEN(Q2089) - 1)</f>
        <v>indie rock</v>
      </c>
      <c r="S2089" s="11">
        <f>(((J2089/60)/60)/24)+DATE(1970,1,1)</f>
        <v>40764.204375000001</v>
      </c>
      <c r="T2089" s="12">
        <f>(((I2089/60)/60)/24)+DATE(1970,1,1)</f>
        <v>40794.204375000001</v>
      </c>
      <c r="U2089" s="14">
        <f>YEAR(T2089)</f>
        <v>2011</v>
      </c>
    </row>
    <row r="2090" spans="1:21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>ROUND(((E2090 / D2090)*100), 0)</f>
        <v>116</v>
      </c>
      <c r="P2090">
        <f>IF(L2090&lt;&gt;0, ROUND(E2090/L2090, 2), 0)</f>
        <v>46.2</v>
      </c>
      <c r="Q2090" s="5" t="str">
        <f>LEFT(N2090, SEARCH("/",N2090,1)-1)</f>
        <v>music</v>
      </c>
      <c r="R2090" s="5" t="str">
        <f>RIGHT(N2090, LEN(N2090) - LEN(Q2090) - 1)</f>
        <v>indie rock</v>
      </c>
      <c r="S2090" s="11">
        <f>(((J2090/60)/60)/24)+DATE(1970,1,1)</f>
        <v>40395.714722222219</v>
      </c>
      <c r="T2090" s="12">
        <f>(((I2090/60)/60)/24)+DATE(1970,1,1)</f>
        <v>40432.165972222225</v>
      </c>
      <c r="U2090" s="14">
        <f>YEAR(T2090)</f>
        <v>2010</v>
      </c>
    </row>
    <row r="2091" spans="1:21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>ROUND(((E2091 / D2091)*100), 0)</f>
        <v>120</v>
      </c>
      <c r="P2091">
        <f>IF(L2091&lt;&gt;0, ROUND(E2091/L2091, 2), 0)</f>
        <v>48.55</v>
      </c>
      <c r="Q2091" s="5" t="str">
        <f>LEFT(N2091, SEARCH("/",N2091,1)-1)</f>
        <v>music</v>
      </c>
      <c r="R2091" s="5" t="str">
        <f>RIGHT(N2091, LEN(N2091) - LEN(Q2091) - 1)</f>
        <v>indie rock</v>
      </c>
      <c r="S2091" s="11">
        <f>(((J2091/60)/60)/24)+DATE(1970,1,1)</f>
        <v>41453.076319444444</v>
      </c>
      <c r="T2091" s="12">
        <f>(((I2091/60)/60)/24)+DATE(1970,1,1)</f>
        <v>41488.076319444444</v>
      </c>
      <c r="U2091" s="14">
        <f>YEAR(T2091)</f>
        <v>2013</v>
      </c>
    </row>
    <row r="2092" spans="1:21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>ROUND(((E2092 / D2092)*100), 0)</f>
        <v>115</v>
      </c>
      <c r="P2092">
        <f>IF(L2092&lt;&gt;0, ROUND(E2092/L2092, 2), 0)</f>
        <v>57.52</v>
      </c>
      <c r="Q2092" s="5" t="str">
        <f>LEFT(N2092, SEARCH("/",N2092,1)-1)</f>
        <v>music</v>
      </c>
      <c r="R2092" s="5" t="str">
        <f>RIGHT(N2092, LEN(N2092) - LEN(Q2092) - 1)</f>
        <v>indie rock</v>
      </c>
      <c r="S2092" s="11">
        <f>(((J2092/60)/60)/24)+DATE(1970,1,1)</f>
        <v>41299.381423611114</v>
      </c>
      <c r="T2092" s="12">
        <f>(((I2092/60)/60)/24)+DATE(1970,1,1)</f>
        <v>41329.381423611114</v>
      </c>
      <c r="U2092" s="14">
        <f>YEAR(T2092)</f>
        <v>2013</v>
      </c>
    </row>
    <row r="2093" spans="1:21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>ROUND(((E2093 / D2093)*100), 0)</f>
        <v>120</v>
      </c>
      <c r="P2093">
        <f>IF(L2093&lt;&gt;0, ROUND(E2093/L2093, 2), 0)</f>
        <v>88.15</v>
      </c>
      <c r="Q2093" s="5" t="str">
        <f>LEFT(N2093, SEARCH("/",N2093,1)-1)</f>
        <v>music</v>
      </c>
      <c r="R2093" s="5" t="str">
        <f>RIGHT(N2093, LEN(N2093) - LEN(Q2093) - 1)</f>
        <v>indie rock</v>
      </c>
      <c r="S2093" s="11">
        <f>(((J2093/60)/60)/24)+DATE(1970,1,1)</f>
        <v>40555.322662037033</v>
      </c>
      <c r="T2093" s="12">
        <f>(((I2093/60)/60)/24)+DATE(1970,1,1)</f>
        <v>40603.833333333336</v>
      </c>
      <c r="U2093" s="14">
        <f>YEAR(T2093)</f>
        <v>2011</v>
      </c>
    </row>
    <row r="2094" spans="1:21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>ROUND(((E2094 / D2094)*100), 0)</f>
        <v>101</v>
      </c>
      <c r="P2094">
        <f>IF(L2094&lt;&gt;0, ROUND(E2094/L2094, 2), 0)</f>
        <v>110.49</v>
      </c>
      <c r="Q2094" s="5" t="str">
        <f>LEFT(N2094, SEARCH("/",N2094,1)-1)</f>
        <v>music</v>
      </c>
      <c r="R2094" s="5" t="str">
        <f>RIGHT(N2094, LEN(N2094) - LEN(Q2094) - 1)</f>
        <v>indie rock</v>
      </c>
      <c r="S2094" s="11">
        <f>(((J2094/60)/60)/24)+DATE(1970,1,1)</f>
        <v>40763.707546296297</v>
      </c>
      <c r="T2094" s="12">
        <f>(((I2094/60)/60)/24)+DATE(1970,1,1)</f>
        <v>40823.707546296297</v>
      </c>
      <c r="U2094" s="14">
        <f>YEAR(T2094)</f>
        <v>2011</v>
      </c>
    </row>
    <row r="2095" spans="1:21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>ROUND(((E2095 / D2095)*100), 0)</f>
        <v>102</v>
      </c>
      <c r="P2095">
        <f>IF(L2095&lt;&gt;0, ROUND(E2095/L2095, 2), 0)</f>
        <v>66.83</v>
      </c>
      <c r="Q2095" s="5" t="str">
        <f>LEFT(N2095, SEARCH("/",N2095,1)-1)</f>
        <v>music</v>
      </c>
      <c r="R2095" s="5" t="str">
        <f>RIGHT(N2095, LEN(N2095) - LEN(Q2095) - 1)</f>
        <v>indie rock</v>
      </c>
      <c r="S2095" s="11">
        <f>(((J2095/60)/60)/24)+DATE(1970,1,1)</f>
        <v>41205.854537037041</v>
      </c>
      <c r="T2095" s="12">
        <f>(((I2095/60)/60)/24)+DATE(1970,1,1)</f>
        <v>41265.896203703705</v>
      </c>
      <c r="U2095" s="14">
        <f>YEAR(T2095)</f>
        <v>2012</v>
      </c>
    </row>
    <row r="2096" spans="1:21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>ROUND(((E2096 / D2096)*100), 0)</f>
        <v>121</v>
      </c>
      <c r="P2096">
        <f>IF(L2096&lt;&gt;0, ROUND(E2096/L2096, 2), 0)</f>
        <v>58.6</v>
      </c>
      <c r="Q2096" s="5" t="str">
        <f>LEFT(N2096, SEARCH("/",N2096,1)-1)</f>
        <v>music</v>
      </c>
      <c r="R2096" s="5" t="str">
        <f>RIGHT(N2096, LEN(N2096) - LEN(Q2096) - 1)</f>
        <v>indie rock</v>
      </c>
      <c r="S2096" s="11">
        <f>(((J2096/60)/60)/24)+DATE(1970,1,1)</f>
        <v>40939.02002314815</v>
      </c>
      <c r="T2096" s="12">
        <f>(((I2096/60)/60)/24)+DATE(1970,1,1)</f>
        <v>40973.125</v>
      </c>
      <c r="U2096" s="14">
        <f>YEAR(T2096)</f>
        <v>2012</v>
      </c>
    </row>
    <row r="2097" spans="1:21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>ROUND(((E2097 / D2097)*100), 0)</f>
        <v>100</v>
      </c>
      <c r="P2097">
        <f>IF(L2097&lt;&gt;0, ROUND(E2097/L2097, 2), 0)</f>
        <v>113.64</v>
      </c>
      <c r="Q2097" s="5" t="str">
        <f>LEFT(N2097, SEARCH("/",N2097,1)-1)</f>
        <v>music</v>
      </c>
      <c r="R2097" s="5" t="str">
        <f>RIGHT(N2097, LEN(N2097) - LEN(Q2097) - 1)</f>
        <v>indie rock</v>
      </c>
      <c r="S2097" s="11">
        <f>(((J2097/60)/60)/24)+DATE(1970,1,1)</f>
        <v>40758.733483796292</v>
      </c>
      <c r="T2097" s="12">
        <f>(((I2097/60)/60)/24)+DATE(1970,1,1)</f>
        <v>40818.733483796292</v>
      </c>
      <c r="U2097" s="14">
        <f>YEAR(T2097)</f>
        <v>2011</v>
      </c>
    </row>
    <row r="2098" spans="1:21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>ROUND(((E2098 / D2098)*100), 0)</f>
        <v>102</v>
      </c>
      <c r="P2098">
        <f>IF(L2098&lt;&gt;0, ROUND(E2098/L2098, 2), 0)</f>
        <v>43.57</v>
      </c>
      <c r="Q2098" s="5" t="str">
        <f>LEFT(N2098, SEARCH("/",N2098,1)-1)</f>
        <v>music</v>
      </c>
      <c r="R2098" s="5" t="str">
        <f>RIGHT(N2098, LEN(N2098) - LEN(Q2098) - 1)</f>
        <v>indie rock</v>
      </c>
      <c r="S2098" s="11">
        <f>(((J2098/60)/60)/24)+DATE(1970,1,1)</f>
        <v>41192.758506944447</v>
      </c>
      <c r="T2098" s="12">
        <f>(((I2098/60)/60)/24)+DATE(1970,1,1)</f>
        <v>41208.165972222225</v>
      </c>
      <c r="U2098" s="14">
        <f>YEAR(T2098)</f>
        <v>2012</v>
      </c>
    </row>
    <row r="2099" spans="1:21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>ROUND(((E2099 / D2099)*100), 0)</f>
        <v>100</v>
      </c>
      <c r="P2099">
        <f>IF(L2099&lt;&gt;0, ROUND(E2099/L2099, 2), 0)</f>
        <v>78.95</v>
      </c>
      <c r="Q2099" s="5" t="str">
        <f>LEFT(N2099, SEARCH("/",N2099,1)-1)</f>
        <v>music</v>
      </c>
      <c r="R2099" s="5" t="str">
        <f>RIGHT(N2099, LEN(N2099) - LEN(Q2099) - 1)</f>
        <v>indie rock</v>
      </c>
      <c r="S2099" s="11">
        <f>(((J2099/60)/60)/24)+DATE(1970,1,1)</f>
        <v>40818.58489583333</v>
      </c>
      <c r="T2099" s="12">
        <f>(((I2099/60)/60)/24)+DATE(1970,1,1)</f>
        <v>40878.626562500001</v>
      </c>
      <c r="U2099" s="14">
        <f>YEAR(T2099)</f>
        <v>2011</v>
      </c>
    </row>
    <row r="2100" spans="1:21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>ROUND(((E2100 / D2100)*100), 0)</f>
        <v>100</v>
      </c>
      <c r="P2100">
        <f>IF(L2100&lt;&gt;0, ROUND(E2100/L2100, 2), 0)</f>
        <v>188.13</v>
      </c>
      <c r="Q2100" s="5" t="str">
        <f>LEFT(N2100, SEARCH("/",N2100,1)-1)</f>
        <v>music</v>
      </c>
      <c r="R2100" s="5" t="str">
        <f>RIGHT(N2100, LEN(N2100) - LEN(Q2100) - 1)</f>
        <v>indie rock</v>
      </c>
      <c r="S2100" s="11">
        <f>(((J2100/60)/60)/24)+DATE(1970,1,1)</f>
        <v>40946.11383101852</v>
      </c>
      <c r="T2100" s="12">
        <f>(((I2100/60)/60)/24)+DATE(1970,1,1)</f>
        <v>40976.11383101852</v>
      </c>
      <c r="U2100" s="14">
        <f>YEAR(T2100)</f>
        <v>2012</v>
      </c>
    </row>
    <row r="2101" spans="1:21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>ROUND(((E2101 / D2101)*100), 0)</f>
        <v>132</v>
      </c>
      <c r="P2101">
        <f>IF(L2101&lt;&gt;0, ROUND(E2101/L2101, 2), 0)</f>
        <v>63.03</v>
      </c>
      <c r="Q2101" s="5" t="str">
        <f>LEFT(N2101, SEARCH("/",N2101,1)-1)</f>
        <v>music</v>
      </c>
      <c r="R2101" s="5" t="str">
        <f>RIGHT(N2101, LEN(N2101) - LEN(Q2101) - 1)</f>
        <v>indie rock</v>
      </c>
      <c r="S2101" s="11">
        <f>(((J2101/60)/60)/24)+DATE(1970,1,1)</f>
        <v>42173.746342592596</v>
      </c>
      <c r="T2101" s="12">
        <f>(((I2101/60)/60)/24)+DATE(1970,1,1)</f>
        <v>42187.152777777781</v>
      </c>
      <c r="U2101" s="14">
        <f>YEAR(T2101)</f>
        <v>2015</v>
      </c>
    </row>
    <row r="2102" spans="1:21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>ROUND(((E2102 / D2102)*100), 0)</f>
        <v>137</v>
      </c>
      <c r="P2102">
        <f>IF(L2102&lt;&gt;0, ROUND(E2102/L2102, 2), 0)</f>
        <v>30.37</v>
      </c>
      <c r="Q2102" s="5" t="str">
        <f>LEFT(N2102, SEARCH("/",N2102,1)-1)</f>
        <v>music</v>
      </c>
      <c r="R2102" s="5" t="str">
        <f>RIGHT(N2102, LEN(N2102) - LEN(Q2102) - 1)</f>
        <v>indie rock</v>
      </c>
      <c r="S2102" s="11">
        <f>(((J2102/60)/60)/24)+DATE(1970,1,1)</f>
        <v>41074.834965277776</v>
      </c>
      <c r="T2102" s="12">
        <f>(((I2102/60)/60)/24)+DATE(1970,1,1)</f>
        <v>41090.165972222225</v>
      </c>
      <c r="U2102" s="14">
        <f>YEAR(T2102)</f>
        <v>2012</v>
      </c>
    </row>
    <row r="2103" spans="1:21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>ROUND(((E2103 / D2103)*100), 0)</f>
        <v>113</v>
      </c>
      <c r="P2103">
        <f>IF(L2103&lt;&gt;0, ROUND(E2103/L2103, 2), 0)</f>
        <v>51.48</v>
      </c>
      <c r="Q2103" s="5" t="str">
        <f>LEFT(N2103, SEARCH("/",N2103,1)-1)</f>
        <v>music</v>
      </c>
      <c r="R2103" s="5" t="str">
        <f>RIGHT(N2103, LEN(N2103) - LEN(Q2103) - 1)</f>
        <v>indie rock</v>
      </c>
      <c r="S2103" s="11">
        <f>(((J2103/60)/60)/24)+DATE(1970,1,1)</f>
        <v>40892.149467592593</v>
      </c>
      <c r="T2103" s="12">
        <f>(((I2103/60)/60)/24)+DATE(1970,1,1)</f>
        <v>40952.149467592593</v>
      </c>
      <c r="U2103" s="14">
        <f>YEAR(T2103)</f>
        <v>2012</v>
      </c>
    </row>
    <row r="2104" spans="1:21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>ROUND(((E2104 / D2104)*100), 0)</f>
        <v>136</v>
      </c>
      <c r="P2104">
        <f>IF(L2104&lt;&gt;0, ROUND(E2104/L2104, 2), 0)</f>
        <v>35.79</v>
      </c>
      <c r="Q2104" s="5" t="str">
        <f>LEFT(N2104, SEARCH("/",N2104,1)-1)</f>
        <v>music</v>
      </c>
      <c r="R2104" s="5" t="str">
        <f>RIGHT(N2104, LEN(N2104) - LEN(Q2104) - 1)</f>
        <v>indie rock</v>
      </c>
      <c r="S2104" s="11">
        <f>(((J2104/60)/60)/24)+DATE(1970,1,1)</f>
        <v>40638.868611111109</v>
      </c>
      <c r="T2104" s="12">
        <f>(((I2104/60)/60)/24)+DATE(1970,1,1)</f>
        <v>40668.868611111109</v>
      </c>
      <c r="U2104" s="14">
        <f>YEAR(T2104)</f>
        <v>2011</v>
      </c>
    </row>
    <row r="2105" spans="1:21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>ROUND(((E2105 / D2105)*100), 0)</f>
        <v>146</v>
      </c>
      <c r="P2105">
        <f>IF(L2105&lt;&gt;0, ROUND(E2105/L2105, 2), 0)</f>
        <v>98.82</v>
      </c>
      <c r="Q2105" s="5" t="str">
        <f>LEFT(N2105, SEARCH("/",N2105,1)-1)</f>
        <v>music</v>
      </c>
      <c r="R2105" s="5" t="str">
        <f>RIGHT(N2105, LEN(N2105) - LEN(Q2105) - 1)</f>
        <v>indie rock</v>
      </c>
      <c r="S2105" s="11">
        <f>(((J2105/60)/60)/24)+DATE(1970,1,1)</f>
        <v>41192.754942129628</v>
      </c>
      <c r="T2105" s="12">
        <f>(((I2105/60)/60)/24)+DATE(1970,1,1)</f>
        <v>41222.7966087963</v>
      </c>
      <c r="U2105" s="14">
        <f>YEAR(T2105)</f>
        <v>2012</v>
      </c>
    </row>
    <row r="2106" spans="1:21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>ROUND(((E2106 / D2106)*100), 0)</f>
        <v>130</v>
      </c>
      <c r="P2106">
        <f>IF(L2106&lt;&gt;0, ROUND(E2106/L2106, 2), 0)</f>
        <v>28</v>
      </c>
      <c r="Q2106" s="5" t="str">
        <f>LEFT(N2106, SEARCH("/",N2106,1)-1)</f>
        <v>music</v>
      </c>
      <c r="R2106" s="5" t="str">
        <f>RIGHT(N2106, LEN(N2106) - LEN(Q2106) - 1)</f>
        <v>indie rock</v>
      </c>
      <c r="S2106" s="11">
        <f>(((J2106/60)/60)/24)+DATE(1970,1,1)</f>
        <v>41394.074467592596</v>
      </c>
      <c r="T2106" s="12">
        <f>(((I2106/60)/60)/24)+DATE(1970,1,1)</f>
        <v>41425</v>
      </c>
      <c r="U2106" s="14">
        <f>YEAR(T2106)</f>
        <v>2013</v>
      </c>
    </row>
    <row r="2107" spans="1:21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>ROUND(((E2107 / D2107)*100), 0)</f>
        <v>254</v>
      </c>
      <c r="P2107">
        <f>IF(L2107&lt;&gt;0, ROUND(E2107/L2107, 2), 0)</f>
        <v>51.31</v>
      </c>
      <c r="Q2107" s="5" t="str">
        <f>LEFT(N2107, SEARCH("/",N2107,1)-1)</f>
        <v>music</v>
      </c>
      <c r="R2107" s="5" t="str">
        <f>RIGHT(N2107, LEN(N2107) - LEN(Q2107) - 1)</f>
        <v>indie rock</v>
      </c>
      <c r="S2107" s="11">
        <f>(((J2107/60)/60)/24)+DATE(1970,1,1)</f>
        <v>41951.788807870369</v>
      </c>
      <c r="T2107" s="12">
        <f>(((I2107/60)/60)/24)+DATE(1970,1,1)</f>
        <v>41964.166666666672</v>
      </c>
      <c r="U2107" s="14">
        <f>YEAR(T2107)</f>
        <v>2014</v>
      </c>
    </row>
    <row r="2108" spans="1:21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>ROUND(((E2108 / D2108)*100), 0)</f>
        <v>107</v>
      </c>
      <c r="P2108">
        <f>IF(L2108&lt;&gt;0, ROUND(E2108/L2108, 2), 0)</f>
        <v>53.52</v>
      </c>
      <c r="Q2108" s="5" t="str">
        <f>LEFT(N2108, SEARCH("/",N2108,1)-1)</f>
        <v>music</v>
      </c>
      <c r="R2108" s="5" t="str">
        <f>RIGHT(N2108, LEN(N2108) - LEN(Q2108) - 1)</f>
        <v>indie rock</v>
      </c>
      <c r="S2108" s="11">
        <f>(((J2108/60)/60)/24)+DATE(1970,1,1)</f>
        <v>41270.21497685185</v>
      </c>
      <c r="T2108" s="12">
        <f>(((I2108/60)/60)/24)+DATE(1970,1,1)</f>
        <v>41300.21497685185</v>
      </c>
      <c r="U2108" s="14">
        <f>YEAR(T2108)</f>
        <v>2013</v>
      </c>
    </row>
    <row r="2109" spans="1:21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>ROUND(((E2109 / D2109)*100), 0)</f>
        <v>108</v>
      </c>
      <c r="P2109">
        <f>IF(L2109&lt;&gt;0, ROUND(E2109/L2109, 2), 0)</f>
        <v>37.15</v>
      </c>
      <c r="Q2109" s="5" t="str">
        <f>LEFT(N2109, SEARCH("/",N2109,1)-1)</f>
        <v>music</v>
      </c>
      <c r="R2109" s="5" t="str">
        <f>RIGHT(N2109, LEN(N2109) - LEN(Q2109) - 1)</f>
        <v>indie rock</v>
      </c>
      <c r="S2109" s="11">
        <f>(((J2109/60)/60)/24)+DATE(1970,1,1)</f>
        <v>41934.71056712963</v>
      </c>
      <c r="T2109" s="12">
        <f>(((I2109/60)/60)/24)+DATE(1970,1,1)</f>
        <v>41955.752233796295</v>
      </c>
      <c r="U2109" s="14">
        <f>YEAR(T2109)</f>
        <v>2014</v>
      </c>
    </row>
    <row r="2110" spans="1:21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>ROUND(((E2110 / D2110)*100), 0)</f>
        <v>107</v>
      </c>
      <c r="P2110">
        <f>IF(L2110&lt;&gt;0, ROUND(E2110/L2110, 2), 0)</f>
        <v>89.9</v>
      </c>
      <c r="Q2110" s="5" t="str">
        <f>LEFT(N2110, SEARCH("/",N2110,1)-1)</f>
        <v>music</v>
      </c>
      <c r="R2110" s="5" t="str">
        <f>RIGHT(N2110, LEN(N2110) - LEN(Q2110) - 1)</f>
        <v>indie rock</v>
      </c>
      <c r="S2110" s="11">
        <f>(((J2110/60)/60)/24)+DATE(1970,1,1)</f>
        <v>41135.175694444442</v>
      </c>
      <c r="T2110" s="12">
        <f>(((I2110/60)/60)/24)+DATE(1970,1,1)</f>
        <v>41162.163194444445</v>
      </c>
      <c r="U2110" s="14">
        <f>YEAR(T2110)</f>
        <v>2012</v>
      </c>
    </row>
    <row r="2111" spans="1:21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>ROUND(((E2111 / D2111)*100), 0)</f>
        <v>107</v>
      </c>
      <c r="P2111">
        <f>IF(L2111&lt;&gt;0, ROUND(E2111/L2111, 2), 0)</f>
        <v>106.53</v>
      </c>
      <c r="Q2111" s="5" t="str">
        <f>LEFT(N2111, SEARCH("/",N2111,1)-1)</f>
        <v>music</v>
      </c>
      <c r="R2111" s="5" t="str">
        <f>RIGHT(N2111, LEN(N2111) - LEN(Q2111) - 1)</f>
        <v>indie rock</v>
      </c>
      <c r="S2111" s="11">
        <f>(((J2111/60)/60)/24)+DATE(1970,1,1)</f>
        <v>42160.708530092597</v>
      </c>
      <c r="T2111" s="12">
        <f>(((I2111/60)/60)/24)+DATE(1970,1,1)</f>
        <v>42190.708530092597</v>
      </c>
      <c r="U2111" s="14">
        <f>YEAR(T2111)</f>
        <v>2015</v>
      </c>
    </row>
    <row r="2112" spans="1:21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>ROUND(((E2112 / D2112)*100), 0)</f>
        <v>100</v>
      </c>
      <c r="P2112">
        <f>IF(L2112&lt;&gt;0, ROUND(E2112/L2112, 2), 0)</f>
        <v>52.82</v>
      </c>
      <c r="Q2112" s="5" t="str">
        <f>LEFT(N2112, SEARCH("/",N2112,1)-1)</f>
        <v>music</v>
      </c>
      <c r="R2112" s="5" t="str">
        <f>RIGHT(N2112, LEN(N2112) - LEN(Q2112) - 1)</f>
        <v>indie rock</v>
      </c>
      <c r="S2112" s="11">
        <f>(((J2112/60)/60)/24)+DATE(1970,1,1)</f>
        <v>41759.670937499999</v>
      </c>
      <c r="T2112" s="12">
        <f>(((I2112/60)/60)/24)+DATE(1970,1,1)</f>
        <v>41787.207638888889</v>
      </c>
      <c r="U2112" s="14">
        <f>YEAR(T2112)</f>
        <v>2014</v>
      </c>
    </row>
    <row r="2113" spans="1:21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>ROUND(((E2113 / D2113)*100), 0)</f>
        <v>107</v>
      </c>
      <c r="P2113">
        <f>IF(L2113&lt;&gt;0, ROUND(E2113/L2113, 2), 0)</f>
        <v>54.62</v>
      </c>
      <c r="Q2113" s="5" t="str">
        <f>LEFT(N2113, SEARCH("/",N2113,1)-1)</f>
        <v>music</v>
      </c>
      <c r="R2113" s="5" t="str">
        <f>RIGHT(N2113, LEN(N2113) - LEN(Q2113) - 1)</f>
        <v>indie rock</v>
      </c>
      <c r="S2113" s="11">
        <f>(((J2113/60)/60)/24)+DATE(1970,1,1)</f>
        <v>40703.197048611109</v>
      </c>
      <c r="T2113" s="12">
        <f>(((I2113/60)/60)/24)+DATE(1970,1,1)</f>
        <v>40770.041666666664</v>
      </c>
      <c r="U2113" s="14">
        <f>YEAR(T2113)</f>
        <v>2011</v>
      </c>
    </row>
    <row r="2114" spans="1:21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>ROUND(((E2114 / D2114)*100), 0)</f>
        <v>100</v>
      </c>
      <c r="P2114">
        <f>IF(L2114&lt;&gt;0, ROUND(E2114/L2114, 2), 0)</f>
        <v>27.27</v>
      </c>
      <c r="Q2114" s="5" t="str">
        <f>LEFT(N2114, SEARCH("/",N2114,1)-1)</f>
        <v>music</v>
      </c>
      <c r="R2114" s="5" t="str">
        <f>RIGHT(N2114, LEN(N2114) - LEN(Q2114) - 1)</f>
        <v>indie rock</v>
      </c>
      <c r="S2114" s="11">
        <f>(((J2114/60)/60)/24)+DATE(1970,1,1)</f>
        <v>41365.928159722222</v>
      </c>
      <c r="T2114" s="12">
        <f>(((I2114/60)/60)/24)+DATE(1970,1,1)</f>
        <v>41379.928159722222</v>
      </c>
      <c r="U2114" s="14">
        <f>YEAR(T2114)</f>
        <v>2013</v>
      </c>
    </row>
    <row r="2115" spans="1:21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>ROUND(((E2115 / D2115)*100), 0)</f>
        <v>105</v>
      </c>
      <c r="P2115">
        <f>IF(L2115&lt;&gt;0, ROUND(E2115/L2115, 2), 0)</f>
        <v>68.599999999999994</v>
      </c>
      <c r="Q2115" s="5" t="str">
        <f>LEFT(N2115, SEARCH("/",N2115,1)-1)</f>
        <v>music</v>
      </c>
      <c r="R2115" s="5" t="str">
        <f>RIGHT(N2115, LEN(N2115) - LEN(Q2115) - 1)</f>
        <v>indie rock</v>
      </c>
      <c r="S2115" s="11">
        <f>(((J2115/60)/60)/24)+DATE(1970,1,1)</f>
        <v>41870.86546296296</v>
      </c>
      <c r="T2115" s="12">
        <f>(((I2115/60)/60)/24)+DATE(1970,1,1)</f>
        <v>41905.86546296296</v>
      </c>
      <c r="U2115" s="14">
        <f>YEAR(T2115)</f>
        <v>2014</v>
      </c>
    </row>
    <row r="2116" spans="1:21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>ROUND(((E2116 / D2116)*100), 0)</f>
        <v>105</v>
      </c>
      <c r="P2116">
        <f>IF(L2116&lt;&gt;0, ROUND(E2116/L2116, 2), 0)</f>
        <v>35.61</v>
      </c>
      <c r="Q2116" s="5" t="str">
        <f>LEFT(N2116, SEARCH("/",N2116,1)-1)</f>
        <v>music</v>
      </c>
      <c r="R2116" s="5" t="str">
        <f>RIGHT(N2116, LEN(N2116) - LEN(Q2116) - 1)</f>
        <v>indie rock</v>
      </c>
      <c r="S2116" s="11">
        <f>(((J2116/60)/60)/24)+DATE(1970,1,1)</f>
        <v>40458.815625000003</v>
      </c>
      <c r="T2116" s="12">
        <f>(((I2116/60)/60)/24)+DATE(1970,1,1)</f>
        <v>40521.207638888889</v>
      </c>
      <c r="U2116" s="14">
        <f>YEAR(T2116)</f>
        <v>2010</v>
      </c>
    </row>
    <row r="2117" spans="1:21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>ROUND(((E2117 / D2117)*100), 0)</f>
        <v>226</v>
      </c>
      <c r="P2117">
        <f>IF(L2117&lt;&gt;0, ROUND(E2117/L2117, 2), 0)</f>
        <v>94.03</v>
      </c>
      <c r="Q2117" s="5" t="str">
        <f>LEFT(N2117, SEARCH("/",N2117,1)-1)</f>
        <v>music</v>
      </c>
      <c r="R2117" s="5" t="str">
        <f>RIGHT(N2117, LEN(N2117) - LEN(Q2117) - 1)</f>
        <v>indie rock</v>
      </c>
      <c r="S2117" s="11">
        <f>(((J2117/60)/60)/24)+DATE(1970,1,1)</f>
        <v>40564.081030092595</v>
      </c>
      <c r="T2117" s="12">
        <f>(((I2117/60)/60)/24)+DATE(1970,1,1)</f>
        <v>40594.081030092595</v>
      </c>
      <c r="U2117" s="14">
        <f>YEAR(T2117)</f>
        <v>2011</v>
      </c>
    </row>
    <row r="2118" spans="1:21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>ROUND(((E2118 / D2118)*100), 0)</f>
        <v>101</v>
      </c>
      <c r="P2118">
        <f>IF(L2118&lt;&gt;0, ROUND(E2118/L2118, 2), 0)</f>
        <v>526.46</v>
      </c>
      <c r="Q2118" s="5" t="str">
        <f>LEFT(N2118, SEARCH("/",N2118,1)-1)</f>
        <v>music</v>
      </c>
      <c r="R2118" s="5" t="str">
        <f>RIGHT(N2118, LEN(N2118) - LEN(Q2118) - 1)</f>
        <v>indie rock</v>
      </c>
      <c r="S2118" s="11">
        <f>(((J2118/60)/60)/24)+DATE(1970,1,1)</f>
        <v>41136.777812500004</v>
      </c>
      <c r="T2118" s="12">
        <f>(((I2118/60)/60)/24)+DATE(1970,1,1)</f>
        <v>41184.777812500004</v>
      </c>
      <c r="U2118" s="14">
        <f>YEAR(T2118)</f>
        <v>2012</v>
      </c>
    </row>
    <row r="2119" spans="1:21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>ROUND(((E2119 / D2119)*100), 0)</f>
        <v>148</v>
      </c>
      <c r="P2119">
        <f>IF(L2119&lt;&gt;0, ROUND(E2119/L2119, 2), 0)</f>
        <v>50.66</v>
      </c>
      <c r="Q2119" s="5" t="str">
        <f>LEFT(N2119, SEARCH("/",N2119,1)-1)</f>
        <v>music</v>
      </c>
      <c r="R2119" s="5" t="str">
        <f>RIGHT(N2119, LEN(N2119) - LEN(Q2119) - 1)</f>
        <v>indie rock</v>
      </c>
      <c r="S2119" s="11">
        <f>(((J2119/60)/60)/24)+DATE(1970,1,1)</f>
        <v>42290.059594907405</v>
      </c>
      <c r="T2119" s="12">
        <f>(((I2119/60)/60)/24)+DATE(1970,1,1)</f>
        <v>42304.207638888889</v>
      </c>
      <c r="U2119" s="14">
        <f>YEAR(T2119)</f>
        <v>2015</v>
      </c>
    </row>
    <row r="2120" spans="1:21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>ROUND(((E2120 / D2120)*100), 0)</f>
        <v>135</v>
      </c>
      <c r="P2120">
        <f>IF(L2120&lt;&gt;0, ROUND(E2120/L2120, 2), 0)</f>
        <v>79.180000000000007</v>
      </c>
      <c r="Q2120" s="5" t="str">
        <f>LEFT(N2120, SEARCH("/",N2120,1)-1)</f>
        <v>music</v>
      </c>
      <c r="R2120" s="5" t="str">
        <f>RIGHT(N2120, LEN(N2120) - LEN(Q2120) - 1)</f>
        <v>indie rock</v>
      </c>
      <c r="S2120" s="11">
        <f>(((J2120/60)/60)/24)+DATE(1970,1,1)</f>
        <v>40718.839537037034</v>
      </c>
      <c r="T2120" s="12">
        <f>(((I2120/60)/60)/24)+DATE(1970,1,1)</f>
        <v>40748.839537037034</v>
      </c>
      <c r="U2120" s="14">
        <f>YEAR(T2120)</f>
        <v>2011</v>
      </c>
    </row>
    <row r="2121" spans="1:21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>ROUND(((E2121 / D2121)*100), 0)</f>
        <v>101</v>
      </c>
      <c r="P2121">
        <f>IF(L2121&lt;&gt;0, ROUND(E2121/L2121, 2), 0)</f>
        <v>91.59</v>
      </c>
      <c r="Q2121" s="5" t="str">
        <f>LEFT(N2121, SEARCH("/",N2121,1)-1)</f>
        <v>music</v>
      </c>
      <c r="R2121" s="5" t="str">
        <f>RIGHT(N2121, LEN(N2121) - LEN(Q2121) - 1)</f>
        <v>indie rock</v>
      </c>
      <c r="S2121" s="11">
        <f>(((J2121/60)/60)/24)+DATE(1970,1,1)</f>
        <v>41107.130150462966</v>
      </c>
      <c r="T2121" s="12">
        <f>(((I2121/60)/60)/24)+DATE(1970,1,1)</f>
        <v>41137.130150462966</v>
      </c>
      <c r="U2121" s="14">
        <f>YEAR(T2121)</f>
        <v>2012</v>
      </c>
    </row>
    <row r="2122" spans="1:21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>ROUND(((E2122 / D2122)*100), 0)</f>
        <v>101</v>
      </c>
      <c r="P2122">
        <f>IF(L2122&lt;&gt;0, ROUND(E2122/L2122, 2), 0)</f>
        <v>116.96</v>
      </c>
      <c r="Q2122" s="5" t="str">
        <f>LEFT(N2122, SEARCH("/",N2122,1)-1)</f>
        <v>music</v>
      </c>
      <c r="R2122" s="5" t="str">
        <f>RIGHT(N2122, LEN(N2122) - LEN(Q2122) - 1)</f>
        <v>indie rock</v>
      </c>
      <c r="S2122" s="11">
        <f>(((J2122/60)/60)/24)+DATE(1970,1,1)</f>
        <v>41591.964537037034</v>
      </c>
      <c r="T2122" s="12">
        <f>(((I2122/60)/60)/24)+DATE(1970,1,1)</f>
        <v>41640.964537037034</v>
      </c>
      <c r="U2122" s="14">
        <f>YEAR(T2122)</f>
        <v>2014</v>
      </c>
    </row>
    <row r="2123" spans="1:21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>ROUND(((E2123 / D2123)*100), 0)</f>
        <v>1</v>
      </c>
      <c r="P2123">
        <f>IF(L2123&lt;&gt;0, ROUND(E2123/L2123, 2), 0)</f>
        <v>28.4</v>
      </c>
      <c r="Q2123" s="5" t="str">
        <f>LEFT(N2123, SEARCH("/",N2123,1)-1)</f>
        <v>games</v>
      </c>
      <c r="R2123" s="5" t="str">
        <f>RIGHT(N2123, LEN(N2123) - LEN(Q2123) - 1)</f>
        <v>video games</v>
      </c>
      <c r="S2123" s="11">
        <f>(((J2123/60)/60)/24)+DATE(1970,1,1)</f>
        <v>42716.7424537037</v>
      </c>
      <c r="T2123" s="12">
        <f>(((I2123/60)/60)/24)+DATE(1970,1,1)</f>
        <v>42746.7424537037</v>
      </c>
      <c r="U2123" s="14">
        <f>YEAR(T2123)</f>
        <v>2017</v>
      </c>
    </row>
    <row r="2124" spans="1:21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>ROUND(((E2124 / D2124)*100), 0)</f>
        <v>0</v>
      </c>
      <c r="P2124">
        <f>IF(L2124&lt;&gt;0, ROUND(E2124/L2124, 2), 0)</f>
        <v>103.33</v>
      </c>
      <c r="Q2124" s="5" t="str">
        <f>LEFT(N2124, SEARCH("/",N2124,1)-1)</f>
        <v>games</v>
      </c>
      <c r="R2124" s="5" t="str">
        <f>RIGHT(N2124, LEN(N2124) - LEN(Q2124) - 1)</f>
        <v>video games</v>
      </c>
      <c r="S2124" s="11">
        <f>(((J2124/60)/60)/24)+DATE(1970,1,1)</f>
        <v>42712.300567129627</v>
      </c>
      <c r="T2124" s="12">
        <f>(((I2124/60)/60)/24)+DATE(1970,1,1)</f>
        <v>42742.300567129627</v>
      </c>
      <c r="U2124" s="14">
        <f>YEAR(T2124)</f>
        <v>2017</v>
      </c>
    </row>
    <row r="2125" spans="1:21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>ROUND(((E2125 / D2125)*100), 0)</f>
        <v>10</v>
      </c>
      <c r="P2125">
        <f>IF(L2125&lt;&gt;0, ROUND(E2125/L2125, 2), 0)</f>
        <v>10</v>
      </c>
      <c r="Q2125" s="5" t="str">
        <f>LEFT(N2125, SEARCH("/",N2125,1)-1)</f>
        <v>games</v>
      </c>
      <c r="R2125" s="5" t="str">
        <f>RIGHT(N2125, LEN(N2125) - LEN(Q2125) - 1)</f>
        <v>video games</v>
      </c>
      <c r="S2125" s="11">
        <f>(((J2125/60)/60)/24)+DATE(1970,1,1)</f>
        <v>40198.424849537041</v>
      </c>
      <c r="T2125" s="12">
        <f>(((I2125/60)/60)/24)+DATE(1970,1,1)</f>
        <v>40252.290972222225</v>
      </c>
      <c r="U2125" s="14">
        <f>YEAR(T2125)</f>
        <v>2010</v>
      </c>
    </row>
    <row r="2126" spans="1:21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>ROUND(((E2126 / D2126)*100), 0)</f>
        <v>10</v>
      </c>
      <c r="P2126">
        <f>IF(L2126&lt;&gt;0, ROUND(E2126/L2126, 2), 0)</f>
        <v>23</v>
      </c>
      <c r="Q2126" s="5" t="str">
        <f>LEFT(N2126, SEARCH("/",N2126,1)-1)</f>
        <v>games</v>
      </c>
      <c r="R2126" s="5" t="str">
        <f>RIGHT(N2126, LEN(N2126) - LEN(Q2126) - 1)</f>
        <v>video games</v>
      </c>
      <c r="S2126" s="11">
        <f>(((J2126/60)/60)/24)+DATE(1970,1,1)</f>
        <v>40464.028182870366</v>
      </c>
      <c r="T2126" s="12">
        <f>(((I2126/60)/60)/24)+DATE(1970,1,1)</f>
        <v>40512.208333333336</v>
      </c>
      <c r="U2126" s="14">
        <f>YEAR(T2126)</f>
        <v>2010</v>
      </c>
    </row>
    <row r="2127" spans="1:21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>ROUND(((E2127 / D2127)*100), 0)</f>
        <v>1</v>
      </c>
      <c r="P2127">
        <f>IF(L2127&lt;&gt;0, ROUND(E2127/L2127, 2), 0)</f>
        <v>31.56</v>
      </c>
      <c r="Q2127" s="5" t="str">
        <f>LEFT(N2127, SEARCH("/",N2127,1)-1)</f>
        <v>games</v>
      </c>
      <c r="R2127" s="5" t="str">
        <f>RIGHT(N2127, LEN(N2127) - LEN(Q2127) - 1)</f>
        <v>video games</v>
      </c>
      <c r="S2127" s="11">
        <f>(((J2127/60)/60)/24)+DATE(1970,1,1)</f>
        <v>42191.023530092592</v>
      </c>
      <c r="T2127" s="12">
        <f>(((I2127/60)/60)/24)+DATE(1970,1,1)</f>
        <v>42221.023530092592</v>
      </c>
      <c r="U2127" s="14">
        <f>YEAR(T2127)</f>
        <v>2015</v>
      </c>
    </row>
    <row r="2128" spans="1:21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>ROUND(((E2128 / D2128)*100), 0)</f>
        <v>0</v>
      </c>
      <c r="P2128">
        <f>IF(L2128&lt;&gt;0, ROUND(E2128/L2128, 2), 0)</f>
        <v>5</v>
      </c>
      <c r="Q2128" s="5" t="str">
        <f>LEFT(N2128, SEARCH("/",N2128,1)-1)</f>
        <v>games</v>
      </c>
      <c r="R2128" s="5" t="str">
        <f>RIGHT(N2128, LEN(N2128) - LEN(Q2128) - 1)</f>
        <v>video games</v>
      </c>
      <c r="S2128" s="11">
        <f>(((J2128/60)/60)/24)+DATE(1970,1,1)</f>
        <v>41951.973229166666</v>
      </c>
      <c r="T2128" s="12">
        <f>(((I2128/60)/60)/24)+DATE(1970,1,1)</f>
        <v>41981.973229166666</v>
      </c>
      <c r="U2128" s="14">
        <f>YEAR(T2128)</f>
        <v>2014</v>
      </c>
    </row>
    <row r="2129" spans="1:21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>ROUND(((E2129 / D2129)*100), 0)</f>
        <v>29</v>
      </c>
      <c r="P2129">
        <f>IF(L2129&lt;&gt;0, ROUND(E2129/L2129, 2), 0)</f>
        <v>34.22</v>
      </c>
      <c r="Q2129" s="5" t="str">
        <f>LEFT(N2129, SEARCH("/",N2129,1)-1)</f>
        <v>games</v>
      </c>
      <c r="R2129" s="5" t="str">
        <f>RIGHT(N2129, LEN(N2129) - LEN(Q2129) - 1)</f>
        <v>video games</v>
      </c>
      <c r="S2129" s="11">
        <f>(((J2129/60)/60)/24)+DATE(1970,1,1)</f>
        <v>42045.50535879629</v>
      </c>
      <c r="T2129" s="12">
        <f>(((I2129/60)/60)/24)+DATE(1970,1,1)</f>
        <v>42075.463692129633</v>
      </c>
      <c r="U2129" s="14">
        <f>YEAR(T2129)</f>
        <v>2015</v>
      </c>
    </row>
    <row r="2130" spans="1:21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>ROUND(((E2130 / D2130)*100), 0)</f>
        <v>0</v>
      </c>
      <c r="P2130">
        <f>IF(L2130&lt;&gt;0, ROUND(E2130/L2130, 2), 0)</f>
        <v>25</v>
      </c>
      <c r="Q2130" s="5" t="str">
        <f>LEFT(N2130, SEARCH("/",N2130,1)-1)</f>
        <v>games</v>
      </c>
      <c r="R2130" s="5" t="str">
        <f>RIGHT(N2130, LEN(N2130) - LEN(Q2130) - 1)</f>
        <v>video games</v>
      </c>
      <c r="S2130" s="11">
        <f>(((J2130/60)/60)/24)+DATE(1970,1,1)</f>
        <v>41843.772789351853</v>
      </c>
      <c r="T2130" s="12">
        <f>(((I2130/60)/60)/24)+DATE(1970,1,1)</f>
        <v>41903.772789351853</v>
      </c>
      <c r="U2130" s="14">
        <f>YEAR(T2130)</f>
        <v>2014</v>
      </c>
    </row>
    <row r="2131" spans="1:21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>ROUND(((E2131 / D2131)*100), 0)</f>
        <v>12</v>
      </c>
      <c r="P2131">
        <f>IF(L2131&lt;&gt;0, ROUND(E2131/L2131, 2), 0)</f>
        <v>19.670000000000002</v>
      </c>
      <c r="Q2131" s="5" t="str">
        <f>LEFT(N2131, SEARCH("/",N2131,1)-1)</f>
        <v>games</v>
      </c>
      <c r="R2131" s="5" t="str">
        <f>RIGHT(N2131, LEN(N2131) - LEN(Q2131) - 1)</f>
        <v>video games</v>
      </c>
      <c r="S2131" s="11">
        <f>(((J2131/60)/60)/24)+DATE(1970,1,1)</f>
        <v>42409.024305555555</v>
      </c>
      <c r="T2131" s="12">
        <f>(((I2131/60)/60)/24)+DATE(1970,1,1)</f>
        <v>42439.024305555555</v>
      </c>
      <c r="U2131" s="14">
        <f>YEAR(T2131)</f>
        <v>2016</v>
      </c>
    </row>
    <row r="2132" spans="1:21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>ROUND(((E2132 / D2132)*100), 0)</f>
        <v>0</v>
      </c>
      <c r="P2132">
        <f>IF(L2132&lt;&gt;0, ROUND(E2132/L2132, 2), 0)</f>
        <v>21.25</v>
      </c>
      <c r="Q2132" s="5" t="str">
        <f>LEFT(N2132, SEARCH("/",N2132,1)-1)</f>
        <v>games</v>
      </c>
      <c r="R2132" s="5" t="str">
        <f>RIGHT(N2132, LEN(N2132) - LEN(Q2132) - 1)</f>
        <v>video games</v>
      </c>
      <c r="S2132" s="11">
        <f>(((J2132/60)/60)/24)+DATE(1970,1,1)</f>
        <v>41832.086377314816</v>
      </c>
      <c r="T2132" s="12">
        <f>(((I2132/60)/60)/24)+DATE(1970,1,1)</f>
        <v>41867.086377314816</v>
      </c>
      <c r="U2132" s="14">
        <f>YEAR(T2132)</f>
        <v>2014</v>
      </c>
    </row>
    <row r="2133" spans="1:21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>ROUND(((E2133 / D2133)*100), 0)</f>
        <v>5</v>
      </c>
      <c r="P2133">
        <f>IF(L2133&lt;&gt;0, ROUND(E2133/L2133, 2), 0)</f>
        <v>8.33</v>
      </c>
      <c r="Q2133" s="5" t="str">
        <f>LEFT(N2133, SEARCH("/",N2133,1)-1)</f>
        <v>games</v>
      </c>
      <c r="R2133" s="5" t="str">
        <f>RIGHT(N2133, LEN(N2133) - LEN(Q2133) - 1)</f>
        <v>video games</v>
      </c>
      <c r="S2133" s="11">
        <f>(((J2133/60)/60)/24)+DATE(1970,1,1)</f>
        <v>42167.207071759258</v>
      </c>
      <c r="T2133" s="12">
        <f>(((I2133/60)/60)/24)+DATE(1970,1,1)</f>
        <v>42197.207071759258</v>
      </c>
      <c r="U2133" s="14">
        <f>YEAR(T2133)</f>
        <v>2015</v>
      </c>
    </row>
    <row r="2134" spans="1:21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>ROUND(((E2134 / D2134)*100), 0)</f>
        <v>2</v>
      </c>
      <c r="P2134">
        <f>IF(L2134&lt;&gt;0, ROUND(E2134/L2134, 2), 0)</f>
        <v>21.34</v>
      </c>
      <c r="Q2134" s="5" t="str">
        <f>LEFT(N2134, SEARCH("/",N2134,1)-1)</f>
        <v>games</v>
      </c>
      <c r="R2134" s="5" t="str">
        <f>RIGHT(N2134, LEN(N2134) - LEN(Q2134) - 1)</f>
        <v>video games</v>
      </c>
      <c r="S2134" s="11">
        <f>(((J2134/60)/60)/24)+DATE(1970,1,1)</f>
        <v>41643.487175925926</v>
      </c>
      <c r="T2134" s="12">
        <f>(((I2134/60)/60)/24)+DATE(1970,1,1)</f>
        <v>41673.487175925926</v>
      </c>
      <c r="U2134" s="14">
        <f>YEAR(T2134)</f>
        <v>2014</v>
      </c>
    </row>
    <row r="2135" spans="1:21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>ROUND(((E2135 / D2135)*100), 0)</f>
        <v>2</v>
      </c>
      <c r="P2135">
        <f>IF(L2135&lt;&gt;0, ROUND(E2135/L2135, 2), 0)</f>
        <v>5.33</v>
      </c>
      <c r="Q2135" s="5" t="str">
        <f>LEFT(N2135, SEARCH("/",N2135,1)-1)</f>
        <v>games</v>
      </c>
      <c r="R2135" s="5" t="str">
        <f>RIGHT(N2135, LEN(N2135) - LEN(Q2135) - 1)</f>
        <v>video games</v>
      </c>
      <c r="S2135" s="11">
        <f>(((J2135/60)/60)/24)+DATE(1970,1,1)</f>
        <v>40619.097210648149</v>
      </c>
      <c r="T2135" s="12">
        <f>(((I2135/60)/60)/24)+DATE(1970,1,1)</f>
        <v>40657.290972222225</v>
      </c>
      <c r="U2135" s="14">
        <f>YEAR(T2135)</f>
        <v>2011</v>
      </c>
    </row>
    <row r="2136" spans="1:21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>ROUND(((E2136 / D2136)*100), 0)</f>
        <v>2</v>
      </c>
      <c r="P2136">
        <f>IF(L2136&lt;&gt;0, ROUND(E2136/L2136, 2), 0)</f>
        <v>34.67</v>
      </c>
      <c r="Q2136" s="5" t="str">
        <f>LEFT(N2136, SEARCH("/",N2136,1)-1)</f>
        <v>games</v>
      </c>
      <c r="R2136" s="5" t="str">
        <f>RIGHT(N2136, LEN(N2136) - LEN(Q2136) - 1)</f>
        <v>video games</v>
      </c>
      <c r="S2136" s="11">
        <f>(((J2136/60)/60)/24)+DATE(1970,1,1)</f>
        <v>41361.886469907404</v>
      </c>
      <c r="T2136" s="12">
        <f>(((I2136/60)/60)/24)+DATE(1970,1,1)</f>
        <v>41391.886469907404</v>
      </c>
      <c r="U2136" s="14">
        <f>YEAR(T2136)</f>
        <v>2013</v>
      </c>
    </row>
    <row r="2137" spans="1:21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>ROUND(((E2137 / D2137)*100), 0)</f>
        <v>10</v>
      </c>
      <c r="P2137">
        <f>IF(L2137&lt;&gt;0, ROUND(E2137/L2137, 2), 0)</f>
        <v>21.73</v>
      </c>
      <c r="Q2137" s="5" t="str">
        <f>LEFT(N2137, SEARCH("/",N2137,1)-1)</f>
        <v>games</v>
      </c>
      <c r="R2137" s="5" t="str">
        <f>RIGHT(N2137, LEN(N2137) - LEN(Q2137) - 1)</f>
        <v>video games</v>
      </c>
      <c r="S2137" s="11">
        <f>(((J2137/60)/60)/24)+DATE(1970,1,1)</f>
        <v>41156.963344907403</v>
      </c>
      <c r="T2137" s="12">
        <f>(((I2137/60)/60)/24)+DATE(1970,1,1)</f>
        <v>41186.963344907403</v>
      </c>
      <c r="U2137" s="14">
        <f>YEAR(T2137)</f>
        <v>2012</v>
      </c>
    </row>
    <row r="2138" spans="1:21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>ROUND(((E2138 / D2138)*100), 0)</f>
        <v>0</v>
      </c>
      <c r="P2138">
        <f>IF(L2138&lt;&gt;0, ROUND(E2138/L2138, 2), 0)</f>
        <v>11.92</v>
      </c>
      <c r="Q2138" s="5" t="str">
        <f>LEFT(N2138, SEARCH("/",N2138,1)-1)</f>
        <v>games</v>
      </c>
      <c r="R2138" s="5" t="str">
        <f>RIGHT(N2138, LEN(N2138) - LEN(Q2138) - 1)</f>
        <v>video games</v>
      </c>
      <c r="S2138" s="11">
        <f>(((J2138/60)/60)/24)+DATE(1970,1,1)</f>
        <v>41536.509097222224</v>
      </c>
      <c r="T2138" s="12">
        <f>(((I2138/60)/60)/24)+DATE(1970,1,1)</f>
        <v>41566.509097222224</v>
      </c>
      <c r="U2138" s="14">
        <f>YEAR(T2138)</f>
        <v>2013</v>
      </c>
    </row>
    <row r="2139" spans="1:21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>ROUND(((E2139 / D2139)*100), 0)</f>
        <v>28</v>
      </c>
      <c r="P2139">
        <f>IF(L2139&lt;&gt;0, ROUND(E2139/L2139, 2), 0)</f>
        <v>26.6</v>
      </c>
      <c r="Q2139" s="5" t="str">
        <f>LEFT(N2139, SEARCH("/",N2139,1)-1)</f>
        <v>games</v>
      </c>
      <c r="R2139" s="5" t="str">
        <f>RIGHT(N2139, LEN(N2139) - LEN(Q2139) - 1)</f>
        <v>video games</v>
      </c>
      <c r="S2139" s="11">
        <f>(((J2139/60)/60)/24)+DATE(1970,1,1)</f>
        <v>41948.771168981482</v>
      </c>
      <c r="T2139" s="12">
        <f>(((I2139/60)/60)/24)+DATE(1970,1,1)</f>
        <v>41978.771168981482</v>
      </c>
      <c r="U2139" s="14">
        <f>YEAR(T2139)</f>
        <v>2014</v>
      </c>
    </row>
    <row r="2140" spans="1:21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>ROUND(((E2140 / D2140)*100), 0)</f>
        <v>13</v>
      </c>
      <c r="P2140">
        <f>IF(L2140&lt;&gt;0, ROUND(E2140/L2140, 2), 0)</f>
        <v>10.67</v>
      </c>
      <c r="Q2140" s="5" t="str">
        <f>LEFT(N2140, SEARCH("/",N2140,1)-1)</f>
        <v>games</v>
      </c>
      <c r="R2140" s="5" t="str">
        <f>RIGHT(N2140, LEN(N2140) - LEN(Q2140) - 1)</f>
        <v>video games</v>
      </c>
      <c r="S2140" s="11">
        <f>(((J2140/60)/60)/24)+DATE(1970,1,1)</f>
        <v>41557.013182870374</v>
      </c>
      <c r="T2140" s="12">
        <f>(((I2140/60)/60)/24)+DATE(1970,1,1)</f>
        <v>41587.054849537039</v>
      </c>
      <c r="U2140" s="14">
        <f>YEAR(T2140)</f>
        <v>2013</v>
      </c>
    </row>
    <row r="2141" spans="1:21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>ROUND(((E2141 / D2141)*100), 0)</f>
        <v>5</v>
      </c>
      <c r="P2141">
        <f>IF(L2141&lt;&gt;0, ROUND(E2141/L2141, 2), 0)</f>
        <v>29.04</v>
      </c>
      <c r="Q2141" s="5" t="str">
        <f>LEFT(N2141, SEARCH("/",N2141,1)-1)</f>
        <v>games</v>
      </c>
      <c r="R2141" s="5" t="str">
        <f>RIGHT(N2141, LEN(N2141) - LEN(Q2141) - 1)</f>
        <v>video games</v>
      </c>
      <c r="S2141" s="11">
        <f>(((J2141/60)/60)/24)+DATE(1970,1,1)</f>
        <v>42647.750092592592</v>
      </c>
      <c r="T2141" s="12">
        <f>(((I2141/60)/60)/24)+DATE(1970,1,1)</f>
        <v>42677.750092592592</v>
      </c>
      <c r="U2141" s="14">
        <f>YEAR(T2141)</f>
        <v>2016</v>
      </c>
    </row>
    <row r="2142" spans="1:21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>ROUND(((E2142 / D2142)*100), 0)</f>
        <v>0</v>
      </c>
      <c r="P2142">
        <f>IF(L2142&lt;&gt;0, ROUND(E2142/L2142, 2), 0)</f>
        <v>50.91</v>
      </c>
      <c r="Q2142" s="5" t="str">
        <f>LEFT(N2142, SEARCH("/",N2142,1)-1)</f>
        <v>games</v>
      </c>
      <c r="R2142" s="5" t="str">
        <f>RIGHT(N2142, LEN(N2142) - LEN(Q2142) - 1)</f>
        <v>video games</v>
      </c>
      <c r="S2142" s="11">
        <f>(((J2142/60)/60)/24)+DATE(1970,1,1)</f>
        <v>41255.833611111113</v>
      </c>
      <c r="T2142" s="12">
        <f>(((I2142/60)/60)/24)+DATE(1970,1,1)</f>
        <v>41285.833611111113</v>
      </c>
      <c r="U2142" s="14">
        <f>YEAR(T2142)</f>
        <v>2013</v>
      </c>
    </row>
    <row r="2143" spans="1:21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>ROUND(((E2143 / D2143)*100), 0)</f>
        <v>0</v>
      </c>
      <c r="P2143">
        <f>IF(L2143&lt;&gt;0, ROUND(E2143/L2143, 2), 0)</f>
        <v>0</v>
      </c>
      <c r="Q2143" s="5" t="str">
        <f>LEFT(N2143, SEARCH("/",N2143,1)-1)</f>
        <v>games</v>
      </c>
      <c r="R2143" s="5" t="str">
        <f>RIGHT(N2143, LEN(N2143) - LEN(Q2143) - 1)</f>
        <v>video games</v>
      </c>
      <c r="S2143" s="11">
        <f>(((J2143/60)/60)/24)+DATE(1970,1,1)</f>
        <v>41927.235636574071</v>
      </c>
      <c r="T2143" s="12">
        <f>(((I2143/60)/60)/24)+DATE(1970,1,1)</f>
        <v>41957.277303240742</v>
      </c>
      <c r="U2143" s="14">
        <f>YEAR(T2143)</f>
        <v>2014</v>
      </c>
    </row>
    <row r="2144" spans="1:21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>ROUND(((E2144 / D2144)*100), 0)</f>
        <v>6</v>
      </c>
      <c r="P2144">
        <f>IF(L2144&lt;&gt;0, ROUND(E2144/L2144, 2), 0)</f>
        <v>50.08</v>
      </c>
      <c r="Q2144" s="5" t="str">
        <f>LEFT(N2144, SEARCH("/",N2144,1)-1)</f>
        <v>games</v>
      </c>
      <c r="R2144" s="5" t="str">
        <f>RIGHT(N2144, LEN(N2144) - LEN(Q2144) - 1)</f>
        <v>video games</v>
      </c>
      <c r="S2144" s="11">
        <f>(((J2144/60)/60)/24)+DATE(1970,1,1)</f>
        <v>42340.701504629629</v>
      </c>
      <c r="T2144" s="12">
        <f>(((I2144/60)/60)/24)+DATE(1970,1,1)</f>
        <v>42368.701504629629</v>
      </c>
      <c r="U2144" s="14">
        <f>YEAR(T2144)</f>
        <v>2015</v>
      </c>
    </row>
    <row r="2145" spans="1:21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>ROUND(((E2145 / D2145)*100), 0)</f>
        <v>11</v>
      </c>
      <c r="P2145">
        <f>IF(L2145&lt;&gt;0, ROUND(E2145/L2145, 2), 0)</f>
        <v>45</v>
      </c>
      <c r="Q2145" s="5" t="str">
        <f>LEFT(N2145, SEARCH("/",N2145,1)-1)</f>
        <v>games</v>
      </c>
      <c r="R2145" s="5" t="str">
        <f>RIGHT(N2145, LEN(N2145) - LEN(Q2145) - 1)</f>
        <v>video games</v>
      </c>
      <c r="S2145" s="11">
        <f>(((J2145/60)/60)/24)+DATE(1970,1,1)</f>
        <v>40332.886712962965</v>
      </c>
      <c r="T2145" s="12">
        <f>(((I2145/60)/60)/24)+DATE(1970,1,1)</f>
        <v>40380.791666666664</v>
      </c>
      <c r="U2145" s="14">
        <f>YEAR(T2145)</f>
        <v>2010</v>
      </c>
    </row>
    <row r="2146" spans="1:21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>ROUND(((E2146 / D2146)*100), 0)</f>
        <v>2</v>
      </c>
      <c r="P2146">
        <f>IF(L2146&lt;&gt;0, ROUND(E2146/L2146, 2), 0)</f>
        <v>25.29</v>
      </c>
      <c r="Q2146" s="5" t="str">
        <f>LEFT(N2146, SEARCH("/",N2146,1)-1)</f>
        <v>games</v>
      </c>
      <c r="R2146" s="5" t="str">
        <f>RIGHT(N2146, LEN(N2146) - LEN(Q2146) - 1)</f>
        <v>video games</v>
      </c>
      <c r="S2146" s="11">
        <f>(((J2146/60)/60)/24)+DATE(1970,1,1)</f>
        <v>41499.546759259261</v>
      </c>
      <c r="T2146" s="12">
        <f>(((I2146/60)/60)/24)+DATE(1970,1,1)</f>
        <v>41531.546759259261</v>
      </c>
      <c r="U2146" s="14">
        <f>YEAR(T2146)</f>
        <v>2013</v>
      </c>
    </row>
    <row r="2147" spans="1:21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>ROUND(((E2147 / D2147)*100), 0)</f>
        <v>30</v>
      </c>
      <c r="P2147">
        <f>IF(L2147&lt;&gt;0, ROUND(E2147/L2147, 2), 0)</f>
        <v>51.29</v>
      </c>
      <c r="Q2147" s="5" t="str">
        <f>LEFT(N2147, SEARCH("/",N2147,1)-1)</f>
        <v>games</v>
      </c>
      <c r="R2147" s="5" t="str">
        <f>RIGHT(N2147, LEN(N2147) - LEN(Q2147) - 1)</f>
        <v>video games</v>
      </c>
      <c r="S2147" s="11">
        <f>(((J2147/60)/60)/24)+DATE(1970,1,1)</f>
        <v>41575.237430555557</v>
      </c>
      <c r="T2147" s="12">
        <f>(((I2147/60)/60)/24)+DATE(1970,1,1)</f>
        <v>41605.279097222221</v>
      </c>
      <c r="U2147" s="14">
        <f>YEAR(T2147)</f>
        <v>2013</v>
      </c>
    </row>
    <row r="2148" spans="1:21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>ROUND(((E2148 / D2148)*100), 0)</f>
        <v>0</v>
      </c>
      <c r="P2148">
        <f>IF(L2148&lt;&gt;0, ROUND(E2148/L2148, 2), 0)</f>
        <v>1</v>
      </c>
      <c r="Q2148" s="5" t="str">
        <f>LEFT(N2148, SEARCH("/",N2148,1)-1)</f>
        <v>games</v>
      </c>
      <c r="R2148" s="5" t="str">
        <f>RIGHT(N2148, LEN(N2148) - LEN(Q2148) - 1)</f>
        <v>video games</v>
      </c>
      <c r="S2148" s="11">
        <f>(((J2148/60)/60)/24)+DATE(1970,1,1)</f>
        <v>42397.679513888885</v>
      </c>
      <c r="T2148" s="12">
        <f>(((I2148/60)/60)/24)+DATE(1970,1,1)</f>
        <v>42411.679513888885</v>
      </c>
      <c r="U2148" s="14">
        <f>YEAR(T2148)</f>
        <v>2016</v>
      </c>
    </row>
    <row r="2149" spans="1:21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>ROUND(((E2149 / D2149)*100), 0)</f>
        <v>1</v>
      </c>
      <c r="P2149">
        <f>IF(L2149&lt;&gt;0, ROUND(E2149/L2149, 2), 0)</f>
        <v>49.38</v>
      </c>
      <c r="Q2149" s="5" t="str">
        <f>LEFT(N2149, SEARCH("/",N2149,1)-1)</f>
        <v>games</v>
      </c>
      <c r="R2149" s="5" t="str">
        <f>RIGHT(N2149, LEN(N2149) - LEN(Q2149) - 1)</f>
        <v>video games</v>
      </c>
      <c r="S2149" s="11">
        <f>(((J2149/60)/60)/24)+DATE(1970,1,1)</f>
        <v>41927.295694444445</v>
      </c>
      <c r="T2149" s="12">
        <f>(((I2149/60)/60)/24)+DATE(1970,1,1)</f>
        <v>41959.337361111116</v>
      </c>
      <c r="U2149" s="14">
        <f>YEAR(T2149)</f>
        <v>2014</v>
      </c>
    </row>
    <row r="2150" spans="1:21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>ROUND(((E2150 / D2150)*100), 0)</f>
        <v>2</v>
      </c>
      <c r="P2150">
        <f>IF(L2150&lt;&gt;0, ROUND(E2150/L2150, 2), 0)</f>
        <v>1</v>
      </c>
      <c r="Q2150" s="5" t="str">
        <f>LEFT(N2150, SEARCH("/",N2150,1)-1)</f>
        <v>games</v>
      </c>
      <c r="R2150" s="5" t="str">
        <f>RIGHT(N2150, LEN(N2150) - LEN(Q2150) - 1)</f>
        <v>video games</v>
      </c>
      <c r="S2150" s="11">
        <f>(((J2150/60)/60)/24)+DATE(1970,1,1)</f>
        <v>42066.733587962968</v>
      </c>
      <c r="T2150" s="12">
        <f>(((I2150/60)/60)/24)+DATE(1970,1,1)</f>
        <v>42096.691921296297</v>
      </c>
      <c r="U2150" s="14">
        <f>YEAR(T2150)</f>
        <v>2015</v>
      </c>
    </row>
    <row r="2151" spans="1:21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>ROUND(((E2151 / D2151)*100), 0)</f>
        <v>0</v>
      </c>
      <c r="P2151">
        <f>IF(L2151&lt;&gt;0, ROUND(E2151/L2151, 2), 0)</f>
        <v>0</v>
      </c>
      <c r="Q2151" s="5" t="str">
        <f>LEFT(N2151, SEARCH("/",N2151,1)-1)</f>
        <v>games</v>
      </c>
      <c r="R2151" s="5" t="str">
        <f>RIGHT(N2151, LEN(N2151) - LEN(Q2151) - 1)</f>
        <v>video games</v>
      </c>
      <c r="S2151" s="11">
        <f>(((J2151/60)/60)/24)+DATE(1970,1,1)</f>
        <v>40355.024953703702</v>
      </c>
      <c r="T2151" s="12">
        <f>(((I2151/60)/60)/24)+DATE(1970,1,1)</f>
        <v>40390</v>
      </c>
      <c r="U2151" s="14">
        <f>YEAR(T2151)</f>
        <v>2010</v>
      </c>
    </row>
    <row r="2152" spans="1:21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>ROUND(((E2152 / D2152)*100), 0)</f>
        <v>1</v>
      </c>
      <c r="P2152">
        <f>IF(L2152&lt;&gt;0, ROUND(E2152/L2152, 2), 0)</f>
        <v>101.25</v>
      </c>
      <c r="Q2152" s="5" t="str">
        <f>LEFT(N2152, SEARCH("/",N2152,1)-1)</f>
        <v>games</v>
      </c>
      <c r="R2152" s="5" t="str">
        <f>RIGHT(N2152, LEN(N2152) - LEN(Q2152) - 1)</f>
        <v>video games</v>
      </c>
      <c r="S2152" s="11">
        <f>(((J2152/60)/60)/24)+DATE(1970,1,1)</f>
        <v>42534.284710648149</v>
      </c>
      <c r="T2152" s="12">
        <f>(((I2152/60)/60)/24)+DATE(1970,1,1)</f>
        <v>42564.284710648149</v>
      </c>
      <c r="U2152" s="14">
        <f>YEAR(T2152)</f>
        <v>2016</v>
      </c>
    </row>
    <row r="2153" spans="1:21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>ROUND(((E2153 / D2153)*100), 0)</f>
        <v>0</v>
      </c>
      <c r="P2153">
        <f>IF(L2153&lt;&gt;0, ROUND(E2153/L2153, 2), 0)</f>
        <v>19.670000000000002</v>
      </c>
      <c r="Q2153" s="5" t="str">
        <f>LEFT(N2153, SEARCH("/",N2153,1)-1)</f>
        <v>games</v>
      </c>
      <c r="R2153" s="5" t="str">
        <f>RIGHT(N2153, LEN(N2153) - LEN(Q2153) - 1)</f>
        <v>video games</v>
      </c>
      <c r="S2153" s="11">
        <f>(((J2153/60)/60)/24)+DATE(1970,1,1)</f>
        <v>42520.847384259265</v>
      </c>
      <c r="T2153" s="12">
        <f>(((I2153/60)/60)/24)+DATE(1970,1,1)</f>
        <v>42550.847384259265</v>
      </c>
      <c r="U2153" s="14">
        <f>YEAR(T2153)</f>
        <v>2016</v>
      </c>
    </row>
    <row r="2154" spans="1:21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>ROUND(((E2154 / D2154)*100), 0)</f>
        <v>0</v>
      </c>
      <c r="P2154">
        <f>IF(L2154&lt;&gt;0, ROUND(E2154/L2154, 2), 0)</f>
        <v>12.5</v>
      </c>
      <c r="Q2154" s="5" t="str">
        <f>LEFT(N2154, SEARCH("/",N2154,1)-1)</f>
        <v>games</v>
      </c>
      <c r="R2154" s="5" t="str">
        <f>RIGHT(N2154, LEN(N2154) - LEN(Q2154) - 1)</f>
        <v>video games</v>
      </c>
      <c r="S2154" s="11">
        <f>(((J2154/60)/60)/24)+DATE(1970,1,1)</f>
        <v>41683.832280092596</v>
      </c>
      <c r="T2154" s="12">
        <f>(((I2154/60)/60)/24)+DATE(1970,1,1)</f>
        <v>41713.790613425925</v>
      </c>
      <c r="U2154" s="14">
        <f>YEAR(T2154)</f>
        <v>2014</v>
      </c>
    </row>
    <row r="2155" spans="1:21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>ROUND(((E2155 / D2155)*100), 0)</f>
        <v>0</v>
      </c>
      <c r="P2155">
        <f>IF(L2155&lt;&gt;0, ROUND(E2155/L2155, 2), 0)</f>
        <v>8.5</v>
      </c>
      <c r="Q2155" s="5" t="str">
        <f>LEFT(N2155, SEARCH("/",N2155,1)-1)</f>
        <v>games</v>
      </c>
      <c r="R2155" s="5" t="str">
        <f>RIGHT(N2155, LEN(N2155) - LEN(Q2155) - 1)</f>
        <v>video games</v>
      </c>
      <c r="S2155" s="11">
        <f>(((J2155/60)/60)/24)+DATE(1970,1,1)</f>
        <v>41974.911087962959</v>
      </c>
      <c r="T2155" s="12">
        <f>(((I2155/60)/60)/24)+DATE(1970,1,1)</f>
        <v>42014.332638888889</v>
      </c>
      <c r="U2155" s="14">
        <f>YEAR(T2155)</f>
        <v>2015</v>
      </c>
    </row>
    <row r="2156" spans="1:21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>ROUND(((E2156 / D2156)*100), 0)</f>
        <v>1</v>
      </c>
      <c r="P2156">
        <f>IF(L2156&lt;&gt;0, ROUND(E2156/L2156, 2), 0)</f>
        <v>1</v>
      </c>
      <c r="Q2156" s="5" t="str">
        <f>LEFT(N2156, SEARCH("/",N2156,1)-1)</f>
        <v>games</v>
      </c>
      <c r="R2156" s="5" t="str">
        <f>RIGHT(N2156, LEN(N2156) - LEN(Q2156) - 1)</f>
        <v>video games</v>
      </c>
      <c r="S2156" s="11">
        <f>(((J2156/60)/60)/24)+DATE(1970,1,1)</f>
        <v>41647.632256944446</v>
      </c>
      <c r="T2156" s="12">
        <f>(((I2156/60)/60)/24)+DATE(1970,1,1)</f>
        <v>41667.632256944446</v>
      </c>
      <c r="U2156" s="14">
        <f>YEAR(T2156)</f>
        <v>2014</v>
      </c>
    </row>
    <row r="2157" spans="1:21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>ROUND(((E2157 / D2157)*100), 0)</f>
        <v>2</v>
      </c>
      <c r="P2157">
        <f>IF(L2157&lt;&gt;0, ROUND(E2157/L2157, 2), 0)</f>
        <v>23</v>
      </c>
      <c r="Q2157" s="5" t="str">
        <f>LEFT(N2157, SEARCH("/",N2157,1)-1)</f>
        <v>games</v>
      </c>
      <c r="R2157" s="5" t="str">
        <f>RIGHT(N2157, LEN(N2157) - LEN(Q2157) - 1)</f>
        <v>video games</v>
      </c>
      <c r="S2157" s="11">
        <f>(((J2157/60)/60)/24)+DATE(1970,1,1)</f>
        <v>42430.747511574074</v>
      </c>
      <c r="T2157" s="12">
        <f>(((I2157/60)/60)/24)+DATE(1970,1,1)</f>
        <v>42460.70584490741</v>
      </c>
      <c r="U2157" s="14">
        <f>YEAR(T2157)</f>
        <v>2016</v>
      </c>
    </row>
    <row r="2158" spans="1:21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>ROUND(((E2158 / D2158)*100), 0)</f>
        <v>3</v>
      </c>
      <c r="P2158">
        <f>IF(L2158&lt;&gt;0, ROUND(E2158/L2158, 2), 0)</f>
        <v>17.989999999999998</v>
      </c>
      <c r="Q2158" s="5" t="str">
        <f>LEFT(N2158, SEARCH("/",N2158,1)-1)</f>
        <v>games</v>
      </c>
      <c r="R2158" s="5" t="str">
        <f>RIGHT(N2158, LEN(N2158) - LEN(Q2158) - 1)</f>
        <v>video games</v>
      </c>
      <c r="S2158" s="11">
        <f>(((J2158/60)/60)/24)+DATE(1970,1,1)</f>
        <v>41488.85423611111</v>
      </c>
      <c r="T2158" s="12">
        <f>(((I2158/60)/60)/24)+DATE(1970,1,1)</f>
        <v>41533.85423611111</v>
      </c>
      <c r="U2158" s="14">
        <f>YEAR(T2158)</f>
        <v>2013</v>
      </c>
    </row>
    <row r="2159" spans="1:21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>ROUND(((E2159 / D2159)*100), 0)</f>
        <v>28</v>
      </c>
      <c r="P2159">
        <f>IF(L2159&lt;&gt;0, ROUND(E2159/L2159, 2), 0)</f>
        <v>370.95</v>
      </c>
      <c r="Q2159" s="5" t="str">
        <f>LEFT(N2159, SEARCH("/",N2159,1)-1)</f>
        <v>games</v>
      </c>
      <c r="R2159" s="5" t="str">
        <f>RIGHT(N2159, LEN(N2159) - LEN(Q2159) - 1)</f>
        <v>video games</v>
      </c>
      <c r="S2159" s="11">
        <f>(((J2159/60)/60)/24)+DATE(1970,1,1)</f>
        <v>42694.98128472222</v>
      </c>
      <c r="T2159" s="12">
        <f>(((I2159/60)/60)/24)+DATE(1970,1,1)</f>
        <v>42727.332638888889</v>
      </c>
      <c r="U2159" s="14">
        <f>YEAR(T2159)</f>
        <v>2016</v>
      </c>
    </row>
    <row r="2160" spans="1:21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>ROUND(((E2160 / D2160)*100), 0)</f>
        <v>7</v>
      </c>
      <c r="P2160">
        <f>IF(L2160&lt;&gt;0, ROUND(E2160/L2160, 2), 0)</f>
        <v>63.57</v>
      </c>
      <c r="Q2160" s="5" t="str">
        <f>LEFT(N2160, SEARCH("/",N2160,1)-1)</f>
        <v>games</v>
      </c>
      <c r="R2160" s="5" t="str">
        <f>RIGHT(N2160, LEN(N2160) - LEN(Q2160) - 1)</f>
        <v>video games</v>
      </c>
      <c r="S2160" s="11">
        <f>(((J2160/60)/60)/24)+DATE(1970,1,1)</f>
        <v>41264.853865740741</v>
      </c>
      <c r="T2160" s="12">
        <f>(((I2160/60)/60)/24)+DATE(1970,1,1)</f>
        <v>41309.853865740741</v>
      </c>
      <c r="U2160" s="14">
        <f>YEAR(T2160)</f>
        <v>2013</v>
      </c>
    </row>
    <row r="2161" spans="1:21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>ROUND(((E2161 / D2161)*100), 0)</f>
        <v>1</v>
      </c>
      <c r="P2161">
        <f>IF(L2161&lt;&gt;0, ROUND(E2161/L2161, 2), 0)</f>
        <v>13</v>
      </c>
      <c r="Q2161" s="5" t="str">
        <f>LEFT(N2161, SEARCH("/",N2161,1)-1)</f>
        <v>games</v>
      </c>
      <c r="R2161" s="5" t="str">
        <f>RIGHT(N2161, LEN(N2161) - LEN(Q2161) - 1)</f>
        <v>video games</v>
      </c>
      <c r="S2161" s="11">
        <f>(((J2161/60)/60)/24)+DATE(1970,1,1)</f>
        <v>40710.731180555551</v>
      </c>
      <c r="T2161" s="12">
        <f>(((I2161/60)/60)/24)+DATE(1970,1,1)</f>
        <v>40740.731180555551</v>
      </c>
      <c r="U2161" s="14">
        <f>YEAR(T2161)</f>
        <v>2011</v>
      </c>
    </row>
    <row r="2162" spans="1:21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>ROUND(((E2162 / D2162)*100), 0)</f>
        <v>1</v>
      </c>
      <c r="P2162">
        <f>IF(L2162&lt;&gt;0, ROUND(E2162/L2162, 2), 0)</f>
        <v>5.31</v>
      </c>
      <c r="Q2162" s="5" t="str">
        <f>LEFT(N2162, SEARCH("/",N2162,1)-1)</f>
        <v>games</v>
      </c>
      <c r="R2162" s="5" t="str">
        <f>RIGHT(N2162, LEN(N2162) - LEN(Q2162) - 1)</f>
        <v>video games</v>
      </c>
      <c r="S2162" s="11">
        <f>(((J2162/60)/60)/24)+DATE(1970,1,1)</f>
        <v>41018.711863425924</v>
      </c>
      <c r="T2162" s="12">
        <f>(((I2162/60)/60)/24)+DATE(1970,1,1)</f>
        <v>41048.711863425924</v>
      </c>
      <c r="U2162" s="14">
        <f>YEAR(T2162)</f>
        <v>2012</v>
      </c>
    </row>
    <row r="2163" spans="1:21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>ROUND(((E2163 / D2163)*100), 0)</f>
        <v>116</v>
      </c>
      <c r="P2163">
        <f>IF(L2163&lt;&gt;0, ROUND(E2163/L2163, 2), 0)</f>
        <v>35.619999999999997</v>
      </c>
      <c r="Q2163" s="5" t="str">
        <f>LEFT(N2163, SEARCH("/",N2163,1)-1)</f>
        <v>music</v>
      </c>
      <c r="R2163" s="5" t="str">
        <f>RIGHT(N2163, LEN(N2163) - LEN(Q2163) - 1)</f>
        <v>rock</v>
      </c>
      <c r="S2163" s="11">
        <f>(((J2163/60)/60)/24)+DATE(1970,1,1)</f>
        <v>42240.852534722217</v>
      </c>
      <c r="T2163" s="12">
        <f>(((I2163/60)/60)/24)+DATE(1970,1,1)</f>
        <v>42270.852534722217</v>
      </c>
      <c r="U2163" s="14">
        <f>YEAR(T2163)</f>
        <v>2015</v>
      </c>
    </row>
    <row r="2164" spans="1:21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>ROUND(((E2164 / D2164)*100), 0)</f>
        <v>112</v>
      </c>
      <c r="P2164">
        <f>IF(L2164&lt;&gt;0, ROUND(E2164/L2164, 2), 0)</f>
        <v>87.1</v>
      </c>
      <c r="Q2164" s="5" t="str">
        <f>LEFT(N2164, SEARCH("/",N2164,1)-1)</f>
        <v>music</v>
      </c>
      <c r="R2164" s="5" t="str">
        <f>RIGHT(N2164, LEN(N2164) - LEN(Q2164) - 1)</f>
        <v>rock</v>
      </c>
      <c r="S2164" s="11">
        <f>(((J2164/60)/60)/24)+DATE(1970,1,1)</f>
        <v>41813.766099537039</v>
      </c>
      <c r="T2164" s="12">
        <f>(((I2164/60)/60)/24)+DATE(1970,1,1)</f>
        <v>41844.766099537039</v>
      </c>
      <c r="U2164" s="14">
        <f>YEAR(T2164)</f>
        <v>2014</v>
      </c>
    </row>
    <row r="2165" spans="1:21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>ROUND(((E2165 / D2165)*100), 0)</f>
        <v>132</v>
      </c>
      <c r="P2165">
        <f>IF(L2165&lt;&gt;0, ROUND(E2165/L2165, 2), 0)</f>
        <v>75.11</v>
      </c>
      <c r="Q2165" s="5" t="str">
        <f>LEFT(N2165, SEARCH("/",N2165,1)-1)</f>
        <v>music</v>
      </c>
      <c r="R2165" s="5" t="str">
        <f>RIGHT(N2165, LEN(N2165) - LEN(Q2165) - 1)</f>
        <v>rock</v>
      </c>
      <c r="S2165" s="11">
        <f>(((J2165/60)/60)/24)+DATE(1970,1,1)</f>
        <v>42111.899537037039</v>
      </c>
      <c r="T2165" s="12">
        <f>(((I2165/60)/60)/24)+DATE(1970,1,1)</f>
        <v>42163.159722222219</v>
      </c>
      <c r="U2165" s="14">
        <f>YEAR(T2165)</f>
        <v>2015</v>
      </c>
    </row>
    <row r="2166" spans="1:21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>ROUND(((E2166 / D2166)*100), 0)</f>
        <v>103</v>
      </c>
      <c r="P2166">
        <f>IF(L2166&lt;&gt;0, ROUND(E2166/L2166, 2), 0)</f>
        <v>68.010000000000005</v>
      </c>
      <c r="Q2166" s="5" t="str">
        <f>LEFT(N2166, SEARCH("/",N2166,1)-1)</f>
        <v>music</v>
      </c>
      <c r="R2166" s="5" t="str">
        <f>RIGHT(N2166, LEN(N2166) - LEN(Q2166) - 1)</f>
        <v>rock</v>
      </c>
      <c r="S2166" s="11">
        <f>(((J2166/60)/60)/24)+DATE(1970,1,1)</f>
        <v>42515.71775462963</v>
      </c>
      <c r="T2166" s="12">
        <f>(((I2166/60)/60)/24)+DATE(1970,1,1)</f>
        <v>42546.165972222225</v>
      </c>
      <c r="U2166" s="14">
        <f>YEAR(T2166)</f>
        <v>2016</v>
      </c>
    </row>
    <row r="2167" spans="1:21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>ROUND(((E2167 / D2167)*100), 0)</f>
        <v>139</v>
      </c>
      <c r="P2167">
        <f>IF(L2167&lt;&gt;0, ROUND(E2167/L2167, 2), 0)</f>
        <v>29.62</v>
      </c>
      <c r="Q2167" s="5" t="str">
        <f>LEFT(N2167, SEARCH("/",N2167,1)-1)</f>
        <v>music</v>
      </c>
      <c r="R2167" s="5" t="str">
        <f>RIGHT(N2167, LEN(N2167) - LEN(Q2167) - 1)</f>
        <v>rock</v>
      </c>
      <c r="S2167" s="11">
        <f>(((J2167/60)/60)/24)+DATE(1970,1,1)</f>
        <v>42438.667071759264</v>
      </c>
      <c r="T2167" s="12">
        <f>(((I2167/60)/60)/24)+DATE(1970,1,1)</f>
        <v>42468.625405092593</v>
      </c>
      <c r="U2167" s="14">
        <f>YEAR(T2167)</f>
        <v>2016</v>
      </c>
    </row>
    <row r="2168" spans="1:21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>ROUND(((E2168 / D2168)*100), 0)</f>
        <v>147</v>
      </c>
      <c r="P2168">
        <f>IF(L2168&lt;&gt;0, ROUND(E2168/L2168, 2), 0)</f>
        <v>91.63</v>
      </c>
      <c r="Q2168" s="5" t="str">
        <f>LEFT(N2168, SEARCH("/",N2168,1)-1)</f>
        <v>music</v>
      </c>
      <c r="R2168" s="5" t="str">
        <f>RIGHT(N2168, LEN(N2168) - LEN(Q2168) - 1)</f>
        <v>rock</v>
      </c>
      <c r="S2168" s="11">
        <f>(((J2168/60)/60)/24)+DATE(1970,1,1)</f>
        <v>41933.838171296295</v>
      </c>
      <c r="T2168" s="12">
        <f>(((I2168/60)/60)/24)+DATE(1970,1,1)</f>
        <v>41978.879837962959</v>
      </c>
      <c r="U2168" s="14">
        <f>YEAR(T2168)</f>
        <v>2014</v>
      </c>
    </row>
    <row r="2169" spans="1:21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>ROUND(((E2169 / D2169)*100), 0)</f>
        <v>120</v>
      </c>
      <c r="P2169">
        <f>IF(L2169&lt;&gt;0, ROUND(E2169/L2169, 2), 0)</f>
        <v>22.5</v>
      </c>
      <c r="Q2169" s="5" t="str">
        <f>LEFT(N2169, SEARCH("/",N2169,1)-1)</f>
        <v>music</v>
      </c>
      <c r="R2169" s="5" t="str">
        <f>RIGHT(N2169, LEN(N2169) - LEN(Q2169) - 1)</f>
        <v>rock</v>
      </c>
      <c r="S2169" s="11">
        <f>(((J2169/60)/60)/24)+DATE(1970,1,1)</f>
        <v>41153.066400462965</v>
      </c>
      <c r="T2169" s="12">
        <f>(((I2169/60)/60)/24)+DATE(1970,1,1)</f>
        <v>41167.066400462965</v>
      </c>
      <c r="U2169" s="14">
        <f>YEAR(T2169)</f>
        <v>2012</v>
      </c>
    </row>
    <row r="2170" spans="1:21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>ROUND(((E2170 / D2170)*100), 0)</f>
        <v>122</v>
      </c>
      <c r="P2170">
        <f>IF(L2170&lt;&gt;0, ROUND(E2170/L2170, 2), 0)</f>
        <v>64.37</v>
      </c>
      <c r="Q2170" s="5" t="str">
        <f>LEFT(N2170, SEARCH("/",N2170,1)-1)</f>
        <v>music</v>
      </c>
      <c r="R2170" s="5" t="str">
        <f>RIGHT(N2170, LEN(N2170) - LEN(Q2170) - 1)</f>
        <v>rock</v>
      </c>
      <c r="S2170" s="11">
        <f>(((J2170/60)/60)/24)+DATE(1970,1,1)</f>
        <v>42745.600243055553</v>
      </c>
      <c r="T2170" s="12">
        <f>(((I2170/60)/60)/24)+DATE(1970,1,1)</f>
        <v>42776.208333333328</v>
      </c>
      <c r="U2170" s="14">
        <f>YEAR(T2170)</f>
        <v>2017</v>
      </c>
    </row>
    <row r="2171" spans="1:21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>ROUND(((E2171 / D2171)*100), 0)</f>
        <v>100</v>
      </c>
      <c r="P2171">
        <f>IF(L2171&lt;&gt;0, ROUND(E2171/L2171, 2), 0)</f>
        <v>21.86</v>
      </c>
      <c r="Q2171" s="5" t="str">
        <f>LEFT(N2171, SEARCH("/",N2171,1)-1)</f>
        <v>music</v>
      </c>
      <c r="R2171" s="5" t="str">
        <f>RIGHT(N2171, LEN(N2171) - LEN(Q2171) - 1)</f>
        <v>rock</v>
      </c>
      <c r="S2171" s="11">
        <f>(((J2171/60)/60)/24)+DATE(1970,1,1)</f>
        <v>42793.700821759259</v>
      </c>
      <c r="T2171" s="12">
        <f>(((I2171/60)/60)/24)+DATE(1970,1,1)</f>
        <v>42796.700821759259</v>
      </c>
      <c r="U2171" s="14">
        <f>YEAR(T2171)</f>
        <v>2017</v>
      </c>
    </row>
    <row r="2172" spans="1:21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>ROUND(((E2172 / D2172)*100), 0)</f>
        <v>181</v>
      </c>
      <c r="P2172">
        <f>IF(L2172&lt;&gt;0, ROUND(E2172/L2172, 2), 0)</f>
        <v>33.32</v>
      </c>
      <c r="Q2172" s="5" t="str">
        <f>LEFT(N2172, SEARCH("/",N2172,1)-1)</f>
        <v>music</v>
      </c>
      <c r="R2172" s="5" t="str">
        <f>RIGHT(N2172, LEN(N2172) - LEN(Q2172) - 1)</f>
        <v>rock</v>
      </c>
      <c r="S2172" s="11">
        <f>(((J2172/60)/60)/24)+DATE(1970,1,1)</f>
        <v>42198.750254629631</v>
      </c>
      <c r="T2172" s="12">
        <f>(((I2172/60)/60)/24)+DATE(1970,1,1)</f>
        <v>42238.750254629631</v>
      </c>
      <c r="U2172" s="14">
        <f>YEAR(T2172)</f>
        <v>2015</v>
      </c>
    </row>
    <row r="2173" spans="1:21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>ROUND(((E2173 / D2173)*100), 0)</f>
        <v>106</v>
      </c>
      <c r="P2173">
        <f>IF(L2173&lt;&gt;0, ROUND(E2173/L2173, 2), 0)</f>
        <v>90.28</v>
      </c>
      <c r="Q2173" s="5" t="str">
        <f>LEFT(N2173, SEARCH("/",N2173,1)-1)</f>
        <v>music</v>
      </c>
      <c r="R2173" s="5" t="str">
        <f>RIGHT(N2173, LEN(N2173) - LEN(Q2173) - 1)</f>
        <v>rock</v>
      </c>
      <c r="S2173" s="11">
        <f>(((J2173/60)/60)/24)+DATE(1970,1,1)</f>
        <v>42141.95711805555</v>
      </c>
      <c r="T2173" s="12">
        <f>(((I2173/60)/60)/24)+DATE(1970,1,1)</f>
        <v>42177.208333333328</v>
      </c>
      <c r="U2173" s="14">
        <f>YEAR(T2173)</f>
        <v>2015</v>
      </c>
    </row>
    <row r="2174" spans="1:21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>ROUND(((E2174 / D2174)*100), 0)</f>
        <v>100</v>
      </c>
      <c r="P2174">
        <f>IF(L2174&lt;&gt;0, ROUND(E2174/L2174, 2), 0)</f>
        <v>76.92</v>
      </c>
      <c r="Q2174" s="5" t="str">
        <f>LEFT(N2174, SEARCH("/",N2174,1)-1)</f>
        <v>music</v>
      </c>
      <c r="R2174" s="5" t="str">
        <f>RIGHT(N2174, LEN(N2174) - LEN(Q2174) - 1)</f>
        <v>rock</v>
      </c>
      <c r="S2174" s="11">
        <f>(((J2174/60)/60)/24)+DATE(1970,1,1)</f>
        <v>42082.580092592587</v>
      </c>
      <c r="T2174" s="12">
        <f>(((I2174/60)/60)/24)+DATE(1970,1,1)</f>
        <v>42112.580092592587</v>
      </c>
      <c r="U2174" s="14">
        <f>YEAR(T2174)</f>
        <v>2015</v>
      </c>
    </row>
    <row r="2175" spans="1:21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>ROUND(((E2175 / D2175)*100), 0)</f>
        <v>127</v>
      </c>
      <c r="P2175">
        <f>IF(L2175&lt;&gt;0, ROUND(E2175/L2175, 2), 0)</f>
        <v>59.23</v>
      </c>
      <c r="Q2175" s="5" t="str">
        <f>LEFT(N2175, SEARCH("/",N2175,1)-1)</f>
        <v>music</v>
      </c>
      <c r="R2175" s="5" t="str">
        <f>RIGHT(N2175, LEN(N2175) - LEN(Q2175) - 1)</f>
        <v>rock</v>
      </c>
      <c r="S2175" s="11">
        <f>(((J2175/60)/60)/24)+DATE(1970,1,1)</f>
        <v>41495.692627314813</v>
      </c>
      <c r="T2175" s="12">
        <f>(((I2175/60)/60)/24)+DATE(1970,1,1)</f>
        <v>41527.165972222225</v>
      </c>
      <c r="U2175" s="14">
        <f>YEAR(T2175)</f>
        <v>2013</v>
      </c>
    </row>
    <row r="2176" spans="1:21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>ROUND(((E2176 / D2176)*100), 0)</f>
        <v>103</v>
      </c>
      <c r="P2176">
        <f>IF(L2176&lt;&gt;0, ROUND(E2176/L2176, 2), 0)</f>
        <v>65.38</v>
      </c>
      <c r="Q2176" s="5" t="str">
        <f>LEFT(N2176, SEARCH("/",N2176,1)-1)</f>
        <v>music</v>
      </c>
      <c r="R2176" s="5" t="str">
        <f>RIGHT(N2176, LEN(N2176) - LEN(Q2176) - 1)</f>
        <v>rock</v>
      </c>
      <c r="S2176" s="11">
        <f>(((J2176/60)/60)/24)+DATE(1970,1,1)</f>
        <v>42465.542905092589</v>
      </c>
      <c r="T2176" s="12">
        <f>(((I2176/60)/60)/24)+DATE(1970,1,1)</f>
        <v>42495.542905092589</v>
      </c>
      <c r="U2176" s="14">
        <f>YEAR(T2176)</f>
        <v>2016</v>
      </c>
    </row>
    <row r="2177" spans="1:21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>ROUND(((E2177 / D2177)*100), 0)</f>
        <v>250</v>
      </c>
      <c r="P2177">
        <f>IF(L2177&lt;&gt;0, ROUND(E2177/L2177, 2), 0)</f>
        <v>67.31</v>
      </c>
      <c r="Q2177" s="5" t="str">
        <f>LEFT(N2177, SEARCH("/",N2177,1)-1)</f>
        <v>music</v>
      </c>
      <c r="R2177" s="5" t="str">
        <f>RIGHT(N2177, LEN(N2177) - LEN(Q2177) - 1)</f>
        <v>rock</v>
      </c>
      <c r="S2177" s="11">
        <f>(((J2177/60)/60)/24)+DATE(1970,1,1)</f>
        <v>42565.009097222224</v>
      </c>
      <c r="T2177" s="12">
        <f>(((I2177/60)/60)/24)+DATE(1970,1,1)</f>
        <v>42572.009097222224</v>
      </c>
      <c r="U2177" s="14">
        <f>YEAR(T2177)</f>
        <v>2016</v>
      </c>
    </row>
    <row r="2178" spans="1:21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>ROUND(((E2178 / D2178)*100), 0)</f>
        <v>126</v>
      </c>
      <c r="P2178">
        <f>IF(L2178&lt;&gt;0, ROUND(E2178/L2178, 2), 0)</f>
        <v>88.75</v>
      </c>
      <c r="Q2178" s="5" t="str">
        <f>LEFT(N2178, SEARCH("/",N2178,1)-1)</f>
        <v>music</v>
      </c>
      <c r="R2178" s="5" t="str">
        <f>RIGHT(N2178, LEN(N2178) - LEN(Q2178) - 1)</f>
        <v>rock</v>
      </c>
      <c r="S2178" s="11">
        <f>(((J2178/60)/60)/24)+DATE(1970,1,1)</f>
        <v>42096.633206018523</v>
      </c>
      <c r="T2178" s="12">
        <f>(((I2178/60)/60)/24)+DATE(1970,1,1)</f>
        <v>42126.633206018523</v>
      </c>
      <c r="U2178" s="14">
        <f>YEAR(T2178)</f>
        <v>2015</v>
      </c>
    </row>
    <row r="2179" spans="1:21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>ROUND(((E2179 / D2179)*100), 0)</f>
        <v>100</v>
      </c>
      <c r="P2179">
        <f>IF(L2179&lt;&gt;0, ROUND(E2179/L2179, 2), 0)</f>
        <v>65.87</v>
      </c>
      <c r="Q2179" s="5" t="str">
        <f>LEFT(N2179, SEARCH("/",N2179,1)-1)</f>
        <v>music</v>
      </c>
      <c r="R2179" s="5" t="str">
        <f>RIGHT(N2179, LEN(N2179) - LEN(Q2179) - 1)</f>
        <v>rock</v>
      </c>
      <c r="S2179" s="11">
        <f>(((J2179/60)/60)/24)+DATE(1970,1,1)</f>
        <v>42502.250775462962</v>
      </c>
      <c r="T2179" s="12">
        <f>(((I2179/60)/60)/24)+DATE(1970,1,1)</f>
        <v>42527.250775462962</v>
      </c>
      <c r="U2179" s="14">
        <f>YEAR(T2179)</f>
        <v>2016</v>
      </c>
    </row>
    <row r="2180" spans="1:21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>ROUND(((E2180 / D2180)*100), 0)</f>
        <v>139</v>
      </c>
      <c r="P2180">
        <f>IF(L2180&lt;&gt;0, ROUND(E2180/L2180, 2), 0)</f>
        <v>40.35</v>
      </c>
      <c r="Q2180" s="5" t="str">
        <f>LEFT(N2180, SEARCH("/",N2180,1)-1)</f>
        <v>music</v>
      </c>
      <c r="R2180" s="5" t="str">
        <f>RIGHT(N2180, LEN(N2180) - LEN(Q2180) - 1)</f>
        <v>rock</v>
      </c>
      <c r="S2180" s="11">
        <f>(((J2180/60)/60)/24)+DATE(1970,1,1)</f>
        <v>42723.63653935185</v>
      </c>
      <c r="T2180" s="12">
        <f>(((I2180/60)/60)/24)+DATE(1970,1,1)</f>
        <v>42753.63653935185</v>
      </c>
      <c r="U2180" s="14">
        <f>YEAR(T2180)</f>
        <v>2017</v>
      </c>
    </row>
    <row r="2181" spans="1:21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>ROUND(((E2181 / D2181)*100), 0)</f>
        <v>161</v>
      </c>
      <c r="P2181">
        <f>IF(L2181&lt;&gt;0, ROUND(E2181/L2181, 2), 0)</f>
        <v>76.86</v>
      </c>
      <c r="Q2181" s="5" t="str">
        <f>LEFT(N2181, SEARCH("/",N2181,1)-1)</f>
        <v>music</v>
      </c>
      <c r="R2181" s="5" t="str">
        <f>RIGHT(N2181, LEN(N2181) - LEN(Q2181) - 1)</f>
        <v>rock</v>
      </c>
      <c r="S2181" s="11">
        <f>(((J2181/60)/60)/24)+DATE(1970,1,1)</f>
        <v>42075.171203703707</v>
      </c>
      <c r="T2181" s="12">
        <f>(((I2181/60)/60)/24)+DATE(1970,1,1)</f>
        <v>42105.171203703707</v>
      </c>
      <c r="U2181" s="14">
        <f>YEAR(T2181)</f>
        <v>2015</v>
      </c>
    </row>
    <row r="2182" spans="1:21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>ROUND(((E2182 / D2182)*100), 0)</f>
        <v>107</v>
      </c>
      <c r="P2182">
        <f>IF(L2182&lt;&gt;0, ROUND(E2182/L2182, 2), 0)</f>
        <v>68.709999999999994</v>
      </c>
      <c r="Q2182" s="5" t="str">
        <f>LEFT(N2182, SEARCH("/",N2182,1)-1)</f>
        <v>music</v>
      </c>
      <c r="R2182" s="5" t="str">
        <f>RIGHT(N2182, LEN(N2182) - LEN(Q2182) - 1)</f>
        <v>rock</v>
      </c>
      <c r="S2182" s="11">
        <f>(((J2182/60)/60)/24)+DATE(1970,1,1)</f>
        <v>42279.669768518521</v>
      </c>
      <c r="T2182" s="12">
        <f>(((I2182/60)/60)/24)+DATE(1970,1,1)</f>
        <v>42321.711435185185</v>
      </c>
      <c r="U2182" s="14">
        <f>YEAR(T2182)</f>
        <v>2015</v>
      </c>
    </row>
    <row r="2183" spans="1:21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>ROUND(((E2183 / D2183)*100), 0)</f>
        <v>153</v>
      </c>
      <c r="P2183">
        <f>IF(L2183&lt;&gt;0, ROUND(E2183/L2183, 2), 0)</f>
        <v>57.77</v>
      </c>
      <c r="Q2183" s="5" t="str">
        <f>LEFT(N2183, SEARCH("/",N2183,1)-1)</f>
        <v>games</v>
      </c>
      <c r="R2183" s="5" t="str">
        <f>RIGHT(N2183, LEN(N2183) - LEN(Q2183) - 1)</f>
        <v>tabletop games</v>
      </c>
      <c r="S2183" s="11">
        <f>(((J2183/60)/60)/24)+DATE(1970,1,1)</f>
        <v>42773.005243055552</v>
      </c>
      <c r="T2183" s="12">
        <f>(((I2183/60)/60)/24)+DATE(1970,1,1)</f>
        <v>42787.005243055552</v>
      </c>
      <c r="U2183" s="14">
        <f>YEAR(T2183)</f>
        <v>2017</v>
      </c>
    </row>
    <row r="2184" spans="1:21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>ROUND(((E2184 / D2184)*100), 0)</f>
        <v>524</v>
      </c>
      <c r="P2184">
        <f>IF(L2184&lt;&gt;0, ROUND(E2184/L2184, 2), 0)</f>
        <v>44.17</v>
      </c>
      <c r="Q2184" s="5" t="str">
        <f>LEFT(N2184, SEARCH("/",N2184,1)-1)</f>
        <v>games</v>
      </c>
      <c r="R2184" s="5" t="str">
        <f>RIGHT(N2184, LEN(N2184) - LEN(Q2184) - 1)</f>
        <v>tabletop games</v>
      </c>
      <c r="S2184" s="11">
        <f>(((J2184/60)/60)/24)+DATE(1970,1,1)</f>
        <v>41879.900752314818</v>
      </c>
      <c r="T2184" s="12">
        <f>(((I2184/60)/60)/24)+DATE(1970,1,1)</f>
        <v>41914.900752314818</v>
      </c>
      <c r="U2184" s="14">
        <f>YEAR(T2184)</f>
        <v>2014</v>
      </c>
    </row>
    <row r="2185" spans="1:21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>ROUND(((E2185 / D2185)*100), 0)</f>
        <v>489</v>
      </c>
      <c r="P2185">
        <f>IF(L2185&lt;&gt;0, ROUND(E2185/L2185, 2), 0)</f>
        <v>31.57</v>
      </c>
      <c r="Q2185" s="5" t="str">
        <f>LEFT(N2185, SEARCH("/",N2185,1)-1)</f>
        <v>games</v>
      </c>
      <c r="R2185" s="5" t="str">
        <f>RIGHT(N2185, LEN(N2185) - LEN(Q2185) - 1)</f>
        <v>tabletop games</v>
      </c>
      <c r="S2185" s="11">
        <f>(((J2185/60)/60)/24)+DATE(1970,1,1)</f>
        <v>42745.365474537044</v>
      </c>
      <c r="T2185" s="12">
        <f>(((I2185/60)/60)/24)+DATE(1970,1,1)</f>
        <v>42775.208333333328</v>
      </c>
      <c r="U2185" s="14">
        <f>YEAR(T2185)</f>
        <v>2017</v>
      </c>
    </row>
    <row r="2186" spans="1:21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>ROUND(((E2186 / D2186)*100), 0)</f>
        <v>285</v>
      </c>
      <c r="P2186">
        <f>IF(L2186&lt;&gt;0, ROUND(E2186/L2186, 2), 0)</f>
        <v>107.05</v>
      </c>
      <c r="Q2186" s="5" t="str">
        <f>LEFT(N2186, SEARCH("/",N2186,1)-1)</f>
        <v>games</v>
      </c>
      <c r="R2186" s="5" t="str">
        <f>RIGHT(N2186, LEN(N2186) - LEN(Q2186) - 1)</f>
        <v>tabletop games</v>
      </c>
      <c r="S2186" s="11">
        <f>(((J2186/60)/60)/24)+DATE(1970,1,1)</f>
        <v>42380.690289351856</v>
      </c>
      <c r="T2186" s="12">
        <f>(((I2186/60)/60)/24)+DATE(1970,1,1)</f>
        <v>42394.666666666672</v>
      </c>
      <c r="U2186" s="14">
        <f>YEAR(T2186)</f>
        <v>2016</v>
      </c>
    </row>
    <row r="2187" spans="1:21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>ROUND(((E2187 / D2187)*100), 0)</f>
        <v>1857</v>
      </c>
      <c r="P2187">
        <f>IF(L2187&lt;&gt;0, ROUND(E2187/L2187, 2), 0)</f>
        <v>149.03</v>
      </c>
      <c r="Q2187" s="5" t="str">
        <f>LEFT(N2187, SEARCH("/",N2187,1)-1)</f>
        <v>games</v>
      </c>
      <c r="R2187" s="5" t="str">
        <f>RIGHT(N2187, LEN(N2187) - LEN(Q2187) - 1)</f>
        <v>tabletop games</v>
      </c>
      <c r="S2187" s="11">
        <f>(((J2187/60)/60)/24)+DATE(1970,1,1)</f>
        <v>41319.349988425929</v>
      </c>
      <c r="T2187" s="12">
        <f>(((I2187/60)/60)/24)+DATE(1970,1,1)</f>
        <v>41359.349988425929</v>
      </c>
      <c r="U2187" s="14">
        <f>YEAR(T2187)</f>
        <v>2013</v>
      </c>
    </row>
    <row r="2188" spans="1:21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>ROUND(((E2188 / D2188)*100), 0)</f>
        <v>110</v>
      </c>
      <c r="P2188">
        <f>IF(L2188&lt;&gt;0, ROUND(E2188/L2188, 2), 0)</f>
        <v>55.96</v>
      </c>
      <c r="Q2188" s="5" t="str">
        <f>LEFT(N2188, SEARCH("/",N2188,1)-1)</f>
        <v>games</v>
      </c>
      <c r="R2188" s="5" t="str">
        <f>RIGHT(N2188, LEN(N2188) - LEN(Q2188) - 1)</f>
        <v>tabletop games</v>
      </c>
      <c r="S2188" s="11">
        <f>(((J2188/60)/60)/24)+DATE(1970,1,1)</f>
        <v>42583.615081018521</v>
      </c>
      <c r="T2188" s="12">
        <f>(((I2188/60)/60)/24)+DATE(1970,1,1)</f>
        <v>42620.083333333328</v>
      </c>
      <c r="U2188" s="14">
        <f>YEAR(T2188)</f>
        <v>2016</v>
      </c>
    </row>
    <row r="2189" spans="1:21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>ROUND(((E2189 / D2189)*100), 0)</f>
        <v>1015</v>
      </c>
      <c r="P2189">
        <f>IF(L2189&lt;&gt;0, ROUND(E2189/L2189, 2), 0)</f>
        <v>56.97</v>
      </c>
      <c r="Q2189" s="5" t="str">
        <f>LEFT(N2189, SEARCH("/",N2189,1)-1)</f>
        <v>games</v>
      </c>
      <c r="R2189" s="5" t="str">
        <f>RIGHT(N2189, LEN(N2189) - LEN(Q2189) - 1)</f>
        <v>tabletop games</v>
      </c>
      <c r="S2189" s="11">
        <f>(((J2189/60)/60)/24)+DATE(1970,1,1)</f>
        <v>42068.209097222221</v>
      </c>
      <c r="T2189" s="12">
        <f>(((I2189/60)/60)/24)+DATE(1970,1,1)</f>
        <v>42097.165972222225</v>
      </c>
      <c r="U2189" s="14">
        <f>YEAR(T2189)</f>
        <v>2015</v>
      </c>
    </row>
    <row r="2190" spans="1:21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>ROUND(((E2190 / D2190)*100), 0)</f>
        <v>412</v>
      </c>
      <c r="P2190">
        <f>IF(L2190&lt;&gt;0, ROUND(E2190/L2190, 2), 0)</f>
        <v>44.06</v>
      </c>
      <c r="Q2190" s="5" t="str">
        <f>LEFT(N2190, SEARCH("/",N2190,1)-1)</f>
        <v>games</v>
      </c>
      <c r="R2190" s="5" t="str">
        <f>RIGHT(N2190, LEN(N2190) - LEN(Q2190) - 1)</f>
        <v>tabletop games</v>
      </c>
      <c r="S2190" s="11">
        <f>(((J2190/60)/60)/24)+DATE(1970,1,1)</f>
        <v>42633.586122685185</v>
      </c>
      <c r="T2190" s="12">
        <f>(((I2190/60)/60)/24)+DATE(1970,1,1)</f>
        <v>42668.708333333328</v>
      </c>
      <c r="U2190" s="14">
        <f>YEAR(T2190)</f>
        <v>2016</v>
      </c>
    </row>
    <row r="2191" spans="1:21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>ROUND(((E2191 / D2191)*100), 0)</f>
        <v>503</v>
      </c>
      <c r="P2191">
        <f>IF(L2191&lt;&gt;0, ROUND(E2191/L2191, 2), 0)</f>
        <v>68.63</v>
      </c>
      <c r="Q2191" s="5" t="str">
        <f>LEFT(N2191, SEARCH("/",N2191,1)-1)</f>
        <v>games</v>
      </c>
      <c r="R2191" s="5" t="str">
        <f>RIGHT(N2191, LEN(N2191) - LEN(Q2191) - 1)</f>
        <v>tabletop games</v>
      </c>
      <c r="S2191" s="11">
        <f>(((J2191/60)/60)/24)+DATE(1970,1,1)</f>
        <v>42467.788194444445</v>
      </c>
      <c r="T2191" s="12">
        <f>(((I2191/60)/60)/24)+DATE(1970,1,1)</f>
        <v>42481.916666666672</v>
      </c>
      <c r="U2191" s="14">
        <f>YEAR(T2191)</f>
        <v>2016</v>
      </c>
    </row>
    <row r="2192" spans="1:21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>ROUND(((E2192 / D2192)*100), 0)</f>
        <v>185</v>
      </c>
      <c r="P2192">
        <f>IF(L2192&lt;&gt;0, ROUND(E2192/L2192, 2), 0)</f>
        <v>65.319999999999993</v>
      </c>
      <c r="Q2192" s="5" t="str">
        <f>LEFT(N2192, SEARCH("/",N2192,1)-1)</f>
        <v>games</v>
      </c>
      <c r="R2192" s="5" t="str">
        <f>RIGHT(N2192, LEN(N2192) - LEN(Q2192) - 1)</f>
        <v>tabletop games</v>
      </c>
      <c r="S2192" s="11">
        <f>(((J2192/60)/60)/24)+DATE(1970,1,1)</f>
        <v>42417.625046296293</v>
      </c>
      <c r="T2192" s="12">
        <f>(((I2192/60)/60)/24)+DATE(1970,1,1)</f>
        <v>42452.290972222225</v>
      </c>
      <c r="U2192" s="14">
        <f>YEAR(T2192)</f>
        <v>2016</v>
      </c>
    </row>
    <row r="2193" spans="1:21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>ROUND(((E2193 / D2193)*100), 0)</f>
        <v>120</v>
      </c>
      <c r="P2193">
        <f>IF(L2193&lt;&gt;0, ROUND(E2193/L2193, 2), 0)</f>
        <v>35.92</v>
      </c>
      <c r="Q2193" s="5" t="str">
        <f>LEFT(N2193, SEARCH("/",N2193,1)-1)</f>
        <v>games</v>
      </c>
      <c r="R2193" s="5" t="str">
        <f>RIGHT(N2193, LEN(N2193) - LEN(Q2193) - 1)</f>
        <v>tabletop games</v>
      </c>
      <c r="S2193" s="11">
        <f>(((J2193/60)/60)/24)+DATE(1970,1,1)</f>
        <v>42768.833645833336</v>
      </c>
      <c r="T2193" s="12">
        <f>(((I2193/60)/60)/24)+DATE(1970,1,1)</f>
        <v>42780.833645833336</v>
      </c>
      <c r="U2193" s="14">
        <f>YEAR(T2193)</f>
        <v>2017</v>
      </c>
    </row>
    <row r="2194" spans="1:21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>ROUND(((E2194 / D2194)*100), 0)</f>
        <v>1081</v>
      </c>
      <c r="P2194">
        <f>IF(L2194&lt;&gt;0, ROUND(E2194/L2194, 2), 0)</f>
        <v>40.07</v>
      </c>
      <c r="Q2194" s="5" t="str">
        <f>LEFT(N2194, SEARCH("/",N2194,1)-1)</f>
        <v>games</v>
      </c>
      <c r="R2194" s="5" t="str">
        <f>RIGHT(N2194, LEN(N2194) - LEN(Q2194) - 1)</f>
        <v>tabletop games</v>
      </c>
      <c r="S2194" s="11">
        <f>(((J2194/60)/60)/24)+DATE(1970,1,1)</f>
        <v>42691.8512037037</v>
      </c>
      <c r="T2194" s="12">
        <f>(((I2194/60)/60)/24)+DATE(1970,1,1)</f>
        <v>42719.958333333328</v>
      </c>
      <c r="U2194" s="14">
        <f>YEAR(T2194)</f>
        <v>2016</v>
      </c>
    </row>
    <row r="2195" spans="1:21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>ROUND(((E2195 / D2195)*100), 0)</f>
        <v>452</v>
      </c>
      <c r="P2195">
        <f>IF(L2195&lt;&gt;0, ROUND(E2195/L2195, 2), 0)</f>
        <v>75.650000000000006</v>
      </c>
      <c r="Q2195" s="5" t="str">
        <f>LEFT(N2195, SEARCH("/",N2195,1)-1)</f>
        <v>games</v>
      </c>
      <c r="R2195" s="5" t="str">
        <f>RIGHT(N2195, LEN(N2195) - LEN(Q2195) - 1)</f>
        <v>tabletop games</v>
      </c>
      <c r="S2195" s="11">
        <f>(((J2195/60)/60)/24)+DATE(1970,1,1)</f>
        <v>42664.405925925923</v>
      </c>
      <c r="T2195" s="12">
        <f>(((I2195/60)/60)/24)+DATE(1970,1,1)</f>
        <v>42695.207638888889</v>
      </c>
      <c r="U2195" s="14">
        <f>YEAR(T2195)</f>
        <v>2016</v>
      </c>
    </row>
    <row r="2196" spans="1:21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>ROUND(((E2196 / D2196)*100), 0)</f>
        <v>537</v>
      </c>
      <c r="P2196">
        <f>IF(L2196&lt;&gt;0, ROUND(E2196/L2196, 2), 0)</f>
        <v>61.2</v>
      </c>
      <c r="Q2196" s="5" t="str">
        <f>LEFT(N2196, SEARCH("/",N2196,1)-1)</f>
        <v>games</v>
      </c>
      <c r="R2196" s="5" t="str">
        <f>RIGHT(N2196, LEN(N2196) - LEN(Q2196) - 1)</f>
        <v>tabletop games</v>
      </c>
      <c r="S2196" s="11">
        <f>(((J2196/60)/60)/24)+DATE(1970,1,1)</f>
        <v>42425.757986111115</v>
      </c>
      <c r="T2196" s="12">
        <f>(((I2196/60)/60)/24)+DATE(1970,1,1)</f>
        <v>42455.716319444444</v>
      </c>
      <c r="U2196" s="14">
        <f>YEAR(T2196)</f>
        <v>2016</v>
      </c>
    </row>
    <row r="2197" spans="1:21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>ROUND(((E2197 / D2197)*100), 0)</f>
        <v>120</v>
      </c>
      <c r="P2197">
        <f>IF(L2197&lt;&gt;0, ROUND(E2197/L2197, 2), 0)</f>
        <v>48.13</v>
      </c>
      <c r="Q2197" s="5" t="str">
        <f>LEFT(N2197, SEARCH("/",N2197,1)-1)</f>
        <v>games</v>
      </c>
      <c r="R2197" s="5" t="str">
        <f>RIGHT(N2197, LEN(N2197) - LEN(Q2197) - 1)</f>
        <v>tabletop games</v>
      </c>
      <c r="S2197" s="11">
        <f>(((J2197/60)/60)/24)+DATE(1970,1,1)</f>
        <v>42197.771990740745</v>
      </c>
      <c r="T2197" s="12">
        <f>(((I2197/60)/60)/24)+DATE(1970,1,1)</f>
        <v>42227.771990740745</v>
      </c>
      <c r="U2197" s="14">
        <f>YEAR(T2197)</f>
        <v>2015</v>
      </c>
    </row>
    <row r="2198" spans="1:21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>ROUND(((E2198 / D2198)*100), 0)</f>
        <v>114</v>
      </c>
      <c r="P2198">
        <f>IF(L2198&lt;&gt;0, ROUND(E2198/L2198, 2), 0)</f>
        <v>68.11</v>
      </c>
      <c r="Q2198" s="5" t="str">
        <f>LEFT(N2198, SEARCH("/",N2198,1)-1)</f>
        <v>games</v>
      </c>
      <c r="R2198" s="5" t="str">
        <f>RIGHT(N2198, LEN(N2198) - LEN(Q2198) - 1)</f>
        <v>tabletop games</v>
      </c>
      <c r="S2198" s="11">
        <f>(((J2198/60)/60)/24)+DATE(1970,1,1)</f>
        <v>42675.487291666665</v>
      </c>
      <c r="T2198" s="12">
        <f>(((I2198/60)/60)/24)+DATE(1970,1,1)</f>
        <v>42706.291666666672</v>
      </c>
      <c r="U2198" s="14">
        <f>YEAR(T2198)</f>
        <v>2016</v>
      </c>
    </row>
    <row r="2199" spans="1:21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>ROUND(((E2199 / D2199)*100), 0)</f>
        <v>951</v>
      </c>
      <c r="P2199">
        <f>IF(L2199&lt;&gt;0, ROUND(E2199/L2199, 2), 0)</f>
        <v>65.89</v>
      </c>
      <c r="Q2199" s="5" t="str">
        <f>LEFT(N2199, SEARCH("/",N2199,1)-1)</f>
        <v>games</v>
      </c>
      <c r="R2199" s="5" t="str">
        <f>RIGHT(N2199, LEN(N2199) - LEN(Q2199) - 1)</f>
        <v>tabletop games</v>
      </c>
      <c r="S2199" s="11">
        <f>(((J2199/60)/60)/24)+DATE(1970,1,1)</f>
        <v>42033.584016203706</v>
      </c>
      <c r="T2199" s="12">
        <f>(((I2199/60)/60)/24)+DATE(1970,1,1)</f>
        <v>42063.584016203706</v>
      </c>
      <c r="U2199" s="14">
        <f>YEAR(T2199)</f>
        <v>2015</v>
      </c>
    </row>
    <row r="2200" spans="1:21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>ROUND(((E2200 / D2200)*100), 0)</f>
        <v>133</v>
      </c>
      <c r="P2200">
        <f>IF(L2200&lt;&gt;0, ROUND(E2200/L2200, 2), 0)</f>
        <v>81.650000000000006</v>
      </c>
      <c r="Q2200" s="5" t="str">
        <f>LEFT(N2200, SEARCH("/",N2200,1)-1)</f>
        <v>games</v>
      </c>
      <c r="R2200" s="5" t="str">
        <f>RIGHT(N2200, LEN(N2200) - LEN(Q2200) - 1)</f>
        <v>tabletop games</v>
      </c>
      <c r="S2200" s="11">
        <f>(((J2200/60)/60)/24)+DATE(1970,1,1)</f>
        <v>42292.513888888891</v>
      </c>
      <c r="T2200" s="12">
        <f>(((I2200/60)/60)/24)+DATE(1970,1,1)</f>
        <v>42322.555555555555</v>
      </c>
      <c r="U2200" s="14">
        <f>YEAR(T2200)</f>
        <v>2015</v>
      </c>
    </row>
    <row r="2201" spans="1:21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>ROUND(((E2201 / D2201)*100), 0)</f>
        <v>147</v>
      </c>
      <c r="P2201">
        <f>IF(L2201&lt;&gt;0, ROUND(E2201/L2201, 2), 0)</f>
        <v>52.7</v>
      </c>
      <c r="Q2201" s="5" t="str">
        <f>LEFT(N2201, SEARCH("/",N2201,1)-1)</f>
        <v>games</v>
      </c>
      <c r="R2201" s="5" t="str">
        <f>RIGHT(N2201, LEN(N2201) - LEN(Q2201) - 1)</f>
        <v>tabletop games</v>
      </c>
      <c r="S2201" s="11">
        <f>(((J2201/60)/60)/24)+DATE(1970,1,1)</f>
        <v>42262.416643518518</v>
      </c>
      <c r="T2201" s="12">
        <f>(((I2201/60)/60)/24)+DATE(1970,1,1)</f>
        <v>42292.416643518518</v>
      </c>
      <c r="U2201" s="14">
        <f>YEAR(T2201)</f>
        <v>2015</v>
      </c>
    </row>
    <row r="2202" spans="1:21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>ROUND(((E2202 / D2202)*100), 0)</f>
        <v>542</v>
      </c>
      <c r="P2202">
        <f>IF(L2202&lt;&gt;0, ROUND(E2202/L2202, 2), 0)</f>
        <v>41.23</v>
      </c>
      <c r="Q2202" s="5" t="str">
        <f>LEFT(N2202, SEARCH("/",N2202,1)-1)</f>
        <v>games</v>
      </c>
      <c r="R2202" s="5" t="str">
        <f>RIGHT(N2202, LEN(N2202) - LEN(Q2202) - 1)</f>
        <v>tabletop games</v>
      </c>
      <c r="S2202" s="11">
        <f>(((J2202/60)/60)/24)+DATE(1970,1,1)</f>
        <v>42163.625787037032</v>
      </c>
      <c r="T2202" s="12">
        <f>(((I2202/60)/60)/24)+DATE(1970,1,1)</f>
        <v>42191.125</v>
      </c>
      <c r="U2202" s="14">
        <f>YEAR(T2202)</f>
        <v>2015</v>
      </c>
    </row>
    <row r="2203" spans="1:21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>ROUND(((E2203 / D2203)*100), 0)</f>
        <v>383</v>
      </c>
      <c r="P2203">
        <f>IF(L2203&lt;&gt;0, ROUND(E2203/L2203, 2), 0)</f>
        <v>15.04</v>
      </c>
      <c r="Q2203" s="5" t="str">
        <f>LEFT(N2203, SEARCH("/",N2203,1)-1)</f>
        <v>music</v>
      </c>
      <c r="R2203" s="5" t="str">
        <f>RIGHT(N2203, LEN(N2203) - LEN(Q2203) - 1)</f>
        <v>electronic music</v>
      </c>
      <c r="S2203" s="11">
        <f>(((J2203/60)/60)/24)+DATE(1970,1,1)</f>
        <v>41276.846817129634</v>
      </c>
      <c r="T2203" s="12">
        <f>(((I2203/60)/60)/24)+DATE(1970,1,1)</f>
        <v>41290.846817129634</v>
      </c>
      <c r="U2203" s="14">
        <f>YEAR(T2203)</f>
        <v>2013</v>
      </c>
    </row>
    <row r="2204" spans="1:21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>ROUND(((E2204 / D2204)*100), 0)</f>
        <v>704</v>
      </c>
      <c r="P2204">
        <f>IF(L2204&lt;&gt;0, ROUND(E2204/L2204, 2), 0)</f>
        <v>39.07</v>
      </c>
      <c r="Q2204" s="5" t="str">
        <f>LEFT(N2204, SEARCH("/",N2204,1)-1)</f>
        <v>music</v>
      </c>
      <c r="R2204" s="5" t="str">
        <f>RIGHT(N2204, LEN(N2204) - LEN(Q2204) - 1)</f>
        <v>electronic music</v>
      </c>
      <c r="S2204" s="11">
        <f>(((J2204/60)/60)/24)+DATE(1970,1,1)</f>
        <v>41184.849166666667</v>
      </c>
      <c r="T2204" s="12">
        <f>(((I2204/60)/60)/24)+DATE(1970,1,1)</f>
        <v>41214.849166666667</v>
      </c>
      <c r="U2204" s="14">
        <f>YEAR(T2204)</f>
        <v>2012</v>
      </c>
    </row>
    <row r="2205" spans="1:21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>ROUND(((E2205 / D2205)*100), 0)</f>
        <v>110</v>
      </c>
      <c r="P2205">
        <f>IF(L2205&lt;&gt;0, ROUND(E2205/L2205, 2), 0)</f>
        <v>43.82</v>
      </c>
      <c r="Q2205" s="5" t="str">
        <f>LEFT(N2205, SEARCH("/",N2205,1)-1)</f>
        <v>music</v>
      </c>
      <c r="R2205" s="5" t="str">
        <f>RIGHT(N2205, LEN(N2205) - LEN(Q2205) - 1)</f>
        <v>electronic music</v>
      </c>
      <c r="S2205" s="11">
        <f>(((J2205/60)/60)/24)+DATE(1970,1,1)</f>
        <v>42241.85974537037</v>
      </c>
      <c r="T2205" s="12">
        <f>(((I2205/60)/60)/24)+DATE(1970,1,1)</f>
        <v>42271.85974537037</v>
      </c>
      <c r="U2205" s="14">
        <f>YEAR(T2205)</f>
        <v>2015</v>
      </c>
    </row>
    <row r="2206" spans="1:21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>ROUND(((E2206 / D2206)*100), 0)</f>
        <v>133</v>
      </c>
      <c r="P2206">
        <f>IF(L2206&lt;&gt;0, ROUND(E2206/L2206, 2), 0)</f>
        <v>27.3</v>
      </c>
      <c r="Q2206" s="5" t="str">
        <f>LEFT(N2206, SEARCH("/",N2206,1)-1)</f>
        <v>music</v>
      </c>
      <c r="R2206" s="5" t="str">
        <f>RIGHT(N2206, LEN(N2206) - LEN(Q2206) - 1)</f>
        <v>electronic music</v>
      </c>
      <c r="S2206" s="11">
        <f>(((J2206/60)/60)/24)+DATE(1970,1,1)</f>
        <v>41312.311562499999</v>
      </c>
      <c r="T2206" s="12">
        <f>(((I2206/60)/60)/24)+DATE(1970,1,1)</f>
        <v>41342.311562499999</v>
      </c>
      <c r="U2206" s="14">
        <f>YEAR(T2206)</f>
        <v>2013</v>
      </c>
    </row>
    <row r="2207" spans="1:21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>ROUND(((E2207 / D2207)*100), 0)</f>
        <v>152</v>
      </c>
      <c r="P2207">
        <f>IF(L2207&lt;&gt;0, ROUND(E2207/L2207, 2), 0)</f>
        <v>42.22</v>
      </c>
      <c r="Q2207" s="5" t="str">
        <f>LEFT(N2207, SEARCH("/",N2207,1)-1)</f>
        <v>music</v>
      </c>
      <c r="R2207" s="5" t="str">
        <f>RIGHT(N2207, LEN(N2207) - LEN(Q2207) - 1)</f>
        <v>electronic music</v>
      </c>
      <c r="S2207" s="11">
        <f>(((J2207/60)/60)/24)+DATE(1970,1,1)</f>
        <v>41031.82163194444</v>
      </c>
      <c r="T2207" s="12">
        <f>(((I2207/60)/60)/24)+DATE(1970,1,1)</f>
        <v>41061.82163194444</v>
      </c>
      <c r="U2207" s="14">
        <f>YEAR(T2207)</f>
        <v>2012</v>
      </c>
    </row>
    <row r="2208" spans="1:21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>ROUND(((E2208 / D2208)*100), 0)</f>
        <v>103</v>
      </c>
      <c r="P2208">
        <f>IF(L2208&lt;&gt;0, ROUND(E2208/L2208, 2), 0)</f>
        <v>33.24</v>
      </c>
      <c r="Q2208" s="5" t="str">
        <f>LEFT(N2208, SEARCH("/",N2208,1)-1)</f>
        <v>music</v>
      </c>
      <c r="R2208" s="5" t="str">
        <f>RIGHT(N2208, LEN(N2208) - LEN(Q2208) - 1)</f>
        <v>electronic music</v>
      </c>
      <c r="S2208" s="11">
        <f>(((J2208/60)/60)/24)+DATE(1970,1,1)</f>
        <v>40997.257222222222</v>
      </c>
      <c r="T2208" s="12">
        <f>(((I2208/60)/60)/24)+DATE(1970,1,1)</f>
        <v>41015.257222222222</v>
      </c>
      <c r="U2208" s="14">
        <f>YEAR(T2208)</f>
        <v>2012</v>
      </c>
    </row>
    <row r="2209" spans="1:21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>ROUND(((E2209 / D2209)*100), 0)</f>
        <v>100</v>
      </c>
      <c r="P2209">
        <f>IF(L2209&lt;&gt;0, ROUND(E2209/L2209, 2), 0)</f>
        <v>285.70999999999998</v>
      </c>
      <c r="Q2209" s="5" t="str">
        <f>LEFT(N2209, SEARCH("/",N2209,1)-1)</f>
        <v>music</v>
      </c>
      <c r="R2209" s="5" t="str">
        <f>RIGHT(N2209, LEN(N2209) - LEN(Q2209) - 1)</f>
        <v>electronic music</v>
      </c>
      <c r="S2209" s="11">
        <f>(((J2209/60)/60)/24)+DATE(1970,1,1)</f>
        <v>41564.194131944445</v>
      </c>
      <c r="T2209" s="12">
        <f>(((I2209/60)/60)/24)+DATE(1970,1,1)</f>
        <v>41594.235798611109</v>
      </c>
      <c r="U2209" s="14">
        <f>YEAR(T2209)</f>
        <v>2013</v>
      </c>
    </row>
    <row r="2210" spans="1:21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>ROUND(((E2210 / D2210)*100), 0)</f>
        <v>102</v>
      </c>
      <c r="P2210">
        <f>IF(L2210&lt;&gt;0, ROUND(E2210/L2210, 2), 0)</f>
        <v>42.33</v>
      </c>
      <c r="Q2210" s="5" t="str">
        <f>LEFT(N2210, SEARCH("/",N2210,1)-1)</f>
        <v>music</v>
      </c>
      <c r="R2210" s="5" t="str">
        <f>RIGHT(N2210, LEN(N2210) - LEN(Q2210) - 1)</f>
        <v>electronic music</v>
      </c>
      <c r="S2210" s="11">
        <f>(((J2210/60)/60)/24)+DATE(1970,1,1)</f>
        <v>40946.882245370369</v>
      </c>
      <c r="T2210" s="12">
        <f>(((I2210/60)/60)/24)+DATE(1970,1,1)</f>
        <v>41006.166666666664</v>
      </c>
      <c r="U2210" s="14">
        <f>YEAR(T2210)</f>
        <v>2012</v>
      </c>
    </row>
    <row r="2211" spans="1:21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>ROUND(((E2211 / D2211)*100), 0)</f>
        <v>151</v>
      </c>
      <c r="P2211">
        <f>IF(L2211&lt;&gt;0, ROUND(E2211/L2211, 2), 0)</f>
        <v>50.27</v>
      </c>
      <c r="Q2211" s="5" t="str">
        <f>LEFT(N2211, SEARCH("/",N2211,1)-1)</f>
        <v>music</v>
      </c>
      <c r="R2211" s="5" t="str">
        <f>RIGHT(N2211, LEN(N2211) - LEN(Q2211) - 1)</f>
        <v>electronic music</v>
      </c>
      <c r="S2211" s="11">
        <f>(((J2211/60)/60)/24)+DATE(1970,1,1)</f>
        <v>41732.479675925926</v>
      </c>
      <c r="T2211" s="12">
        <f>(((I2211/60)/60)/24)+DATE(1970,1,1)</f>
        <v>41743.958333333336</v>
      </c>
      <c r="U2211" s="14">
        <f>YEAR(T2211)</f>
        <v>2014</v>
      </c>
    </row>
    <row r="2212" spans="1:21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>ROUND(((E2212 / D2212)*100), 0)</f>
        <v>111</v>
      </c>
      <c r="P2212">
        <f>IF(L2212&lt;&gt;0, ROUND(E2212/L2212, 2), 0)</f>
        <v>61.9</v>
      </c>
      <c r="Q2212" s="5" t="str">
        <f>LEFT(N2212, SEARCH("/",N2212,1)-1)</f>
        <v>music</v>
      </c>
      <c r="R2212" s="5" t="str">
        <f>RIGHT(N2212, LEN(N2212) - LEN(Q2212) - 1)</f>
        <v>electronic music</v>
      </c>
      <c r="S2212" s="11">
        <f>(((J2212/60)/60)/24)+DATE(1970,1,1)</f>
        <v>40956.066087962965</v>
      </c>
      <c r="T2212" s="12">
        <f>(((I2212/60)/60)/24)+DATE(1970,1,1)</f>
        <v>41013.73333333333</v>
      </c>
      <c r="U2212" s="14">
        <f>YEAR(T2212)</f>
        <v>2012</v>
      </c>
    </row>
    <row r="2213" spans="1:21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>ROUND(((E2213 / D2213)*100), 0)</f>
        <v>196</v>
      </c>
      <c r="P2213">
        <f>IF(L2213&lt;&gt;0, ROUND(E2213/L2213, 2), 0)</f>
        <v>40.75</v>
      </c>
      <c r="Q2213" s="5" t="str">
        <f>LEFT(N2213, SEARCH("/",N2213,1)-1)</f>
        <v>music</v>
      </c>
      <c r="R2213" s="5" t="str">
        <f>RIGHT(N2213, LEN(N2213) - LEN(Q2213) - 1)</f>
        <v>electronic music</v>
      </c>
      <c r="S2213" s="11">
        <f>(((J2213/60)/60)/24)+DATE(1970,1,1)</f>
        <v>41716.785011574073</v>
      </c>
      <c r="T2213" s="12">
        <f>(((I2213/60)/60)/24)+DATE(1970,1,1)</f>
        <v>41739.290972222225</v>
      </c>
      <c r="U2213" s="14">
        <f>YEAR(T2213)</f>
        <v>2014</v>
      </c>
    </row>
    <row r="2214" spans="1:21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>ROUND(((E2214 / D2214)*100), 0)</f>
        <v>114</v>
      </c>
      <c r="P2214">
        <f>IF(L2214&lt;&gt;0, ROUND(E2214/L2214, 2), 0)</f>
        <v>55.8</v>
      </c>
      <c r="Q2214" s="5" t="str">
        <f>LEFT(N2214, SEARCH("/",N2214,1)-1)</f>
        <v>music</v>
      </c>
      <c r="R2214" s="5" t="str">
        <f>RIGHT(N2214, LEN(N2214) - LEN(Q2214) - 1)</f>
        <v>electronic music</v>
      </c>
      <c r="S2214" s="11">
        <f>(((J2214/60)/60)/24)+DATE(1970,1,1)</f>
        <v>41548.747418981482</v>
      </c>
      <c r="T2214" s="12">
        <f>(((I2214/60)/60)/24)+DATE(1970,1,1)</f>
        <v>41582.041666666664</v>
      </c>
      <c r="U2214" s="14">
        <f>YEAR(T2214)</f>
        <v>2013</v>
      </c>
    </row>
    <row r="2215" spans="1:21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>ROUND(((E2215 / D2215)*100), 0)</f>
        <v>200</v>
      </c>
      <c r="P2215">
        <f>IF(L2215&lt;&gt;0, ROUND(E2215/L2215, 2), 0)</f>
        <v>10</v>
      </c>
      <c r="Q2215" s="5" t="str">
        <f>LEFT(N2215, SEARCH("/",N2215,1)-1)</f>
        <v>music</v>
      </c>
      <c r="R2215" s="5" t="str">
        <f>RIGHT(N2215, LEN(N2215) - LEN(Q2215) - 1)</f>
        <v>electronic music</v>
      </c>
      <c r="S2215" s="11">
        <f>(((J2215/60)/60)/24)+DATE(1970,1,1)</f>
        <v>42109.826145833329</v>
      </c>
      <c r="T2215" s="12">
        <f>(((I2215/60)/60)/24)+DATE(1970,1,1)</f>
        <v>42139.826145833329</v>
      </c>
      <c r="U2215" s="14">
        <f>YEAR(T2215)</f>
        <v>2015</v>
      </c>
    </row>
    <row r="2216" spans="1:21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>ROUND(((E2216 / D2216)*100), 0)</f>
        <v>293</v>
      </c>
      <c r="P2216">
        <f>IF(L2216&lt;&gt;0, ROUND(E2216/L2216, 2), 0)</f>
        <v>73.13</v>
      </c>
      <c r="Q2216" s="5" t="str">
        <f>LEFT(N2216, SEARCH("/",N2216,1)-1)</f>
        <v>music</v>
      </c>
      <c r="R2216" s="5" t="str">
        <f>RIGHT(N2216, LEN(N2216) - LEN(Q2216) - 1)</f>
        <v>electronic music</v>
      </c>
      <c r="S2216" s="11">
        <f>(((J2216/60)/60)/24)+DATE(1970,1,1)</f>
        <v>41646.792222222226</v>
      </c>
      <c r="T2216" s="12">
        <f>(((I2216/60)/60)/24)+DATE(1970,1,1)</f>
        <v>41676.792222222226</v>
      </c>
      <c r="U2216" s="14">
        <f>YEAR(T2216)</f>
        <v>2014</v>
      </c>
    </row>
    <row r="2217" spans="1:21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>ROUND(((E2217 / D2217)*100), 0)</f>
        <v>156</v>
      </c>
      <c r="P2217">
        <f>IF(L2217&lt;&gt;0, ROUND(E2217/L2217, 2), 0)</f>
        <v>26.06</v>
      </c>
      <c r="Q2217" s="5" t="str">
        <f>LEFT(N2217, SEARCH("/",N2217,1)-1)</f>
        <v>music</v>
      </c>
      <c r="R2217" s="5" t="str">
        <f>RIGHT(N2217, LEN(N2217) - LEN(Q2217) - 1)</f>
        <v>electronic music</v>
      </c>
      <c r="S2217" s="11">
        <f>(((J2217/60)/60)/24)+DATE(1970,1,1)</f>
        <v>40958.717268518521</v>
      </c>
      <c r="T2217" s="12">
        <f>(((I2217/60)/60)/24)+DATE(1970,1,1)</f>
        <v>40981.290972222225</v>
      </c>
      <c r="U2217" s="14">
        <f>YEAR(T2217)</f>
        <v>2012</v>
      </c>
    </row>
    <row r="2218" spans="1:21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>ROUND(((E2218 / D2218)*100), 0)</f>
        <v>106</v>
      </c>
      <c r="P2218">
        <f>IF(L2218&lt;&gt;0, ROUND(E2218/L2218, 2), 0)</f>
        <v>22.64</v>
      </c>
      <c r="Q2218" s="5" t="str">
        <f>LEFT(N2218, SEARCH("/",N2218,1)-1)</f>
        <v>music</v>
      </c>
      <c r="R2218" s="5" t="str">
        <f>RIGHT(N2218, LEN(N2218) - LEN(Q2218) - 1)</f>
        <v>electronic music</v>
      </c>
      <c r="S2218" s="11">
        <f>(((J2218/60)/60)/24)+DATE(1970,1,1)</f>
        <v>42194.751678240747</v>
      </c>
      <c r="T2218" s="12">
        <f>(((I2218/60)/60)/24)+DATE(1970,1,1)</f>
        <v>42208.751678240747</v>
      </c>
      <c r="U2218" s="14">
        <f>YEAR(T2218)</f>
        <v>2015</v>
      </c>
    </row>
    <row r="2219" spans="1:21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>ROUND(((E2219 / D2219)*100), 0)</f>
        <v>101</v>
      </c>
      <c r="P2219">
        <f>IF(L2219&lt;&gt;0, ROUND(E2219/L2219, 2), 0)</f>
        <v>47.22</v>
      </c>
      <c r="Q2219" s="5" t="str">
        <f>LEFT(N2219, SEARCH("/",N2219,1)-1)</f>
        <v>music</v>
      </c>
      <c r="R2219" s="5" t="str">
        <f>RIGHT(N2219, LEN(N2219) - LEN(Q2219) - 1)</f>
        <v>electronic music</v>
      </c>
      <c r="S2219" s="11">
        <f>(((J2219/60)/60)/24)+DATE(1970,1,1)</f>
        <v>42299.776770833334</v>
      </c>
      <c r="T2219" s="12">
        <f>(((I2219/60)/60)/24)+DATE(1970,1,1)</f>
        <v>42310.333333333328</v>
      </c>
      <c r="U2219" s="14">
        <f>YEAR(T2219)</f>
        <v>2015</v>
      </c>
    </row>
    <row r="2220" spans="1:21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>ROUND(((E2220 / D2220)*100), 0)</f>
        <v>123</v>
      </c>
      <c r="P2220">
        <f>IF(L2220&lt;&gt;0, ROUND(E2220/L2220, 2), 0)</f>
        <v>32.32</v>
      </c>
      <c r="Q2220" s="5" t="str">
        <f>LEFT(N2220, SEARCH("/",N2220,1)-1)</f>
        <v>music</v>
      </c>
      <c r="R2220" s="5" t="str">
        <f>RIGHT(N2220, LEN(N2220) - LEN(Q2220) - 1)</f>
        <v>electronic music</v>
      </c>
      <c r="S2220" s="11">
        <f>(((J2220/60)/60)/24)+DATE(1970,1,1)</f>
        <v>41127.812303240738</v>
      </c>
      <c r="T2220" s="12">
        <f>(((I2220/60)/60)/24)+DATE(1970,1,1)</f>
        <v>41150</v>
      </c>
      <c r="U2220" s="14">
        <f>YEAR(T2220)</f>
        <v>2012</v>
      </c>
    </row>
    <row r="2221" spans="1:21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>ROUND(((E2221 / D2221)*100), 0)</f>
        <v>102</v>
      </c>
      <c r="P2221">
        <f>IF(L2221&lt;&gt;0, ROUND(E2221/L2221, 2), 0)</f>
        <v>53.42</v>
      </c>
      <c r="Q2221" s="5" t="str">
        <f>LEFT(N2221, SEARCH("/",N2221,1)-1)</f>
        <v>music</v>
      </c>
      <c r="R2221" s="5" t="str">
        <f>RIGHT(N2221, LEN(N2221) - LEN(Q2221) - 1)</f>
        <v>electronic music</v>
      </c>
      <c r="S2221" s="11">
        <f>(((J2221/60)/60)/24)+DATE(1970,1,1)</f>
        <v>42205.718888888892</v>
      </c>
      <c r="T2221" s="12">
        <f>(((I2221/60)/60)/24)+DATE(1970,1,1)</f>
        <v>42235.718888888892</v>
      </c>
      <c r="U2221" s="14">
        <f>YEAR(T2221)</f>
        <v>2015</v>
      </c>
    </row>
    <row r="2222" spans="1:21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>ROUND(((E2222 / D2222)*100), 0)</f>
        <v>101</v>
      </c>
      <c r="P2222">
        <f>IF(L2222&lt;&gt;0, ROUND(E2222/L2222, 2), 0)</f>
        <v>51.3</v>
      </c>
      <c r="Q2222" s="5" t="str">
        <f>LEFT(N2222, SEARCH("/",N2222,1)-1)</f>
        <v>music</v>
      </c>
      <c r="R2222" s="5" t="str">
        <f>RIGHT(N2222, LEN(N2222) - LEN(Q2222) - 1)</f>
        <v>electronic music</v>
      </c>
      <c r="S2222" s="11">
        <f>(((J2222/60)/60)/24)+DATE(1970,1,1)</f>
        <v>41452.060601851852</v>
      </c>
      <c r="T2222" s="12">
        <f>(((I2222/60)/60)/24)+DATE(1970,1,1)</f>
        <v>41482.060601851852</v>
      </c>
      <c r="U2222" s="14">
        <f>YEAR(T2222)</f>
        <v>2013</v>
      </c>
    </row>
    <row r="2223" spans="1:21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>ROUND(((E2223 / D2223)*100), 0)</f>
        <v>108</v>
      </c>
      <c r="P2223">
        <f>IF(L2223&lt;&gt;0, ROUND(E2223/L2223, 2), 0)</f>
        <v>37.200000000000003</v>
      </c>
      <c r="Q2223" s="5" t="str">
        <f>LEFT(N2223, SEARCH("/",N2223,1)-1)</f>
        <v>games</v>
      </c>
      <c r="R2223" s="5" t="str">
        <f>RIGHT(N2223, LEN(N2223) - LEN(Q2223) - 1)</f>
        <v>tabletop games</v>
      </c>
      <c r="S2223" s="11">
        <f>(((J2223/60)/60)/24)+DATE(1970,1,1)</f>
        <v>42452.666770833333</v>
      </c>
      <c r="T2223" s="12">
        <f>(((I2223/60)/60)/24)+DATE(1970,1,1)</f>
        <v>42483</v>
      </c>
      <c r="U2223" s="14">
        <f>YEAR(T2223)</f>
        <v>2016</v>
      </c>
    </row>
    <row r="2224" spans="1:21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>ROUND(((E2224 / D2224)*100), 0)</f>
        <v>163</v>
      </c>
      <c r="P2224">
        <f>IF(L2224&lt;&gt;0, ROUND(E2224/L2224, 2), 0)</f>
        <v>27.1</v>
      </c>
      <c r="Q2224" s="5" t="str">
        <f>LEFT(N2224, SEARCH("/",N2224,1)-1)</f>
        <v>games</v>
      </c>
      <c r="R2224" s="5" t="str">
        <f>RIGHT(N2224, LEN(N2224) - LEN(Q2224) - 1)</f>
        <v>tabletop games</v>
      </c>
      <c r="S2224" s="11">
        <f>(((J2224/60)/60)/24)+DATE(1970,1,1)</f>
        <v>40906.787581018521</v>
      </c>
      <c r="T2224" s="12">
        <f>(((I2224/60)/60)/24)+DATE(1970,1,1)</f>
        <v>40936.787581018521</v>
      </c>
      <c r="U2224" s="14">
        <f>YEAR(T2224)</f>
        <v>2012</v>
      </c>
    </row>
    <row r="2225" spans="1:21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>ROUND(((E2225 / D2225)*100), 0)</f>
        <v>106</v>
      </c>
      <c r="P2225">
        <f>IF(L2225&lt;&gt;0, ROUND(E2225/L2225, 2), 0)</f>
        <v>206.31</v>
      </c>
      <c r="Q2225" s="5" t="str">
        <f>LEFT(N2225, SEARCH("/",N2225,1)-1)</f>
        <v>games</v>
      </c>
      <c r="R2225" s="5" t="str">
        <f>RIGHT(N2225, LEN(N2225) - LEN(Q2225) - 1)</f>
        <v>tabletop games</v>
      </c>
      <c r="S2225" s="11">
        <f>(((J2225/60)/60)/24)+DATE(1970,1,1)</f>
        <v>42152.640833333338</v>
      </c>
      <c r="T2225" s="12">
        <f>(((I2225/60)/60)/24)+DATE(1970,1,1)</f>
        <v>42182.640833333338</v>
      </c>
      <c r="U2225" s="14">
        <f>YEAR(T2225)</f>
        <v>2015</v>
      </c>
    </row>
    <row r="2226" spans="1:21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>ROUND(((E2226 / D2226)*100), 0)</f>
        <v>243</v>
      </c>
      <c r="P2226">
        <f>IF(L2226&lt;&gt;0, ROUND(E2226/L2226, 2), 0)</f>
        <v>82.15</v>
      </c>
      <c r="Q2226" s="5" t="str">
        <f>LEFT(N2226, SEARCH("/",N2226,1)-1)</f>
        <v>games</v>
      </c>
      <c r="R2226" s="5" t="str">
        <f>RIGHT(N2226, LEN(N2226) - LEN(Q2226) - 1)</f>
        <v>tabletop games</v>
      </c>
      <c r="S2226" s="11">
        <f>(((J2226/60)/60)/24)+DATE(1970,1,1)</f>
        <v>42644.667534722219</v>
      </c>
      <c r="T2226" s="12">
        <f>(((I2226/60)/60)/24)+DATE(1970,1,1)</f>
        <v>42672.791666666672</v>
      </c>
      <c r="U2226" s="14">
        <f>YEAR(T2226)</f>
        <v>2016</v>
      </c>
    </row>
    <row r="2227" spans="1:21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>ROUND(((E2227 / D2227)*100), 0)</f>
        <v>945</v>
      </c>
      <c r="P2227">
        <f>IF(L2227&lt;&gt;0, ROUND(E2227/L2227, 2), 0)</f>
        <v>164.8</v>
      </c>
      <c r="Q2227" s="5" t="str">
        <f>LEFT(N2227, SEARCH("/",N2227,1)-1)</f>
        <v>games</v>
      </c>
      <c r="R2227" s="5" t="str">
        <f>RIGHT(N2227, LEN(N2227) - LEN(Q2227) - 1)</f>
        <v>tabletop games</v>
      </c>
      <c r="S2227" s="11">
        <f>(((J2227/60)/60)/24)+DATE(1970,1,1)</f>
        <v>41873.79184027778</v>
      </c>
      <c r="T2227" s="12">
        <f>(((I2227/60)/60)/24)+DATE(1970,1,1)</f>
        <v>41903.79184027778</v>
      </c>
      <c r="U2227" s="14">
        <f>YEAR(T2227)</f>
        <v>2014</v>
      </c>
    </row>
    <row r="2228" spans="1:21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>ROUND(((E2228 / D2228)*100), 0)</f>
        <v>108</v>
      </c>
      <c r="P2228">
        <f>IF(L2228&lt;&gt;0, ROUND(E2228/L2228, 2), 0)</f>
        <v>60.82</v>
      </c>
      <c r="Q2228" s="5" t="str">
        <f>LEFT(N2228, SEARCH("/",N2228,1)-1)</f>
        <v>games</v>
      </c>
      <c r="R2228" s="5" t="str">
        <f>RIGHT(N2228, LEN(N2228) - LEN(Q2228) - 1)</f>
        <v>tabletop games</v>
      </c>
      <c r="S2228" s="11">
        <f>(((J2228/60)/60)/24)+DATE(1970,1,1)</f>
        <v>42381.79886574074</v>
      </c>
      <c r="T2228" s="12">
        <f>(((I2228/60)/60)/24)+DATE(1970,1,1)</f>
        <v>42412.207638888889</v>
      </c>
      <c r="U2228" s="14">
        <f>YEAR(T2228)</f>
        <v>2016</v>
      </c>
    </row>
    <row r="2229" spans="1:21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>ROUND(((E2229 / D2229)*100), 0)</f>
        <v>157</v>
      </c>
      <c r="P2229">
        <f>IF(L2229&lt;&gt;0, ROUND(E2229/L2229, 2), 0)</f>
        <v>67.97</v>
      </c>
      <c r="Q2229" s="5" t="str">
        <f>LEFT(N2229, SEARCH("/",N2229,1)-1)</f>
        <v>games</v>
      </c>
      <c r="R2229" s="5" t="str">
        <f>RIGHT(N2229, LEN(N2229) - LEN(Q2229) - 1)</f>
        <v>tabletop games</v>
      </c>
      <c r="S2229" s="11">
        <f>(((J2229/60)/60)/24)+DATE(1970,1,1)</f>
        <v>41561.807349537034</v>
      </c>
      <c r="T2229" s="12">
        <f>(((I2229/60)/60)/24)+DATE(1970,1,1)</f>
        <v>41591.849016203705</v>
      </c>
      <c r="U2229" s="14">
        <f>YEAR(T2229)</f>
        <v>2013</v>
      </c>
    </row>
    <row r="2230" spans="1:21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>ROUND(((E2230 / D2230)*100), 0)</f>
        <v>1174</v>
      </c>
      <c r="P2230">
        <f>IF(L2230&lt;&gt;0, ROUND(E2230/L2230, 2), 0)</f>
        <v>81.56</v>
      </c>
      <c r="Q2230" s="5" t="str">
        <f>LEFT(N2230, SEARCH("/",N2230,1)-1)</f>
        <v>games</v>
      </c>
      <c r="R2230" s="5" t="str">
        <f>RIGHT(N2230, LEN(N2230) - LEN(Q2230) - 1)</f>
        <v>tabletop games</v>
      </c>
      <c r="S2230" s="11">
        <f>(((J2230/60)/60)/24)+DATE(1970,1,1)</f>
        <v>42202.278194444443</v>
      </c>
      <c r="T2230" s="12">
        <f>(((I2230/60)/60)/24)+DATE(1970,1,1)</f>
        <v>42232.278194444443</v>
      </c>
      <c r="U2230" s="14">
        <f>YEAR(T2230)</f>
        <v>2015</v>
      </c>
    </row>
    <row r="2231" spans="1:21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>ROUND(((E2231 / D2231)*100), 0)</f>
        <v>171</v>
      </c>
      <c r="P2231">
        <f>IF(L2231&lt;&gt;0, ROUND(E2231/L2231, 2), 0)</f>
        <v>25.43</v>
      </c>
      <c r="Q2231" s="5" t="str">
        <f>LEFT(N2231, SEARCH("/",N2231,1)-1)</f>
        <v>games</v>
      </c>
      <c r="R2231" s="5" t="str">
        <f>RIGHT(N2231, LEN(N2231) - LEN(Q2231) - 1)</f>
        <v>tabletop games</v>
      </c>
      <c r="S2231" s="11">
        <f>(((J2231/60)/60)/24)+DATE(1970,1,1)</f>
        <v>41484.664247685185</v>
      </c>
      <c r="T2231" s="12">
        <f>(((I2231/60)/60)/24)+DATE(1970,1,1)</f>
        <v>41520.166666666664</v>
      </c>
      <c r="U2231" s="14">
        <f>YEAR(T2231)</f>
        <v>2013</v>
      </c>
    </row>
    <row r="2232" spans="1:21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>ROUND(((E2232 / D2232)*100), 0)</f>
        <v>126</v>
      </c>
      <c r="P2232">
        <f>IF(L2232&lt;&gt;0, ROUND(E2232/L2232, 2), 0)</f>
        <v>21.5</v>
      </c>
      <c r="Q2232" s="5" t="str">
        <f>LEFT(N2232, SEARCH("/",N2232,1)-1)</f>
        <v>games</v>
      </c>
      <c r="R2232" s="5" t="str">
        <f>RIGHT(N2232, LEN(N2232) - LEN(Q2232) - 1)</f>
        <v>tabletop games</v>
      </c>
      <c r="S2232" s="11">
        <f>(((J2232/60)/60)/24)+DATE(1970,1,1)</f>
        <v>41724.881099537037</v>
      </c>
      <c r="T2232" s="12">
        <f>(((I2232/60)/60)/24)+DATE(1970,1,1)</f>
        <v>41754.881099537037</v>
      </c>
      <c r="U2232" s="14">
        <f>YEAR(T2232)</f>
        <v>2014</v>
      </c>
    </row>
    <row r="2233" spans="1:21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>ROUND(((E2233 / D2233)*100), 0)</f>
        <v>1212</v>
      </c>
      <c r="P2233">
        <f>IF(L2233&lt;&gt;0, ROUND(E2233/L2233, 2), 0)</f>
        <v>27.23</v>
      </c>
      <c r="Q2233" s="5" t="str">
        <f>LEFT(N2233, SEARCH("/",N2233,1)-1)</f>
        <v>games</v>
      </c>
      <c r="R2233" s="5" t="str">
        <f>RIGHT(N2233, LEN(N2233) - LEN(Q2233) - 1)</f>
        <v>tabletop games</v>
      </c>
      <c r="S2233" s="11">
        <f>(((J2233/60)/60)/24)+DATE(1970,1,1)</f>
        <v>41423.910891203705</v>
      </c>
      <c r="T2233" s="12">
        <f>(((I2233/60)/60)/24)+DATE(1970,1,1)</f>
        <v>41450.208333333336</v>
      </c>
      <c r="U2233" s="14">
        <f>YEAR(T2233)</f>
        <v>2013</v>
      </c>
    </row>
    <row r="2234" spans="1:21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>ROUND(((E2234 / D2234)*100), 0)</f>
        <v>496</v>
      </c>
      <c r="P2234">
        <f>IF(L2234&lt;&gt;0, ROUND(E2234/L2234, 2), 0)</f>
        <v>25.09</v>
      </c>
      <c r="Q2234" s="5" t="str">
        <f>LEFT(N2234, SEARCH("/",N2234,1)-1)</f>
        <v>games</v>
      </c>
      <c r="R2234" s="5" t="str">
        <f>RIGHT(N2234, LEN(N2234) - LEN(Q2234) - 1)</f>
        <v>tabletop games</v>
      </c>
      <c r="S2234" s="11">
        <f>(((J2234/60)/60)/24)+DATE(1970,1,1)</f>
        <v>41806.794074074074</v>
      </c>
      <c r="T2234" s="12">
        <f>(((I2234/60)/60)/24)+DATE(1970,1,1)</f>
        <v>41839.125</v>
      </c>
      <c r="U2234" s="14">
        <f>YEAR(T2234)</f>
        <v>2014</v>
      </c>
    </row>
    <row r="2235" spans="1:21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>ROUND(((E2235 / D2235)*100), 0)</f>
        <v>332</v>
      </c>
      <c r="P2235">
        <f>IF(L2235&lt;&gt;0, ROUND(E2235/L2235, 2), 0)</f>
        <v>21.23</v>
      </c>
      <c r="Q2235" s="5" t="str">
        <f>LEFT(N2235, SEARCH("/",N2235,1)-1)</f>
        <v>games</v>
      </c>
      <c r="R2235" s="5" t="str">
        <f>RIGHT(N2235, LEN(N2235) - LEN(Q2235) - 1)</f>
        <v>tabletop games</v>
      </c>
      <c r="S2235" s="11">
        <f>(((J2235/60)/60)/24)+DATE(1970,1,1)</f>
        <v>42331.378923611104</v>
      </c>
      <c r="T2235" s="12">
        <f>(((I2235/60)/60)/24)+DATE(1970,1,1)</f>
        <v>42352</v>
      </c>
      <c r="U2235" s="14">
        <f>YEAR(T2235)</f>
        <v>2015</v>
      </c>
    </row>
    <row r="2236" spans="1:21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>ROUND(((E2236 / D2236)*100), 0)</f>
        <v>1165</v>
      </c>
      <c r="P2236">
        <f>IF(L2236&lt;&gt;0, ROUND(E2236/L2236, 2), 0)</f>
        <v>41.61</v>
      </c>
      <c r="Q2236" s="5" t="str">
        <f>LEFT(N2236, SEARCH("/",N2236,1)-1)</f>
        <v>games</v>
      </c>
      <c r="R2236" s="5" t="str">
        <f>RIGHT(N2236, LEN(N2236) - LEN(Q2236) - 1)</f>
        <v>tabletop games</v>
      </c>
      <c r="S2236" s="11">
        <f>(((J2236/60)/60)/24)+DATE(1970,1,1)</f>
        <v>42710.824618055558</v>
      </c>
      <c r="T2236" s="12">
        <f>(((I2236/60)/60)/24)+DATE(1970,1,1)</f>
        <v>42740.824618055558</v>
      </c>
      <c r="U2236" s="14">
        <f>YEAR(T2236)</f>
        <v>2017</v>
      </c>
    </row>
    <row r="2237" spans="1:21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>ROUND(((E2237 / D2237)*100), 0)</f>
        <v>153</v>
      </c>
      <c r="P2237">
        <f>IF(L2237&lt;&gt;0, ROUND(E2237/L2237, 2), 0)</f>
        <v>135.59</v>
      </c>
      <c r="Q2237" s="5" t="str">
        <f>LEFT(N2237, SEARCH("/",N2237,1)-1)</f>
        <v>games</v>
      </c>
      <c r="R2237" s="5" t="str">
        <f>RIGHT(N2237, LEN(N2237) - LEN(Q2237) - 1)</f>
        <v>tabletop games</v>
      </c>
      <c r="S2237" s="11">
        <f>(((J2237/60)/60)/24)+DATE(1970,1,1)</f>
        <v>42062.022118055553</v>
      </c>
      <c r="T2237" s="12">
        <f>(((I2237/60)/60)/24)+DATE(1970,1,1)</f>
        <v>42091.980451388896</v>
      </c>
      <c r="U2237" s="14">
        <f>YEAR(T2237)</f>
        <v>2015</v>
      </c>
    </row>
    <row r="2238" spans="1:21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>ROUND(((E2238 / D2238)*100), 0)</f>
        <v>537</v>
      </c>
      <c r="P2238">
        <f>IF(L2238&lt;&gt;0, ROUND(E2238/L2238, 2), 0)</f>
        <v>22.12</v>
      </c>
      <c r="Q2238" s="5" t="str">
        <f>LEFT(N2238, SEARCH("/",N2238,1)-1)</f>
        <v>games</v>
      </c>
      <c r="R2238" s="5" t="str">
        <f>RIGHT(N2238, LEN(N2238) - LEN(Q2238) - 1)</f>
        <v>tabletop games</v>
      </c>
      <c r="S2238" s="11">
        <f>(((J2238/60)/60)/24)+DATE(1970,1,1)</f>
        <v>42371.617164351846</v>
      </c>
      <c r="T2238" s="12">
        <f>(((I2238/60)/60)/24)+DATE(1970,1,1)</f>
        <v>42401.617164351846</v>
      </c>
      <c r="U2238" s="14">
        <f>YEAR(T2238)</f>
        <v>2016</v>
      </c>
    </row>
    <row r="2239" spans="1:21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>ROUND(((E2239 / D2239)*100), 0)</f>
        <v>353</v>
      </c>
      <c r="P2239">
        <f>IF(L2239&lt;&gt;0, ROUND(E2239/L2239, 2), 0)</f>
        <v>64.63</v>
      </c>
      <c r="Q2239" s="5" t="str">
        <f>LEFT(N2239, SEARCH("/",N2239,1)-1)</f>
        <v>games</v>
      </c>
      <c r="R2239" s="5" t="str">
        <f>RIGHT(N2239, LEN(N2239) - LEN(Q2239) - 1)</f>
        <v>tabletop games</v>
      </c>
      <c r="S2239" s="11">
        <f>(((J2239/60)/60)/24)+DATE(1970,1,1)</f>
        <v>41915.003275462965</v>
      </c>
      <c r="T2239" s="12">
        <f>(((I2239/60)/60)/24)+DATE(1970,1,1)</f>
        <v>41955.332638888889</v>
      </c>
      <c r="U2239" s="14">
        <f>YEAR(T2239)</f>
        <v>2014</v>
      </c>
    </row>
    <row r="2240" spans="1:21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>ROUND(((E2240 / D2240)*100), 0)</f>
        <v>137</v>
      </c>
      <c r="P2240">
        <f>IF(L2240&lt;&gt;0, ROUND(E2240/L2240, 2), 0)</f>
        <v>69.569999999999993</v>
      </c>
      <c r="Q2240" s="5" t="str">
        <f>LEFT(N2240, SEARCH("/",N2240,1)-1)</f>
        <v>games</v>
      </c>
      <c r="R2240" s="5" t="str">
        <f>RIGHT(N2240, LEN(N2240) - LEN(Q2240) - 1)</f>
        <v>tabletop games</v>
      </c>
      <c r="S2240" s="11">
        <f>(((J2240/60)/60)/24)+DATE(1970,1,1)</f>
        <v>42774.621712962966</v>
      </c>
      <c r="T2240" s="12">
        <f>(((I2240/60)/60)/24)+DATE(1970,1,1)</f>
        <v>42804.621712962966</v>
      </c>
      <c r="U2240" s="14">
        <f>YEAR(T2240)</f>
        <v>2017</v>
      </c>
    </row>
    <row r="2241" spans="1:21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>ROUND(((E2241 / D2241)*100), 0)</f>
        <v>128</v>
      </c>
      <c r="P2241">
        <f>IF(L2241&lt;&gt;0, ROUND(E2241/L2241, 2), 0)</f>
        <v>75.13</v>
      </c>
      <c r="Q2241" s="5" t="str">
        <f>LEFT(N2241, SEARCH("/",N2241,1)-1)</f>
        <v>games</v>
      </c>
      <c r="R2241" s="5" t="str">
        <f>RIGHT(N2241, LEN(N2241) - LEN(Q2241) - 1)</f>
        <v>tabletop games</v>
      </c>
      <c r="S2241" s="11">
        <f>(((J2241/60)/60)/24)+DATE(1970,1,1)</f>
        <v>41572.958495370374</v>
      </c>
      <c r="T2241" s="12">
        <f>(((I2241/60)/60)/24)+DATE(1970,1,1)</f>
        <v>41609.168055555558</v>
      </c>
      <c r="U2241" s="14">
        <f>YEAR(T2241)</f>
        <v>2013</v>
      </c>
    </row>
    <row r="2242" spans="1:21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>ROUND(((E2242 / D2242)*100), 0)</f>
        <v>271</v>
      </c>
      <c r="P2242">
        <f>IF(L2242&lt;&gt;0, ROUND(E2242/L2242, 2), 0)</f>
        <v>140.97999999999999</v>
      </c>
      <c r="Q2242" s="5" t="str">
        <f>LEFT(N2242, SEARCH("/",N2242,1)-1)</f>
        <v>games</v>
      </c>
      <c r="R2242" s="5" t="str">
        <f>RIGHT(N2242, LEN(N2242) - LEN(Q2242) - 1)</f>
        <v>tabletop games</v>
      </c>
      <c r="S2242" s="11">
        <f>(((J2242/60)/60)/24)+DATE(1970,1,1)</f>
        <v>42452.825740740736</v>
      </c>
      <c r="T2242" s="12">
        <f>(((I2242/60)/60)/24)+DATE(1970,1,1)</f>
        <v>42482.825740740736</v>
      </c>
      <c r="U2242" s="14">
        <f>YEAR(T2242)</f>
        <v>2016</v>
      </c>
    </row>
    <row r="2243" spans="1:21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>ROUND(((E2243 / D2243)*100), 0)</f>
        <v>806</v>
      </c>
      <c r="P2243">
        <f>IF(L2243&lt;&gt;0, ROUND(E2243/L2243, 2), 0)</f>
        <v>49.47</v>
      </c>
      <c r="Q2243" s="5" t="str">
        <f>LEFT(N2243, SEARCH("/",N2243,1)-1)</f>
        <v>games</v>
      </c>
      <c r="R2243" s="5" t="str">
        <f>RIGHT(N2243, LEN(N2243) - LEN(Q2243) - 1)</f>
        <v>tabletop games</v>
      </c>
      <c r="S2243" s="11">
        <f>(((J2243/60)/60)/24)+DATE(1970,1,1)</f>
        <v>42766.827546296292</v>
      </c>
      <c r="T2243" s="12">
        <f>(((I2243/60)/60)/24)+DATE(1970,1,1)</f>
        <v>42796.827546296292</v>
      </c>
      <c r="U2243" s="14">
        <f>YEAR(T2243)</f>
        <v>2017</v>
      </c>
    </row>
    <row r="2244" spans="1:21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>ROUND(((E2244 / D2244)*100), 0)</f>
        <v>1360</v>
      </c>
      <c r="P2244">
        <f>IF(L2244&lt;&gt;0, ROUND(E2244/L2244, 2), 0)</f>
        <v>53.87</v>
      </c>
      <c r="Q2244" s="5" t="str">
        <f>LEFT(N2244, SEARCH("/",N2244,1)-1)</f>
        <v>games</v>
      </c>
      <c r="R2244" s="5" t="str">
        <f>RIGHT(N2244, LEN(N2244) - LEN(Q2244) - 1)</f>
        <v>tabletop games</v>
      </c>
      <c r="S2244" s="11">
        <f>(((J2244/60)/60)/24)+DATE(1970,1,1)</f>
        <v>41569.575613425928</v>
      </c>
      <c r="T2244" s="12">
        <f>(((I2244/60)/60)/24)+DATE(1970,1,1)</f>
        <v>41605.126388888886</v>
      </c>
      <c r="U2244" s="14">
        <f>YEAR(T2244)</f>
        <v>2013</v>
      </c>
    </row>
    <row r="2245" spans="1:21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>ROUND(((E2245 / D2245)*100), 0)</f>
        <v>930250</v>
      </c>
      <c r="P2245">
        <f>IF(L2245&lt;&gt;0, ROUND(E2245/L2245, 2), 0)</f>
        <v>4.57</v>
      </c>
      <c r="Q2245" s="5" t="str">
        <f>LEFT(N2245, SEARCH("/",N2245,1)-1)</f>
        <v>games</v>
      </c>
      <c r="R2245" s="5" t="str">
        <f>RIGHT(N2245, LEN(N2245) - LEN(Q2245) - 1)</f>
        <v>tabletop games</v>
      </c>
      <c r="S2245" s="11">
        <f>(((J2245/60)/60)/24)+DATE(1970,1,1)</f>
        <v>42800.751041666663</v>
      </c>
      <c r="T2245" s="12">
        <f>(((I2245/60)/60)/24)+DATE(1970,1,1)</f>
        <v>42807.125</v>
      </c>
      <c r="U2245" s="14">
        <f>YEAR(T2245)</f>
        <v>2017</v>
      </c>
    </row>
    <row r="2246" spans="1:21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>ROUND(((E2246 / D2246)*100), 0)</f>
        <v>377</v>
      </c>
      <c r="P2246">
        <f>IF(L2246&lt;&gt;0, ROUND(E2246/L2246, 2), 0)</f>
        <v>65</v>
      </c>
      <c r="Q2246" s="5" t="str">
        <f>LEFT(N2246, SEARCH("/",N2246,1)-1)</f>
        <v>games</v>
      </c>
      <c r="R2246" s="5" t="str">
        <f>RIGHT(N2246, LEN(N2246) - LEN(Q2246) - 1)</f>
        <v>tabletop games</v>
      </c>
      <c r="S2246" s="11">
        <f>(((J2246/60)/60)/24)+DATE(1970,1,1)</f>
        <v>42647.818819444445</v>
      </c>
      <c r="T2246" s="12">
        <f>(((I2246/60)/60)/24)+DATE(1970,1,1)</f>
        <v>42659.854166666672</v>
      </c>
      <c r="U2246" s="14">
        <f>YEAR(T2246)</f>
        <v>2016</v>
      </c>
    </row>
    <row r="2247" spans="1:21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>ROUND(((E2247 / D2247)*100), 0)</f>
        <v>2647</v>
      </c>
      <c r="P2247">
        <f>IF(L2247&lt;&gt;0, ROUND(E2247/L2247, 2), 0)</f>
        <v>53.48</v>
      </c>
      <c r="Q2247" s="5" t="str">
        <f>LEFT(N2247, SEARCH("/",N2247,1)-1)</f>
        <v>games</v>
      </c>
      <c r="R2247" s="5" t="str">
        <f>RIGHT(N2247, LEN(N2247) - LEN(Q2247) - 1)</f>
        <v>tabletop games</v>
      </c>
      <c r="S2247" s="11">
        <f>(((J2247/60)/60)/24)+DATE(1970,1,1)</f>
        <v>41660.708530092597</v>
      </c>
      <c r="T2247" s="12">
        <f>(((I2247/60)/60)/24)+DATE(1970,1,1)</f>
        <v>41691.75</v>
      </c>
      <c r="U2247" s="14">
        <f>YEAR(T2247)</f>
        <v>2014</v>
      </c>
    </row>
    <row r="2248" spans="1:21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>ROUND(((E2248 / D2248)*100), 0)</f>
        <v>100</v>
      </c>
      <c r="P2248">
        <f>IF(L2248&lt;&gt;0, ROUND(E2248/L2248, 2), 0)</f>
        <v>43.91</v>
      </c>
      <c r="Q2248" s="5" t="str">
        <f>LEFT(N2248, SEARCH("/",N2248,1)-1)</f>
        <v>games</v>
      </c>
      <c r="R2248" s="5" t="str">
        <f>RIGHT(N2248, LEN(N2248) - LEN(Q2248) - 1)</f>
        <v>tabletop games</v>
      </c>
      <c r="S2248" s="11">
        <f>(((J2248/60)/60)/24)+DATE(1970,1,1)</f>
        <v>42221.79178240741</v>
      </c>
      <c r="T2248" s="12">
        <f>(((I2248/60)/60)/24)+DATE(1970,1,1)</f>
        <v>42251.79178240741</v>
      </c>
      <c r="U2248" s="14">
        <f>YEAR(T2248)</f>
        <v>2015</v>
      </c>
    </row>
    <row r="2249" spans="1:21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>ROUND(((E2249 / D2249)*100), 0)</f>
        <v>104</v>
      </c>
      <c r="P2249">
        <f>IF(L2249&lt;&gt;0, ROUND(E2249/L2249, 2), 0)</f>
        <v>50.85</v>
      </c>
      <c r="Q2249" s="5" t="str">
        <f>LEFT(N2249, SEARCH("/",N2249,1)-1)</f>
        <v>games</v>
      </c>
      <c r="R2249" s="5" t="str">
        <f>RIGHT(N2249, LEN(N2249) - LEN(Q2249) - 1)</f>
        <v>tabletop games</v>
      </c>
      <c r="S2249" s="11">
        <f>(((J2249/60)/60)/24)+DATE(1970,1,1)</f>
        <v>42200.666261574079</v>
      </c>
      <c r="T2249" s="12">
        <f>(((I2249/60)/60)/24)+DATE(1970,1,1)</f>
        <v>42214.666261574079</v>
      </c>
      <c r="U2249" s="14">
        <f>YEAR(T2249)</f>
        <v>2015</v>
      </c>
    </row>
    <row r="2250" spans="1:21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>ROUND(((E2250 / D2250)*100), 0)</f>
        <v>107</v>
      </c>
      <c r="P2250">
        <f>IF(L2250&lt;&gt;0, ROUND(E2250/L2250, 2), 0)</f>
        <v>58.63</v>
      </c>
      <c r="Q2250" s="5" t="str">
        <f>LEFT(N2250, SEARCH("/",N2250,1)-1)</f>
        <v>games</v>
      </c>
      <c r="R2250" s="5" t="str">
        <f>RIGHT(N2250, LEN(N2250) - LEN(Q2250) - 1)</f>
        <v>tabletop games</v>
      </c>
      <c r="S2250" s="11">
        <f>(((J2250/60)/60)/24)+DATE(1970,1,1)</f>
        <v>42688.875902777778</v>
      </c>
      <c r="T2250" s="12">
        <f>(((I2250/60)/60)/24)+DATE(1970,1,1)</f>
        <v>42718.875902777778</v>
      </c>
      <c r="U2250" s="14">
        <f>YEAR(T2250)</f>
        <v>2016</v>
      </c>
    </row>
    <row r="2251" spans="1:21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>ROUND(((E2251 / D2251)*100), 0)</f>
        <v>169</v>
      </c>
      <c r="P2251">
        <f>IF(L2251&lt;&gt;0, ROUND(E2251/L2251, 2), 0)</f>
        <v>32.82</v>
      </c>
      <c r="Q2251" s="5" t="str">
        <f>LEFT(N2251, SEARCH("/",N2251,1)-1)</f>
        <v>games</v>
      </c>
      <c r="R2251" s="5" t="str">
        <f>RIGHT(N2251, LEN(N2251) - LEN(Q2251) - 1)</f>
        <v>tabletop games</v>
      </c>
      <c r="S2251" s="11">
        <f>(((J2251/60)/60)/24)+DATE(1970,1,1)</f>
        <v>41336.703298611108</v>
      </c>
      <c r="T2251" s="12">
        <f>(((I2251/60)/60)/24)+DATE(1970,1,1)</f>
        <v>41366.661631944444</v>
      </c>
      <c r="U2251" s="14">
        <f>YEAR(T2251)</f>
        <v>2013</v>
      </c>
    </row>
    <row r="2252" spans="1:21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>ROUND(((E2252 / D2252)*100), 0)</f>
        <v>975</v>
      </c>
      <c r="P2252">
        <f>IF(L2252&lt;&gt;0, ROUND(E2252/L2252, 2), 0)</f>
        <v>426.93</v>
      </c>
      <c r="Q2252" s="5" t="str">
        <f>LEFT(N2252, SEARCH("/",N2252,1)-1)</f>
        <v>games</v>
      </c>
      <c r="R2252" s="5" t="str">
        <f>RIGHT(N2252, LEN(N2252) - LEN(Q2252) - 1)</f>
        <v>tabletop games</v>
      </c>
      <c r="S2252" s="11">
        <f>(((J2252/60)/60)/24)+DATE(1970,1,1)</f>
        <v>42677.005474537036</v>
      </c>
      <c r="T2252" s="12">
        <f>(((I2252/60)/60)/24)+DATE(1970,1,1)</f>
        <v>42707.0471412037</v>
      </c>
      <c r="U2252" s="14">
        <f>YEAR(T2252)</f>
        <v>2016</v>
      </c>
    </row>
    <row r="2253" spans="1:21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>ROUND(((E2253 / D2253)*100), 0)</f>
        <v>134</v>
      </c>
      <c r="P2253">
        <f>IF(L2253&lt;&gt;0, ROUND(E2253/L2253, 2), 0)</f>
        <v>23.81</v>
      </c>
      <c r="Q2253" s="5" t="str">
        <f>LEFT(N2253, SEARCH("/",N2253,1)-1)</f>
        <v>games</v>
      </c>
      <c r="R2253" s="5" t="str">
        <f>RIGHT(N2253, LEN(N2253) - LEN(Q2253) - 1)</f>
        <v>tabletop games</v>
      </c>
      <c r="S2253" s="11">
        <f>(((J2253/60)/60)/24)+DATE(1970,1,1)</f>
        <v>41846.34579861111</v>
      </c>
      <c r="T2253" s="12">
        <f>(((I2253/60)/60)/24)+DATE(1970,1,1)</f>
        <v>41867.34579861111</v>
      </c>
      <c r="U2253" s="14">
        <f>YEAR(T2253)</f>
        <v>2014</v>
      </c>
    </row>
    <row r="2254" spans="1:21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>ROUND(((E2254 / D2254)*100), 0)</f>
        <v>272</v>
      </c>
      <c r="P2254">
        <f>IF(L2254&lt;&gt;0, ROUND(E2254/L2254, 2), 0)</f>
        <v>98.41</v>
      </c>
      <c r="Q2254" s="5" t="str">
        <f>LEFT(N2254, SEARCH("/",N2254,1)-1)</f>
        <v>games</v>
      </c>
      <c r="R2254" s="5" t="str">
        <f>RIGHT(N2254, LEN(N2254) - LEN(Q2254) - 1)</f>
        <v>tabletop games</v>
      </c>
      <c r="S2254" s="11">
        <f>(((J2254/60)/60)/24)+DATE(1970,1,1)</f>
        <v>42573.327986111108</v>
      </c>
      <c r="T2254" s="12">
        <f>(((I2254/60)/60)/24)+DATE(1970,1,1)</f>
        <v>42588.327986111108</v>
      </c>
      <c r="U2254" s="14">
        <f>YEAR(T2254)</f>
        <v>2016</v>
      </c>
    </row>
    <row r="2255" spans="1:21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>ROUND(((E2255 / D2255)*100), 0)</f>
        <v>113</v>
      </c>
      <c r="P2255">
        <f>IF(L2255&lt;&gt;0, ROUND(E2255/L2255, 2), 0)</f>
        <v>107.32</v>
      </c>
      <c r="Q2255" s="5" t="str">
        <f>LEFT(N2255, SEARCH("/",N2255,1)-1)</f>
        <v>games</v>
      </c>
      <c r="R2255" s="5" t="str">
        <f>RIGHT(N2255, LEN(N2255) - LEN(Q2255) - 1)</f>
        <v>tabletop games</v>
      </c>
      <c r="S2255" s="11">
        <f>(((J2255/60)/60)/24)+DATE(1970,1,1)</f>
        <v>42296.631331018521</v>
      </c>
      <c r="T2255" s="12">
        <f>(((I2255/60)/60)/24)+DATE(1970,1,1)</f>
        <v>42326.672997685186</v>
      </c>
      <c r="U2255" s="14">
        <f>YEAR(T2255)</f>
        <v>2015</v>
      </c>
    </row>
    <row r="2256" spans="1:21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>ROUND(((E2256 / D2256)*100), 0)</f>
        <v>460</v>
      </c>
      <c r="P2256">
        <f>IF(L2256&lt;&gt;0, ROUND(E2256/L2256, 2), 0)</f>
        <v>11.67</v>
      </c>
      <c r="Q2256" s="5" t="str">
        <f>LEFT(N2256, SEARCH("/",N2256,1)-1)</f>
        <v>games</v>
      </c>
      <c r="R2256" s="5" t="str">
        <f>RIGHT(N2256, LEN(N2256) - LEN(Q2256) - 1)</f>
        <v>tabletop games</v>
      </c>
      <c r="S2256" s="11">
        <f>(((J2256/60)/60)/24)+DATE(1970,1,1)</f>
        <v>42752.647777777776</v>
      </c>
      <c r="T2256" s="12">
        <f>(((I2256/60)/60)/24)+DATE(1970,1,1)</f>
        <v>42759.647777777776</v>
      </c>
      <c r="U2256" s="14">
        <f>YEAR(T2256)</f>
        <v>2017</v>
      </c>
    </row>
    <row r="2257" spans="1:21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>ROUND(((E2257 / D2257)*100), 0)</f>
        <v>287</v>
      </c>
      <c r="P2257">
        <f>IF(L2257&lt;&gt;0, ROUND(E2257/L2257, 2), 0)</f>
        <v>41.78</v>
      </c>
      <c r="Q2257" s="5" t="str">
        <f>LEFT(N2257, SEARCH("/",N2257,1)-1)</f>
        <v>games</v>
      </c>
      <c r="R2257" s="5" t="str">
        <f>RIGHT(N2257, LEN(N2257) - LEN(Q2257) - 1)</f>
        <v>tabletop games</v>
      </c>
      <c r="S2257" s="11">
        <f>(((J2257/60)/60)/24)+DATE(1970,1,1)</f>
        <v>42467.951979166668</v>
      </c>
      <c r="T2257" s="12">
        <f>(((I2257/60)/60)/24)+DATE(1970,1,1)</f>
        <v>42497.951979166668</v>
      </c>
      <c r="U2257" s="14">
        <f>YEAR(T2257)</f>
        <v>2016</v>
      </c>
    </row>
    <row r="2258" spans="1:21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>ROUND(((E2258 / D2258)*100), 0)</f>
        <v>223</v>
      </c>
      <c r="P2258">
        <f>IF(L2258&lt;&gt;0, ROUND(E2258/L2258, 2), 0)</f>
        <v>21.38</v>
      </c>
      <c r="Q2258" s="5" t="str">
        <f>LEFT(N2258, SEARCH("/",N2258,1)-1)</f>
        <v>games</v>
      </c>
      <c r="R2258" s="5" t="str">
        <f>RIGHT(N2258, LEN(N2258) - LEN(Q2258) - 1)</f>
        <v>tabletop games</v>
      </c>
      <c r="S2258" s="11">
        <f>(((J2258/60)/60)/24)+DATE(1970,1,1)</f>
        <v>42682.451921296291</v>
      </c>
      <c r="T2258" s="12">
        <f>(((I2258/60)/60)/24)+DATE(1970,1,1)</f>
        <v>42696.451921296291</v>
      </c>
      <c r="U2258" s="14">
        <f>YEAR(T2258)</f>
        <v>2016</v>
      </c>
    </row>
    <row r="2259" spans="1:21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>ROUND(((E2259 / D2259)*100), 0)</f>
        <v>636</v>
      </c>
      <c r="P2259">
        <f>IF(L2259&lt;&gt;0, ROUND(E2259/L2259, 2), 0)</f>
        <v>94.1</v>
      </c>
      <c r="Q2259" s="5" t="str">
        <f>LEFT(N2259, SEARCH("/",N2259,1)-1)</f>
        <v>games</v>
      </c>
      <c r="R2259" s="5" t="str">
        <f>RIGHT(N2259, LEN(N2259) - LEN(Q2259) - 1)</f>
        <v>tabletop games</v>
      </c>
      <c r="S2259" s="11">
        <f>(((J2259/60)/60)/24)+DATE(1970,1,1)</f>
        <v>42505.936678240745</v>
      </c>
      <c r="T2259" s="12">
        <f>(((I2259/60)/60)/24)+DATE(1970,1,1)</f>
        <v>42540.958333333328</v>
      </c>
      <c r="U2259" s="14">
        <f>YEAR(T2259)</f>
        <v>2016</v>
      </c>
    </row>
    <row r="2260" spans="1:21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>ROUND(((E2260 / D2260)*100), 0)</f>
        <v>147</v>
      </c>
      <c r="P2260">
        <f>IF(L2260&lt;&gt;0, ROUND(E2260/L2260, 2), 0)</f>
        <v>15.72</v>
      </c>
      <c r="Q2260" s="5" t="str">
        <f>LEFT(N2260, SEARCH("/",N2260,1)-1)</f>
        <v>games</v>
      </c>
      <c r="R2260" s="5" t="str">
        <f>RIGHT(N2260, LEN(N2260) - LEN(Q2260) - 1)</f>
        <v>tabletop games</v>
      </c>
      <c r="S2260" s="11">
        <f>(((J2260/60)/60)/24)+DATE(1970,1,1)</f>
        <v>42136.75100694444</v>
      </c>
      <c r="T2260" s="12">
        <f>(((I2260/60)/60)/24)+DATE(1970,1,1)</f>
        <v>42166.75100694444</v>
      </c>
      <c r="U2260" s="14">
        <f>YEAR(T2260)</f>
        <v>2015</v>
      </c>
    </row>
    <row r="2261" spans="1:21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>ROUND(((E2261 / D2261)*100), 0)</f>
        <v>1867</v>
      </c>
      <c r="P2261">
        <f>IF(L2261&lt;&gt;0, ROUND(E2261/L2261, 2), 0)</f>
        <v>90.64</v>
      </c>
      <c r="Q2261" s="5" t="str">
        <f>LEFT(N2261, SEARCH("/",N2261,1)-1)</f>
        <v>games</v>
      </c>
      <c r="R2261" s="5" t="str">
        <f>RIGHT(N2261, LEN(N2261) - LEN(Q2261) - 1)</f>
        <v>tabletop games</v>
      </c>
      <c r="S2261" s="11">
        <f>(((J2261/60)/60)/24)+DATE(1970,1,1)</f>
        <v>42702.804814814815</v>
      </c>
      <c r="T2261" s="12">
        <f>(((I2261/60)/60)/24)+DATE(1970,1,1)</f>
        <v>42712.804814814815</v>
      </c>
      <c r="U2261" s="14">
        <f>YEAR(T2261)</f>
        <v>2016</v>
      </c>
    </row>
    <row r="2262" spans="1:21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>ROUND(((E2262 / D2262)*100), 0)</f>
        <v>327</v>
      </c>
      <c r="P2262">
        <f>IF(L2262&lt;&gt;0, ROUND(E2262/L2262, 2), 0)</f>
        <v>97.3</v>
      </c>
      <c r="Q2262" s="5" t="str">
        <f>LEFT(N2262, SEARCH("/",N2262,1)-1)</f>
        <v>games</v>
      </c>
      <c r="R2262" s="5" t="str">
        <f>RIGHT(N2262, LEN(N2262) - LEN(Q2262) - 1)</f>
        <v>tabletop games</v>
      </c>
      <c r="S2262" s="11">
        <f>(((J2262/60)/60)/24)+DATE(1970,1,1)</f>
        <v>41695.016782407409</v>
      </c>
      <c r="T2262" s="12">
        <f>(((I2262/60)/60)/24)+DATE(1970,1,1)</f>
        <v>41724.975115740745</v>
      </c>
      <c r="U2262" s="14">
        <f>YEAR(T2262)</f>
        <v>2014</v>
      </c>
    </row>
    <row r="2263" spans="1:21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>ROUND(((E2263 / D2263)*100), 0)</f>
        <v>780</v>
      </c>
      <c r="P2263">
        <f>IF(L2263&lt;&gt;0, ROUND(E2263/L2263, 2), 0)</f>
        <v>37.119999999999997</v>
      </c>
      <c r="Q2263" s="5" t="str">
        <f>LEFT(N2263, SEARCH("/",N2263,1)-1)</f>
        <v>games</v>
      </c>
      <c r="R2263" s="5" t="str">
        <f>RIGHT(N2263, LEN(N2263) - LEN(Q2263) - 1)</f>
        <v>tabletop games</v>
      </c>
      <c r="S2263" s="11">
        <f>(((J2263/60)/60)/24)+DATE(1970,1,1)</f>
        <v>42759.724768518514</v>
      </c>
      <c r="T2263" s="12">
        <f>(((I2263/60)/60)/24)+DATE(1970,1,1)</f>
        <v>42780.724768518514</v>
      </c>
      <c r="U2263" s="14">
        <f>YEAR(T2263)</f>
        <v>2017</v>
      </c>
    </row>
    <row r="2264" spans="1:21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>ROUND(((E2264 / D2264)*100), 0)</f>
        <v>154</v>
      </c>
      <c r="P2264">
        <f>IF(L2264&lt;&gt;0, ROUND(E2264/L2264, 2), 0)</f>
        <v>28.1</v>
      </c>
      <c r="Q2264" s="5" t="str">
        <f>LEFT(N2264, SEARCH("/",N2264,1)-1)</f>
        <v>games</v>
      </c>
      <c r="R2264" s="5" t="str">
        <f>RIGHT(N2264, LEN(N2264) - LEN(Q2264) - 1)</f>
        <v>tabletop games</v>
      </c>
      <c r="S2264" s="11">
        <f>(((J2264/60)/60)/24)+DATE(1970,1,1)</f>
        <v>41926.585162037038</v>
      </c>
      <c r="T2264" s="12">
        <f>(((I2264/60)/60)/24)+DATE(1970,1,1)</f>
        <v>41961</v>
      </c>
      <c r="U2264" s="14">
        <f>YEAR(T2264)</f>
        <v>2014</v>
      </c>
    </row>
    <row r="2265" spans="1:21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>ROUND(((E2265 / D2265)*100), 0)</f>
        <v>116</v>
      </c>
      <c r="P2265">
        <f>IF(L2265&lt;&gt;0, ROUND(E2265/L2265, 2), 0)</f>
        <v>144.43</v>
      </c>
      <c r="Q2265" s="5" t="str">
        <f>LEFT(N2265, SEARCH("/",N2265,1)-1)</f>
        <v>games</v>
      </c>
      <c r="R2265" s="5" t="str">
        <f>RIGHT(N2265, LEN(N2265) - LEN(Q2265) - 1)</f>
        <v>tabletop games</v>
      </c>
      <c r="S2265" s="11">
        <f>(((J2265/60)/60)/24)+DATE(1970,1,1)</f>
        <v>42014.832326388889</v>
      </c>
      <c r="T2265" s="12">
        <f>(((I2265/60)/60)/24)+DATE(1970,1,1)</f>
        <v>42035.832326388889</v>
      </c>
      <c r="U2265" s="14">
        <f>YEAR(T2265)</f>
        <v>2015</v>
      </c>
    </row>
    <row r="2266" spans="1:21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>ROUND(((E2266 / D2266)*100), 0)</f>
        <v>180</v>
      </c>
      <c r="P2266">
        <f>IF(L2266&lt;&gt;0, ROUND(E2266/L2266, 2), 0)</f>
        <v>24.27</v>
      </c>
      <c r="Q2266" s="5" t="str">
        <f>LEFT(N2266, SEARCH("/",N2266,1)-1)</f>
        <v>games</v>
      </c>
      <c r="R2266" s="5" t="str">
        <f>RIGHT(N2266, LEN(N2266) - LEN(Q2266) - 1)</f>
        <v>tabletop games</v>
      </c>
      <c r="S2266" s="11">
        <f>(((J2266/60)/60)/24)+DATE(1970,1,1)</f>
        <v>42496.582337962958</v>
      </c>
      <c r="T2266" s="12">
        <f>(((I2266/60)/60)/24)+DATE(1970,1,1)</f>
        <v>42513.125</v>
      </c>
      <c r="U2266" s="14">
        <f>YEAR(T2266)</f>
        <v>2016</v>
      </c>
    </row>
    <row r="2267" spans="1:21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>ROUND(((E2267 / D2267)*100), 0)</f>
        <v>299</v>
      </c>
      <c r="P2267">
        <f>IF(L2267&lt;&gt;0, ROUND(E2267/L2267, 2), 0)</f>
        <v>35.119999999999997</v>
      </c>
      <c r="Q2267" s="5" t="str">
        <f>LEFT(N2267, SEARCH("/",N2267,1)-1)</f>
        <v>games</v>
      </c>
      <c r="R2267" s="5" t="str">
        <f>RIGHT(N2267, LEN(N2267) - LEN(Q2267) - 1)</f>
        <v>tabletop games</v>
      </c>
      <c r="S2267" s="11">
        <f>(((J2267/60)/60)/24)+DATE(1970,1,1)</f>
        <v>42689.853090277778</v>
      </c>
      <c r="T2267" s="12">
        <f>(((I2267/60)/60)/24)+DATE(1970,1,1)</f>
        <v>42696.853090277778</v>
      </c>
      <c r="U2267" s="14">
        <f>YEAR(T2267)</f>
        <v>2016</v>
      </c>
    </row>
    <row r="2268" spans="1:21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>ROUND(((E2268 / D2268)*100), 0)</f>
        <v>320</v>
      </c>
      <c r="P2268">
        <f>IF(L2268&lt;&gt;0, ROUND(E2268/L2268, 2), 0)</f>
        <v>24.76</v>
      </c>
      <c r="Q2268" s="5" t="str">
        <f>LEFT(N2268, SEARCH("/",N2268,1)-1)</f>
        <v>games</v>
      </c>
      <c r="R2268" s="5" t="str">
        <f>RIGHT(N2268, LEN(N2268) - LEN(Q2268) - 1)</f>
        <v>tabletop games</v>
      </c>
      <c r="S2268" s="11">
        <f>(((J2268/60)/60)/24)+DATE(1970,1,1)</f>
        <v>42469.874907407408</v>
      </c>
      <c r="T2268" s="12">
        <f>(((I2268/60)/60)/24)+DATE(1970,1,1)</f>
        <v>42487.083333333328</v>
      </c>
      <c r="U2268" s="14">
        <f>YEAR(T2268)</f>
        <v>2016</v>
      </c>
    </row>
    <row r="2269" spans="1:21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>ROUND(((E2269 / D2269)*100), 0)</f>
        <v>381</v>
      </c>
      <c r="P2269">
        <f>IF(L2269&lt;&gt;0, ROUND(E2269/L2269, 2), 0)</f>
        <v>188.38</v>
      </c>
      <c r="Q2269" s="5" t="str">
        <f>LEFT(N2269, SEARCH("/",N2269,1)-1)</f>
        <v>games</v>
      </c>
      <c r="R2269" s="5" t="str">
        <f>RIGHT(N2269, LEN(N2269) - LEN(Q2269) - 1)</f>
        <v>tabletop games</v>
      </c>
      <c r="S2269" s="11">
        <f>(((J2269/60)/60)/24)+DATE(1970,1,1)</f>
        <v>41968.829826388886</v>
      </c>
      <c r="T2269" s="12">
        <f>(((I2269/60)/60)/24)+DATE(1970,1,1)</f>
        <v>41994.041666666672</v>
      </c>
      <c r="U2269" s="14">
        <f>YEAR(T2269)</f>
        <v>2014</v>
      </c>
    </row>
    <row r="2270" spans="1:21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>ROUND(((E2270 / D2270)*100), 0)</f>
        <v>103</v>
      </c>
      <c r="P2270">
        <f>IF(L2270&lt;&gt;0, ROUND(E2270/L2270, 2), 0)</f>
        <v>148.08000000000001</v>
      </c>
      <c r="Q2270" s="5" t="str">
        <f>LEFT(N2270, SEARCH("/",N2270,1)-1)</f>
        <v>games</v>
      </c>
      <c r="R2270" s="5" t="str">
        <f>RIGHT(N2270, LEN(N2270) - LEN(Q2270) - 1)</f>
        <v>tabletop games</v>
      </c>
      <c r="S2270" s="11">
        <f>(((J2270/60)/60)/24)+DATE(1970,1,1)</f>
        <v>42776.082349537035</v>
      </c>
      <c r="T2270" s="12">
        <f>(((I2270/60)/60)/24)+DATE(1970,1,1)</f>
        <v>42806.082349537035</v>
      </c>
      <c r="U2270" s="14">
        <f>YEAR(T2270)</f>
        <v>2017</v>
      </c>
    </row>
    <row r="2271" spans="1:21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>ROUND(((E2271 / D2271)*100), 0)</f>
        <v>1802</v>
      </c>
      <c r="P2271">
        <f>IF(L2271&lt;&gt;0, ROUND(E2271/L2271, 2), 0)</f>
        <v>49.93</v>
      </c>
      <c r="Q2271" s="5" t="str">
        <f>LEFT(N2271, SEARCH("/",N2271,1)-1)</f>
        <v>games</v>
      </c>
      <c r="R2271" s="5" t="str">
        <f>RIGHT(N2271, LEN(N2271) - LEN(Q2271) - 1)</f>
        <v>tabletop games</v>
      </c>
      <c r="S2271" s="11">
        <f>(((J2271/60)/60)/24)+DATE(1970,1,1)</f>
        <v>42776.704432870371</v>
      </c>
      <c r="T2271" s="12">
        <f>(((I2271/60)/60)/24)+DATE(1970,1,1)</f>
        <v>42801.208333333328</v>
      </c>
      <c r="U2271" s="14">
        <f>YEAR(T2271)</f>
        <v>2017</v>
      </c>
    </row>
    <row r="2272" spans="1:21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>ROUND(((E2272 / D2272)*100), 0)</f>
        <v>720</v>
      </c>
      <c r="P2272">
        <f>IF(L2272&lt;&gt;0, ROUND(E2272/L2272, 2), 0)</f>
        <v>107.82</v>
      </c>
      <c r="Q2272" s="5" t="str">
        <f>LEFT(N2272, SEARCH("/",N2272,1)-1)</f>
        <v>games</v>
      </c>
      <c r="R2272" s="5" t="str">
        <f>RIGHT(N2272, LEN(N2272) - LEN(Q2272) - 1)</f>
        <v>tabletop games</v>
      </c>
      <c r="S2272" s="11">
        <f>(((J2272/60)/60)/24)+DATE(1970,1,1)</f>
        <v>42725.869363425925</v>
      </c>
      <c r="T2272" s="12">
        <f>(((I2272/60)/60)/24)+DATE(1970,1,1)</f>
        <v>42745.915972222225</v>
      </c>
      <c r="U2272" s="14">
        <f>YEAR(T2272)</f>
        <v>2017</v>
      </c>
    </row>
    <row r="2273" spans="1:21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>ROUND(((E2273 / D2273)*100), 0)</f>
        <v>283</v>
      </c>
      <c r="P2273">
        <f>IF(L2273&lt;&gt;0, ROUND(E2273/L2273, 2), 0)</f>
        <v>42.63</v>
      </c>
      <c r="Q2273" s="5" t="str">
        <f>LEFT(N2273, SEARCH("/",N2273,1)-1)</f>
        <v>games</v>
      </c>
      <c r="R2273" s="5" t="str">
        <f>RIGHT(N2273, LEN(N2273) - LEN(Q2273) - 1)</f>
        <v>tabletop games</v>
      </c>
      <c r="S2273" s="11">
        <f>(((J2273/60)/60)/24)+DATE(1970,1,1)</f>
        <v>42684.000046296293</v>
      </c>
      <c r="T2273" s="12">
        <f>(((I2273/60)/60)/24)+DATE(1970,1,1)</f>
        <v>42714.000046296293</v>
      </c>
      <c r="U2273" s="14">
        <f>YEAR(T2273)</f>
        <v>2016</v>
      </c>
    </row>
    <row r="2274" spans="1:21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>ROUND(((E2274 / D2274)*100), 0)</f>
        <v>1357</v>
      </c>
      <c r="P2274">
        <f>IF(L2274&lt;&gt;0, ROUND(E2274/L2274, 2), 0)</f>
        <v>14.37</v>
      </c>
      <c r="Q2274" s="5" t="str">
        <f>LEFT(N2274, SEARCH("/",N2274,1)-1)</f>
        <v>games</v>
      </c>
      <c r="R2274" s="5" t="str">
        <f>RIGHT(N2274, LEN(N2274) - LEN(Q2274) - 1)</f>
        <v>tabletop games</v>
      </c>
      <c r="S2274" s="11">
        <f>(((J2274/60)/60)/24)+DATE(1970,1,1)</f>
        <v>42315.699490740735</v>
      </c>
      <c r="T2274" s="12">
        <f>(((I2274/60)/60)/24)+DATE(1970,1,1)</f>
        <v>42345.699490740735</v>
      </c>
      <c r="U2274" s="14">
        <f>YEAR(T2274)</f>
        <v>2015</v>
      </c>
    </row>
    <row r="2275" spans="1:21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>ROUND(((E2275 / D2275)*100), 0)</f>
        <v>220</v>
      </c>
      <c r="P2275">
        <f>IF(L2275&lt;&gt;0, ROUND(E2275/L2275, 2), 0)</f>
        <v>37.479999999999997</v>
      </c>
      <c r="Q2275" s="5" t="str">
        <f>LEFT(N2275, SEARCH("/",N2275,1)-1)</f>
        <v>games</v>
      </c>
      <c r="R2275" s="5" t="str">
        <f>RIGHT(N2275, LEN(N2275) - LEN(Q2275) - 1)</f>
        <v>tabletop games</v>
      </c>
      <c r="S2275" s="11">
        <f>(((J2275/60)/60)/24)+DATE(1970,1,1)</f>
        <v>42781.549097222218</v>
      </c>
      <c r="T2275" s="12">
        <f>(((I2275/60)/60)/24)+DATE(1970,1,1)</f>
        <v>42806.507430555561</v>
      </c>
      <c r="U2275" s="14">
        <f>YEAR(T2275)</f>
        <v>2017</v>
      </c>
    </row>
    <row r="2276" spans="1:21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>ROUND(((E2276 / D2276)*100), 0)</f>
        <v>120</v>
      </c>
      <c r="P2276">
        <f>IF(L2276&lt;&gt;0, ROUND(E2276/L2276, 2), 0)</f>
        <v>30.2</v>
      </c>
      <c r="Q2276" s="5" t="str">
        <f>LEFT(N2276, SEARCH("/",N2276,1)-1)</f>
        <v>games</v>
      </c>
      <c r="R2276" s="5" t="str">
        <f>RIGHT(N2276, LEN(N2276) - LEN(Q2276) - 1)</f>
        <v>tabletop games</v>
      </c>
      <c r="S2276" s="11">
        <f>(((J2276/60)/60)/24)+DATE(1970,1,1)</f>
        <v>41663.500659722224</v>
      </c>
      <c r="T2276" s="12">
        <f>(((I2276/60)/60)/24)+DATE(1970,1,1)</f>
        <v>41693.500659722224</v>
      </c>
      <c r="U2276" s="14">
        <f>YEAR(T2276)</f>
        <v>2014</v>
      </c>
    </row>
    <row r="2277" spans="1:21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>ROUND(((E2277 / D2277)*100), 0)</f>
        <v>408</v>
      </c>
      <c r="P2277">
        <f>IF(L2277&lt;&gt;0, ROUND(E2277/L2277, 2), 0)</f>
        <v>33.549999999999997</v>
      </c>
      <c r="Q2277" s="5" t="str">
        <f>LEFT(N2277, SEARCH("/",N2277,1)-1)</f>
        <v>games</v>
      </c>
      <c r="R2277" s="5" t="str">
        <f>RIGHT(N2277, LEN(N2277) - LEN(Q2277) - 1)</f>
        <v>tabletop games</v>
      </c>
      <c r="S2277" s="11">
        <f>(((J2277/60)/60)/24)+DATE(1970,1,1)</f>
        <v>41965.616655092599</v>
      </c>
      <c r="T2277" s="12">
        <f>(((I2277/60)/60)/24)+DATE(1970,1,1)</f>
        <v>41995.616655092599</v>
      </c>
      <c r="U2277" s="14">
        <f>YEAR(T2277)</f>
        <v>2014</v>
      </c>
    </row>
    <row r="2278" spans="1:21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>ROUND(((E2278 / D2278)*100), 0)</f>
        <v>106</v>
      </c>
      <c r="P2278">
        <f>IF(L2278&lt;&gt;0, ROUND(E2278/L2278, 2), 0)</f>
        <v>64.75</v>
      </c>
      <c r="Q2278" s="5" t="str">
        <f>LEFT(N2278, SEARCH("/",N2278,1)-1)</f>
        <v>games</v>
      </c>
      <c r="R2278" s="5" t="str">
        <f>RIGHT(N2278, LEN(N2278) - LEN(Q2278) - 1)</f>
        <v>tabletop games</v>
      </c>
      <c r="S2278" s="11">
        <f>(((J2278/60)/60)/24)+DATE(1970,1,1)</f>
        <v>41614.651493055557</v>
      </c>
      <c r="T2278" s="12">
        <f>(((I2278/60)/60)/24)+DATE(1970,1,1)</f>
        <v>41644.651493055557</v>
      </c>
      <c r="U2278" s="14">
        <f>YEAR(T2278)</f>
        <v>2014</v>
      </c>
    </row>
    <row r="2279" spans="1:21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>ROUND(((E2279 / D2279)*100), 0)</f>
        <v>141</v>
      </c>
      <c r="P2279">
        <f>IF(L2279&lt;&gt;0, ROUND(E2279/L2279, 2), 0)</f>
        <v>57.93</v>
      </c>
      <c r="Q2279" s="5" t="str">
        <f>LEFT(N2279, SEARCH("/",N2279,1)-1)</f>
        <v>games</v>
      </c>
      <c r="R2279" s="5" t="str">
        <f>RIGHT(N2279, LEN(N2279) - LEN(Q2279) - 1)</f>
        <v>tabletop games</v>
      </c>
      <c r="S2279" s="11">
        <f>(((J2279/60)/60)/24)+DATE(1970,1,1)</f>
        <v>40936.678506944445</v>
      </c>
      <c r="T2279" s="12">
        <f>(((I2279/60)/60)/24)+DATE(1970,1,1)</f>
        <v>40966.678506944445</v>
      </c>
      <c r="U2279" s="14">
        <f>YEAR(T2279)</f>
        <v>2012</v>
      </c>
    </row>
    <row r="2280" spans="1:21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>ROUND(((E2280 / D2280)*100), 0)</f>
        <v>271</v>
      </c>
      <c r="P2280">
        <f>IF(L2280&lt;&gt;0, ROUND(E2280/L2280, 2), 0)</f>
        <v>53.08</v>
      </c>
      <c r="Q2280" s="5" t="str">
        <f>LEFT(N2280, SEARCH("/",N2280,1)-1)</f>
        <v>games</v>
      </c>
      <c r="R2280" s="5" t="str">
        <f>RIGHT(N2280, LEN(N2280) - LEN(Q2280) - 1)</f>
        <v>tabletop games</v>
      </c>
      <c r="S2280" s="11">
        <f>(((J2280/60)/60)/24)+DATE(1970,1,1)</f>
        <v>42338.709108796291</v>
      </c>
      <c r="T2280" s="12">
        <f>(((I2280/60)/60)/24)+DATE(1970,1,1)</f>
        <v>42372.957638888889</v>
      </c>
      <c r="U2280" s="14">
        <f>YEAR(T2280)</f>
        <v>2016</v>
      </c>
    </row>
    <row r="2281" spans="1:21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>ROUND(((E2281 / D2281)*100), 0)</f>
        <v>154</v>
      </c>
      <c r="P2281">
        <f>IF(L2281&lt;&gt;0, ROUND(E2281/L2281, 2), 0)</f>
        <v>48.06</v>
      </c>
      <c r="Q2281" s="5" t="str">
        <f>LEFT(N2281, SEARCH("/",N2281,1)-1)</f>
        <v>games</v>
      </c>
      <c r="R2281" s="5" t="str">
        <f>RIGHT(N2281, LEN(N2281) - LEN(Q2281) - 1)</f>
        <v>tabletop games</v>
      </c>
      <c r="S2281" s="11">
        <f>(((J2281/60)/60)/24)+DATE(1970,1,1)</f>
        <v>42020.806701388887</v>
      </c>
      <c r="T2281" s="12">
        <f>(((I2281/60)/60)/24)+DATE(1970,1,1)</f>
        <v>42039.166666666672</v>
      </c>
      <c r="U2281" s="14">
        <f>YEAR(T2281)</f>
        <v>2015</v>
      </c>
    </row>
    <row r="2282" spans="1:21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>ROUND(((E2282 / D2282)*100), 0)</f>
        <v>404</v>
      </c>
      <c r="P2282">
        <f>IF(L2282&lt;&gt;0, ROUND(E2282/L2282, 2), 0)</f>
        <v>82.4</v>
      </c>
      <c r="Q2282" s="5" t="str">
        <f>LEFT(N2282, SEARCH("/",N2282,1)-1)</f>
        <v>games</v>
      </c>
      <c r="R2282" s="5" t="str">
        <f>RIGHT(N2282, LEN(N2282) - LEN(Q2282) - 1)</f>
        <v>tabletop games</v>
      </c>
      <c r="S2282" s="11">
        <f>(((J2282/60)/60)/24)+DATE(1970,1,1)</f>
        <v>42234.624895833331</v>
      </c>
      <c r="T2282" s="12">
        <f>(((I2282/60)/60)/24)+DATE(1970,1,1)</f>
        <v>42264.624895833331</v>
      </c>
      <c r="U2282" s="14">
        <f>YEAR(T2282)</f>
        <v>2015</v>
      </c>
    </row>
    <row r="2283" spans="1:21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>ROUND(((E2283 / D2283)*100), 0)</f>
        <v>185</v>
      </c>
      <c r="P2283">
        <f>IF(L2283&lt;&gt;0, ROUND(E2283/L2283, 2), 0)</f>
        <v>50.45</v>
      </c>
      <c r="Q2283" s="5" t="str">
        <f>LEFT(N2283, SEARCH("/",N2283,1)-1)</f>
        <v>music</v>
      </c>
      <c r="R2283" s="5" t="str">
        <f>RIGHT(N2283, LEN(N2283) - LEN(Q2283) - 1)</f>
        <v>rock</v>
      </c>
      <c r="S2283" s="11">
        <f>(((J2283/60)/60)/24)+DATE(1970,1,1)</f>
        <v>40687.285844907405</v>
      </c>
      <c r="T2283" s="12">
        <f>(((I2283/60)/60)/24)+DATE(1970,1,1)</f>
        <v>40749.284722222219</v>
      </c>
      <c r="U2283" s="14">
        <f>YEAR(T2283)</f>
        <v>2011</v>
      </c>
    </row>
    <row r="2284" spans="1:21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>ROUND(((E2284 / D2284)*100), 0)</f>
        <v>185</v>
      </c>
      <c r="P2284">
        <f>IF(L2284&lt;&gt;0, ROUND(E2284/L2284, 2), 0)</f>
        <v>115.83</v>
      </c>
      <c r="Q2284" s="5" t="str">
        <f>LEFT(N2284, SEARCH("/",N2284,1)-1)</f>
        <v>music</v>
      </c>
      <c r="R2284" s="5" t="str">
        <f>RIGHT(N2284, LEN(N2284) - LEN(Q2284) - 1)</f>
        <v>rock</v>
      </c>
      <c r="S2284" s="11">
        <f>(((J2284/60)/60)/24)+DATE(1970,1,1)</f>
        <v>42323.17460648148</v>
      </c>
      <c r="T2284" s="12">
        <f>(((I2284/60)/60)/24)+DATE(1970,1,1)</f>
        <v>42383.17460648148</v>
      </c>
      <c r="U2284" s="14">
        <f>YEAR(T2284)</f>
        <v>2016</v>
      </c>
    </row>
    <row r="2285" spans="1:21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>ROUND(((E2285 / D2285)*100), 0)</f>
        <v>101</v>
      </c>
      <c r="P2285">
        <f>IF(L2285&lt;&gt;0, ROUND(E2285/L2285, 2), 0)</f>
        <v>63.03</v>
      </c>
      <c r="Q2285" s="5" t="str">
        <f>LEFT(N2285, SEARCH("/",N2285,1)-1)</f>
        <v>music</v>
      </c>
      <c r="R2285" s="5" t="str">
        <f>RIGHT(N2285, LEN(N2285) - LEN(Q2285) - 1)</f>
        <v>rock</v>
      </c>
      <c r="S2285" s="11">
        <f>(((J2285/60)/60)/24)+DATE(1970,1,1)</f>
        <v>40978.125046296293</v>
      </c>
      <c r="T2285" s="12">
        <f>(((I2285/60)/60)/24)+DATE(1970,1,1)</f>
        <v>41038.083379629628</v>
      </c>
      <c r="U2285" s="14">
        <f>YEAR(T2285)</f>
        <v>2012</v>
      </c>
    </row>
    <row r="2286" spans="1:21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>ROUND(((E2286 / D2286)*100), 0)</f>
        <v>106</v>
      </c>
      <c r="P2286">
        <f>IF(L2286&lt;&gt;0, ROUND(E2286/L2286, 2), 0)</f>
        <v>108.02</v>
      </c>
      <c r="Q2286" s="5" t="str">
        <f>LEFT(N2286, SEARCH("/",N2286,1)-1)</f>
        <v>music</v>
      </c>
      <c r="R2286" s="5" t="str">
        <f>RIGHT(N2286, LEN(N2286) - LEN(Q2286) - 1)</f>
        <v>rock</v>
      </c>
      <c r="S2286" s="11">
        <f>(((J2286/60)/60)/24)+DATE(1970,1,1)</f>
        <v>40585.796817129631</v>
      </c>
      <c r="T2286" s="12">
        <f>(((I2286/60)/60)/24)+DATE(1970,1,1)</f>
        <v>40614.166666666664</v>
      </c>
      <c r="U2286" s="14">
        <f>YEAR(T2286)</f>
        <v>2011</v>
      </c>
    </row>
    <row r="2287" spans="1:21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>ROUND(((E2287 / D2287)*100), 0)</f>
        <v>121</v>
      </c>
      <c r="P2287">
        <f>IF(L2287&lt;&gt;0, ROUND(E2287/L2287, 2), 0)</f>
        <v>46.09</v>
      </c>
      <c r="Q2287" s="5" t="str">
        <f>LEFT(N2287, SEARCH("/",N2287,1)-1)</f>
        <v>music</v>
      </c>
      <c r="R2287" s="5" t="str">
        <f>RIGHT(N2287, LEN(N2287) - LEN(Q2287) - 1)</f>
        <v>rock</v>
      </c>
      <c r="S2287" s="11">
        <f>(((J2287/60)/60)/24)+DATE(1970,1,1)</f>
        <v>41059.185682870368</v>
      </c>
      <c r="T2287" s="12">
        <f>(((I2287/60)/60)/24)+DATE(1970,1,1)</f>
        <v>41089.185682870368</v>
      </c>
      <c r="U2287" s="14">
        <f>YEAR(T2287)</f>
        <v>2012</v>
      </c>
    </row>
    <row r="2288" spans="1:21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>ROUND(((E2288 / D2288)*100), 0)</f>
        <v>100</v>
      </c>
      <c r="P2288">
        <f>IF(L2288&lt;&gt;0, ROUND(E2288/L2288, 2), 0)</f>
        <v>107.21</v>
      </c>
      <c r="Q2288" s="5" t="str">
        <f>LEFT(N2288, SEARCH("/",N2288,1)-1)</f>
        <v>music</v>
      </c>
      <c r="R2288" s="5" t="str">
        <f>RIGHT(N2288, LEN(N2288) - LEN(Q2288) - 1)</f>
        <v>rock</v>
      </c>
      <c r="S2288" s="11">
        <f>(((J2288/60)/60)/24)+DATE(1970,1,1)</f>
        <v>41494.963587962964</v>
      </c>
      <c r="T2288" s="12">
        <f>(((I2288/60)/60)/24)+DATE(1970,1,1)</f>
        <v>41523.165972222225</v>
      </c>
      <c r="U2288" s="14">
        <f>YEAR(T2288)</f>
        <v>2013</v>
      </c>
    </row>
    <row r="2289" spans="1:21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>ROUND(((E2289 / D2289)*100), 0)</f>
        <v>120</v>
      </c>
      <c r="P2289">
        <f>IF(L2289&lt;&gt;0, ROUND(E2289/L2289, 2), 0)</f>
        <v>50.93</v>
      </c>
      <c r="Q2289" s="5" t="str">
        <f>LEFT(N2289, SEARCH("/",N2289,1)-1)</f>
        <v>music</v>
      </c>
      <c r="R2289" s="5" t="str">
        <f>RIGHT(N2289, LEN(N2289) - LEN(Q2289) - 1)</f>
        <v>rock</v>
      </c>
      <c r="S2289" s="11">
        <f>(((J2289/60)/60)/24)+DATE(1970,1,1)</f>
        <v>41792.667361111111</v>
      </c>
      <c r="T2289" s="12">
        <f>(((I2289/60)/60)/24)+DATE(1970,1,1)</f>
        <v>41813.667361111111</v>
      </c>
      <c r="U2289" s="14">
        <f>YEAR(T2289)</f>
        <v>2014</v>
      </c>
    </row>
    <row r="2290" spans="1:21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>ROUND(((E2290 / D2290)*100), 0)</f>
        <v>100</v>
      </c>
      <c r="P2290">
        <f>IF(L2290&lt;&gt;0, ROUND(E2290/L2290, 2), 0)</f>
        <v>40.04</v>
      </c>
      <c r="Q2290" s="5" t="str">
        <f>LEFT(N2290, SEARCH("/",N2290,1)-1)</f>
        <v>music</v>
      </c>
      <c r="R2290" s="5" t="str">
        <f>RIGHT(N2290, LEN(N2290) - LEN(Q2290) - 1)</f>
        <v>rock</v>
      </c>
      <c r="S2290" s="11">
        <f>(((J2290/60)/60)/24)+DATE(1970,1,1)</f>
        <v>41067.827418981484</v>
      </c>
      <c r="T2290" s="12">
        <f>(((I2290/60)/60)/24)+DATE(1970,1,1)</f>
        <v>41086.75</v>
      </c>
      <c r="U2290" s="14">
        <f>YEAR(T2290)</f>
        <v>2012</v>
      </c>
    </row>
    <row r="2291" spans="1:21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>ROUND(((E2291 / D2291)*100), 0)</f>
        <v>107</v>
      </c>
      <c r="P2291">
        <f>IF(L2291&lt;&gt;0, ROUND(E2291/L2291, 2), 0)</f>
        <v>64.44</v>
      </c>
      <c r="Q2291" s="5" t="str">
        <f>LEFT(N2291, SEARCH("/",N2291,1)-1)</f>
        <v>music</v>
      </c>
      <c r="R2291" s="5" t="str">
        <f>RIGHT(N2291, LEN(N2291) - LEN(Q2291) - 1)</f>
        <v>rock</v>
      </c>
      <c r="S2291" s="11">
        <f>(((J2291/60)/60)/24)+DATE(1970,1,1)</f>
        <v>41571.998379629629</v>
      </c>
      <c r="T2291" s="12">
        <f>(((I2291/60)/60)/24)+DATE(1970,1,1)</f>
        <v>41614.973611111112</v>
      </c>
      <c r="U2291" s="14">
        <f>YEAR(T2291)</f>
        <v>2013</v>
      </c>
    </row>
    <row r="2292" spans="1:21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>ROUND(((E2292 / D2292)*100), 0)</f>
        <v>104</v>
      </c>
      <c r="P2292">
        <f>IF(L2292&lt;&gt;0, ROUND(E2292/L2292, 2), 0)</f>
        <v>53.83</v>
      </c>
      <c r="Q2292" s="5" t="str">
        <f>LEFT(N2292, SEARCH("/",N2292,1)-1)</f>
        <v>music</v>
      </c>
      <c r="R2292" s="5" t="str">
        <f>RIGHT(N2292, LEN(N2292) - LEN(Q2292) - 1)</f>
        <v>rock</v>
      </c>
      <c r="S2292" s="11">
        <f>(((J2292/60)/60)/24)+DATE(1970,1,1)</f>
        <v>40070.253819444442</v>
      </c>
      <c r="T2292" s="12">
        <f>(((I2292/60)/60)/24)+DATE(1970,1,1)</f>
        <v>40148.708333333336</v>
      </c>
      <c r="U2292" s="14">
        <f>YEAR(T2292)</f>
        <v>2009</v>
      </c>
    </row>
    <row r="2293" spans="1:21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>ROUND(((E2293 / D2293)*100), 0)</f>
        <v>173</v>
      </c>
      <c r="P2293">
        <f>IF(L2293&lt;&gt;0, ROUND(E2293/L2293, 2), 0)</f>
        <v>100.47</v>
      </c>
      <c r="Q2293" s="5" t="str">
        <f>LEFT(N2293, SEARCH("/",N2293,1)-1)</f>
        <v>music</v>
      </c>
      <c r="R2293" s="5" t="str">
        <f>RIGHT(N2293, LEN(N2293) - LEN(Q2293) - 1)</f>
        <v>rock</v>
      </c>
      <c r="S2293" s="11">
        <f>(((J2293/60)/60)/24)+DATE(1970,1,1)</f>
        <v>40987.977060185185</v>
      </c>
      <c r="T2293" s="12">
        <f>(((I2293/60)/60)/24)+DATE(1970,1,1)</f>
        <v>41022.166666666664</v>
      </c>
      <c r="U2293" s="14">
        <f>YEAR(T2293)</f>
        <v>2012</v>
      </c>
    </row>
    <row r="2294" spans="1:21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>ROUND(((E2294 / D2294)*100), 0)</f>
        <v>107</v>
      </c>
      <c r="P2294">
        <f>IF(L2294&lt;&gt;0, ROUND(E2294/L2294, 2), 0)</f>
        <v>46.63</v>
      </c>
      <c r="Q2294" s="5" t="str">
        <f>LEFT(N2294, SEARCH("/",N2294,1)-1)</f>
        <v>music</v>
      </c>
      <c r="R2294" s="5" t="str">
        <f>RIGHT(N2294, LEN(N2294) - LEN(Q2294) - 1)</f>
        <v>rock</v>
      </c>
      <c r="S2294" s="11">
        <f>(((J2294/60)/60)/24)+DATE(1970,1,1)</f>
        <v>40987.697638888887</v>
      </c>
      <c r="T2294" s="12">
        <f>(((I2294/60)/60)/24)+DATE(1970,1,1)</f>
        <v>41017.697638888887</v>
      </c>
      <c r="U2294" s="14">
        <f>YEAR(T2294)</f>
        <v>2012</v>
      </c>
    </row>
    <row r="2295" spans="1:21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>ROUND(((E2295 / D2295)*100), 0)</f>
        <v>108</v>
      </c>
      <c r="P2295">
        <f>IF(L2295&lt;&gt;0, ROUND(E2295/L2295, 2), 0)</f>
        <v>34.07</v>
      </c>
      <c r="Q2295" s="5" t="str">
        <f>LEFT(N2295, SEARCH("/",N2295,1)-1)</f>
        <v>music</v>
      </c>
      <c r="R2295" s="5" t="str">
        <f>RIGHT(N2295, LEN(N2295) - LEN(Q2295) - 1)</f>
        <v>rock</v>
      </c>
      <c r="S2295" s="11">
        <f>(((J2295/60)/60)/24)+DATE(1970,1,1)</f>
        <v>41151.708321759259</v>
      </c>
      <c r="T2295" s="12">
        <f>(((I2295/60)/60)/24)+DATE(1970,1,1)</f>
        <v>41177.165972222225</v>
      </c>
      <c r="U2295" s="14">
        <f>YEAR(T2295)</f>
        <v>2012</v>
      </c>
    </row>
    <row r="2296" spans="1:21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>ROUND(((E2296 / D2296)*100), 0)</f>
        <v>146</v>
      </c>
      <c r="P2296">
        <f>IF(L2296&lt;&gt;0, ROUND(E2296/L2296, 2), 0)</f>
        <v>65.209999999999994</v>
      </c>
      <c r="Q2296" s="5" t="str">
        <f>LEFT(N2296, SEARCH("/",N2296,1)-1)</f>
        <v>music</v>
      </c>
      <c r="R2296" s="5" t="str">
        <f>RIGHT(N2296, LEN(N2296) - LEN(Q2296) - 1)</f>
        <v>rock</v>
      </c>
      <c r="S2296" s="11">
        <f>(((J2296/60)/60)/24)+DATE(1970,1,1)</f>
        <v>41264.72314814815</v>
      </c>
      <c r="T2296" s="12">
        <f>(((I2296/60)/60)/24)+DATE(1970,1,1)</f>
        <v>41294.72314814815</v>
      </c>
      <c r="U2296" s="14">
        <f>YEAR(T2296)</f>
        <v>2013</v>
      </c>
    </row>
    <row r="2297" spans="1:21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>ROUND(((E2297 / D2297)*100), 0)</f>
        <v>125</v>
      </c>
      <c r="P2297">
        <f>IF(L2297&lt;&gt;0, ROUND(E2297/L2297, 2), 0)</f>
        <v>44.21</v>
      </c>
      <c r="Q2297" s="5" t="str">
        <f>LEFT(N2297, SEARCH("/",N2297,1)-1)</f>
        <v>music</v>
      </c>
      <c r="R2297" s="5" t="str">
        <f>RIGHT(N2297, LEN(N2297) - LEN(Q2297) - 1)</f>
        <v>rock</v>
      </c>
      <c r="S2297" s="11">
        <f>(((J2297/60)/60)/24)+DATE(1970,1,1)</f>
        <v>41270.954351851848</v>
      </c>
      <c r="T2297" s="12">
        <f>(((I2297/60)/60)/24)+DATE(1970,1,1)</f>
        <v>41300.954351851848</v>
      </c>
      <c r="U2297" s="14">
        <f>YEAR(T2297)</f>
        <v>2013</v>
      </c>
    </row>
    <row r="2298" spans="1:21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>ROUND(((E2298 / D2298)*100), 0)</f>
        <v>149</v>
      </c>
      <c r="P2298">
        <f>IF(L2298&lt;&gt;0, ROUND(E2298/L2298, 2), 0)</f>
        <v>71.97</v>
      </c>
      <c r="Q2298" s="5" t="str">
        <f>LEFT(N2298, SEARCH("/",N2298,1)-1)</f>
        <v>music</v>
      </c>
      <c r="R2298" s="5" t="str">
        <f>RIGHT(N2298, LEN(N2298) - LEN(Q2298) - 1)</f>
        <v>rock</v>
      </c>
      <c r="S2298" s="11">
        <f>(((J2298/60)/60)/24)+DATE(1970,1,1)</f>
        <v>40927.731782407405</v>
      </c>
      <c r="T2298" s="12">
        <f>(((I2298/60)/60)/24)+DATE(1970,1,1)</f>
        <v>40962.731782407405</v>
      </c>
      <c r="U2298" s="14">
        <f>YEAR(T2298)</f>
        <v>2012</v>
      </c>
    </row>
    <row r="2299" spans="1:21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>ROUND(((E2299 / D2299)*100), 0)</f>
        <v>101</v>
      </c>
      <c r="P2299">
        <f>IF(L2299&lt;&gt;0, ROUND(E2299/L2299, 2), 0)</f>
        <v>52.95</v>
      </c>
      <c r="Q2299" s="5" t="str">
        <f>LEFT(N2299, SEARCH("/",N2299,1)-1)</f>
        <v>music</v>
      </c>
      <c r="R2299" s="5" t="str">
        <f>RIGHT(N2299, LEN(N2299) - LEN(Q2299) - 1)</f>
        <v>rock</v>
      </c>
      <c r="S2299" s="11">
        <f>(((J2299/60)/60)/24)+DATE(1970,1,1)</f>
        <v>40948.042233796295</v>
      </c>
      <c r="T2299" s="12">
        <f>(((I2299/60)/60)/24)+DATE(1970,1,1)</f>
        <v>40982.165972222225</v>
      </c>
      <c r="U2299" s="14">
        <f>YEAR(T2299)</f>
        <v>2012</v>
      </c>
    </row>
    <row r="2300" spans="1:21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>ROUND(((E2300 / D2300)*100), 0)</f>
        <v>105</v>
      </c>
      <c r="P2300">
        <f>IF(L2300&lt;&gt;0, ROUND(E2300/L2300, 2), 0)</f>
        <v>109.45</v>
      </c>
      <c r="Q2300" s="5" t="str">
        <f>LEFT(N2300, SEARCH("/",N2300,1)-1)</f>
        <v>music</v>
      </c>
      <c r="R2300" s="5" t="str">
        <f>RIGHT(N2300, LEN(N2300) - LEN(Q2300) - 1)</f>
        <v>rock</v>
      </c>
      <c r="S2300" s="11">
        <f>(((J2300/60)/60)/24)+DATE(1970,1,1)</f>
        <v>41694.84065972222</v>
      </c>
      <c r="T2300" s="12">
        <f>(((I2300/60)/60)/24)+DATE(1970,1,1)</f>
        <v>41724.798993055556</v>
      </c>
      <c r="U2300" s="14">
        <f>YEAR(T2300)</f>
        <v>2014</v>
      </c>
    </row>
    <row r="2301" spans="1:21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>ROUND(((E2301 / D2301)*100), 0)</f>
        <v>350</v>
      </c>
      <c r="P2301">
        <f>IF(L2301&lt;&gt;0, ROUND(E2301/L2301, 2), 0)</f>
        <v>75.040000000000006</v>
      </c>
      <c r="Q2301" s="5" t="str">
        <f>LEFT(N2301, SEARCH("/",N2301,1)-1)</f>
        <v>music</v>
      </c>
      <c r="R2301" s="5" t="str">
        <f>RIGHT(N2301, LEN(N2301) - LEN(Q2301) - 1)</f>
        <v>rock</v>
      </c>
      <c r="S2301" s="11">
        <f>(((J2301/60)/60)/24)+DATE(1970,1,1)</f>
        <v>40565.032511574071</v>
      </c>
      <c r="T2301" s="12">
        <f>(((I2301/60)/60)/24)+DATE(1970,1,1)</f>
        <v>40580.032511574071</v>
      </c>
      <c r="U2301" s="14">
        <f>YEAR(T2301)</f>
        <v>2011</v>
      </c>
    </row>
    <row r="2302" spans="1:21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>ROUND(((E2302 / D2302)*100), 0)</f>
        <v>101</v>
      </c>
      <c r="P2302">
        <f>IF(L2302&lt;&gt;0, ROUND(E2302/L2302, 2), 0)</f>
        <v>115.71</v>
      </c>
      <c r="Q2302" s="5" t="str">
        <f>LEFT(N2302, SEARCH("/",N2302,1)-1)</f>
        <v>music</v>
      </c>
      <c r="R2302" s="5" t="str">
        <f>RIGHT(N2302, LEN(N2302) - LEN(Q2302) - 1)</f>
        <v>rock</v>
      </c>
      <c r="S2302" s="11">
        <f>(((J2302/60)/60)/24)+DATE(1970,1,1)</f>
        <v>41074.727037037039</v>
      </c>
      <c r="T2302" s="12">
        <f>(((I2302/60)/60)/24)+DATE(1970,1,1)</f>
        <v>41088.727037037039</v>
      </c>
      <c r="U2302" s="14">
        <f>YEAR(T2302)</f>
        <v>2012</v>
      </c>
    </row>
    <row r="2303" spans="1:21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>ROUND(((E2303 / D2303)*100), 0)</f>
        <v>134</v>
      </c>
      <c r="P2303">
        <f>IF(L2303&lt;&gt;0, ROUND(E2303/L2303, 2), 0)</f>
        <v>31.66</v>
      </c>
      <c r="Q2303" s="5" t="str">
        <f>LEFT(N2303, SEARCH("/",N2303,1)-1)</f>
        <v>music</v>
      </c>
      <c r="R2303" s="5" t="str">
        <f>RIGHT(N2303, LEN(N2303) - LEN(Q2303) - 1)</f>
        <v>indie rock</v>
      </c>
      <c r="S2303" s="11">
        <f>(((J2303/60)/60)/24)+DATE(1970,1,1)</f>
        <v>41416.146944444445</v>
      </c>
      <c r="T2303" s="12">
        <f>(((I2303/60)/60)/24)+DATE(1970,1,1)</f>
        <v>41446.146944444445</v>
      </c>
      <c r="U2303" s="14">
        <f>YEAR(T2303)</f>
        <v>2013</v>
      </c>
    </row>
    <row r="2304" spans="1:21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>ROUND(((E2304 / D2304)*100), 0)</f>
        <v>171</v>
      </c>
      <c r="P2304">
        <f>IF(L2304&lt;&gt;0, ROUND(E2304/L2304, 2), 0)</f>
        <v>46.18</v>
      </c>
      <c r="Q2304" s="5" t="str">
        <f>LEFT(N2304, SEARCH("/",N2304,1)-1)</f>
        <v>music</v>
      </c>
      <c r="R2304" s="5" t="str">
        <f>RIGHT(N2304, LEN(N2304) - LEN(Q2304) - 1)</f>
        <v>indie rock</v>
      </c>
      <c r="S2304" s="11">
        <f>(((J2304/60)/60)/24)+DATE(1970,1,1)</f>
        <v>41605.868449074071</v>
      </c>
      <c r="T2304" s="12">
        <f>(((I2304/60)/60)/24)+DATE(1970,1,1)</f>
        <v>41639.291666666664</v>
      </c>
      <c r="U2304" s="14">
        <f>YEAR(T2304)</f>
        <v>2013</v>
      </c>
    </row>
    <row r="2305" spans="1:21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>ROUND(((E2305 / D2305)*100), 0)</f>
        <v>109</v>
      </c>
      <c r="P2305">
        <f>IF(L2305&lt;&gt;0, ROUND(E2305/L2305, 2), 0)</f>
        <v>68.48</v>
      </c>
      <c r="Q2305" s="5" t="str">
        <f>LEFT(N2305, SEARCH("/",N2305,1)-1)</f>
        <v>music</v>
      </c>
      <c r="R2305" s="5" t="str">
        <f>RIGHT(N2305, LEN(N2305) - LEN(Q2305) - 1)</f>
        <v>indie rock</v>
      </c>
      <c r="S2305" s="11">
        <f>(((J2305/60)/60)/24)+DATE(1970,1,1)</f>
        <v>40850.111064814817</v>
      </c>
      <c r="T2305" s="12">
        <f>(((I2305/60)/60)/24)+DATE(1970,1,1)</f>
        <v>40890.152731481481</v>
      </c>
      <c r="U2305" s="14">
        <f>YEAR(T2305)</f>
        <v>2011</v>
      </c>
    </row>
    <row r="2306" spans="1:21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>ROUND(((E2306 / D2306)*100), 0)</f>
        <v>101</v>
      </c>
      <c r="P2306">
        <f>IF(L2306&lt;&gt;0, ROUND(E2306/L2306, 2), 0)</f>
        <v>53.47</v>
      </c>
      <c r="Q2306" s="5" t="str">
        <f>LEFT(N2306, SEARCH("/",N2306,1)-1)</f>
        <v>music</v>
      </c>
      <c r="R2306" s="5" t="str">
        <f>RIGHT(N2306, LEN(N2306) - LEN(Q2306) - 1)</f>
        <v>indie rock</v>
      </c>
      <c r="S2306" s="11">
        <f>(((J2306/60)/60)/24)+DATE(1970,1,1)</f>
        <v>40502.815868055557</v>
      </c>
      <c r="T2306" s="12">
        <f>(((I2306/60)/60)/24)+DATE(1970,1,1)</f>
        <v>40544.207638888889</v>
      </c>
      <c r="U2306" s="14">
        <f>YEAR(T2306)</f>
        <v>2011</v>
      </c>
    </row>
    <row r="2307" spans="1:21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>ROUND(((E2307 / D2307)*100), 0)</f>
        <v>101</v>
      </c>
      <c r="P2307">
        <f>IF(L2307&lt;&gt;0, ROUND(E2307/L2307, 2), 0)</f>
        <v>109.11</v>
      </c>
      <c r="Q2307" s="5" t="str">
        <f>LEFT(N2307, SEARCH("/",N2307,1)-1)</f>
        <v>music</v>
      </c>
      <c r="R2307" s="5" t="str">
        <f>RIGHT(N2307, LEN(N2307) - LEN(Q2307) - 1)</f>
        <v>indie rock</v>
      </c>
      <c r="S2307" s="11">
        <f>(((J2307/60)/60)/24)+DATE(1970,1,1)</f>
        <v>41834.695277777777</v>
      </c>
      <c r="T2307" s="12">
        <f>(((I2307/60)/60)/24)+DATE(1970,1,1)</f>
        <v>41859.75</v>
      </c>
      <c r="U2307" s="14">
        <f>YEAR(T2307)</f>
        <v>2014</v>
      </c>
    </row>
    <row r="2308" spans="1:21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>ROUND(((E2308 / D2308)*100), 0)</f>
        <v>107</v>
      </c>
      <c r="P2308">
        <f>IF(L2308&lt;&gt;0, ROUND(E2308/L2308, 2), 0)</f>
        <v>51.19</v>
      </c>
      <c r="Q2308" s="5" t="str">
        <f>LEFT(N2308, SEARCH("/",N2308,1)-1)</f>
        <v>music</v>
      </c>
      <c r="R2308" s="5" t="str">
        <f>RIGHT(N2308, LEN(N2308) - LEN(Q2308) - 1)</f>
        <v>indie rock</v>
      </c>
      <c r="S2308" s="11">
        <f>(((J2308/60)/60)/24)+DATE(1970,1,1)</f>
        <v>40948.16815972222</v>
      </c>
      <c r="T2308" s="12">
        <f>(((I2308/60)/60)/24)+DATE(1970,1,1)</f>
        <v>40978.16815972222</v>
      </c>
      <c r="U2308" s="14">
        <f>YEAR(T2308)</f>
        <v>2012</v>
      </c>
    </row>
    <row r="2309" spans="1:21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>ROUND(((E2309 / D2309)*100), 0)</f>
        <v>107</v>
      </c>
      <c r="P2309">
        <f>IF(L2309&lt;&gt;0, ROUND(E2309/L2309, 2), 0)</f>
        <v>27.94</v>
      </c>
      <c r="Q2309" s="5" t="str">
        <f>LEFT(N2309, SEARCH("/",N2309,1)-1)</f>
        <v>music</v>
      </c>
      <c r="R2309" s="5" t="str">
        <f>RIGHT(N2309, LEN(N2309) - LEN(Q2309) - 1)</f>
        <v>indie rock</v>
      </c>
      <c r="S2309" s="11">
        <f>(((J2309/60)/60)/24)+DATE(1970,1,1)</f>
        <v>41004.802465277775</v>
      </c>
      <c r="T2309" s="12">
        <f>(((I2309/60)/60)/24)+DATE(1970,1,1)</f>
        <v>41034.802407407406</v>
      </c>
      <c r="U2309" s="14">
        <f>YEAR(T2309)</f>
        <v>2012</v>
      </c>
    </row>
    <row r="2310" spans="1:21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>ROUND(((E2310 / D2310)*100), 0)</f>
        <v>101</v>
      </c>
      <c r="P2310">
        <f>IF(L2310&lt;&gt;0, ROUND(E2310/L2310, 2), 0)</f>
        <v>82.5</v>
      </c>
      <c r="Q2310" s="5" t="str">
        <f>LEFT(N2310, SEARCH("/",N2310,1)-1)</f>
        <v>music</v>
      </c>
      <c r="R2310" s="5" t="str">
        <f>RIGHT(N2310, LEN(N2310) - LEN(Q2310) - 1)</f>
        <v>indie rock</v>
      </c>
      <c r="S2310" s="11">
        <f>(((J2310/60)/60)/24)+DATE(1970,1,1)</f>
        <v>41851.962916666671</v>
      </c>
      <c r="T2310" s="12">
        <f>(((I2310/60)/60)/24)+DATE(1970,1,1)</f>
        <v>41880.041666666664</v>
      </c>
      <c r="U2310" s="14">
        <f>YEAR(T2310)</f>
        <v>2014</v>
      </c>
    </row>
    <row r="2311" spans="1:21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>ROUND(((E2311 / D2311)*100), 0)</f>
        <v>107</v>
      </c>
      <c r="P2311">
        <f>IF(L2311&lt;&gt;0, ROUND(E2311/L2311, 2), 0)</f>
        <v>59.82</v>
      </c>
      <c r="Q2311" s="5" t="str">
        <f>LEFT(N2311, SEARCH("/",N2311,1)-1)</f>
        <v>music</v>
      </c>
      <c r="R2311" s="5" t="str">
        <f>RIGHT(N2311, LEN(N2311) - LEN(Q2311) - 1)</f>
        <v>indie rock</v>
      </c>
      <c r="S2311" s="11">
        <f>(((J2311/60)/60)/24)+DATE(1970,1,1)</f>
        <v>41307.987696759257</v>
      </c>
      <c r="T2311" s="12">
        <f>(((I2311/60)/60)/24)+DATE(1970,1,1)</f>
        <v>41342.987696759257</v>
      </c>
      <c r="U2311" s="14">
        <f>YEAR(T2311)</f>
        <v>2013</v>
      </c>
    </row>
    <row r="2312" spans="1:21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>ROUND(((E2312 / D2312)*100), 0)</f>
        <v>429</v>
      </c>
      <c r="P2312">
        <f>IF(L2312&lt;&gt;0, ROUND(E2312/L2312, 2), 0)</f>
        <v>64.819999999999993</v>
      </c>
      <c r="Q2312" s="5" t="str">
        <f>LEFT(N2312, SEARCH("/",N2312,1)-1)</f>
        <v>music</v>
      </c>
      <c r="R2312" s="5" t="str">
        <f>RIGHT(N2312, LEN(N2312) - LEN(Q2312) - 1)</f>
        <v>indie rock</v>
      </c>
      <c r="S2312" s="11">
        <f>(((J2312/60)/60)/24)+DATE(1970,1,1)</f>
        <v>41324.79415509259</v>
      </c>
      <c r="T2312" s="12">
        <f>(((I2312/60)/60)/24)+DATE(1970,1,1)</f>
        <v>41354.752488425926</v>
      </c>
      <c r="U2312" s="14">
        <f>YEAR(T2312)</f>
        <v>2013</v>
      </c>
    </row>
    <row r="2313" spans="1:21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>ROUND(((E2313 / D2313)*100), 0)</f>
        <v>104</v>
      </c>
      <c r="P2313">
        <f>IF(L2313&lt;&gt;0, ROUND(E2313/L2313, 2), 0)</f>
        <v>90.1</v>
      </c>
      <c r="Q2313" s="5" t="str">
        <f>LEFT(N2313, SEARCH("/",N2313,1)-1)</f>
        <v>music</v>
      </c>
      <c r="R2313" s="5" t="str">
        <f>RIGHT(N2313, LEN(N2313) - LEN(Q2313) - 1)</f>
        <v>indie rock</v>
      </c>
      <c r="S2313" s="11">
        <f>(((J2313/60)/60)/24)+DATE(1970,1,1)</f>
        <v>41736.004502314812</v>
      </c>
      <c r="T2313" s="12">
        <f>(((I2313/60)/60)/24)+DATE(1970,1,1)</f>
        <v>41766.004502314812</v>
      </c>
      <c r="U2313" s="14">
        <f>YEAR(T2313)</f>
        <v>2014</v>
      </c>
    </row>
    <row r="2314" spans="1:21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>ROUND(((E2314 / D2314)*100), 0)</f>
        <v>108</v>
      </c>
      <c r="P2314">
        <f>IF(L2314&lt;&gt;0, ROUND(E2314/L2314, 2), 0)</f>
        <v>40.96</v>
      </c>
      <c r="Q2314" s="5" t="str">
        <f>LEFT(N2314, SEARCH("/",N2314,1)-1)</f>
        <v>music</v>
      </c>
      <c r="R2314" s="5" t="str">
        <f>RIGHT(N2314, LEN(N2314) - LEN(Q2314) - 1)</f>
        <v>indie rock</v>
      </c>
      <c r="S2314" s="11">
        <f>(((J2314/60)/60)/24)+DATE(1970,1,1)</f>
        <v>41716.632847222223</v>
      </c>
      <c r="T2314" s="12">
        <f>(((I2314/60)/60)/24)+DATE(1970,1,1)</f>
        <v>41747.958333333336</v>
      </c>
      <c r="U2314" s="14">
        <f>YEAR(T2314)</f>
        <v>2014</v>
      </c>
    </row>
    <row r="2315" spans="1:21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>ROUND(((E2315 / D2315)*100), 0)</f>
        <v>176</v>
      </c>
      <c r="P2315">
        <f>IF(L2315&lt;&gt;0, ROUND(E2315/L2315, 2), 0)</f>
        <v>56</v>
      </c>
      <c r="Q2315" s="5" t="str">
        <f>LEFT(N2315, SEARCH("/",N2315,1)-1)</f>
        <v>music</v>
      </c>
      <c r="R2315" s="5" t="str">
        <f>RIGHT(N2315, LEN(N2315) - LEN(Q2315) - 1)</f>
        <v>indie rock</v>
      </c>
      <c r="S2315" s="11">
        <f>(((J2315/60)/60)/24)+DATE(1970,1,1)</f>
        <v>41002.958634259259</v>
      </c>
      <c r="T2315" s="12">
        <f>(((I2315/60)/60)/24)+DATE(1970,1,1)</f>
        <v>41032.958634259259</v>
      </c>
      <c r="U2315" s="14">
        <f>YEAR(T2315)</f>
        <v>2012</v>
      </c>
    </row>
    <row r="2316" spans="1:21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>ROUND(((E2316 / D2316)*100), 0)</f>
        <v>157</v>
      </c>
      <c r="P2316">
        <f>IF(L2316&lt;&gt;0, ROUND(E2316/L2316, 2), 0)</f>
        <v>37.67</v>
      </c>
      <c r="Q2316" s="5" t="str">
        <f>LEFT(N2316, SEARCH("/",N2316,1)-1)</f>
        <v>music</v>
      </c>
      <c r="R2316" s="5" t="str">
        <f>RIGHT(N2316, LEN(N2316) - LEN(Q2316) - 1)</f>
        <v>indie rock</v>
      </c>
      <c r="S2316" s="11">
        <f>(((J2316/60)/60)/24)+DATE(1970,1,1)</f>
        <v>41037.551585648151</v>
      </c>
      <c r="T2316" s="12">
        <f>(((I2316/60)/60)/24)+DATE(1970,1,1)</f>
        <v>41067.551585648151</v>
      </c>
      <c r="U2316" s="14">
        <f>YEAR(T2316)</f>
        <v>2012</v>
      </c>
    </row>
    <row r="2317" spans="1:21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>ROUND(((E2317 / D2317)*100), 0)</f>
        <v>103</v>
      </c>
      <c r="P2317">
        <f>IF(L2317&lt;&gt;0, ROUND(E2317/L2317, 2), 0)</f>
        <v>40.08</v>
      </c>
      <c r="Q2317" s="5" t="str">
        <f>LEFT(N2317, SEARCH("/",N2317,1)-1)</f>
        <v>music</v>
      </c>
      <c r="R2317" s="5" t="str">
        <f>RIGHT(N2317, LEN(N2317) - LEN(Q2317) - 1)</f>
        <v>indie rock</v>
      </c>
      <c r="S2317" s="11">
        <f>(((J2317/60)/60)/24)+DATE(1970,1,1)</f>
        <v>41004.72619212963</v>
      </c>
      <c r="T2317" s="12">
        <f>(((I2317/60)/60)/24)+DATE(1970,1,1)</f>
        <v>41034.72619212963</v>
      </c>
      <c r="U2317" s="14">
        <f>YEAR(T2317)</f>
        <v>2012</v>
      </c>
    </row>
    <row r="2318" spans="1:21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>ROUND(((E2318 / D2318)*100), 0)</f>
        <v>104</v>
      </c>
      <c r="P2318">
        <f>IF(L2318&lt;&gt;0, ROUND(E2318/L2318, 2), 0)</f>
        <v>78.03</v>
      </c>
      <c r="Q2318" s="5" t="str">
        <f>LEFT(N2318, SEARCH("/",N2318,1)-1)</f>
        <v>music</v>
      </c>
      <c r="R2318" s="5" t="str">
        <f>RIGHT(N2318, LEN(N2318) - LEN(Q2318) - 1)</f>
        <v>indie rock</v>
      </c>
      <c r="S2318" s="11">
        <f>(((J2318/60)/60)/24)+DATE(1970,1,1)</f>
        <v>40079.725115740745</v>
      </c>
      <c r="T2318" s="12">
        <f>(((I2318/60)/60)/24)+DATE(1970,1,1)</f>
        <v>40156.76666666667</v>
      </c>
      <c r="U2318" s="14">
        <f>YEAR(T2318)</f>
        <v>2009</v>
      </c>
    </row>
    <row r="2319" spans="1:21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>ROUND(((E2319 / D2319)*100), 0)</f>
        <v>104</v>
      </c>
      <c r="P2319">
        <f>IF(L2319&lt;&gt;0, ROUND(E2319/L2319, 2), 0)</f>
        <v>18.91</v>
      </c>
      <c r="Q2319" s="5" t="str">
        <f>LEFT(N2319, SEARCH("/",N2319,1)-1)</f>
        <v>music</v>
      </c>
      <c r="R2319" s="5" t="str">
        <f>RIGHT(N2319, LEN(N2319) - LEN(Q2319) - 1)</f>
        <v>indie rock</v>
      </c>
      <c r="S2319" s="11">
        <f>(((J2319/60)/60)/24)+DATE(1970,1,1)</f>
        <v>40192.542233796295</v>
      </c>
      <c r="T2319" s="12">
        <f>(((I2319/60)/60)/24)+DATE(1970,1,1)</f>
        <v>40224.208333333336</v>
      </c>
      <c r="U2319" s="14">
        <f>YEAR(T2319)</f>
        <v>2010</v>
      </c>
    </row>
    <row r="2320" spans="1:21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>ROUND(((E2320 / D2320)*100), 0)</f>
        <v>121</v>
      </c>
      <c r="P2320">
        <f>IF(L2320&lt;&gt;0, ROUND(E2320/L2320, 2), 0)</f>
        <v>37.130000000000003</v>
      </c>
      <c r="Q2320" s="5" t="str">
        <f>LEFT(N2320, SEARCH("/",N2320,1)-1)</f>
        <v>music</v>
      </c>
      <c r="R2320" s="5" t="str">
        <f>RIGHT(N2320, LEN(N2320) - LEN(Q2320) - 1)</f>
        <v>indie rock</v>
      </c>
      <c r="S2320" s="11">
        <f>(((J2320/60)/60)/24)+DATE(1970,1,1)</f>
        <v>40050.643680555557</v>
      </c>
      <c r="T2320" s="12">
        <f>(((I2320/60)/60)/24)+DATE(1970,1,1)</f>
        <v>40082.165972222225</v>
      </c>
      <c r="U2320" s="14">
        <f>YEAR(T2320)</f>
        <v>2009</v>
      </c>
    </row>
    <row r="2321" spans="1:21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>ROUND(((E2321 / D2321)*100), 0)</f>
        <v>108</v>
      </c>
      <c r="P2321">
        <f>IF(L2321&lt;&gt;0, ROUND(E2321/L2321, 2), 0)</f>
        <v>41.96</v>
      </c>
      <c r="Q2321" s="5" t="str">
        <f>LEFT(N2321, SEARCH("/",N2321,1)-1)</f>
        <v>music</v>
      </c>
      <c r="R2321" s="5" t="str">
        <f>RIGHT(N2321, LEN(N2321) - LEN(Q2321) - 1)</f>
        <v>indie rock</v>
      </c>
      <c r="S2321" s="11">
        <f>(((J2321/60)/60)/24)+DATE(1970,1,1)</f>
        <v>41593.082002314812</v>
      </c>
      <c r="T2321" s="12">
        <f>(((I2321/60)/60)/24)+DATE(1970,1,1)</f>
        <v>41623.082002314812</v>
      </c>
      <c r="U2321" s="14">
        <f>YEAR(T2321)</f>
        <v>2013</v>
      </c>
    </row>
    <row r="2322" spans="1:21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>ROUND(((E2322 / D2322)*100), 0)</f>
        <v>109</v>
      </c>
      <c r="P2322">
        <f>IF(L2322&lt;&gt;0, ROUND(E2322/L2322, 2), 0)</f>
        <v>61.04</v>
      </c>
      <c r="Q2322" s="5" t="str">
        <f>LEFT(N2322, SEARCH("/",N2322,1)-1)</f>
        <v>music</v>
      </c>
      <c r="R2322" s="5" t="str">
        <f>RIGHT(N2322, LEN(N2322) - LEN(Q2322) - 1)</f>
        <v>indie rock</v>
      </c>
      <c r="S2322" s="11">
        <f>(((J2322/60)/60)/24)+DATE(1970,1,1)</f>
        <v>41696.817129629628</v>
      </c>
      <c r="T2322" s="12">
        <f>(((I2322/60)/60)/24)+DATE(1970,1,1)</f>
        <v>41731.775462962964</v>
      </c>
      <c r="U2322" s="14">
        <f>YEAR(T2322)</f>
        <v>2014</v>
      </c>
    </row>
    <row r="2323" spans="1:21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>ROUND(((E2323 / D2323)*100), 0)</f>
        <v>39</v>
      </c>
      <c r="P2323">
        <f>IF(L2323&lt;&gt;0, ROUND(E2323/L2323, 2), 0)</f>
        <v>64.53</v>
      </c>
      <c r="Q2323" s="5" t="str">
        <f>LEFT(N2323, SEARCH("/",N2323,1)-1)</f>
        <v>food</v>
      </c>
      <c r="R2323" s="5" t="str">
        <f>RIGHT(N2323, LEN(N2323) - LEN(Q2323) - 1)</f>
        <v>small batch</v>
      </c>
      <c r="S2323" s="11">
        <f>(((J2323/60)/60)/24)+DATE(1970,1,1)</f>
        <v>42799.260428240741</v>
      </c>
      <c r="T2323" s="12">
        <f>(((I2323/60)/60)/24)+DATE(1970,1,1)</f>
        <v>42829.21876157407</v>
      </c>
      <c r="U2323" s="14">
        <f>YEAR(T2323)</f>
        <v>2017</v>
      </c>
    </row>
    <row r="2324" spans="1:21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>ROUND(((E2324 / D2324)*100), 0)</f>
        <v>3</v>
      </c>
      <c r="P2324">
        <f>IF(L2324&lt;&gt;0, ROUND(E2324/L2324, 2), 0)</f>
        <v>21.25</v>
      </c>
      <c r="Q2324" s="5" t="str">
        <f>LEFT(N2324, SEARCH("/",N2324,1)-1)</f>
        <v>food</v>
      </c>
      <c r="R2324" s="5" t="str">
        <f>RIGHT(N2324, LEN(N2324) - LEN(Q2324) - 1)</f>
        <v>small batch</v>
      </c>
      <c r="S2324" s="11">
        <f>(((J2324/60)/60)/24)+DATE(1970,1,1)</f>
        <v>42804.895474537043</v>
      </c>
      <c r="T2324" s="12">
        <f>(((I2324/60)/60)/24)+DATE(1970,1,1)</f>
        <v>42834.853807870371</v>
      </c>
      <c r="U2324" s="14">
        <f>YEAR(T2324)</f>
        <v>2017</v>
      </c>
    </row>
    <row r="2325" spans="1:21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>ROUND(((E2325 / D2325)*100), 0)</f>
        <v>48</v>
      </c>
      <c r="P2325">
        <f>IF(L2325&lt;&gt;0, ROUND(E2325/L2325, 2), 0)</f>
        <v>30</v>
      </c>
      <c r="Q2325" s="5" t="str">
        <f>LEFT(N2325, SEARCH("/",N2325,1)-1)</f>
        <v>food</v>
      </c>
      <c r="R2325" s="5" t="str">
        <f>RIGHT(N2325, LEN(N2325) - LEN(Q2325) - 1)</f>
        <v>small batch</v>
      </c>
      <c r="S2325" s="11">
        <f>(((J2325/60)/60)/24)+DATE(1970,1,1)</f>
        <v>42807.755173611105</v>
      </c>
      <c r="T2325" s="12">
        <f>(((I2325/60)/60)/24)+DATE(1970,1,1)</f>
        <v>42814.755173611105</v>
      </c>
      <c r="U2325" s="14">
        <f>YEAR(T2325)</f>
        <v>2017</v>
      </c>
    </row>
    <row r="2326" spans="1:21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>ROUND(((E2326 / D2326)*100), 0)</f>
        <v>21</v>
      </c>
      <c r="P2326">
        <f>IF(L2326&lt;&gt;0, ROUND(E2326/L2326, 2), 0)</f>
        <v>25.49</v>
      </c>
      <c r="Q2326" s="5" t="str">
        <f>LEFT(N2326, SEARCH("/",N2326,1)-1)</f>
        <v>food</v>
      </c>
      <c r="R2326" s="5" t="str">
        <f>RIGHT(N2326, LEN(N2326) - LEN(Q2326) - 1)</f>
        <v>small batch</v>
      </c>
      <c r="S2326" s="11">
        <f>(((J2326/60)/60)/24)+DATE(1970,1,1)</f>
        <v>42790.885243055556</v>
      </c>
      <c r="T2326" s="12">
        <f>(((I2326/60)/60)/24)+DATE(1970,1,1)</f>
        <v>42820.843576388885</v>
      </c>
      <c r="U2326" s="14">
        <f>YEAR(T2326)</f>
        <v>2017</v>
      </c>
    </row>
    <row r="2327" spans="1:21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>ROUND(((E2327 / D2327)*100), 0)</f>
        <v>8</v>
      </c>
      <c r="P2327">
        <f>IF(L2327&lt;&gt;0, ROUND(E2327/L2327, 2), 0)</f>
        <v>11.43</v>
      </c>
      <c r="Q2327" s="5" t="str">
        <f>LEFT(N2327, SEARCH("/",N2327,1)-1)</f>
        <v>food</v>
      </c>
      <c r="R2327" s="5" t="str">
        <f>RIGHT(N2327, LEN(N2327) - LEN(Q2327) - 1)</f>
        <v>small batch</v>
      </c>
      <c r="S2327" s="11">
        <f>(((J2327/60)/60)/24)+DATE(1970,1,1)</f>
        <v>42794.022349537037</v>
      </c>
      <c r="T2327" s="12">
        <f>(((I2327/60)/60)/24)+DATE(1970,1,1)</f>
        <v>42823.980682870373</v>
      </c>
      <c r="U2327" s="14">
        <f>YEAR(T2327)</f>
        <v>2017</v>
      </c>
    </row>
    <row r="2328" spans="1:21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>ROUND(((E2328 / D2328)*100), 0)</f>
        <v>1</v>
      </c>
      <c r="P2328">
        <f>IF(L2328&lt;&gt;0, ROUND(E2328/L2328, 2), 0)</f>
        <v>108</v>
      </c>
      <c r="Q2328" s="5" t="str">
        <f>LEFT(N2328, SEARCH("/",N2328,1)-1)</f>
        <v>food</v>
      </c>
      <c r="R2328" s="5" t="str">
        <f>RIGHT(N2328, LEN(N2328) - LEN(Q2328) - 1)</f>
        <v>small batch</v>
      </c>
      <c r="S2328" s="11">
        <f>(((J2328/60)/60)/24)+DATE(1970,1,1)</f>
        <v>42804.034120370372</v>
      </c>
      <c r="T2328" s="12">
        <f>(((I2328/60)/60)/24)+DATE(1970,1,1)</f>
        <v>42855.708333333328</v>
      </c>
      <c r="U2328" s="14">
        <f>YEAR(T2328)</f>
        <v>2017</v>
      </c>
    </row>
    <row r="2329" spans="1:21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>ROUND(((E2329 / D2329)*100), 0)</f>
        <v>526</v>
      </c>
      <c r="P2329">
        <f>IF(L2329&lt;&gt;0, ROUND(E2329/L2329, 2), 0)</f>
        <v>54.88</v>
      </c>
      <c r="Q2329" s="5" t="str">
        <f>LEFT(N2329, SEARCH("/",N2329,1)-1)</f>
        <v>food</v>
      </c>
      <c r="R2329" s="5" t="str">
        <f>RIGHT(N2329, LEN(N2329) - LEN(Q2329) - 1)</f>
        <v>small batch</v>
      </c>
      <c r="S2329" s="11">
        <f>(((J2329/60)/60)/24)+DATE(1970,1,1)</f>
        <v>41842.917129629634</v>
      </c>
      <c r="T2329" s="12">
        <f>(((I2329/60)/60)/24)+DATE(1970,1,1)</f>
        <v>41877.917129629634</v>
      </c>
      <c r="U2329" s="14">
        <f>YEAR(T2329)</f>
        <v>2014</v>
      </c>
    </row>
    <row r="2330" spans="1:21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>ROUND(((E2330 / D2330)*100), 0)</f>
        <v>254</v>
      </c>
      <c r="P2330">
        <f>IF(L2330&lt;&gt;0, ROUND(E2330/L2330, 2), 0)</f>
        <v>47.38</v>
      </c>
      <c r="Q2330" s="5" t="str">
        <f>LEFT(N2330, SEARCH("/",N2330,1)-1)</f>
        <v>food</v>
      </c>
      <c r="R2330" s="5" t="str">
        <f>RIGHT(N2330, LEN(N2330) - LEN(Q2330) - 1)</f>
        <v>small batch</v>
      </c>
      <c r="S2330" s="11">
        <f>(((J2330/60)/60)/24)+DATE(1970,1,1)</f>
        <v>42139.781678240746</v>
      </c>
      <c r="T2330" s="12">
        <f>(((I2330/60)/60)/24)+DATE(1970,1,1)</f>
        <v>42169.781678240746</v>
      </c>
      <c r="U2330" s="14">
        <f>YEAR(T2330)</f>
        <v>2015</v>
      </c>
    </row>
    <row r="2331" spans="1:21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>ROUND(((E2331 / D2331)*100), 0)</f>
        <v>106</v>
      </c>
      <c r="P2331">
        <f>IF(L2331&lt;&gt;0, ROUND(E2331/L2331, 2), 0)</f>
        <v>211.84</v>
      </c>
      <c r="Q2331" s="5" t="str">
        <f>LEFT(N2331, SEARCH("/",N2331,1)-1)</f>
        <v>food</v>
      </c>
      <c r="R2331" s="5" t="str">
        <f>RIGHT(N2331, LEN(N2331) - LEN(Q2331) - 1)</f>
        <v>small batch</v>
      </c>
      <c r="S2331" s="11">
        <f>(((J2331/60)/60)/24)+DATE(1970,1,1)</f>
        <v>41807.624374999999</v>
      </c>
      <c r="T2331" s="12">
        <f>(((I2331/60)/60)/24)+DATE(1970,1,1)</f>
        <v>41837.624374999999</v>
      </c>
      <c r="U2331" s="14">
        <f>YEAR(T2331)</f>
        <v>2014</v>
      </c>
    </row>
    <row r="2332" spans="1:21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>ROUND(((E2332 / D2332)*100), 0)</f>
        <v>102</v>
      </c>
      <c r="P2332">
        <f>IF(L2332&lt;&gt;0, ROUND(E2332/L2332, 2), 0)</f>
        <v>219.93</v>
      </c>
      <c r="Q2332" s="5" t="str">
        <f>LEFT(N2332, SEARCH("/",N2332,1)-1)</f>
        <v>food</v>
      </c>
      <c r="R2332" s="5" t="str">
        <f>RIGHT(N2332, LEN(N2332) - LEN(Q2332) - 1)</f>
        <v>small batch</v>
      </c>
      <c r="S2332" s="11">
        <f>(((J2332/60)/60)/24)+DATE(1970,1,1)</f>
        <v>42332.89980324074</v>
      </c>
      <c r="T2332" s="12">
        <f>(((I2332/60)/60)/24)+DATE(1970,1,1)</f>
        <v>42363</v>
      </c>
      <c r="U2332" s="14">
        <f>YEAR(T2332)</f>
        <v>2015</v>
      </c>
    </row>
    <row r="2333" spans="1:21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>ROUND(((E2333 / D2333)*100), 0)</f>
        <v>144</v>
      </c>
      <c r="P2333">
        <f>IF(L2333&lt;&gt;0, ROUND(E2333/L2333, 2), 0)</f>
        <v>40.799999999999997</v>
      </c>
      <c r="Q2333" s="5" t="str">
        <f>LEFT(N2333, SEARCH("/",N2333,1)-1)</f>
        <v>food</v>
      </c>
      <c r="R2333" s="5" t="str">
        <f>RIGHT(N2333, LEN(N2333) - LEN(Q2333) - 1)</f>
        <v>small batch</v>
      </c>
      <c r="S2333" s="11">
        <f>(((J2333/60)/60)/24)+DATE(1970,1,1)</f>
        <v>41839.005671296298</v>
      </c>
      <c r="T2333" s="12">
        <f>(((I2333/60)/60)/24)+DATE(1970,1,1)</f>
        <v>41869.005671296298</v>
      </c>
      <c r="U2333" s="14">
        <f>YEAR(T2333)</f>
        <v>2014</v>
      </c>
    </row>
    <row r="2334" spans="1:21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>ROUND(((E2334 / D2334)*100), 0)</f>
        <v>106</v>
      </c>
      <c r="P2334">
        <f>IF(L2334&lt;&gt;0, ROUND(E2334/L2334, 2), 0)</f>
        <v>75.5</v>
      </c>
      <c r="Q2334" s="5" t="str">
        <f>LEFT(N2334, SEARCH("/",N2334,1)-1)</f>
        <v>food</v>
      </c>
      <c r="R2334" s="5" t="str">
        <f>RIGHT(N2334, LEN(N2334) - LEN(Q2334) - 1)</f>
        <v>small batch</v>
      </c>
      <c r="S2334" s="11">
        <f>(((J2334/60)/60)/24)+DATE(1970,1,1)</f>
        <v>42011.628136574072</v>
      </c>
      <c r="T2334" s="12">
        <f>(((I2334/60)/60)/24)+DATE(1970,1,1)</f>
        <v>42041.628136574072</v>
      </c>
      <c r="U2334" s="14">
        <f>YEAR(T2334)</f>
        <v>2015</v>
      </c>
    </row>
    <row r="2335" spans="1:21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>ROUND(((E2335 / D2335)*100), 0)</f>
        <v>212</v>
      </c>
      <c r="P2335">
        <f>IF(L2335&lt;&gt;0, ROUND(E2335/L2335, 2), 0)</f>
        <v>13.54</v>
      </c>
      <c r="Q2335" s="5" t="str">
        <f>LEFT(N2335, SEARCH("/",N2335,1)-1)</f>
        <v>food</v>
      </c>
      <c r="R2335" s="5" t="str">
        <f>RIGHT(N2335, LEN(N2335) - LEN(Q2335) - 1)</f>
        <v>small batch</v>
      </c>
      <c r="S2335" s="11">
        <f>(((J2335/60)/60)/24)+DATE(1970,1,1)</f>
        <v>41767.650347222225</v>
      </c>
      <c r="T2335" s="12">
        <f>(((I2335/60)/60)/24)+DATE(1970,1,1)</f>
        <v>41788.743055555555</v>
      </c>
      <c r="U2335" s="14">
        <f>YEAR(T2335)</f>
        <v>2014</v>
      </c>
    </row>
    <row r="2336" spans="1:21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>ROUND(((E2336 / D2336)*100), 0)</f>
        <v>102</v>
      </c>
      <c r="P2336">
        <f>IF(L2336&lt;&gt;0, ROUND(E2336/L2336, 2), 0)</f>
        <v>60.87</v>
      </c>
      <c r="Q2336" s="5" t="str">
        <f>LEFT(N2336, SEARCH("/",N2336,1)-1)</f>
        <v>food</v>
      </c>
      <c r="R2336" s="5" t="str">
        <f>RIGHT(N2336, LEN(N2336) - LEN(Q2336) - 1)</f>
        <v>small batch</v>
      </c>
      <c r="S2336" s="11">
        <f>(((J2336/60)/60)/24)+DATE(1970,1,1)</f>
        <v>41918.670115740737</v>
      </c>
      <c r="T2336" s="12">
        <f>(((I2336/60)/60)/24)+DATE(1970,1,1)</f>
        <v>41948.731944444444</v>
      </c>
      <c r="U2336" s="14">
        <f>YEAR(T2336)</f>
        <v>2014</v>
      </c>
    </row>
    <row r="2337" spans="1:21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>ROUND(((E2337 / D2337)*100), 0)</f>
        <v>102</v>
      </c>
      <c r="P2337">
        <f>IF(L2337&lt;&gt;0, ROUND(E2337/L2337, 2), 0)</f>
        <v>115.69</v>
      </c>
      <c r="Q2337" s="5" t="str">
        <f>LEFT(N2337, SEARCH("/",N2337,1)-1)</f>
        <v>food</v>
      </c>
      <c r="R2337" s="5" t="str">
        <f>RIGHT(N2337, LEN(N2337) - LEN(Q2337) - 1)</f>
        <v>small batch</v>
      </c>
      <c r="S2337" s="11">
        <f>(((J2337/60)/60)/24)+DATE(1970,1,1)</f>
        <v>41771.572256944448</v>
      </c>
      <c r="T2337" s="12">
        <f>(((I2337/60)/60)/24)+DATE(1970,1,1)</f>
        <v>41801.572256944448</v>
      </c>
      <c r="U2337" s="14">
        <f>YEAR(T2337)</f>
        <v>2014</v>
      </c>
    </row>
    <row r="2338" spans="1:21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>ROUND(((E2338 / D2338)*100), 0)</f>
        <v>521</v>
      </c>
      <c r="P2338">
        <f>IF(L2338&lt;&gt;0, ROUND(E2338/L2338, 2), 0)</f>
        <v>48.1</v>
      </c>
      <c r="Q2338" s="5" t="str">
        <f>LEFT(N2338, SEARCH("/",N2338,1)-1)</f>
        <v>food</v>
      </c>
      <c r="R2338" s="5" t="str">
        <f>RIGHT(N2338, LEN(N2338) - LEN(Q2338) - 1)</f>
        <v>small batch</v>
      </c>
      <c r="S2338" s="11">
        <f>(((J2338/60)/60)/24)+DATE(1970,1,1)</f>
        <v>41666.924710648149</v>
      </c>
      <c r="T2338" s="12">
        <f>(((I2338/60)/60)/24)+DATE(1970,1,1)</f>
        <v>41706.924710648149</v>
      </c>
      <c r="U2338" s="14">
        <f>YEAR(T2338)</f>
        <v>2014</v>
      </c>
    </row>
    <row r="2339" spans="1:21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>ROUND(((E2339 / D2339)*100), 0)</f>
        <v>111</v>
      </c>
      <c r="P2339">
        <f>IF(L2339&lt;&gt;0, ROUND(E2339/L2339, 2), 0)</f>
        <v>74.180000000000007</v>
      </c>
      <c r="Q2339" s="5" t="str">
        <f>LEFT(N2339, SEARCH("/",N2339,1)-1)</f>
        <v>food</v>
      </c>
      <c r="R2339" s="5" t="str">
        <f>RIGHT(N2339, LEN(N2339) - LEN(Q2339) - 1)</f>
        <v>small batch</v>
      </c>
      <c r="S2339" s="11">
        <f>(((J2339/60)/60)/24)+DATE(1970,1,1)</f>
        <v>41786.640543981484</v>
      </c>
      <c r="T2339" s="12">
        <f>(((I2339/60)/60)/24)+DATE(1970,1,1)</f>
        <v>41816.640543981484</v>
      </c>
      <c r="U2339" s="14">
        <f>YEAR(T2339)</f>
        <v>2014</v>
      </c>
    </row>
    <row r="2340" spans="1:21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>ROUND(((E2340 / D2340)*100), 0)</f>
        <v>101</v>
      </c>
      <c r="P2340">
        <f>IF(L2340&lt;&gt;0, ROUND(E2340/L2340, 2), 0)</f>
        <v>123.35</v>
      </c>
      <c r="Q2340" s="5" t="str">
        <f>LEFT(N2340, SEARCH("/",N2340,1)-1)</f>
        <v>food</v>
      </c>
      <c r="R2340" s="5" t="str">
        <f>RIGHT(N2340, LEN(N2340) - LEN(Q2340) - 1)</f>
        <v>small batch</v>
      </c>
      <c r="S2340" s="11">
        <f>(((J2340/60)/60)/24)+DATE(1970,1,1)</f>
        <v>41789.896805555552</v>
      </c>
      <c r="T2340" s="12">
        <f>(((I2340/60)/60)/24)+DATE(1970,1,1)</f>
        <v>41819.896805555552</v>
      </c>
      <c r="U2340" s="14">
        <f>YEAR(T2340)</f>
        <v>2014</v>
      </c>
    </row>
    <row r="2341" spans="1:21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>ROUND(((E2341 / D2341)*100), 0)</f>
        <v>294</v>
      </c>
      <c r="P2341">
        <f>IF(L2341&lt;&gt;0, ROUND(E2341/L2341, 2), 0)</f>
        <v>66.62</v>
      </c>
      <c r="Q2341" s="5" t="str">
        <f>LEFT(N2341, SEARCH("/",N2341,1)-1)</f>
        <v>food</v>
      </c>
      <c r="R2341" s="5" t="str">
        <f>RIGHT(N2341, LEN(N2341) - LEN(Q2341) - 1)</f>
        <v>small batch</v>
      </c>
      <c r="S2341" s="11">
        <f>(((J2341/60)/60)/24)+DATE(1970,1,1)</f>
        <v>42692.79987268518</v>
      </c>
      <c r="T2341" s="12">
        <f>(((I2341/60)/60)/24)+DATE(1970,1,1)</f>
        <v>42723.332638888889</v>
      </c>
      <c r="U2341" s="14">
        <f>YEAR(T2341)</f>
        <v>2016</v>
      </c>
    </row>
    <row r="2342" spans="1:21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>ROUND(((E2342 / D2342)*100), 0)</f>
        <v>106</v>
      </c>
      <c r="P2342">
        <f>IF(L2342&lt;&gt;0, ROUND(E2342/L2342, 2), 0)</f>
        <v>104.99</v>
      </c>
      <c r="Q2342" s="5" t="str">
        <f>LEFT(N2342, SEARCH("/",N2342,1)-1)</f>
        <v>food</v>
      </c>
      <c r="R2342" s="5" t="str">
        <f>RIGHT(N2342, LEN(N2342) - LEN(Q2342) - 1)</f>
        <v>small batch</v>
      </c>
      <c r="S2342" s="11">
        <f>(((J2342/60)/60)/24)+DATE(1970,1,1)</f>
        <v>42643.642800925925</v>
      </c>
      <c r="T2342" s="12">
        <f>(((I2342/60)/60)/24)+DATE(1970,1,1)</f>
        <v>42673.642800925925</v>
      </c>
      <c r="U2342" s="14">
        <f>YEAR(T2342)</f>
        <v>2016</v>
      </c>
    </row>
    <row r="2343" spans="1:21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>ROUND(((E2343 / D2343)*100), 0)</f>
        <v>0</v>
      </c>
      <c r="P2343">
        <f>IF(L2343&lt;&gt;0, ROUND(E2343/L2343, 2), 0)</f>
        <v>0</v>
      </c>
      <c r="Q2343" s="5" t="str">
        <f>LEFT(N2343, SEARCH("/",N2343,1)-1)</f>
        <v>technology</v>
      </c>
      <c r="R2343" s="5" t="str">
        <f>RIGHT(N2343, LEN(N2343) - LEN(Q2343) - 1)</f>
        <v>web</v>
      </c>
      <c r="S2343" s="11">
        <f>(((J2343/60)/60)/24)+DATE(1970,1,1)</f>
        <v>42167.813703703709</v>
      </c>
      <c r="T2343" s="12">
        <f>(((I2343/60)/60)/24)+DATE(1970,1,1)</f>
        <v>42197.813703703709</v>
      </c>
      <c r="U2343" s="14">
        <f>YEAR(T2343)</f>
        <v>2015</v>
      </c>
    </row>
    <row r="2344" spans="1:21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>ROUND(((E2344 / D2344)*100), 0)</f>
        <v>0</v>
      </c>
      <c r="P2344">
        <f>IF(L2344&lt;&gt;0, ROUND(E2344/L2344, 2), 0)</f>
        <v>0</v>
      </c>
      <c r="Q2344" s="5" t="str">
        <f>LEFT(N2344, SEARCH("/",N2344,1)-1)</f>
        <v>technology</v>
      </c>
      <c r="R2344" s="5" t="str">
        <f>RIGHT(N2344, LEN(N2344) - LEN(Q2344) - 1)</f>
        <v>web</v>
      </c>
      <c r="S2344" s="11">
        <f>(((J2344/60)/60)/24)+DATE(1970,1,1)</f>
        <v>41897.702199074076</v>
      </c>
      <c r="T2344" s="12">
        <f>(((I2344/60)/60)/24)+DATE(1970,1,1)</f>
        <v>41918.208333333336</v>
      </c>
      <c r="U2344" s="14">
        <f>YEAR(T2344)</f>
        <v>2014</v>
      </c>
    </row>
    <row r="2345" spans="1:21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>ROUND(((E2345 / D2345)*100), 0)</f>
        <v>3</v>
      </c>
      <c r="P2345">
        <f>IF(L2345&lt;&gt;0, ROUND(E2345/L2345, 2), 0)</f>
        <v>300</v>
      </c>
      <c r="Q2345" s="5" t="str">
        <f>LEFT(N2345, SEARCH("/",N2345,1)-1)</f>
        <v>technology</v>
      </c>
      <c r="R2345" s="5" t="str">
        <f>RIGHT(N2345, LEN(N2345) - LEN(Q2345) - 1)</f>
        <v>web</v>
      </c>
      <c r="S2345" s="11">
        <f>(((J2345/60)/60)/24)+DATE(1970,1,1)</f>
        <v>42327.825289351851</v>
      </c>
      <c r="T2345" s="12">
        <f>(((I2345/60)/60)/24)+DATE(1970,1,1)</f>
        <v>42377.82430555555</v>
      </c>
      <c r="U2345" s="14">
        <f>YEAR(T2345)</f>
        <v>2016</v>
      </c>
    </row>
    <row r="2346" spans="1:21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>ROUND(((E2346 / D2346)*100), 0)</f>
        <v>0</v>
      </c>
      <c r="P2346">
        <f>IF(L2346&lt;&gt;0, ROUND(E2346/L2346, 2), 0)</f>
        <v>1</v>
      </c>
      <c r="Q2346" s="5" t="str">
        <f>LEFT(N2346, SEARCH("/",N2346,1)-1)</f>
        <v>technology</v>
      </c>
      <c r="R2346" s="5" t="str">
        <f>RIGHT(N2346, LEN(N2346) - LEN(Q2346) - 1)</f>
        <v>web</v>
      </c>
      <c r="S2346" s="11">
        <f>(((J2346/60)/60)/24)+DATE(1970,1,1)</f>
        <v>42515.727650462963</v>
      </c>
      <c r="T2346" s="12">
        <f>(((I2346/60)/60)/24)+DATE(1970,1,1)</f>
        <v>42545.727650462963</v>
      </c>
      <c r="U2346" s="14">
        <f>YEAR(T2346)</f>
        <v>2016</v>
      </c>
    </row>
    <row r="2347" spans="1:21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>ROUND(((E2347 / D2347)*100), 0)</f>
        <v>0</v>
      </c>
      <c r="P2347">
        <f>IF(L2347&lt;&gt;0, ROUND(E2347/L2347, 2), 0)</f>
        <v>0</v>
      </c>
      <c r="Q2347" s="5" t="str">
        <f>LEFT(N2347, SEARCH("/",N2347,1)-1)</f>
        <v>technology</v>
      </c>
      <c r="R2347" s="5" t="str">
        <f>RIGHT(N2347, LEN(N2347) - LEN(Q2347) - 1)</f>
        <v>web</v>
      </c>
      <c r="S2347" s="11">
        <f>(((J2347/60)/60)/24)+DATE(1970,1,1)</f>
        <v>42060.001805555556</v>
      </c>
      <c r="T2347" s="12">
        <f>(((I2347/60)/60)/24)+DATE(1970,1,1)</f>
        <v>42094.985416666663</v>
      </c>
      <c r="U2347" s="14">
        <f>YEAR(T2347)</f>
        <v>2015</v>
      </c>
    </row>
    <row r="2348" spans="1:21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>ROUND(((E2348 / D2348)*100), 0)</f>
        <v>0</v>
      </c>
      <c r="P2348">
        <f>IF(L2348&lt;&gt;0, ROUND(E2348/L2348, 2), 0)</f>
        <v>13</v>
      </c>
      <c r="Q2348" s="5" t="str">
        <f>LEFT(N2348, SEARCH("/",N2348,1)-1)</f>
        <v>technology</v>
      </c>
      <c r="R2348" s="5" t="str">
        <f>RIGHT(N2348, LEN(N2348) - LEN(Q2348) - 1)</f>
        <v>web</v>
      </c>
      <c r="S2348" s="11">
        <f>(((J2348/60)/60)/24)+DATE(1970,1,1)</f>
        <v>42615.79896990741</v>
      </c>
      <c r="T2348" s="12">
        <f>(((I2348/60)/60)/24)+DATE(1970,1,1)</f>
        <v>42660.79896990741</v>
      </c>
      <c r="U2348" s="14">
        <f>YEAR(T2348)</f>
        <v>2016</v>
      </c>
    </row>
    <row r="2349" spans="1:21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>ROUND(((E2349 / D2349)*100), 0)</f>
        <v>2</v>
      </c>
      <c r="P2349">
        <f>IF(L2349&lt;&gt;0, ROUND(E2349/L2349, 2), 0)</f>
        <v>15</v>
      </c>
      <c r="Q2349" s="5" t="str">
        <f>LEFT(N2349, SEARCH("/",N2349,1)-1)</f>
        <v>technology</v>
      </c>
      <c r="R2349" s="5" t="str">
        <f>RIGHT(N2349, LEN(N2349) - LEN(Q2349) - 1)</f>
        <v>web</v>
      </c>
      <c r="S2349" s="11">
        <f>(((J2349/60)/60)/24)+DATE(1970,1,1)</f>
        <v>42577.607361111113</v>
      </c>
      <c r="T2349" s="12">
        <f>(((I2349/60)/60)/24)+DATE(1970,1,1)</f>
        <v>42607.607361111113</v>
      </c>
      <c r="U2349" s="14">
        <f>YEAR(T2349)</f>
        <v>2016</v>
      </c>
    </row>
    <row r="2350" spans="1:21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>ROUND(((E2350 / D2350)*100), 0)</f>
        <v>0</v>
      </c>
      <c r="P2350">
        <f>IF(L2350&lt;&gt;0, ROUND(E2350/L2350, 2), 0)</f>
        <v>54</v>
      </c>
      <c r="Q2350" s="5" t="str">
        <f>LEFT(N2350, SEARCH("/",N2350,1)-1)</f>
        <v>technology</v>
      </c>
      <c r="R2350" s="5" t="str">
        <f>RIGHT(N2350, LEN(N2350) - LEN(Q2350) - 1)</f>
        <v>web</v>
      </c>
      <c r="S2350" s="11">
        <f>(((J2350/60)/60)/24)+DATE(1970,1,1)</f>
        <v>42360.932152777779</v>
      </c>
      <c r="T2350" s="12">
        <f>(((I2350/60)/60)/24)+DATE(1970,1,1)</f>
        <v>42420.932152777779</v>
      </c>
      <c r="U2350" s="14">
        <f>YEAR(T2350)</f>
        <v>2016</v>
      </c>
    </row>
    <row r="2351" spans="1:21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>ROUND(((E2351 / D2351)*100), 0)</f>
        <v>0</v>
      </c>
      <c r="P2351">
        <f>IF(L2351&lt;&gt;0, ROUND(E2351/L2351, 2), 0)</f>
        <v>0</v>
      </c>
      <c r="Q2351" s="5" t="str">
        <f>LEFT(N2351, SEARCH("/",N2351,1)-1)</f>
        <v>technology</v>
      </c>
      <c r="R2351" s="5" t="str">
        <f>RIGHT(N2351, LEN(N2351) - LEN(Q2351) - 1)</f>
        <v>web</v>
      </c>
      <c r="S2351" s="11">
        <f>(((J2351/60)/60)/24)+DATE(1970,1,1)</f>
        <v>42198.775787037041</v>
      </c>
      <c r="T2351" s="12">
        <f>(((I2351/60)/60)/24)+DATE(1970,1,1)</f>
        <v>42227.775787037041</v>
      </c>
      <c r="U2351" s="14">
        <f>YEAR(T2351)</f>
        <v>2015</v>
      </c>
    </row>
    <row r="2352" spans="1:21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>ROUND(((E2352 / D2352)*100), 0)</f>
        <v>0</v>
      </c>
      <c r="P2352">
        <f>IF(L2352&lt;&gt;0, ROUND(E2352/L2352, 2), 0)</f>
        <v>0</v>
      </c>
      <c r="Q2352" s="5" t="str">
        <f>LEFT(N2352, SEARCH("/",N2352,1)-1)</f>
        <v>technology</v>
      </c>
      <c r="R2352" s="5" t="str">
        <f>RIGHT(N2352, LEN(N2352) - LEN(Q2352) - 1)</f>
        <v>web</v>
      </c>
      <c r="S2352" s="11">
        <f>(((J2352/60)/60)/24)+DATE(1970,1,1)</f>
        <v>42708.842245370368</v>
      </c>
      <c r="T2352" s="12">
        <f>(((I2352/60)/60)/24)+DATE(1970,1,1)</f>
        <v>42738.842245370368</v>
      </c>
      <c r="U2352" s="14">
        <f>YEAR(T2352)</f>
        <v>2017</v>
      </c>
    </row>
    <row r="2353" spans="1:21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>ROUND(((E2353 / D2353)*100), 0)</f>
        <v>1</v>
      </c>
      <c r="P2353">
        <f>IF(L2353&lt;&gt;0, ROUND(E2353/L2353, 2), 0)</f>
        <v>15.43</v>
      </c>
      <c r="Q2353" s="5" t="str">
        <f>LEFT(N2353, SEARCH("/",N2353,1)-1)</f>
        <v>technology</v>
      </c>
      <c r="R2353" s="5" t="str">
        <f>RIGHT(N2353, LEN(N2353) - LEN(Q2353) - 1)</f>
        <v>web</v>
      </c>
      <c r="S2353" s="11">
        <f>(((J2353/60)/60)/24)+DATE(1970,1,1)</f>
        <v>42094.101145833338</v>
      </c>
      <c r="T2353" s="12">
        <f>(((I2353/60)/60)/24)+DATE(1970,1,1)</f>
        <v>42124.101145833338</v>
      </c>
      <c r="U2353" s="14">
        <f>YEAR(T2353)</f>
        <v>2015</v>
      </c>
    </row>
    <row r="2354" spans="1:21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>ROUND(((E2354 / D2354)*100), 0)</f>
        <v>0</v>
      </c>
      <c r="P2354">
        <f>IF(L2354&lt;&gt;0, ROUND(E2354/L2354, 2), 0)</f>
        <v>0</v>
      </c>
      <c r="Q2354" s="5" t="str">
        <f>LEFT(N2354, SEARCH("/",N2354,1)-1)</f>
        <v>technology</v>
      </c>
      <c r="R2354" s="5" t="str">
        <f>RIGHT(N2354, LEN(N2354) - LEN(Q2354) - 1)</f>
        <v>web</v>
      </c>
      <c r="S2354" s="11">
        <f>(((J2354/60)/60)/24)+DATE(1970,1,1)</f>
        <v>42101.633703703701</v>
      </c>
      <c r="T2354" s="12">
        <f>(((I2354/60)/60)/24)+DATE(1970,1,1)</f>
        <v>42161.633703703701</v>
      </c>
      <c r="U2354" s="14">
        <f>YEAR(T2354)</f>
        <v>2015</v>
      </c>
    </row>
    <row r="2355" spans="1:21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>ROUND(((E2355 / D2355)*100), 0)</f>
        <v>0</v>
      </c>
      <c r="P2355">
        <f>IF(L2355&lt;&gt;0, ROUND(E2355/L2355, 2), 0)</f>
        <v>0</v>
      </c>
      <c r="Q2355" s="5" t="str">
        <f>LEFT(N2355, SEARCH("/",N2355,1)-1)</f>
        <v>technology</v>
      </c>
      <c r="R2355" s="5" t="str">
        <f>RIGHT(N2355, LEN(N2355) - LEN(Q2355) - 1)</f>
        <v>web</v>
      </c>
      <c r="S2355" s="11">
        <f>(((J2355/60)/60)/24)+DATE(1970,1,1)</f>
        <v>42103.676180555558</v>
      </c>
      <c r="T2355" s="12">
        <f>(((I2355/60)/60)/24)+DATE(1970,1,1)</f>
        <v>42115.676180555558</v>
      </c>
      <c r="U2355" s="14">
        <f>YEAR(T2355)</f>
        <v>2015</v>
      </c>
    </row>
    <row r="2356" spans="1:21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>ROUND(((E2356 / D2356)*100), 0)</f>
        <v>0</v>
      </c>
      <c r="P2356">
        <f>IF(L2356&lt;&gt;0, ROUND(E2356/L2356, 2), 0)</f>
        <v>25</v>
      </c>
      <c r="Q2356" s="5" t="str">
        <f>LEFT(N2356, SEARCH("/",N2356,1)-1)</f>
        <v>technology</v>
      </c>
      <c r="R2356" s="5" t="str">
        <f>RIGHT(N2356, LEN(N2356) - LEN(Q2356) - 1)</f>
        <v>web</v>
      </c>
      <c r="S2356" s="11">
        <f>(((J2356/60)/60)/24)+DATE(1970,1,1)</f>
        <v>41954.722916666666</v>
      </c>
      <c r="T2356" s="12">
        <f>(((I2356/60)/60)/24)+DATE(1970,1,1)</f>
        <v>42014.722916666666</v>
      </c>
      <c r="U2356" s="14">
        <f>YEAR(T2356)</f>
        <v>2015</v>
      </c>
    </row>
    <row r="2357" spans="1:21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>ROUND(((E2357 / D2357)*100), 0)</f>
        <v>1</v>
      </c>
      <c r="P2357">
        <f>IF(L2357&lt;&gt;0, ROUND(E2357/L2357, 2), 0)</f>
        <v>27.5</v>
      </c>
      <c r="Q2357" s="5" t="str">
        <f>LEFT(N2357, SEARCH("/",N2357,1)-1)</f>
        <v>technology</v>
      </c>
      <c r="R2357" s="5" t="str">
        <f>RIGHT(N2357, LEN(N2357) - LEN(Q2357) - 1)</f>
        <v>web</v>
      </c>
      <c r="S2357" s="11">
        <f>(((J2357/60)/60)/24)+DATE(1970,1,1)</f>
        <v>42096.918240740735</v>
      </c>
      <c r="T2357" s="12">
        <f>(((I2357/60)/60)/24)+DATE(1970,1,1)</f>
        <v>42126.918240740735</v>
      </c>
      <c r="U2357" s="14">
        <f>YEAR(T2357)</f>
        <v>2015</v>
      </c>
    </row>
    <row r="2358" spans="1:21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>ROUND(((E2358 / D2358)*100), 0)</f>
        <v>0</v>
      </c>
      <c r="P2358">
        <f>IF(L2358&lt;&gt;0, ROUND(E2358/L2358, 2), 0)</f>
        <v>0</v>
      </c>
      <c r="Q2358" s="5" t="str">
        <f>LEFT(N2358, SEARCH("/",N2358,1)-1)</f>
        <v>technology</v>
      </c>
      <c r="R2358" s="5" t="str">
        <f>RIGHT(N2358, LEN(N2358) - LEN(Q2358) - 1)</f>
        <v>web</v>
      </c>
      <c r="S2358" s="11">
        <f>(((J2358/60)/60)/24)+DATE(1970,1,1)</f>
        <v>42130.78361111111</v>
      </c>
      <c r="T2358" s="12">
        <f>(((I2358/60)/60)/24)+DATE(1970,1,1)</f>
        <v>42160.78361111111</v>
      </c>
      <c r="U2358" s="14">
        <f>YEAR(T2358)</f>
        <v>2015</v>
      </c>
    </row>
    <row r="2359" spans="1:21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>ROUND(((E2359 / D2359)*100), 0)</f>
        <v>0</v>
      </c>
      <c r="P2359">
        <f>IF(L2359&lt;&gt;0, ROUND(E2359/L2359, 2), 0)</f>
        <v>0</v>
      </c>
      <c r="Q2359" s="5" t="str">
        <f>LEFT(N2359, SEARCH("/",N2359,1)-1)</f>
        <v>technology</v>
      </c>
      <c r="R2359" s="5" t="str">
        <f>RIGHT(N2359, LEN(N2359) - LEN(Q2359) - 1)</f>
        <v>web</v>
      </c>
      <c r="S2359" s="11">
        <f>(((J2359/60)/60)/24)+DATE(1970,1,1)</f>
        <v>42264.620115740734</v>
      </c>
      <c r="T2359" s="12">
        <f>(((I2359/60)/60)/24)+DATE(1970,1,1)</f>
        <v>42294.620115740734</v>
      </c>
      <c r="U2359" s="14">
        <f>YEAR(T2359)</f>
        <v>2015</v>
      </c>
    </row>
    <row r="2360" spans="1:21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>ROUND(((E2360 / D2360)*100), 0)</f>
        <v>0</v>
      </c>
      <c r="P2360">
        <f>IF(L2360&lt;&gt;0, ROUND(E2360/L2360, 2), 0)</f>
        <v>0</v>
      </c>
      <c r="Q2360" s="5" t="str">
        <f>LEFT(N2360, SEARCH("/",N2360,1)-1)</f>
        <v>technology</v>
      </c>
      <c r="R2360" s="5" t="str">
        <f>RIGHT(N2360, LEN(N2360) - LEN(Q2360) - 1)</f>
        <v>web</v>
      </c>
      <c r="S2360" s="11">
        <f>(((J2360/60)/60)/24)+DATE(1970,1,1)</f>
        <v>41978.930972222224</v>
      </c>
      <c r="T2360" s="12">
        <f>(((I2360/60)/60)/24)+DATE(1970,1,1)</f>
        <v>42035.027083333334</v>
      </c>
      <c r="U2360" s="14">
        <f>YEAR(T2360)</f>
        <v>2015</v>
      </c>
    </row>
    <row r="2361" spans="1:21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>ROUND(((E2361 / D2361)*100), 0)</f>
        <v>15</v>
      </c>
      <c r="P2361">
        <f>IF(L2361&lt;&gt;0, ROUND(E2361/L2361, 2), 0)</f>
        <v>367</v>
      </c>
      <c r="Q2361" s="5" t="str">
        <f>LEFT(N2361, SEARCH("/",N2361,1)-1)</f>
        <v>technology</v>
      </c>
      <c r="R2361" s="5" t="str">
        <f>RIGHT(N2361, LEN(N2361) - LEN(Q2361) - 1)</f>
        <v>web</v>
      </c>
      <c r="S2361" s="11">
        <f>(((J2361/60)/60)/24)+DATE(1970,1,1)</f>
        <v>42159.649583333332</v>
      </c>
      <c r="T2361" s="12">
        <f>(((I2361/60)/60)/24)+DATE(1970,1,1)</f>
        <v>42219.649583333332</v>
      </c>
      <c r="U2361" s="14">
        <f>YEAR(T2361)</f>
        <v>2015</v>
      </c>
    </row>
    <row r="2362" spans="1:21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>ROUND(((E2362 / D2362)*100), 0)</f>
        <v>0</v>
      </c>
      <c r="P2362">
        <f>IF(L2362&lt;&gt;0, ROUND(E2362/L2362, 2), 0)</f>
        <v>2</v>
      </c>
      <c r="Q2362" s="5" t="str">
        <f>LEFT(N2362, SEARCH("/",N2362,1)-1)</f>
        <v>technology</v>
      </c>
      <c r="R2362" s="5" t="str">
        <f>RIGHT(N2362, LEN(N2362) - LEN(Q2362) - 1)</f>
        <v>web</v>
      </c>
      <c r="S2362" s="11">
        <f>(((J2362/60)/60)/24)+DATE(1970,1,1)</f>
        <v>42377.70694444445</v>
      </c>
      <c r="T2362" s="12">
        <f>(((I2362/60)/60)/24)+DATE(1970,1,1)</f>
        <v>42407.70694444445</v>
      </c>
      <c r="U2362" s="14">
        <f>YEAR(T2362)</f>
        <v>2016</v>
      </c>
    </row>
    <row r="2363" spans="1:21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>ROUND(((E2363 / D2363)*100), 0)</f>
        <v>0</v>
      </c>
      <c r="P2363">
        <f>IF(L2363&lt;&gt;0, ROUND(E2363/L2363, 2), 0)</f>
        <v>0</v>
      </c>
      <c r="Q2363" s="5" t="str">
        <f>LEFT(N2363, SEARCH("/",N2363,1)-1)</f>
        <v>technology</v>
      </c>
      <c r="R2363" s="5" t="str">
        <f>RIGHT(N2363, LEN(N2363) - LEN(Q2363) - 1)</f>
        <v>web</v>
      </c>
      <c r="S2363" s="11">
        <f>(((J2363/60)/60)/24)+DATE(1970,1,1)</f>
        <v>42466.858888888892</v>
      </c>
      <c r="T2363" s="12">
        <f>(((I2363/60)/60)/24)+DATE(1970,1,1)</f>
        <v>42490.916666666672</v>
      </c>
      <c r="U2363" s="14">
        <f>YEAR(T2363)</f>
        <v>2016</v>
      </c>
    </row>
    <row r="2364" spans="1:21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>ROUND(((E2364 / D2364)*100), 0)</f>
        <v>29</v>
      </c>
      <c r="P2364">
        <f>IF(L2364&lt;&gt;0, ROUND(E2364/L2364, 2), 0)</f>
        <v>60</v>
      </c>
      <c r="Q2364" s="5" t="str">
        <f>LEFT(N2364, SEARCH("/",N2364,1)-1)</f>
        <v>technology</v>
      </c>
      <c r="R2364" s="5" t="str">
        <f>RIGHT(N2364, LEN(N2364) - LEN(Q2364) - 1)</f>
        <v>web</v>
      </c>
      <c r="S2364" s="11">
        <f>(((J2364/60)/60)/24)+DATE(1970,1,1)</f>
        <v>41954.688310185185</v>
      </c>
      <c r="T2364" s="12">
        <f>(((I2364/60)/60)/24)+DATE(1970,1,1)</f>
        <v>41984.688310185185</v>
      </c>
      <c r="U2364" s="14">
        <f>YEAR(T2364)</f>
        <v>2014</v>
      </c>
    </row>
    <row r="2365" spans="1:21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>ROUND(((E2365 / D2365)*100), 0)</f>
        <v>0</v>
      </c>
      <c r="P2365">
        <f>IF(L2365&lt;&gt;0, ROUND(E2365/L2365, 2), 0)</f>
        <v>0</v>
      </c>
      <c r="Q2365" s="5" t="str">
        <f>LEFT(N2365, SEARCH("/",N2365,1)-1)</f>
        <v>technology</v>
      </c>
      <c r="R2365" s="5" t="str">
        <f>RIGHT(N2365, LEN(N2365) - LEN(Q2365) - 1)</f>
        <v>web</v>
      </c>
      <c r="S2365" s="11">
        <f>(((J2365/60)/60)/24)+DATE(1970,1,1)</f>
        <v>42322.011574074073</v>
      </c>
      <c r="T2365" s="12">
        <f>(((I2365/60)/60)/24)+DATE(1970,1,1)</f>
        <v>42367.011574074073</v>
      </c>
      <c r="U2365" s="14">
        <f>YEAR(T2365)</f>
        <v>2015</v>
      </c>
    </row>
    <row r="2366" spans="1:21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>ROUND(((E2366 / D2366)*100), 0)</f>
        <v>0</v>
      </c>
      <c r="P2366">
        <f>IF(L2366&lt;&gt;0, ROUND(E2366/L2366, 2), 0)</f>
        <v>0</v>
      </c>
      <c r="Q2366" s="5" t="str">
        <f>LEFT(N2366, SEARCH("/",N2366,1)-1)</f>
        <v>technology</v>
      </c>
      <c r="R2366" s="5" t="str">
        <f>RIGHT(N2366, LEN(N2366) - LEN(Q2366) - 1)</f>
        <v>web</v>
      </c>
      <c r="S2366" s="11">
        <f>(((J2366/60)/60)/24)+DATE(1970,1,1)</f>
        <v>42248.934675925921</v>
      </c>
      <c r="T2366" s="12">
        <f>(((I2366/60)/60)/24)+DATE(1970,1,1)</f>
        <v>42303.934675925921</v>
      </c>
      <c r="U2366" s="14">
        <f>YEAR(T2366)</f>
        <v>2015</v>
      </c>
    </row>
    <row r="2367" spans="1:21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>ROUND(((E2367 / D2367)*100), 0)</f>
        <v>0</v>
      </c>
      <c r="P2367">
        <f>IF(L2367&lt;&gt;0, ROUND(E2367/L2367, 2), 0)</f>
        <v>0</v>
      </c>
      <c r="Q2367" s="5" t="str">
        <f>LEFT(N2367, SEARCH("/",N2367,1)-1)</f>
        <v>technology</v>
      </c>
      <c r="R2367" s="5" t="str">
        <f>RIGHT(N2367, LEN(N2367) - LEN(Q2367) - 1)</f>
        <v>web</v>
      </c>
      <c r="S2367" s="11">
        <f>(((J2367/60)/60)/24)+DATE(1970,1,1)</f>
        <v>42346.736400462964</v>
      </c>
      <c r="T2367" s="12">
        <f>(((I2367/60)/60)/24)+DATE(1970,1,1)</f>
        <v>42386.958333333328</v>
      </c>
      <c r="U2367" s="14">
        <f>YEAR(T2367)</f>
        <v>2016</v>
      </c>
    </row>
    <row r="2368" spans="1:21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>ROUND(((E2368 / D2368)*100), 0)</f>
        <v>11</v>
      </c>
      <c r="P2368">
        <f>IF(L2368&lt;&gt;0, ROUND(E2368/L2368, 2), 0)</f>
        <v>97.41</v>
      </c>
      <c r="Q2368" s="5" t="str">
        <f>LEFT(N2368, SEARCH("/",N2368,1)-1)</f>
        <v>technology</v>
      </c>
      <c r="R2368" s="5" t="str">
        <f>RIGHT(N2368, LEN(N2368) - LEN(Q2368) - 1)</f>
        <v>web</v>
      </c>
      <c r="S2368" s="11">
        <f>(((J2368/60)/60)/24)+DATE(1970,1,1)</f>
        <v>42268.531631944439</v>
      </c>
      <c r="T2368" s="12">
        <f>(((I2368/60)/60)/24)+DATE(1970,1,1)</f>
        <v>42298.531631944439</v>
      </c>
      <c r="U2368" s="14">
        <f>YEAR(T2368)</f>
        <v>2015</v>
      </c>
    </row>
    <row r="2369" spans="1:21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>ROUND(((E2369 / D2369)*100), 0)</f>
        <v>1</v>
      </c>
      <c r="P2369">
        <f>IF(L2369&lt;&gt;0, ROUND(E2369/L2369, 2), 0)</f>
        <v>47.86</v>
      </c>
      <c r="Q2369" s="5" t="str">
        <f>LEFT(N2369, SEARCH("/",N2369,1)-1)</f>
        <v>technology</v>
      </c>
      <c r="R2369" s="5" t="str">
        <f>RIGHT(N2369, LEN(N2369) - LEN(Q2369) - 1)</f>
        <v>web</v>
      </c>
      <c r="S2369" s="11">
        <f>(((J2369/60)/60)/24)+DATE(1970,1,1)</f>
        <v>42425.970092592594</v>
      </c>
      <c r="T2369" s="12">
        <f>(((I2369/60)/60)/24)+DATE(1970,1,1)</f>
        <v>42485.928425925929</v>
      </c>
      <c r="U2369" s="14">
        <f>YEAR(T2369)</f>
        <v>2016</v>
      </c>
    </row>
    <row r="2370" spans="1:21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>ROUND(((E2370 / D2370)*100), 0)</f>
        <v>0</v>
      </c>
      <c r="P2370">
        <f>IF(L2370&lt;&gt;0, ROUND(E2370/L2370, 2), 0)</f>
        <v>50</v>
      </c>
      <c r="Q2370" s="5" t="str">
        <f>LEFT(N2370, SEARCH("/",N2370,1)-1)</f>
        <v>technology</v>
      </c>
      <c r="R2370" s="5" t="str">
        <f>RIGHT(N2370, LEN(N2370) - LEN(Q2370) - 1)</f>
        <v>web</v>
      </c>
      <c r="S2370" s="11">
        <f>(((J2370/60)/60)/24)+DATE(1970,1,1)</f>
        <v>42063.721817129626</v>
      </c>
      <c r="T2370" s="12">
        <f>(((I2370/60)/60)/24)+DATE(1970,1,1)</f>
        <v>42108.680150462969</v>
      </c>
      <c r="U2370" s="14">
        <f>YEAR(T2370)</f>
        <v>2015</v>
      </c>
    </row>
    <row r="2371" spans="1:21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>ROUND(((E2371 / D2371)*100), 0)</f>
        <v>0</v>
      </c>
      <c r="P2371">
        <f>IF(L2371&lt;&gt;0, ROUND(E2371/L2371, 2), 0)</f>
        <v>0</v>
      </c>
      <c r="Q2371" s="5" t="str">
        <f>LEFT(N2371, SEARCH("/",N2371,1)-1)</f>
        <v>technology</v>
      </c>
      <c r="R2371" s="5" t="str">
        <f>RIGHT(N2371, LEN(N2371) - LEN(Q2371) - 1)</f>
        <v>web</v>
      </c>
      <c r="S2371" s="11">
        <f>(((J2371/60)/60)/24)+DATE(1970,1,1)</f>
        <v>42380.812627314815</v>
      </c>
      <c r="T2371" s="12">
        <f>(((I2371/60)/60)/24)+DATE(1970,1,1)</f>
        <v>42410.812627314815</v>
      </c>
      <c r="U2371" s="14">
        <f>YEAR(T2371)</f>
        <v>2016</v>
      </c>
    </row>
    <row r="2372" spans="1:21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>ROUND(((E2372 / D2372)*100), 0)</f>
        <v>0</v>
      </c>
      <c r="P2372">
        <f>IF(L2372&lt;&gt;0, ROUND(E2372/L2372, 2), 0)</f>
        <v>20.5</v>
      </c>
      <c r="Q2372" s="5" t="str">
        <f>LEFT(N2372, SEARCH("/",N2372,1)-1)</f>
        <v>technology</v>
      </c>
      <c r="R2372" s="5" t="str">
        <f>RIGHT(N2372, LEN(N2372) - LEN(Q2372) - 1)</f>
        <v>web</v>
      </c>
      <c r="S2372" s="11">
        <f>(((J2372/60)/60)/24)+DATE(1970,1,1)</f>
        <v>41961.18913194444</v>
      </c>
      <c r="T2372" s="12">
        <f>(((I2372/60)/60)/24)+DATE(1970,1,1)</f>
        <v>41991.18913194444</v>
      </c>
      <c r="U2372" s="14">
        <f>YEAR(T2372)</f>
        <v>2014</v>
      </c>
    </row>
    <row r="2373" spans="1:21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>ROUND(((E2373 / D2373)*100), 0)</f>
        <v>0</v>
      </c>
      <c r="P2373">
        <f>IF(L2373&lt;&gt;0, ROUND(E2373/L2373, 2), 0)</f>
        <v>0</v>
      </c>
      <c r="Q2373" s="5" t="str">
        <f>LEFT(N2373, SEARCH("/",N2373,1)-1)</f>
        <v>technology</v>
      </c>
      <c r="R2373" s="5" t="str">
        <f>RIGHT(N2373, LEN(N2373) - LEN(Q2373) - 1)</f>
        <v>web</v>
      </c>
      <c r="S2373" s="11">
        <f>(((J2373/60)/60)/24)+DATE(1970,1,1)</f>
        <v>42150.777731481481</v>
      </c>
      <c r="T2373" s="12">
        <f>(((I2373/60)/60)/24)+DATE(1970,1,1)</f>
        <v>42180.777731481481</v>
      </c>
      <c r="U2373" s="14">
        <f>YEAR(T2373)</f>
        <v>2015</v>
      </c>
    </row>
    <row r="2374" spans="1:21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>ROUND(((E2374 / D2374)*100), 0)</f>
        <v>3</v>
      </c>
      <c r="P2374">
        <f>IF(L2374&lt;&gt;0, ROUND(E2374/L2374, 2), 0)</f>
        <v>30</v>
      </c>
      <c r="Q2374" s="5" t="str">
        <f>LEFT(N2374, SEARCH("/",N2374,1)-1)</f>
        <v>technology</v>
      </c>
      <c r="R2374" s="5" t="str">
        <f>RIGHT(N2374, LEN(N2374) - LEN(Q2374) - 1)</f>
        <v>web</v>
      </c>
      <c r="S2374" s="11">
        <f>(((J2374/60)/60)/24)+DATE(1970,1,1)</f>
        <v>42088.069108796291</v>
      </c>
      <c r="T2374" s="12">
        <f>(((I2374/60)/60)/24)+DATE(1970,1,1)</f>
        <v>42118.069108796291</v>
      </c>
      <c r="U2374" s="14">
        <f>YEAR(T2374)</f>
        <v>2015</v>
      </c>
    </row>
    <row r="2375" spans="1:21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>ROUND(((E2375 / D2375)*100), 0)</f>
        <v>0</v>
      </c>
      <c r="P2375">
        <f>IF(L2375&lt;&gt;0, ROUND(E2375/L2375, 2), 0)</f>
        <v>50</v>
      </c>
      <c r="Q2375" s="5" t="str">
        <f>LEFT(N2375, SEARCH("/",N2375,1)-1)</f>
        <v>technology</v>
      </c>
      <c r="R2375" s="5" t="str">
        <f>RIGHT(N2375, LEN(N2375) - LEN(Q2375) - 1)</f>
        <v>web</v>
      </c>
      <c r="S2375" s="11">
        <f>(((J2375/60)/60)/24)+DATE(1970,1,1)</f>
        <v>42215.662314814821</v>
      </c>
      <c r="T2375" s="12">
        <f>(((I2375/60)/60)/24)+DATE(1970,1,1)</f>
        <v>42245.662314814821</v>
      </c>
      <c r="U2375" s="14">
        <f>YEAR(T2375)</f>
        <v>2015</v>
      </c>
    </row>
    <row r="2376" spans="1:21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>ROUND(((E2376 / D2376)*100), 0)</f>
        <v>0</v>
      </c>
      <c r="P2376">
        <f>IF(L2376&lt;&gt;0, ROUND(E2376/L2376, 2), 0)</f>
        <v>10</v>
      </c>
      <c r="Q2376" s="5" t="str">
        <f>LEFT(N2376, SEARCH("/",N2376,1)-1)</f>
        <v>technology</v>
      </c>
      <c r="R2376" s="5" t="str">
        <f>RIGHT(N2376, LEN(N2376) - LEN(Q2376) - 1)</f>
        <v>web</v>
      </c>
      <c r="S2376" s="11">
        <f>(((J2376/60)/60)/24)+DATE(1970,1,1)</f>
        <v>42017.843287037031</v>
      </c>
      <c r="T2376" s="12">
        <f>(((I2376/60)/60)/24)+DATE(1970,1,1)</f>
        <v>42047.843287037031</v>
      </c>
      <c r="U2376" s="14">
        <f>YEAR(T2376)</f>
        <v>2015</v>
      </c>
    </row>
    <row r="2377" spans="1:21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>ROUND(((E2377 / D2377)*100), 0)</f>
        <v>0</v>
      </c>
      <c r="P2377">
        <f>IF(L2377&lt;&gt;0, ROUND(E2377/L2377, 2), 0)</f>
        <v>0</v>
      </c>
      <c r="Q2377" s="5" t="str">
        <f>LEFT(N2377, SEARCH("/",N2377,1)-1)</f>
        <v>technology</v>
      </c>
      <c r="R2377" s="5" t="str">
        <f>RIGHT(N2377, LEN(N2377) - LEN(Q2377) - 1)</f>
        <v>web</v>
      </c>
      <c r="S2377" s="11">
        <f>(((J2377/60)/60)/24)+DATE(1970,1,1)</f>
        <v>42592.836076388892</v>
      </c>
      <c r="T2377" s="12">
        <f>(((I2377/60)/60)/24)+DATE(1970,1,1)</f>
        <v>42622.836076388892</v>
      </c>
      <c r="U2377" s="14">
        <f>YEAR(T2377)</f>
        <v>2016</v>
      </c>
    </row>
    <row r="2378" spans="1:21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>ROUND(((E2378 / D2378)*100), 0)</f>
        <v>11</v>
      </c>
      <c r="P2378">
        <f>IF(L2378&lt;&gt;0, ROUND(E2378/L2378, 2), 0)</f>
        <v>81.58</v>
      </c>
      <c r="Q2378" s="5" t="str">
        <f>LEFT(N2378, SEARCH("/",N2378,1)-1)</f>
        <v>technology</v>
      </c>
      <c r="R2378" s="5" t="str">
        <f>RIGHT(N2378, LEN(N2378) - LEN(Q2378) - 1)</f>
        <v>web</v>
      </c>
      <c r="S2378" s="11">
        <f>(((J2378/60)/60)/24)+DATE(1970,1,1)</f>
        <v>42318.925532407404</v>
      </c>
      <c r="T2378" s="12">
        <f>(((I2378/60)/60)/24)+DATE(1970,1,1)</f>
        <v>42348.925532407404</v>
      </c>
      <c r="U2378" s="14">
        <f>YEAR(T2378)</f>
        <v>2015</v>
      </c>
    </row>
    <row r="2379" spans="1:21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>ROUND(((E2379 / D2379)*100), 0)</f>
        <v>0</v>
      </c>
      <c r="P2379">
        <f>IF(L2379&lt;&gt;0, ROUND(E2379/L2379, 2), 0)</f>
        <v>0</v>
      </c>
      <c r="Q2379" s="5" t="str">
        <f>LEFT(N2379, SEARCH("/",N2379,1)-1)</f>
        <v>technology</v>
      </c>
      <c r="R2379" s="5" t="str">
        <f>RIGHT(N2379, LEN(N2379) - LEN(Q2379) - 1)</f>
        <v>web</v>
      </c>
      <c r="S2379" s="11">
        <f>(((J2379/60)/60)/24)+DATE(1970,1,1)</f>
        <v>42669.870173611111</v>
      </c>
      <c r="T2379" s="12">
        <f>(((I2379/60)/60)/24)+DATE(1970,1,1)</f>
        <v>42699.911840277782</v>
      </c>
      <c r="U2379" s="14">
        <f>YEAR(T2379)</f>
        <v>2016</v>
      </c>
    </row>
    <row r="2380" spans="1:21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>ROUND(((E2380 / D2380)*100), 0)</f>
        <v>0</v>
      </c>
      <c r="P2380">
        <f>IF(L2380&lt;&gt;0, ROUND(E2380/L2380, 2), 0)</f>
        <v>0</v>
      </c>
      <c r="Q2380" s="5" t="str">
        <f>LEFT(N2380, SEARCH("/",N2380,1)-1)</f>
        <v>technology</v>
      </c>
      <c r="R2380" s="5" t="str">
        <f>RIGHT(N2380, LEN(N2380) - LEN(Q2380) - 1)</f>
        <v>web</v>
      </c>
      <c r="S2380" s="11">
        <f>(((J2380/60)/60)/24)+DATE(1970,1,1)</f>
        <v>42213.013078703705</v>
      </c>
      <c r="T2380" s="12">
        <f>(((I2380/60)/60)/24)+DATE(1970,1,1)</f>
        <v>42242.013078703705</v>
      </c>
      <c r="U2380" s="14">
        <f>YEAR(T2380)</f>
        <v>2015</v>
      </c>
    </row>
    <row r="2381" spans="1:21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>ROUND(((E2381 / D2381)*100), 0)</f>
        <v>0</v>
      </c>
      <c r="P2381">
        <f>IF(L2381&lt;&gt;0, ROUND(E2381/L2381, 2), 0)</f>
        <v>0</v>
      </c>
      <c r="Q2381" s="5" t="str">
        <f>LEFT(N2381, SEARCH("/",N2381,1)-1)</f>
        <v>technology</v>
      </c>
      <c r="R2381" s="5" t="str">
        <f>RIGHT(N2381, LEN(N2381) - LEN(Q2381) - 1)</f>
        <v>web</v>
      </c>
      <c r="S2381" s="11">
        <f>(((J2381/60)/60)/24)+DATE(1970,1,1)</f>
        <v>42237.016388888893</v>
      </c>
      <c r="T2381" s="12">
        <f>(((I2381/60)/60)/24)+DATE(1970,1,1)</f>
        <v>42282.016388888893</v>
      </c>
      <c r="U2381" s="14">
        <f>YEAR(T2381)</f>
        <v>2015</v>
      </c>
    </row>
    <row r="2382" spans="1:21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>ROUND(((E2382 / D2382)*100), 0)</f>
        <v>0</v>
      </c>
      <c r="P2382">
        <f>IF(L2382&lt;&gt;0, ROUND(E2382/L2382, 2), 0)</f>
        <v>18.329999999999998</v>
      </c>
      <c r="Q2382" s="5" t="str">
        <f>LEFT(N2382, SEARCH("/",N2382,1)-1)</f>
        <v>technology</v>
      </c>
      <c r="R2382" s="5" t="str">
        <f>RIGHT(N2382, LEN(N2382) - LEN(Q2382) - 1)</f>
        <v>web</v>
      </c>
      <c r="S2382" s="11">
        <f>(((J2382/60)/60)/24)+DATE(1970,1,1)</f>
        <v>42248.793310185181</v>
      </c>
      <c r="T2382" s="12">
        <f>(((I2382/60)/60)/24)+DATE(1970,1,1)</f>
        <v>42278.793310185181</v>
      </c>
      <c r="U2382" s="14">
        <f>YEAR(T2382)</f>
        <v>2015</v>
      </c>
    </row>
    <row r="2383" spans="1:21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>ROUND(((E2383 / D2383)*100), 0)</f>
        <v>2</v>
      </c>
      <c r="P2383">
        <f>IF(L2383&lt;&gt;0, ROUND(E2383/L2383, 2), 0)</f>
        <v>224.43</v>
      </c>
      <c r="Q2383" s="5" t="str">
        <f>LEFT(N2383, SEARCH("/",N2383,1)-1)</f>
        <v>technology</v>
      </c>
      <c r="R2383" s="5" t="str">
        <f>RIGHT(N2383, LEN(N2383) - LEN(Q2383) - 1)</f>
        <v>web</v>
      </c>
      <c r="S2383" s="11">
        <f>(((J2383/60)/60)/24)+DATE(1970,1,1)</f>
        <v>42074.935740740737</v>
      </c>
      <c r="T2383" s="12">
        <f>(((I2383/60)/60)/24)+DATE(1970,1,1)</f>
        <v>42104.935740740737</v>
      </c>
      <c r="U2383" s="14">
        <f>YEAR(T2383)</f>
        <v>2015</v>
      </c>
    </row>
    <row r="2384" spans="1:21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>ROUND(((E2384 / D2384)*100), 0)</f>
        <v>3</v>
      </c>
      <c r="P2384">
        <f>IF(L2384&lt;&gt;0, ROUND(E2384/L2384, 2), 0)</f>
        <v>37.5</v>
      </c>
      <c r="Q2384" s="5" t="str">
        <f>LEFT(N2384, SEARCH("/",N2384,1)-1)</f>
        <v>technology</v>
      </c>
      <c r="R2384" s="5" t="str">
        <f>RIGHT(N2384, LEN(N2384) - LEN(Q2384) - 1)</f>
        <v>web</v>
      </c>
      <c r="S2384" s="11">
        <f>(((J2384/60)/60)/24)+DATE(1970,1,1)</f>
        <v>42195.187534722223</v>
      </c>
      <c r="T2384" s="12">
        <f>(((I2384/60)/60)/24)+DATE(1970,1,1)</f>
        <v>42220.187534722223</v>
      </c>
      <c r="U2384" s="14">
        <f>YEAR(T2384)</f>
        <v>2015</v>
      </c>
    </row>
    <row r="2385" spans="1:21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>ROUND(((E2385 / D2385)*100), 0)</f>
        <v>4</v>
      </c>
      <c r="P2385">
        <f>IF(L2385&lt;&gt;0, ROUND(E2385/L2385, 2), 0)</f>
        <v>145</v>
      </c>
      <c r="Q2385" s="5" t="str">
        <f>LEFT(N2385, SEARCH("/",N2385,1)-1)</f>
        <v>technology</v>
      </c>
      <c r="R2385" s="5" t="str">
        <f>RIGHT(N2385, LEN(N2385) - LEN(Q2385) - 1)</f>
        <v>web</v>
      </c>
      <c r="S2385" s="11">
        <f>(((J2385/60)/60)/24)+DATE(1970,1,1)</f>
        <v>42027.056793981479</v>
      </c>
      <c r="T2385" s="12">
        <f>(((I2385/60)/60)/24)+DATE(1970,1,1)</f>
        <v>42057.056793981479</v>
      </c>
      <c r="U2385" s="14">
        <f>YEAR(T2385)</f>
        <v>2015</v>
      </c>
    </row>
    <row r="2386" spans="1:21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>ROUND(((E2386 / D2386)*100), 0)</f>
        <v>1</v>
      </c>
      <c r="P2386">
        <f>IF(L2386&lt;&gt;0, ROUND(E2386/L2386, 2), 0)</f>
        <v>1</v>
      </c>
      <c r="Q2386" s="5" t="str">
        <f>LEFT(N2386, SEARCH("/",N2386,1)-1)</f>
        <v>technology</v>
      </c>
      <c r="R2386" s="5" t="str">
        <f>RIGHT(N2386, LEN(N2386) - LEN(Q2386) - 1)</f>
        <v>web</v>
      </c>
      <c r="S2386" s="11">
        <f>(((J2386/60)/60)/24)+DATE(1970,1,1)</f>
        <v>41927.067627314813</v>
      </c>
      <c r="T2386" s="12">
        <f>(((I2386/60)/60)/24)+DATE(1970,1,1)</f>
        <v>41957.109293981484</v>
      </c>
      <c r="U2386" s="14">
        <f>YEAR(T2386)</f>
        <v>2014</v>
      </c>
    </row>
    <row r="2387" spans="1:21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>ROUND(((E2387 / D2387)*100), 0)</f>
        <v>1</v>
      </c>
      <c r="P2387">
        <f>IF(L2387&lt;&gt;0, ROUND(E2387/L2387, 2), 0)</f>
        <v>112.57</v>
      </c>
      <c r="Q2387" s="5" t="str">
        <f>LEFT(N2387, SEARCH("/",N2387,1)-1)</f>
        <v>technology</v>
      </c>
      <c r="R2387" s="5" t="str">
        <f>RIGHT(N2387, LEN(N2387) - LEN(Q2387) - 1)</f>
        <v>web</v>
      </c>
      <c r="S2387" s="11">
        <f>(((J2387/60)/60)/24)+DATE(1970,1,1)</f>
        <v>42191.70175925926</v>
      </c>
      <c r="T2387" s="12">
        <f>(((I2387/60)/60)/24)+DATE(1970,1,1)</f>
        <v>42221.70175925926</v>
      </c>
      <c r="U2387" s="14">
        <f>YEAR(T2387)</f>
        <v>2015</v>
      </c>
    </row>
    <row r="2388" spans="1:21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>ROUND(((E2388 / D2388)*100), 0)</f>
        <v>0</v>
      </c>
      <c r="P2388">
        <f>IF(L2388&lt;&gt;0, ROUND(E2388/L2388, 2), 0)</f>
        <v>0</v>
      </c>
      <c r="Q2388" s="5" t="str">
        <f>LEFT(N2388, SEARCH("/",N2388,1)-1)</f>
        <v>technology</v>
      </c>
      <c r="R2388" s="5" t="str">
        <f>RIGHT(N2388, LEN(N2388) - LEN(Q2388) - 1)</f>
        <v>web</v>
      </c>
      <c r="S2388" s="11">
        <f>(((J2388/60)/60)/24)+DATE(1970,1,1)</f>
        <v>41954.838240740741</v>
      </c>
      <c r="T2388" s="12">
        <f>(((I2388/60)/60)/24)+DATE(1970,1,1)</f>
        <v>42014.838240740741</v>
      </c>
      <c r="U2388" s="14">
        <f>YEAR(T2388)</f>
        <v>2015</v>
      </c>
    </row>
    <row r="2389" spans="1:21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>ROUND(((E2389 / D2389)*100), 0)</f>
        <v>1</v>
      </c>
      <c r="P2389">
        <f>IF(L2389&lt;&gt;0, ROUND(E2389/L2389, 2), 0)</f>
        <v>342</v>
      </c>
      <c r="Q2389" s="5" t="str">
        <f>LEFT(N2389, SEARCH("/",N2389,1)-1)</f>
        <v>technology</v>
      </c>
      <c r="R2389" s="5" t="str">
        <f>RIGHT(N2389, LEN(N2389) - LEN(Q2389) - 1)</f>
        <v>web</v>
      </c>
      <c r="S2389" s="11">
        <f>(((J2389/60)/60)/24)+DATE(1970,1,1)</f>
        <v>42528.626620370371</v>
      </c>
      <c r="T2389" s="12">
        <f>(((I2389/60)/60)/24)+DATE(1970,1,1)</f>
        <v>42573.626620370371</v>
      </c>
      <c r="U2389" s="14">
        <f>YEAR(T2389)</f>
        <v>2016</v>
      </c>
    </row>
    <row r="2390" spans="1:21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>ROUND(((E2390 / D2390)*100), 0)</f>
        <v>1</v>
      </c>
      <c r="P2390">
        <f>IF(L2390&lt;&gt;0, ROUND(E2390/L2390, 2), 0)</f>
        <v>57.88</v>
      </c>
      <c r="Q2390" s="5" t="str">
        <f>LEFT(N2390, SEARCH("/",N2390,1)-1)</f>
        <v>technology</v>
      </c>
      <c r="R2390" s="5" t="str">
        <f>RIGHT(N2390, LEN(N2390) - LEN(Q2390) - 1)</f>
        <v>web</v>
      </c>
      <c r="S2390" s="11">
        <f>(((J2390/60)/60)/24)+DATE(1970,1,1)</f>
        <v>41989.853692129633</v>
      </c>
      <c r="T2390" s="12">
        <f>(((I2390/60)/60)/24)+DATE(1970,1,1)</f>
        <v>42019.811805555553</v>
      </c>
      <c r="U2390" s="14">
        <f>YEAR(T2390)</f>
        <v>2015</v>
      </c>
    </row>
    <row r="2391" spans="1:21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>ROUND(((E2391 / D2391)*100), 0)</f>
        <v>0</v>
      </c>
      <c r="P2391">
        <f>IF(L2391&lt;&gt;0, ROUND(E2391/L2391, 2), 0)</f>
        <v>30</v>
      </c>
      <c r="Q2391" s="5" t="str">
        <f>LEFT(N2391, SEARCH("/",N2391,1)-1)</f>
        <v>technology</v>
      </c>
      <c r="R2391" s="5" t="str">
        <f>RIGHT(N2391, LEN(N2391) - LEN(Q2391) - 1)</f>
        <v>web</v>
      </c>
      <c r="S2391" s="11">
        <f>(((J2391/60)/60)/24)+DATE(1970,1,1)</f>
        <v>42179.653379629628</v>
      </c>
      <c r="T2391" s="12">
        <f>(((I2391/60)/60)/24)+DATE(1970,1,1)</f>
        <v>42210.915972222225</v>
      </c>
      <c r="U2391" s="14">
        <f>YEAR(T2391)</f>
        <v>2015</v>
      </c>
    </row>
    <row r="2392" spans="1:21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>ROUND(((E2392 / D2392)*100), 0)</f>
        <v>0</v>
      </c>
      <c r="P2392">
        <f>IF(L2392&lt;&gt;0, ROUND(E2392/L2392, 2), 0)</f>
        <v>0</v>
      </c>
      <c r="Q2392" s="5" t="str">
        <f>LEFT(N2392, SEARCH("/",N2392,1)-1)</f>
        <v>technology</v>
      </c>
      <c r="R2392" s="5" t="str">
        <f>RIGHT(N2392, LEN(N2392) - LEN(Q2392) - 1)</f>
        <v>web</v>
      </c>
      <c r="S2392" s="11">
        <f>(((J2392/60)/60)/24)+DATE(1970,1,1)</f>
        <v>41968.262314814812</v>
      </c>
      <c r="T2392" s="12">
        <f>(((I2392/60)/60)/24)+DATE(1970,1,1)</f>
        <v>42008.262314814812</v>
      </c>
      <c r="U2392" s="14">
        <f>YEAR(T2392)</f>
        <v>2015</v>
      </c>
    </row>
    <row r="2393" spans="1:21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>ROUND(((E2393 / D2393)*100), 0)</f>
        <v>0</v>
      </c>
      <c r="P2393">
        <f>IF(L2393&lt;&gt;0, ROUND(E2393/L2393, 2), 0)</f>
        <v>25</v>
      </c>
      <c r="Q2393" s="5" t="str">
        <f>LEFT(N2393, SEARCH("/",N2393,1)-1)</f>
        <v>technology</v>
      </c>
      <c r="R2393" s="5" t="str">
        <f>RIGHT(N2393, LEN(N2393) - LEN(Q2393) - 1)</f>
        <v>web</v>
      </c>
      <c r="S2393" s="11">
        <f>(((J2393/60)/60)/24)+DATE(1970,1,1)</f>
        <v>42064.794490740736</v>
      </c>
      <c r="T2393" s="12">
        <f>(((I2393/60)/60)/24)+DATE(1970,1,1)</f>
        <v>42094.752824074079</v>
      </c>
      <c r="U2393" s="14">
        <f>YEAR(T2393)</f>
        <v>2015</v>
      </c>
    </row>
    <row r="2394" spans="1:21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>ROUND(((E2394 / D2394)*100), 0)</f>
        <v>0</v>
      </c>
      <c r="P2394">
        <f>IF(L2394&lt;&gt;0, ROUND(E2394/L2394, 2), 0)</f>
        <v>0</v>
      </c>
      <c r="Q2394" s="5" t="str">
        <f>LEFT(N2394, SEARCH("/",N2394,1)-1)</f>
        <v>technology</v>
      </c>
      <c r="R2394" s="5" t="str">
        <f>RIGHT(N2394, LEN(N2394) - LEN(Q2394) - 1)</f>
        <v>web</v>
      </c>
      <c r="S2394" s="11">
        <f>(((J2394/60)/60)/24)+DATE(1970,1,1)</f>
        <v>42276.120636574073</v>
      </c>
      <c r="T2394" s="12">
        <f>(((I2394/60)/60)/24)+DATE(1970,1,1)</f>
        <v>42306.120636574073</v>
      </c>
      <c r="U2394" s="14">
        <f>YEAR(T2394)</f>
        <v>2015</v>
      </c>
    </row>
    <row r="2395" spans="1:21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>ROUND(((E2395 / D2395)*100), 0)</f>
        <v>0</v>
      </c>
      <c r="P2395">
        <f>IF(L2395&lt;&gt;0, ROUND(E2395/L2395, 2), 0)</f>
        <v>50</v>
      </c>
      <c r="Q2395" s="5" t="str">
        <f>LEFT(N2395, SEARCH("/",N2395,1)-1)</f>
        <v>technology</v>
      </c>
      <c r="R2395" s="5" t="str">
        <f>RIGHT(N2395, LEN(N2395) - LEN(Q2395) - 1)</f>
        <v>web</v>
      </c>
      <c r="S2395" s="11">
        <f>(((J2395/60)/60)/24)+DATE(1970,1,1)</f>
        <v>42194.648344907408</v>
      </c>
      <c r="T2395" s="12">
        <f>(((I2395/60)/60)/24)+DATE(1970,1,1)</f>
        <v>42224.648344907408</v>
      </c>
      <c r="U2395" s="14">
        <f>YEAR(T2395)</f>
        <v>2015</v>
      </c>
    </row>
    <row r="2396" spans="1:21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>ROUND(((E2396 / D2396)*100), 0)</f>
        <v>0</v>
      </c>
      <c r="P2396">
        <f>IF(L2396&lt;&gt;0, ROUND(E2396/L2396, 2), 0)</f>
        <v>1.5</v>
      </c>
      <c r="Q2396" s="5" t="str">
        <f>LEFT(N2396, SEARCH("/",N2396,1)-1)</f>
        <v>technology</v>
      </c>
      <c r="R2396" s="5" t="str">
        <f>RIGHT(N2396, LEN(N2396) - LEN(Q2396) - 1)</f>
        <v>web</v>
      </c>
      <c r="S2396" s="11">
        <f>(((J2396/60)/60)/24)+DATE(1970,1,1)</f>
        <v>42031.362187499995</v>
      </c>
      <c r="T2396" s="12">
        <f>(((I2396/60)/60)/24)+DATE(1970,1,1)</f>
        <v>42061.362187499995</v>
      </c>
      <c r="U2396" s="14">
        <f>YEAR(T2396)</f>
        <v>2015</v>
      </c>
    </row>
    <row r="2397" spans="1:21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>ROUND(((E2397 / D2397)*100), 0)</f>
        <v>0</v>
      </c>
      <c r="P2397">
        <f>IF(L2397&lt;&gt;0, ROUND(E2397/L2397, 2), 0)</f>
        <v>0</v>
      </c>
      <c r="Q2397" s="5" t="str">
        <f>LEFT(N2397, SEARCH("/",N2397,1)-1)</f>
        <v>technology</v>
      </c>
      <c r="R2397" s="5" t="str">
        <f>RIGHT(N2397, LEN(N2397) - LEN(Q2397) - 1)</f>
        <v>web</v>
      </c>
      <c r="S2397" s="11">
        <f>(((J2397/60)/60)/24)+DATE(1970,1,1)</f>
        <v>42717.121377314819</v>
      </c>
      <c r="T2397" s="12">
        <f>(((I2397/60)/60)/24)+DATE(1970,1,1)</f>
        <v>42745.372916666667</v>
      </c>
      <c r="U2397" s="14">
        <f>YEAR(T2397)</f>
        <v>2017</v>
      </c>
    </row>
    <row r="2398" spans="1:21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>ROUND(((E2398 / D2398)*100), 0)</f>
        <v>0</v>
      </c>
      <c r="P2398">
        <f>IF(L2398&lt;&gt;0, ROUND(E2398/L2398, 2), 0)</f>
        <v>10</v>
      </c>
      <c r="Q2398" s="5" t="str">
        <f>LEFT(N2398, SEARCH("/",N2398,1)-1)</f>
        <v>technology</v>
      </c>
      <c r="R2398" s="5" t="str">
        <f>RIGHT(N2398, LEN(N2398) - LEN(Q2398) - 1)</f>
        <v>web</v>
      </c>
      <c r="S2398" s="11">
        <f>(((J2398/60)/60)/24)+DATE(1970,1,1)</f>
        <v>42262.849050925928</v>
      </c>
      <c r="T2398" s="12">
        <f>(((I2398/60)/60)/24)+DATE(1970,1,1)</f>
        <v>42292.849050925928</v>
      </c>
      <c r="U2398" s="14">
        <f>YEAR(T2398)</f>
        <v>2015</v>
      </c>
    </row>
    <row r="2399" spans="1:21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>ROUND(((E2399 / D2399)*100), 0)</f>
        <v>0</v>
      </c>
      <c r="P2399">
        <f>IF(L2399&lt;&gt;0, ROUND(E2399/L2399, 2), 0)</f>
        <v>0</v>
      </c>
      <c r="Q2399" s="5" t="str">
        <f>LEFT(N2399, SEARCH("/",N2399,1)-1)</f>
        <v>technology</v>
      </c>
      <c r="R2399" s="5" t="str">
        <f>RIGHT(N2399, LEN(N2399) - LEN(Q2399) - 1)</f>
        <v>web</v>
      </c>
      <c r="S2399" s="11">
        <f>(((J2399/60)/60)/24)+DATE(1970,1,1)</f>
        <v>41976.88490740741</v>
      </c>
      <c r="T2399" s="12">
        <f>(((I2399/60)/60)/24)+DATE(1970,1,1)</f>
        <v>42006.88490740741</v>
      </c>
      <c r="U2399" s="14">
        <f>YEAR(T2399)</f>
        <v>2015</v>
      </c>
    </row>
    <row r="2400" spans="1:21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>ROUND(((E2400 / D2400)*100), 0)</f>
        <v>0</v>
      </c>
      <c r="P2400">
        <f>IF(L2400&lt;&gt;0, ROUND(E2400/L2400, 2), 0)</f>
        <v>0</v>
      </c>
      <c r="Q2400" s="5" t="str">
        <f>LEFT(N2400, SEARCH("/",N2400,1)-1)</f>
        <v>technology</v>
      </c>
      <c r="R2400" s="5" t="str">
        <f>RIGHT(N2400, LEN(N2400) - LEN(Q2400) - 1)</f>
        <v>web</v>
      </c>
      <c r="S2400" s="11">
        <f>(((J2400/60)/60)/24)+DATE(1970,1,1)</f>
        <v>42157.916481481487</v>
      </c>
      <c r="T2400" s="12">
        <f>(((I2400/60)/60)/24)+DATE(1970,1,1)</f>
        <v>42187.916481481487</v>
      </c>
      <c r="U2400" s="14">
        <f>YEAR(T2400)</f>
        <v>2015</v>
      </c>
    </row>
    <row r="2401" spans="1:21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>ROUND(((E2401 / D2401)*100), 0)</f>
        <v>0</v>
      </c>
      <c r="P2401">
        <f>IF(L2401&lt;&gt;0, ROUND(E2401/L2401, 2), 0)</f>
        <v>0</v>
      </c>
      <c r="Q2401" s="5" t="str">
        <f>LEFT(N2401, SEARCH("/",N2401,1)-1)</f>
        <v>technology</v>
      </c>
      <c r="R2401" s="5" t="str">
        <f>RIGHT(N2401, LEN(N2401) - LEN(Q2401) - 1)</f>
        <v>web</v>
      </c>
      <c r="S2401" s="11">
        <f>(((J2401/60)/60)/24)+DATE(1970,1,1)</f>
        <v>41956.853078703702</v>
      </c>
      <c r="T2401" s="12">
        <f>(((I2401/60)/60)/24)+DATE(1970,1,1)</f>
        <v>41991.853078703702</v>
      </c>
      <c r="U2401" s="14">
        <f>YEAR(T2401)</f>
        <v>2014</v>
      </c>
    </row>
    <row r="2402" spans="1:21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>ROUND(((E2402 / D2402)*100), 0)</f>
        <v>0</v>
      </c>
      <c r="P2402">
        <f>IF(L2402&lt;&gt;0, ROUND(E2402/L2402, 2), 0)</f>
        <v>0</v>
      </c>
      <c r="Q2402" s="5" t="str">
        <f>LEFT(N2402, SEARCH("/",N2402,1)-1)</f>
        <v>technology</v>
      </c>
      <c r="R2402" s="5" t="str">
        <f>RIGHT(N2402, LEN(N2402) - LEN(Q2402) - 1)</f>
        <v>web</v>
      </c>
      <c r="S2402" s="11">
        <f>(((J2402/60)/60)/24)+DATE(1970,1,1)</f>
        <v>42444.268101851849</v>
      </c>
      <c r="T2402" s="12">
        <f>(((I2402/60)/60)/24)+DATE(1970,1,1)</f>
        <v>42474.268101851849</v>
      </c>
      <c r="U2402" s="14">
        <f>YEAR(T2402)</f>
        <v>2016</v>
      </c>
    </row>
    <row r="2403" spans="1:21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>ROUND(((E2403 / D2403)*100), 0)</f>
        <v>1</v>
      </c>
      <c r="P2403">
        <f>IF(L2403&lt;&gt;0, ROUND(E2403/L2403, 2), 0)</f>
        <v>22.33</v>
      </c>
      <c r="Q2403" s="5" t="str">
        <f>LEFT(N2403, SEARCH("/",N2403,1)-1)</f>
        <v>food</v>
      </c>
      <c r="R2403" s="5" t="str">
        <f>RIGHT(N2403, LEN(N2403) - LEN(Q2403) - 1)</f>
        <v>food trucks</v>
      </c>
      <c r="S2403" s="11">
        <f>(((J2403/60)/60)/24)+DATE(1970,1,1)</f>
        <v>42374.822870370372</v>
      </c>
      <c r="T2403" s="12">
        <f>(((I2403/60)/60)/24)+DATE(1970,1,1)</f>
        <v>42434.822870370372</v>
      </c>
      <c r="U2403" s="14">
        <f>YEAR(T2403)</f>
        <v>2016</v>
      </c>
    </row>
    <row r="2404" spans="1:21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>ROUND(((E2404 / D2404)*100), 0)</f>
        <v>0</v>
      </c>
      <c r="P2404">
        <f>IF(L2404&lt;&gt;0, ROUND(E2404/L2404, 2), 0)</f>
        <v>52</v>
      </c>
      <c r="Q2404" s="5" t="str">
        <f>LEFT(N2404, SEARCH("/",N2404,1)-1)</f>
        <v>food</v>
      </c>
      <c r="R2404" s="5" t="str">
        <f>RIGHT(N2404, LEN(N2404) - LEN(Q2404) - 1)</f>
        <v>food trucks</v>
      </c>
      <c r="S2404" s="11">
        <f>(((J2404/60)/60)/24)+DATE(1970,1,1)</f>
        <v>42107.679756944446</v>
      </c>
      <c r="T2404" s="12">
        <f>(((I2404/60)/60)/24)+DATE(1970,1,1)</f>
        <v>42137.679756944446</v>
      </c>
      <c r="U2404" s="14">
        <f>YEAR(T2404)</f>
        <v>2015</v>
      </c>
    </row>
    <row r="2405" spans="1:21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>ROUND(((E2405 / D2405)*100), 0)</f>
        <v>17</v>
      </c>
      <c r="P2405">
        <f>IF(L2405&lt;&gt;0, ROUND(E2405/L2405, 2), 0)</f>
        <v>16.829999999999998</v>
      </c>
      <c r="Q2405" s="5" t="str">
        <f>LEFT(N2405, SEARCH("/",N2405,1)-1)</f>
        <v>food</v>
      </c>
      <c r="R2405" s="5" t="str">
        <f>RIGHT(N2405, LEN(N2405) - LEN(Q2405) - 1)</f>
        <v>food trucks</v>
      </c>
      <c r="S2405" s="11">
        <f>(((J2405/60)/60)/24)+DATE(1970,1,1)</f>
        <v>42399.882615740738</v>
      </c>
      <c r="T2405" s="12">
        <f>(((I2405/60)/60)/24)+DATE(1970,1,1)</f>
        <v>42459.840949074074</v>
      </c>
      <c r="U2405" s="14">
        <f>YEAR(T2405)</f>
        <v>2016</v>
      </c>
    </row>
    <row r="2406" spans="1:21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>ROUND(((E2406 / D2406)*100), 0)</f>
        <v>0</v>
      </c>
      <c r="P2406">
        <f>IF(L2406&lt;&gt;0, ROUND(E2406/L2406, 2), 0)</f>
        <v>0</v>
      </c>
      <c r="Q2406" s="5" t="str">
        <f>LEFT(N2406, SEARCH("/",N2406,1)-1)</f>
        <v>food</v>
      </c>
      <c r="R2406" s="5" t="str">
        <f>RIGHT(N2406, LEN(N2406) - LEN(Q2406) - 1)</f>
        <v>food trucks</v>
      </c>
      <c r="S2406" s="11">
        <f>(((J2406/60)/60)/24)+DATE(1970,1,1)</f>
        <v>42342.03943287037</v>
      </c>
      <c r="T2406" s="12">
        <f>(((I2406/60)/60)/24)+DATE(1970,1,1)</f>
        <v>42372.03943287037</v>
      </c>
      <c r="U2406" s="14">
        <f>YEAR(T2406)</f>
        <v>2016</v>
      </c>
    </row>
    <row r="2407" spans="1:21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>ROUND(((E2407 / D2407)*100), 0)</f>
        <v>23</v>
      </c>
      <c r="P2407">
        <f>IF(L2407&lt;&gt;0, ROUND(E2407/L2407, 2), 0)</f>
        <v>56.3</v>
      </c>
      <c r="Q2407" s="5" t="str">
        <f>LEFT(N2407, SEARCH("/",N2407,1)-1)</f>
        <v>food</v>
      </c>
      <c r="R2407" s="5" t="str">
        <f>RIGHT(N2407, LEN(N2407) - LEN(Q2407) - 1)</f>
        <v>food trucks</v>
      </c>
      <c r="S2407" s="11">
        <f>(((J2407/60)/60)/24)+DATE(1970,1,1)</f>
        <v>42595.585358796292</v>
      </c>
      <c r="T2407" s="12">
        <f>(((I2407/60)/60)/24)+DATE(1970,1,1)</f>
        <v>42616.585358796292</v>
      </c>
      <c r="U2407" s="14">
        <f>YEAR(T2407)</f>
        <v>2016</v>
      </c>
    </row>
    <row r="2408" spans="1:21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>ROUND(((E2408 / D2408)*100), 0)</f>
        <v>41</v>
      </c>
      <c r="P2408">
        <f>IF(L2408&lt;&gt;0, ROUND(E2408/L2408, 2), 0)</f>
        <v>84.06</v>
      </c>
      <c r="Q2408" s="5" t="str">
        <f>LEFT(N2408, SEARCH("/",N2408,1)-1)</f>
        <v>food</v>
      </c>
      <c r="R2408" s="5" t="str">
        <f>RIGHT(N2408, LEN(N2408) - LEN(Q2408) - 1)</f>
        <v>food trucks</v>
      </c>
      <c r="S2408" s="11">
        <f>(((J2408/60)/60)/24)+DATE(1970,1,1)</f>
        <v>41983.110995370371</v>
      </c>
      <c r="T2408" s="12">
        <f>(((I2408/60)/60)/24)+DATE(1970,1,1)</f>
        <v>42023.110995370371</v>
      </c>
      <c r="U2408" s="14">
        <f>YEAR(T2408)</f>
        <v>2015</v>
      </c>
    </row>
    <row r="2409" spans="1:21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>ROUND(((E2409 / D2409)*100), 0)</f>
        <v>25</v>
      </c>
      <c r="P2409">
        <f>IF(L2409&lt;&gt;0, ROUND(E2409/L2409, 2), 0)</f>
        <v>168.39</v>
      </c>
      <c r="Q2409" s="5" t="str">
        <f>LEFT(N2409, SEARCH("/",N2409,1)-1)</f>
        <v>food</v>
      </c>
      <c r="R2409" s="5" t="str">
        <f>RIGHT(N2409, LEN(N2409) - LEN(Q2409) - 1)</f>
        <v>food trucks</v>
      </c>
      <c r="S2409" s="11">
        <f>(((J2409/60)/60)/24)+DATE(1970,1,1)</f>
        <v>42082.575555555552</v>
      </c>
      <c r="T2409" s="12">
        <f>(((I2409/60)/60)/24)+DATE(1970,1,1)</f>
        <v>42105.25</v>
      </c>
      <c r="U2409" s="14">
        <f>YEAR(T2409)</f>
        <v>2015</v>
      </c>
    </row>
    <row r="2410" spans="1:21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>ROUND(((E2410 / D2410)*100), 0)</f>
        <v>0</v>
      </c>
      <c r="P2410">
        <f>IF(L2410&lt;&gt;0, ROUND(E2410/L2410, 2), 0)</f>
        <v>15</v>
      </c>
      <c r="Q2410" s="5" t="str">
        <f>LEFT(N2410, SEARCH("/",N2410,1)-1)</f>
        <v>food</v>
      </c>
      <c r="R2410" s="5" t="str">
        <f>RIGHT(N2410, LEN(N2410) - LEN(Q2410) - 1)</f>
        <v>food trucks</v>
      </c>
      <c r="S2410" s="11">
        <f>(((J2410/60)/60)/24)+DATE(1970,1,1)</f>
        <v>41919.140706018516</v>
      </c>
      <c r="T2410" s="12">
        <f>(((I2410/60)/60)/24)+DATE(1970,1,1)</f>
        <v>41949.182372685187</v>
      </c>
      <c r="U2410" s="14">
        <f>YEAR(T2410)</f>
        <v>2014</v>
      </c>
    </row>
    <row r="2411" spans="1:21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>ROUND(((E2411 / D2411)*100), 0)</f>
        <v>2</v>
      </c>
      <c r="P2411">
        <f>IF(L2411&lt;&gt;0, ROUND(E2411/L2411, 2), 0)</f>
        <v>76.67</v>
      </c>
      <c r="Q2411" s="5" t="str">
        <f>LEFT(N2411, SEARCH("/",N2411,1)-1)</f>
        <v>food</v>
      </c>
      <c r="R2411" s="5" t="str">
        <f>RIGHT(N2411, LEN(N2411) - LEN(Q2411) - 1)</f>
        <v>food trucks</v>
      </c>
      <c r="S2411" s="11">
        <f>(((J2411/60)/60)/24)+DATE(1970,1,1)</f>
        <v>42204.875868055555</v>
      </c>
      <c r="T2411" s="12">
        <f>(((I2411/60)/60)/24)+DATE(1970,1,1)</f>
        <v>42234.875868055555</v>
      </c>
      <c r="U2411" s="14">
        <f>YEAR(T2411)</f>
        <v>2015</v>
      </c>
    </row>
    <row r="2412" spans="1:21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>ROUND(((E2412 / D2412)*100), 0)</f>
        <v>0</v>
      </c>
      <c r="P2412">
        <f>IF(L2412&lt;&gt;0, ROUND(E2412/L2412, 2), 0)</f>
        <v>0</v>
      </c>
      <c r="Q2412" s="5" t="str">
        <f>LEFT(N2412, SEARCH("/",N2412,1)-1)</f>
        <v>food</v>
      </c>
      <c r="R2412" s="5" t="str">
        <f>RIGHT(N2412, LEN(N2412) - LEN(Q2412) - 1)</f>
        <v>food trucks</v>
      </c>
      <c r="S2412" s="11">
        <f>(((J2412/60)/60)/24)+DATE(1970,1,1)</f>
        <v>42224.408275462964</v>
      </c>
      <c r="T2412" s="12">
        <f>(((I2412/60)/60)/24)+DATE(1970,1,1)</f>
        <v>42254.408275462964</v>
      </c>
      <c r="U2412" s="14">
        <f>YEAR(T2412)</f>
        <v>2015</v>
      </c>
    </row>
    <row r="2413" spans="1:21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>ROUND(((E2413 / D2413)*100), 0)</f>
        <v>1</v>
      </c>
      <c r="P2413">
        <f>IF(L2413&lt;&gt;0, ROUND(E2413/L2413, 2), 0)</f>
        <v>50.33</v>
      </c>
      <c r="Q2413" s="5" t="str">
        <f>LEFT(N2413, SEARCH("/",N2413,1)-1)</f>
        <v>food</v>
      </c>
      <c r="R2413" s="5" t="str">
        <f>RIGHT(N2413, LEN(N2413) - LEN(Q2413) - 1)</f>
        <v>food trucks</v>
      </c>
      <c r="S2413" s="11">
        <f>(((J2413/60)/60)/24)+DATE(1970,1,1)</f>
        <v>42211.732430555552</v>
      </c>
      <c r="T2413" s="12">
        <f>(((I2413/60)/60)/24)+DATE(1970,1,1)</f>
        <v>42241.732430555552</v>
      </c>
      <c r="U2413" s="14">
        <f>YEAR(T2413)</f>
        <v>2015</v>
      </c>
    </row>
    <row r="2414" spans="1:21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>ROUND(((E2414 / D2414)*100), 0)</f>
        <v>0</v>
      </c>
      <c r="P2414">
        <f>IF(L2414&lt;&gt;0, ROUND(E2414/L2414, 2), 0)</f>
        <v>0</v>
      </c>
      <c r="Q2414" s="5" t="str">
        <f>LEFT(N2414, SEARCH("/",N2414,1)-1)</f>
        <v>food</v>
      </c>
      <c r="R2414" s="5" t="str">
        <f>RIGHT(N2414, LEN(N2414) - LEN(Q2414) - 1)</f>
        <v>food trucks</v>
      </c>
      <c r="S2414" s="11">
        <f>(((J2414/60)/60)/24)+DATE(1970,1,1)</f>
        <v>42655.736956018518</v>
      </c>
      <c r="T2414" s="12">
        <f>(((I2414/60)/60)/24)+DATE(1970,1,1)</f>
        <v>42700.778622685189</v>
      </c>
      <c r="U2414" s="14">
        <f>YEAR(T2414)</f>
        <v>2016</v>
      </c>
    </row>
    <row r="2415" spans="1:21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>ROUND(((E2415 / D2415)*100), 0)</f>
        <v>1</v>
      </c>
      <c r="P2415">
        <f>IF(L2415&lt;&gt;0, ROUND(E2415/L2415, 2), 0)</f>
        <v>8.33</v>
      </c>
      <c r="Q2415" s="5" t="str">
        <f>LEFT(N2415, SEARCH("/",N2415,1)-1)</f>
        <v>food</v>
      </c>
      <c r="R2415" s="5" t="str">
        <f>RIGHT(N2415, LEN(N2415) - LEN(Q2415) - 1)</f>
        <v>food trucks</v>
      </c>
      <c r="S2415" s="11">
        <f>(((J2415/60)/60)/24)+DATE(1970,1,1)</f>
        <v>41760.10974537037</v>
      </c>
      <c r="T2415" s="12">
        <f>(((I2415/60)/60)/24)+DATE(1970,1,1)</f>
        <v>41790.979166666664</v>
      </c>
      <c r="U2415" s="14">
        <f>YEAR(T2415)</f>
        <v>2014</v>
      </c>
    </row>
    <row r="2416" spans="1:21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>ROUND(((E2416 / D2416)*100), 0)</f>
        <v>3</v>
      </c>
      <c r="P2416">
        <f>IF(L2416&lt;&gt;0, ROUND(E2416/L2416, 2), 0)</f>
        <v>35.380000000000003</v>
      </c>
      <c r="Q2416" s="5" t="str">
        <f>LEFT(N2416, SEARCH("/",N2416,1)-1)</f>
        <v>food</v>
      </c>
      <c r="R2416" s="5" t="str">
        <f>RIGHT(N2416, LEN(N2416) - LEN(Q2416) - 1)</f>
        <v>food trucks</v>
      </c>
      <c r="S2416" s="11">
        <f>(((J2416/60)/60)/24)+DATE(1970,1,1)</f>
        <v>42198.695138888885</v>
      </c>
      <c r="T2416" s="12">
        <f>(((I2416/60)/60)/24)+DATE(1970,1,1)</f>
        <v>42238.165972222225</v>
      </c>
      <c r="U2416" s="14">
        <f>YEAR(T2416)</f>
        <v>2015</v>
      </c>
    </row>
    <row r="2417" spans="1:21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>ROUND(((E2417 / D2417)*100), 0)</f>
        <v>1</v>
      </c>
      <c r="P2417">
        <f>IF(L2417&lt;&gt;0, ROUND(E2417/L2417, 2), 0)</f>
        <v>55.83</v>
      </c>
      <c r="Q2417" s="5" t="str">
        <f>LEFT(N2417, SEARCH("/",N2417,1)-1)</f>
        <v>food</v>
      </c>
      <c r="R2417" s="5" t="str">
        <f>RIGHT(N2417, LEN(N2417) - LEN(Q2417) - 1)</f>
        <v>food trucks</v>
      </c>
      <c r="S2417" s="11">
        <f>(((J2417/60)/60)/24)+DATE(1970,1,1)</f>
        <v>42536.862800925926</v>
      </c>
      <c r="T2417" s="12">
        <f>(((I2417/60)/60)/24)+DATE(1970,1,1)</f>
        <v>42566.862800925926</v>
      </c>
      <c r="U2417" s="14">
        <f>YEAR(T2417)</f>
        <v>2016</v>
      </c>
    </row>
    <row r="2418" spans="1:21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>ROUND(((E2418 / D2418)*100), 0)</f>
        <v>0</v>
      </c>
      <c r="P2418">
        <f>IF(L2418&lt;&gt;0, ROUND(E2418/L2418, 2), 0)</f>
        <v>5</v>
      </c>
      <c r="Q2418" s="5" t="str">
        <f>LEFT(N2418, SEARCH("/",N2418,1)-1)</f>
        <v>food</v>
      </c>
      <c r="R2418" s="5" t="str">
        <f>RIGHT(N2418, LEN(N2418) - LEN(Q2418) - 1)</f>
        <v>food trucks</v>
      </c>
      <c r="S2418" s="11">
        <f>(((J2418/60)/60)/24)+DATE(1970,1,1)</f>
        <v>42019.737766203703</v>
      </c>
      <c r="T2418" s="12">
        <f>(((I2418/60)/60)/24)+DATE(1970,1,1)</f>
        <v>42077.625</v>
      </c>
      <c r="U2418" s="14">
        <f>YEAR(T2418)</f>
        <v>2015</v>
      </c>
    </row>
    <row r="2419" spans="1:21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>ROUND(((E2419 / D2419)*100), 0)</f>
        <v>0</v>
      </c>
      <c r="P2419">
        <f>IF(L2419&lt;&gt;0, ROUND(E2419/L2419, 2), 0)</f>
        <v>0</v>
      </c>
      <c r="Q2419" s="5" t="str">
        <f>LEFT(N2419, SEARCH("/",N2419,1)-1)</f>
        <v>food</v>
      </c>
      <c r="R2419" s="5" t="str">
        <f>RIGHT(N2419, LEN(N2419) - LEN(Q2419) - 1)</f>
        <v>food trucks</v>
      </c>
      <c r="S2419" s="11">
        <f>(((J2419/60)/60)/24)+DATE(1970,1,1)</f>
        <v>41831.884108796294</v>
      </c>
      <c r="T2419" s="12">
        <f>(((I2419/60)/60)/24)+DATE(1970,1,1)</f>
        <v>41861.884108796294</v>
      </c>
      <c r="U2419" s="14">
        <f>YEAR(T2419)</f>
        <v>2014</v>
      </c>
    </row>
    <row r="2420" spans="1:21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>ROUND(((E2420 / D2420)*100), 0)</f>
        <v>0</v>
      </c>
      <c r="P2420">
        <f>IF(L2420&lt;&gt;0, ROUND(E2420/L2420, 2), 0)</f>
        <v>1</v>
      </c>
      <c r="Q2420" s="5" t="str">
        <f>LEFT(N2420, SEARCH("/",N2420,1)-1)</f>
        <v>food</v>
      </c>
      <c r="R2420" s="5" t="str">
        <f>RIGHT(N2420, LEN(N2420) - LEN(Q2420) - 1)</f>
        <v>food trucks</v>
      </c>
      <c r="S2420" s="11">
        <f>(((J2420/60)/60)/24)+DATE(1970,1,1)</f>
        <v>42027.856990740736</v>
      </c>
      <c r="T2420" s="12">
        <f>(((I2420/60)/60)/24)+DATE(1970,1,1)</f>
        <v>42087.815324074079</v>
      </c>
      <c r="U2420" s="14">
        <f>YEAR(T2420)</f>
        <v>2015</v>
      </c>
    </row>
    <row r="2421" spans="1:21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>ROUND(((E2421 / D2421)*100), 0)</f>
        <v>0</v>
      </c>
      <c r="P2421">
        <f>IF(L2421&lt;&gt;0, ROUND(E2421/L2421, 2), 0)</f>
        <v>0</v>
      </c>
      <c r="Q2421" s="5" t="str">
        <f>LEFT(N2421, SEARCH("/",N2421,1)-1)</f>
        <v>food</v>
      </c>
      <c r="R2421" s="5" t="str">
        <f>RIGHT(N2421, LEN(N2421) - LEN(Q2421) - 1)</f>
        <v>food trucks</v>
      </c>
      <c r="S2421" s="11">
        <f>(((J2421/60)/60)/24)+DATE(1970,1,1)</f>
        <v>41993.738298611104</v>
      </c>
      <c r="T2421" s="12">
        <f>(((I2421/60)/60)/24)+DATE(1970,1,1)</f>
        <v>42053.738298611104</v>
      </c>
      <c r="U2421" s="14">
        <f>YEAR(T2421)</f>
        <v>2015</v>
      </c>
    </row>
    <row r="2422" spans="1:21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>ROUND(((E2422 / D2422)*100), 0)</f>
        <v>15</v>
      </c>
      <c r="P2422">
        <f>IF(L2422&lt;&gt;0, ROUND(E2422/L2422, 2), 0)</f>
        <v>69.47</v>
      </c>
      <c r="Q2422" s="5" t="str">
        <f>LEFT(N2422, SEARCH("/",N2422,1)-1)</f>
        <v>food</v>
      </c>
      <c r="R2422" s="5" t="str">
        <f>RIGHT(N2422, LEN(N2422) - LEN(Q2422) - 1)</f>
        <v>food trucks</v>
      </c>
      <c r="S2422" s="11">
        <f>(((J2422/60)/60)/24)+DATE(1970,1,1)</f>
        <v>41893.028877314813</v>
      </c>
      <c r="T2422" s="12">
        <f>(((I2422/60)/60)/24)+DATE(1970,1,1)</f>
        <v>41953.070543981477</v>
      </c>
      <c r="U2422" s="14">
        <f>YEAR(T2422)</f>
        <v>2014</v>
      </c>
    </row>
    <row r="2423" spans="1:21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>ROUND(((E2423 / D2423)*100), 0)</f>
        <v>0</v>
      </c>
      <c r="P2423">
        <f>IF(L2423&lt;&gt;0, ROUND(E2423/L2423, 2), 0)</f>
        <v>1</v>
      </c>
      <c r="Q2423" s="5" t="str">
        <f>LEFT(N2423, SEARCH("/",N2423,1)-1)</f>
        <v>food</v>
      </c>
      <c r="R2423" s="5" t="str">
        <f>RIGHT(N2423, LEN(N2423) - LEN(Q2423) - 1)</f>
        <v>food trucks</v>
      </c>
      <c r="S2423" s="11">
        <f>(((J2423/60)/60)/24)+DATE(1970,1,1)</f>
        <v>42026.687453703707</v>
      </c>
      <c r="T2423" s="12">
        <f>(((I2423/60)/60)/24)+DATE(1970,1,1)</f>
        <v>42056.687453703707</v>
      </c>
      <c r="U2423" s="14">
        <f>YEAR(T2423)</f>
        <v>2015</v>
      </c>
    </row>
    <row r="2424" spans="1:21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>ROUND(((E2424 / D2424)*100), 0)</f>
        <v>0</v>
      </c>
      <c r="P2424">
        <f>IF(L2424&lt;&gt;0, ROUND(E2424/L2424, 2), 0)</f>
        <v>1</v>
      </c>
      <c r="Q2424" s="5" t="str">
        <f>LEFT(N2424, SEARCH("/",N2424,1)-1)</f>
        <v>food</v>
      </c>
      <c r="R2424" s="5" t="str">
        <f>RIGHT(N2424, LEN(N2424) - LEN(Q2424) - 1)</f>
        <v>food trucks</v>
      </c>
      <c r="S2424" s="11">
        <f>(((J2424/60)/60)/24)+DATE(1970,1,1)</f>
        <v>42044.724953703699</v>
      </c>
      <c r="T2424" s="12">
        <f>(((I2424/60)/60)/24)+DATE(1970,1,1)</f>
        <v>42074.683287037042</v>
      </c>
      <c r="U2424" s="14">
        <f>YEAR(T2424)</f>
        <v>2015</v>
      </c>
    </row>
    <row r="2425" spans="1:21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>ROUND(((E2425 / D2425)*100), 0)</f>
        <v>0</v>
      </c>
      <c r="P2425">
        <f>IF(L2425&lt;&gt;0, ROUND(E2425/L2425, 2), 0)</f>
        <v>8</v>
      </c>
      <c r="Q2425" s="5" t="str">
        <f>LEFT(N2425, SEARCH("/",N2425,1)-1)</f>
        <v>food</v>
      </c>
      <c r="R2425" s="5" t="str">
        <f>RIGHT(N2425, LEN(N2425) - LEN(Q2425) - 1)</f>
        <v>food trucks</v>
      </c>
      <c r="S2425" s="11">
        <f>(((J2425/60)/60)/24)+DATE(1970,1,1)</f>
        <v>41974.704745370371</v>
      </c>
      <c r="T2425" s="12">
        <f>(((I2425/60)/60)/24)+DATE(1970,1,1)</f>
        <v>42004.704745370371</v>
      </c>
      <c r="U2425" s="14">
        <f>YEAR(T2425)</f>
        <v>2014</v>
      </c>
    </row>
    <row r="2426" spans="1:21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>ROUND(((E2426 / D2426)*100), 0)</f>
        <v>1</v>
      </c>
      <c r="P2426">
        <f>IF(L2426&lt;&gt;0, ROUND(E2426/L2426, 2), 0)</f>
        <v>34.44</v>
      </c>
      <c r="Q2426" s="5" t="str">
        <f>LEFT(N2426, SEARCH("/",N2426,1)-1)</f>
        <v>food</v>
      </c>
      <c r="R2426" s="5" t="str">
        <f>RIGHT(N2426, LEN(N2426) - LEN(Q2426) - 1)</f>
        <v>food trucks</v>
      </c>
      <c r="S2426" s="11">
        <f>(((J2426/60)/60)/24)+DATE(1970,1,1)</f>
        <v>41909.892453703702</v>
      </c>
      <c r="T2426" s="12">
        <f>(((I2426/60)/60)/24)+DATE(1970,1,1)</f>
        <v>41939.892453703702</v>
      </c>
      <c r="U2426" s="14">
        <f>YEAR(T2426)</f>
        <v>2014</v>
      </c>
    </row>
    <row r="2427" spans="1:21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>ROUND(((E2427 / D2427)*100), 0)</f>
        <v>0</v>
      </c>
      <c r="P2427">
        <f>IF(L2427&lt;&gt;0, ROUND(E2427/L2427, 2), 0)</f>
        <v>1</v>
      </c>
      <c r="Q2427" s="5" t="str">
        <f>LEFT(N2427, SEARCH("/",N2427,1)-1)</f>
        <v>food</v>
      </c>
      <c r="R2427" s="5" t="str">
        <f>RIGHT(N2427, LEN(N2427) - LEN(Q2427) - 1)</f>
        <v>food trucks</v>
      </c>
      <c r="S2427" s="11">
        <f>(((J2427/60)/60)/24)+DATE(1970,1,1)</f>
        <v>42502.913761574076</v>
      </c>
      <c r="T2427" s="12">
        <f>(((I2427/60)/60)/24)+DATE(1970,1,1)</f>
        <v>42517.919444444444</v>
      </c>
      <c r="U2427" s="14">
        <f>YEAR(T2427)</f>
        <v>2016</v>
      </c>
    </row>
    <row r="2428" spans="1:21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>ROUND(((E2428 / D2428)*100), 0)</f>
        <v>0</v>
      </c>
      <c r="P2428">
        <f>IF(L2428&lt;&gt;0, ROUND(E2428/L2428, 2), 0)</f>
        <v>0</v>
      </c>
      <c r="Q2428" s="5" t="str">
        <f>LEFT(N2428, SEARCH("/",N2428,1)-1)</f>
        <v>food</v>
      </c>
      <c r="R2428" s="5" t="str">
        <f>RIGHT(N2428, LEN(N2428) - LEN(Q2428) - 1)</f>
        <v>food trucks</v>
      </c>
      <c r="S2428" s="11">
        <f>(((J2428/60)/60)/24)+DATE(1970,1,1)</f>
        <v>42164.170046296291</v>
      </c>
      <c r="T2428" s="12">
        <f>(((I2428/60)/60)/24)+DATE(1970,1,1)</f>
        <v>42224.170046296291</v>
      </c>
      <c r="U2428" s="14">
        <f>YEAR(T2428)</f>
        <v>2015</v>
      </c>
    </row>
    <row r="2429" spans="1:21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>ROUND(((E2429 / D2429)*100), 0)</f>
        <v>0</v>
      </c>
      <c r="P2429">
        <f>IF(L2429&lt;&gt;0, ROUND(E2429/L2429, 2), 0)</f>
        <v>1</v>
      </c>
      <c r="Q2429" s="5" t="str">
        <f>LEFT(N2429, SEARCH("/",N2429,1)-1)</f>
        <v>food</v>
      </c>
      <c r="R2429" s="5" t="str">
        <f>RIGHT(N2429, LEN(N2429) - LEN(Q2429) - 1)</f>
        <v>food trucks</v>
      </c>
      <c r="S2429" s="11">
        <f>(((J2429/60)/60)/24)+DATE(1970,1,1)</f>
        <v>42412.318668981476</v>
      </c>
      <c r="T2429" s="12">
        <f>(((I2429/60)/60)/24)+DATE(1970,1,1)</f>
        <v>42452.277002314819</v>
      </c>
      <c r="U2429" s="14">
        <f>YEAR(T2429)</f>
        <v>2016</v>
      </c>
    </row>
    <row r="2430" spans="1:21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>ROUND(((E2430 / D2430)*100), 0)</f>
        <v>0</v>
      </c>
      <c r="P2430">
        <f>IF(L2430&lt;&gt;0, ROUND(E2430/L2430, 2), 0)</f>
        <v>1</v>
      </c>
      <c r="Q2430" s="5" t="str">
        <f>LEFT(N2430, SEARCH("/",N2430,1)-1)</f>
        <v>food</v>
      </c>
      <c r="R2430" s="5" t="str">
        <f>RIGHT(N2430, LEN(N2430) - LEN(Q2430) - 1)</f>
        <v>food trucks</v>
      </c>
      <c r="S2430" s="11">
        <f>(((J2430/60)/60)/24)+DATE(1970,1,1)</f>
        <v>42045.784155092595</v>
      </c>
      <c r="T2430" s="12">
        <f>(((I2430/60)/60)/24)+DATE(1970,1,1)</f>
        <v>42075.742488425924</v>
      </c>
      <c r="U2430" s="14">
        <f>YEAR(T2430)</f>
        <v>2015</v>
      </c>
    </row>
    <row r="2431" spans="1:21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>ROUND(((E2431 / D2431)*100), 0)</f>
        <v>1</v>
      </c>
      <c r="P2431">
        <f>IF(L2431&lt;&gt;0, ROUND(E2431/L2431, 2), 0)</f>
        <v>501.25</v>
      </c>
      <c r="Q2431" s="5" t="str">
        <f>LEFT(N2431, SEARCH("/",N2431,1)-1)</f>
        <v>food</v>
      </c>
      <c r="R2431" s="5" t="str">
        <f>RIGHT(N2431, LEN(N2431) - LEN(Q2431) - 1)</f>
        <v>food trucks</v>
      </c>
      <c r="S2431" s="11">
        <f>(((J2431/60)/60)/24)+DATE(1970,1,1)</f>
        <v>42734.879236111112</v>
      </c>
      <c r="T2431" s="12">
        <f>(((I2431/60)/60)/24)+DATE(1970,1,1)</f>
        <v>42771.697222222225</v>
      </c>
      <c r="U2431" s="14">
        <f>YEAR(T2431)</f>
        <v>2017</v>
      </c>
    </row>
    <row r="2432" spans="1:21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>ROUND(((E2432 / D2432)*100), 0)</f>
        <v>1</v>
      </c>
      <c r="P2432">
        <f>IF(L2432&lt;&gt;0, ROUND(E2432/L2432, 2), 0)</f>
        <v>10.5</v>
      </c>
      <c r="Q2432" s="5" t="str">
        <f>LEFT(N2432, SEARCH("/",N2432,1)-1)</f>
        <v>food</v>
      </c>
      <c r="R2432" s="5" t="str">
        <f>RIGHT(N2432, LEN(N2432) - LEN(Q2432) - 1)</f>
        <v>food trucks</v>
      </c>
      <c r="S2432" s="11">
        <f>(((J2432/60)/60)/24)+DATE(1970,1,1)</f>
        <v>42382.130833333329</v>
      </c>
      <c r="T2432" s="12">
        <f>(((I2432/60)/60)/24)+DATE(1970,1,1)</f>
        <v>42412.130833333329</v>
      </c>
      <c r="U2432" s="14">
        <f>YEAR(T2432)</f>
        <v>2016</v>
      </c>
    </row>
    <row r="2433" spans="1:21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>ROUND(((E2433 / D2433)*100), 0)</f>
        <v>0</v>
      </c>
      <c r="P2433">
        <f>IF(L2433&lt;&gt;0, ROUND(E2433/L2433, 2), 0)</f>
        <v>1</v>
      </c>
      <c r="Q2433" s="5" t="str">
        <f>LEFT(N2433, SEARCH("/",N2433,1)-1)</f>
        <v>food</v>
      </c>
      <c r="R2433" s="5" t="str">
        <f>RIGHT(N2433, LEN(N2433) - LEN(Q2433) - 1)</f>
        <v>food trucks</v>
      </c>
      <c r="S2433" s="11">
        <f>(((J2433/60)/60)/24)+DATE(1970,1,1)</f>
        <v>42489.099687499998</v>
      </c>
      <c r="T2433" s="12">
        <f>(((I2433/60)/60)/24)+DATE(1970,1,1)</f>
        <v>42549.099687499998</v>
      </c>
      <c r="U2433" s="14">
        <f>YEAR(T2433)</f>
        <v>2016</v>
      </c>
    </row>
    <row r="2434" spans="1:21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>ROUND(((E2434 / D2434)*100), 0)</f>
        <v>0</v>
      </c>
      <c r="P2434">
        <f>IF(L2434&lt;&gt;0, ROUND(E2434/L2434, 2), 0)</f>
        <v>1</v>
      </c>
      <c r="Q2434" s="5" t="str">
        <f>LEFT(N2434, SEARCH("/",N2434,1)-1)</f>
        <v>food</v>
      </c>
      <c r="R2434" s="5" t="str">
        <f>RIGHT(N2434, LEN(N2434) - LEN(Q2434) - 1)</f>
        <v>food trucks</v>
      </c>
      <c r="S2434" s="11">
        <f>(((J2434/60)/60)/24)+DATE(1970,1,1)</f>
        <v>42041.218715277777</v>
      </c>
      <c r="T2434" s="12">
        <f>(((I2434/60)/60)/24)+DATE(1970,1,1)</f>
        <v>42071.218715277777</v>
      </c>
      <c r="U2434" s="14">
        <f>YEAR(T2434)</f>
        <v>2015</v>
      </c>
    </row>
    <row r="2435" spans="1:21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>ROUND(((E2435 / D2435)*100), 0)</f>
        <v>0</v>
      </c>
      <c r="P2435">
        <f>IF(L2435&lt;&gt;0, ROUND(E2435/L2435, 2), 0)</f>
        <v>0</v>
      </c>
      <c r="Q2435" s="5" t="str">
        <f>LEFT(N2435, SEARCH("/",N2435,1)-1)</f>
        <v>food</v>
      </c>
      <c r="R2435" s="5" t="str">
        <f>RIGHT(N2435, LEN(N2435) - LEN(Q2435) - 1)</f>
        <v>food trucks</v>
      </c>
      <c r="S2435" s="11">
        <f>(((J2435/60)/60)/24)+DATE(1970,1,1)</f>
        <v>42397.89980324074</v>
      </c>
      <c r="T2435" s="12">
        <f>(((I2435/60)/60)/24)+DATE(1970,1,1)</f>
        <v>42427.89980324074</v>
      </c>
      <c r="U2435" s="14">
        <f>YEAR(T2435)</f>
        <v>2016</v>
      </c>
    </row>
    <row r="2436" spans="1:21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>ROUND(((E2436 / D2436)*100), 0)</f>
        <v>0</v>
      </c>
      <c r="P2436">
        <f>IF(L2436&lt;&gt;0, ROUND(E2436/L2436, 2), 0)</f>
        <v>13</v>
      </c>
      <c r="Q2436" s="5" t="str">
        <f>LEFT(N2436, SEARCH("/",N2436,1)-1)</f>
        <v>food</v>
      </c>
      <c r="R2436" s="5" t="str">
        <f>RIGHT(N2436, LEN(N2436) - LEN(Q2436) - 1)</f>
        <v>food trucks</v>
      </c>
      <c r="S2436" s="11">
        <f>(((J2436/60)/60)/24)+DATE(1970,1,1)</f>
        <v>42180.18604166666</v>
      </c>
      <c r="T2436" s="12">
        <f>(((I2436/60)/60)/24)+DATE(1970,1,1)</f>
        <v>42220.18604166666</v>
      </c>
      <c r="U2436" s="14">
        <f>YEAR(T2436)</f>
        <v>2015</v>
      </c>
    </row>
    <row r="2437" spans="1:21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>ROUND(((E2437 / D2437)*100), 0)</f>
        <v>0</v>
      </c>
      <c r="P2437">
        <f>IF(L2437&lt;&gt;0, ROUND(E2437/L2437, 2), 0)</f>
        <v>306</v>
      </c>
      <c r="Q2437" s="5" t="str">
        <f>LEFT(N2437, SEARCH("/",N2437,1)-1)</f>
        <v>food</v>
      </c>
      <c r="R2437" s="5" t="str">
        <f>RIGHT(N2437, LEN(N2437) - LEN(Q2437) - 1)</f>
        <v>food trucks</v>
      </c>
      <c r="S2437" s="11">
        <f>(((J2437/60)/60)/24)+DATE(1970,1,1)</f>
        <v>42252.277615740735</v>
      </c>
      <c r="T2437" s="12">
        <f>(((I2437/60)/60)/24)+DATE(1970,1,1)</f>
        <v>42282.277615740735</v>
      </c>
      <c r="U2437" s="14">
        <f>YEAR(T2437)</f>
        <v>2015</v>
      </c>
    </row>
    <row r="2438" spans="1:21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>ROUND(((E2438 / D2438)*100), 0)</f>
        <v>0</v>
      </c>
      <c r="P2438">
        <f>IF(L2438&lt;&gt;0, ROUND(E2438/L2438, 2), 0)</f>
        <v>22.5</v>
      </c>
      <c r="Q2438" s="5" t="str">
        <f>LEFT(N2438, SEARCH("/",N2438,1)-1)</f>
        <v>food</v>
      </c>
      <c r="R2438" s="5" t="str">
        <f>RIGHT(N2438, LEN(N2438) - LEN(Q2438) - 1)</f>
        <v>food trucks</v>
      </c>
      <c r="S2438" s="11">
        <f>(((J2438/60)/60)/24)+DATE(1970,1,1)</f>
        <v>42338.615393518514</v>
      </c>
      <c r="T2438" s="12">
        <f>(((I2438/60)/60)/24)+DATE(1970,1,1)</f>
        <v>42398.615393518514</v>
      </c>
      <c r="U2438" s="14">
        <f>YEAR(T2438)</f>
        <v>2016</v>
      </c>
    </row>
    <row r="2439" spans="1:21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>ROUND(((E2439 / D2439)*100), 0)</f>
        <v>0</v>
      </c>
      <c r="P2439">
        <f>IF(L2439&lt;&gt;0, ROUND(E2439/L2439, 2), 0)</f>
        <v>0</v>
      </c>
      <c r="Q2439" s="5" t="str">
        <f>LEFT(N2439, SEARCH("/",N2439,1)-1)</f>
        <v>food</v>
      </c>
      <c r="R2439" s="5" t="str">
        <f>RIGHT(N2439, LEN(N2439) - LEN(Q2439) - 1)</f>
        <v>food trucks</v>
      </c>
      <c r="S2439" s="11">
        <f>(((J2439/60)/60)/24)+DATE(1970,1,1)</f>
        <v>42031.965138888889</v>
      </c>
      <c r="T2439" s="12">
        <f>(((I2439/60)/60)/24)+DATE(1970,1,1)</f>
        <v>42080.75</v>
      </c>
      <c r="U2439" s="14">
        <f>YEAR(T2439)</f>
        <v>2015</v>
      </c>
    </row>
    <row r="2440" spans="1:21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>ROUND(((E2440 / D2440)*100), 0)</f>
        <v>0</v>
      </c>
      <c r="P2440">
        <f>IF(L2440&lt;&gt;0, ROUND(E2440/L2440, 2), 0)</f>
        <v>50</v>
      </c>
      <c r="Q2440" s="5" t="str">
        <f>LEFT(N2440, SEARCH("/",N2440,1)-1)</f>
        <v>food</v>
      </c>
      <c r="R2440" s="5" t="str">
        <f>RIGHT(N2440, LEN(N2440) - LEN(Q2440) - 1)</f>
        <v>food trucks</v>
      </c>
      <c r="S2440" s="11">
        <f>(((J2440/60)/60)/24)+DATE(1970,1,1)</f>
        <v>42285.91506944444</v>
      </c>
      <c r="T2440" s="12">
        <f>(((I2440/60)/60)/24)+DATE(1970,1,1)</f>
        <v>42345.956736111111</v>
      </c>
      <c r="U2440" s="14">
        <f>YEAR(T2440)</f>
        <v>2015</v>
      </c>
    </row>
    <row r="2441" spans="1:21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>ROUND(((E2441 / D2441)*100), 0)</f>
        <v>0</v>
      </c>
      <c r="P2441">
        <f>IF(L2441&lt;&gt;0, ROUND(E2441/L2441, 2), 0)</f>
        <v>0</v>
      </c>
      <c r="Q2441" s="5" t="str">
        <f>LEFT(N2441, SEARCH("/",N2441,1)-1)</f>
        <v>food</v>
      </c>
      <c r="R2441" s="5" t="str">
        <f>RIGHT(N2441, LEN(N2441) - LEN(Q2441) - 1)</f>
        <v>food trucks</v>
      </c>
      <c r="S2441" s="11">
        <f>(((J2441/60)/60)/24)+DATE(1970,1,1)</f>
        <v>42265.818622685183</v>
      </c>
      <c r="T2441" s="12">
        <f>(((I2441/60)/60)/24)+DATE(1970,1,1)</f>
        <v>42295.818622685183</v>
      </c>
      <c r="U2441" s="14">
        <f>YEAR(T2441)</f>
        <v>2015</v>
      </c>
    </row>
    <row r="2442" spans="1:21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>ROUND(((E2442 / D2442)*100), 0)</f>
        <v>0</v>
      </c>
      <c r="P2442">
        <f>IF(L2442&lt;&gt;0, ROUND(E2442/L2442, 2), 0)</f>
        <v>5</v>
      </c>
      <c r="Q2442" s="5" t="str">
        <f>LEFT(N2442, SEARCH("/",N2442,1)-1)</f>
        <v>food</v>
      </c>
      <c r="R2442" s="5" t="str">
        <f>RIGHT(N2442, LEN(N2442) - LEN(Q2442) - 1)</f>
        <v>food trucks</v>
      </c>
      <c r="S2442" s="11">
        <f>(((J2442/60)/60)/24)+DATE(1970,1,1)</f>
        <v>42383.899456018517</v>
      </c>
      <c r="T2442" s="12">
        <f>(((I2442/60)/60)/24)+DATE(1970,1,1)</f>
        <v>42413.899456018517</v>
      </c>
      <c r="U2442" s="14">
        <f>YEAR(T2442)</f>
        <v>2016</v>
      </c>
    </row>
    <row r="2443" spans="1:21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>ROUND(((E2443 / D2443)*100), 0)</f>
        <v>108</v>
      </c>
      <c r="P2443">
        <f>IF(L2443&lt;&gt;0, ROUND(E2443/L2443, 2), 0)</f>
        <v>74.23</v>
      </c>
      <c r="Q2443" s="5" t="str">
        <f>LEFT(N2443, SEARCH("/",N2443,1)-1)</f>
        <v>food</v>
      </c>
      <c r="R2443" s="5" t="str">
        <f>RIGHT(N2443, LEN(N2443) - LEN(Q2443) - 1)</f>
        <v>small batch</v>
      </c>
      <c r="S2443" s="11">
        <f>(((J2443/60)/60)/24)+DATE(1970,1,1)</f>
        <v>42187.125625000001</v>
      </c>
      <c r="T2443" s="12">
        <f>(((I2443/60)/60)/24)+DATE(1970,1,1)</f>
        <v>42208.207638888889</v>
      </c>
      <c r="U2443" s="14">
        <f>YEAR(T2443)</f>
        <v>2015</v>
      </c>
    </row>
    <row r="2444" spans="1:21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>ROUND(((E2444 / D2444)*100), 0)</f>
        <v>126</v>
      </c>
      <c r="P2444">
        <f>IF(L2444&lt;&gt;0, ROUND(E2444/L2444, 2), 0)</f>
        <v>81.25</v>
      </c>
      <c r="Q2444" s="5" t="str">
        <f>LEFT(N2444, SEARCH("/",N2444,1)-1)</f>
        <v>food</v>
      </c>
      <c r="R2444" s="5" t="str">
        <f>RIGHT(N2444, LEN(N2444) - LEN(Q2444) - 1)</f>
        <v>small batch</v>
      </c>
      <c r="S2444" s="11">
        <f>(((J2444/60)/60)/24)+DATE(1970,1,1)</f>
        <v>42052.666990740734</v>
      </c>
      <c r="T2444" s="12">
        <f>(((I2444/60)/60)/24)+DATE(1970,1,1)</f>
        <v>42082.625324074077</v>
      </c>
      <c r="U2444" s="14">
        <f>YEAR(T2444)</f>
        <v>2015</v>
      </c>
    </row>
    <row r="2445" spans="1:21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>ROUND(((E2445 / D2445)*100), 0)</f>
        <v>203</v>
      </c>
      <c r="P2445">
        <f>IF(L2445&lt;&gt;0, ROUND(E2445/L2445, 2), 0)</f>
        <v>130.22999999999999</v>
      </c>
      <c r="Q2445" s="5" t="str">
        <f>LEFT(N2445, SEARCH("/",N2445,1)-1)</f>
        <v>food</v>
      </c>
      <c r="R2445" s="5" t="str">
        <f>RIGHT(N2445, LEN(N2445) - LEN(Q2445) - 1)</f>
        <v>small batch</v>
      </c>
      <c r="S2445" s="11">
        <f>(((J2445/60)/60)/24)+DATE(1970,1,1)</f>
        <v>41836.625254629631</v>
      </c>
      <c r="T2445" s="12">
        <f>(((I2445/60)/60)/24)+DATE(1970,1,1)</f>
        <v>41866.625254629631</v>
      </c>
      <c r="U2445" s="14">
        <f>YEAR(T2445)</f>
        <v>2014</v>
      </c>
    </row>
    <row r="2446" spans="1:21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>ROUND(((E2446 / D2446)*100), 0)</f>
        <v>109</v>
      </c>
      <c r="P2446">
        <f>IF(L2446&lt;&gt;0, ROUND(E2446/L2446, 2), 0)</f>
        <v>53.41</v>
      </c>
      <c r="Q2446" s="5" t="str">
        <f>LEFT(N2446, SEARCH("/",N2446,1)-1)</f>
        <v>food</v>
      </c>
      <c r="R2446" s="5" t="str">
        <f>RIGHT(N2446, LEN(N2446) - LEN(Q2446) - 1)</f>
        <v>small batch</v>
      </c>
      <c r="S2446" s="11">
        <f>(((J2446/60)/60)/24)+DATE(1970,1,1)</f>
        <v>42485.754525462966</v>
      </c>
      <c r="T2446" s="12">
        <f>(((I2446/60)/60)/24)+DATE(1970,1,1)</f>
        <v>42515.754525462966</v>
      </c>
      <c r="U2446" s="14">
        <f>YEAR(T2446)</f>
        <v>2016</v>
      </c>
    </row>
    <row r="2447" spans="1:21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>ROUND(((E2447 / D2447)*100), 0)</f>
        <v>173</v>
      </c>
      <c r="P2447">
        <f>IF(L2447&lt;&gt;0, ROUND(E2447/L2447, 2), 0)</f>
        <v>75.13</v>
      </c>
      <c r="Q2447" s="5" t="str">
        <f>LEFT(N2447, SEARCH("/",N2447,1)-1)</f>
        <v>food</v>
      </c>
      <c r="R2447" s="5" t="str">
        <f>RIGHT(N2447, LEN(N2447) - LEN(Q2447) - 1)</f>
        <v>small batch</v>
      </c>
      <c r="S2447" s="11">
        <f>(((J2447/60)/60)/24)+DATE(1970,1,1)</f>
        <v>42243.190057870372</v>
      </c>
      <c r="T2447" s="12">
        <f>(((I2447/60)/60)/24)+DATE(1970,1,1)</f>
        <v>42273.190057870372</v>
      </c>
      <c r="U2447" s="14">
        <f>YEAR(T2447)</f>
        <v>2015</v>
      </c>
    </row>
    <row r="2448" spans="1:21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>ROUND(((E2448 / D2448)*100), 0)</f>
        <v>168</v>
      </c>
      <c r="P2448">
        <f>IF(L2448&lt;&gt;0, ROUND(E2448/L2448, 2), 0)</f>
        <v>75.67</v>
      </c>
      <c r="Q2448" s="5" t="str">
        <f>LEFT(N2448, SEARCH("/",N2448,1)-1)</f>
        <v>food</v>
      </c>
      <c r="R2448" s="5" t="str">
        <f>RIGHT(N2448, LEN(N2448) - LEN(Q2448) - 1)</f>
        <v>small batch</v>
      </c>
      <c r="S2448" s="11">
        <f>(((J2448/60)/60)/24)+DATE(1970,1,1)</f>
        <v>42670.602673611109</v>
      </c>
      <c r="T2448" s="12">
        <f>(((I2448/60)/60)/24)+DATE(1970,1,1)</f>
        <v>42700.64434027778</v>
      </c>
      <c r="U2448" s="14">
        <f>YEAR(T2448)</f>
        <v>2016</v>
      </c>
    </row>
    <row r="2449" spans="1:21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>ROUND(((E2449 / D2449)*100), 0)</f>
        <v>427</v>
      </c>
      <c r="P2449">
        <f>IF(L2449&lt;&gt;0, ROUND(E2449/L2449, 2), 0)</f>
        <v>31.69</v>
      </c>
      <c r="Q2449" s="5" t="str">
        <f>LEFT(N2449, SEARCH("/",N2449,1)-1)</f>
        <v>food</v>
      </c>
      <c r="R2449" s="5" t="str">
        <f>RIGHT(N2449, LEN(N2449) - LEN(Q2449) - 1)</f>
        <v>small batch</v>
      </c>
      <c r="S2449" s="11">
        <f>(((J2449/60)/60)/24)+DATE(1970,1,1)</f>
        <v>42654.469826388886</v>
      </c>
      <c r="T2449" s="12">
        <f>(((I2449/60)/60)/24)+DATE(1970,1,1)</f>
        <v>42686.166666666672</v>
      </c>
      <c r="U2449" s="14">
        <f>YEAR(T2449)</f>
        <v>2016</v>
      </c>
    </row>
    <row r="2450" spans="1:21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>ROUND(((E2450 / D2450)*100), 0)</f>
        <v>108</v>
      </c>
      <c r="P2450">
        <f>IF(L2450&lt;&gt;0, ROUND(E2450/L2450, 2), 0)</f>
        <v>47.78</v>
      </c>
      <c r="Q2450" s="5" t="str">
        <f>LEFT(N2450, SEARCH("/",N2450,1)-1)</f>
        <v>food</v>
      </c>
      <c r="R2450" s="5" t="str">
        <f>RIGHT(N2450, LEN(N2450) - LEN(Q2450) - 1)</f>
        <v>small batch</v>
      </c>
      <c r="S2450" s="11">
        <f>(((J2450/60)/60)/24)+DATE(1970,1,1)</f>
        <v>42607.316122685181</v>
      </c>
      <c r="T2450" s="12">
        <f>(((I2450/60)/60)/24)+DATE(1970,1,1)</f>
        <v>42613.233333333337</v>
      </c>
      <c r="U2450" s="14">
        <f>YEAR(T2450)</f>
        <v>2016</v>
      </c>
    </row>
    <row r="2451" spans="1:21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>ROUND(((E2451 / D2451)*100), 0)</f>
        <v>108</v>
      </c>
      <c r="P2451">
        <f>IF(L2451&lt;&gt;0, ROUND(E2451/L2451, 2), 0)</f>
        <v>90</v>
      </c>
      <c r="Q2451" s="5" t="str">
        <f>LEFT(N2451, SEARCH("/",N2451,1)-1)</f>
        <v>food</v>
      </c>
      <c r="R2451" s="5" t="str">
        <f>RIGHT(N2451, LEN(N2451) - LEN(Q2451) - 1)</f>
        <v>small batch</v>
      </c>
      <c r="S2451" s="11">
        <f>(((J2451/60)/60)/24)+DATE(1970,1,1)</f>
        <v>41943.142534722225</v>
      </c>
      <c r="T2451" s="12">
        <f>(((I2451/60)/60)/24)+DATE(1970,1,1)</f>
        <v>41973.184201388889</v>
      </c>
      <c r="U2451" s="14">
        <f>YEAR(T2451)</f>
        <v>2014</v>
      </c>
    </row>
    <row r="2452" spans="1:21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>ROUND(((E2452 / D2452)*100), 0)</f>
        <v>102</v>
      </c>
      <c r="P2452">
        <f>IF(L2452&lt;&gt;0, ROUND(E2452/L2452, 2), 0)</f>
        <v>149.31</v>
      </c>
      <c r="Q2452" s="5" t="str">
        <f>LEFT(N2452, SEARCH("/",N2452,1)-1)</f>
        <v>food</v>
      </c>
      <c r="R2452" s="5" t="str">
        <f>RIGHT(N2452, LEN(N2452) - LEN(Q2452) - 1)</f>
        <v>small batch</v>
      </c>
      <c r="S2452" s="11">
        <f>(((J2452/60)/60)/24)+DATE(1970,1,1)</f>
        <v>41902.07240740741</v>
      </c>
      <c r="T2452" s="12">
        <f>(((I2452/60)/60)/24)+DATE(1970,1,1)</f>
        <v>41940.132638888892</v>
      </c>
      <c r="U2452" s="14">
        <f>YEAR(T2452)</f>
        <v>2014</v>
      </c>
    </row>
    <row r="2453" spans="1:21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>ROUND(((E2453 / D2453)*100), 0)</f>
        <v>115</v>
      </c>
      <c r="P2453">
        <f>IF(L2453&lt;&gt;0, ROUND(E2453/L2453, 2), 0)</f>
        <v>62.07</v>
      </c>
      <c r="Q2453" s="5" t="str">
        <f>LEFT(N2453, SEARCH("/",N2453,1)-1)</f>
        <v>food</v>
      </c>
      <c r="R2453" s="5" t="str">
        <f>RIGHT(N2453, LEN(N2453) - LEN(Q2453) - 1)</f>
        <v>small batch</v>
      </c>
      <c r="S2453" s="11">
        <f>(((J2453/60)/60)/24)+DATE(1970,1,1)</f>
        <v>42779.908449074079</v>
      </c>
      <c r="T2453" s="12">
        <f>(((I2453/60)/60)/24)+DATE(1970,1,1)</f>
        <v>42799.908449074079</v>
      </c>
      <c r="U2453" s="14">
        <f>YEAR(T2453)</f>
        <v>2017</v>
      </c>
    </row>
    <row r="2454" spans="1:21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>ROUND(((E2454 / D2454)*100), 0)</f>
        <v>134</v>
      </c>
      <c r="P2454">
        <f>IF(L2454&lt;&gt;0, ROUND(E2454/L2454, 2), 0)</f>
        <v>53.4</v>
      </c>
      <c r="Q2454" s="5" t="str">
        <f>LEFT(N2454, SEARCH("/",N2454,1)-1)</f>
        <v>food</v>
      </c>
      <c r="R2454" s="5" t="str">
        <f>RIGHT(N2454, LEN(N2454) - LEN(Q2454) - 1)</f>
        <v>small batch</v>
      </c>
      <c r="S2454" s="11">
        <f>(((J2454/60)/60)/24)+DATE(1970,1,1)</f>
        <v>42338.84375</v>
      </c>
      <c r="T2454" s="12">
        <f>(((I2454/60)/60)/24)+DATE(1970,1,1)</f>
        <v>42367.958333333328</v>
      </c>
      <c r="U2454" s="14">
        <f>YEAR(T2454)</f>
        <v>2015</v>
      </c>
    </row>
    <row r="2455" spans="1:21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>ROUND(((E2455 / D2455)*100), 0)</f>
        <v>155</v>
      </c>
      <c r="P2455">
        <f>IF(L2455&lt;&gt;0, ROUND(E2455/L2455, 2), 0)</f>
        <v>69.27</v>
      </c>
      <c r="Q2455" s="5" t="str">
        <f>LEFT(N2455, SEARCH("/",N2455,1)-1)</f>
        <v>food</v>
      </c>
      <c r="R2455" s="5" t="str">
        <f>RIGHT(N2455, LEN(N2455) - LEN(Q2455) - 1)</f>
        <v>small batch</v>
      </c>
      <c r="S2455" s="11">
        <f>(((J2455/60)/60)/24)+DATE(1970,1,1)</f>
        <v>42738.692233796297</v>
      </c>
      <c r="T2455" s="12">
        <f>(((I2455/60)/60)/24)+DATE(1970,1,1)</f>
        <v>42768.692233796297</v>
      </c>
      <c r="U2455" s="14">
        <f>YEAR(T2455)</f>
        <v>2017</v>
      </c>
    </row>
    <row r="2456" spans="1:21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>ROUND(((E2456 / D2456)*100), 0)</f>
        <v>101</v>
      </c>
      <c r="P2456">
        <f>IF(L2456&lt;&gt;0, ROUND(E2456/L2456, 2), 0)</f>
        <v>271.51</v>
      </c>
      <c r="Q2456" s="5" t="str">
        <f>LEFT(N2456, SEARCH("/",N2456,1)-1)</f>
        <v>food</v>
      </c>
      <c r="R2456" s="5" t="str">
        <f>RIGHT(N2456, LEN(N2456) - LEN(Q2456) - 1)</f>
        <v>small batch</v>
      </c>
      <c r="S2456" s="11">
        <f>(((J2456/60)/60)/24)+DATE(1970,1,1)</f>
        <v>42770.201481481476</v>
      </c>
      <c r="T2456" s="12">
        <f>(((I2456/60)/60)/24)+DATE(1970,1,1)</f>
        <v>42805.201481481476</v>
      </c>
      <c r="U2456" s="14">
        <f>YEAR(T2456)</f>
        <v>2017</v>
      </c>
    </row>
    <row r="2457" spans="1:21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>ROUND(((E2457 / D2457)*100), 0)</f>
        <v>182</v>
      </c>
      <c r="P2457">
        <f>IF(L2457&lt;&gt;0, ROUND(E2457/L2457, 2), 0)</f>
        <v>34.130000000000003</v>
      </c>
      <c r="Q2457" s="5" t="str">
        <f>LEFT(N2457, SEARCH("/",N2457,1)-1)</f>
        <v>food</v>
      </c>
      <c r="R2457" s="5" t="str">
        <f>RIGHT(N2457, LEN(N2457) - LEN(Q2457) - 1)</f>
        <v>small batch</v>
      </c>
      <c r="S2457" s="11">
        <f>(((J2457/60)/60)/24)+DATE(1970,1,1)</f>
        <v>42452.781828703708</v>
      </c>
      <c r="T2457" s="12">
        <f>(((I2457/60)/60)/24)+DATE(1970,1,1)</f>
        <v>42480.781828703708</v>
      </c>
      <c r="U2457" s="14">
        <f>YEAR(T2457)</f>
        <v>2016</v>
      </c>
    </row>
    <row r="2458" spans="1:21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>ROUND(((E2458 / D2458)*100), 0)</f>
        <v>181</v>
      </c>
      <c r="P2458">
        <f>IF(L2458&lt;&gt;0, ROUND(E2458/L2458, 2), 0)</f>
        <v>40.49</v>
      </c>
      <c r="Q2458" s="5" t="str">
        <f>LEFT(N2458, SEARCH("/",N2458,1)-1)</f>
        <v>food</v>
      </c>
      <c r="R2458" s="5" t="str">
        <f>RIGHT(N2458, LEN(N2458) - LEN(Q2458) - 1)</f>
        <v>small batch</v>
      </c>
      <c r="S2458" s="11">
        <f>(((J2458/60)/60)/24)+DATE(1970,1,1)</f>
        <v>42761.961099537039</v>
      </c>
      <c r="T2458" s="12">
        <f>(((I2458/60)/60)/24)+DATE(1970,1,1)</f>
        <v>42791.961099537039</v>
      </c>
      <c r="U2458" s="14">
        <f>YEAR(T2458)</f>
        <v>2017</v>
      </c>
    </row>
    <row r="2459" spans="1:21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>ROUND(((E2459 / D2459)*100), 0)</f>
        <v>102</v>
      </c>
      <c r="P2459">
        <f>IF(L2459&lt;&gt;0, ROUND(E2459/L2459, 2), 0)</f>
        <v>189.76</v>
      </c>
      <c r="Q2459" s="5" t="str">
        <f>LEFT(N2459, SEARCH("/",N2459,1)-1)</f>
        <v>food</v>
      </c>
      <c r="R2459" s="5" t="str">
        <f>RIGHT(N2459, LEN(N2459) - LEN(Q2459) - 1)</f>
        <v>small batch</v>
      </c>
      <c r="S2459" s="11">
        <f>(((J2459/60)/60)/24)+DATE(1970,1,1)</f>
        <v>42423.602500000001</v>
      </c>
      <c r="T2459" s="12">
        <f>(((I2459/60)/60)/24)+DATE(1970,1,1)</f>
        <v>42453.560833333337</v>
      </c>
      <c r="U2459" s="14">
        <f>YEAR(T2459)</f>
        <v>2016</v>
      </c>
    </row>
    <row r="2460" spans="1:21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>ROUND(((E2460 / D2460)*100), 0)</f>
        <v>110</v>
      </c>
      <c r="P2460">
        <f>IF(L2460&lt;&gt;0, ROUND(E2460/L2460, 2), 0)</f>
        <v>68.86</v>
      </c>
      <c r="Q2460" s="5" t="str">
        <f>LEFT(N2460, SEARCH("/",N2460,1)-1)</f>
        <v>food</v>
      </c>
      <c r="R2460" s="5" t="str">
        <f>RIGHT(N2460, LEN(N2460) - LEN(Q2460) - 1)</f>
        <v>small batch</v>
      </c>
      <c r="S2460" s="11">
        <f>(((J2460/60)/60)/24)+DATE(1970,1,1)</f>
        <v>42495.871736111112</v>
      </c>
      <c r="T2460" s="12">
        <f>(((I2460/60)/60)/24)+DATE(1970,1,1)</f>
        <v>42530.791666666672</v>
      </c>
      <c r="U2460" s="14">
        <f>YEAR(T2460)</f>
        <v>2016</v>
      </c>
    </row>
    <row r="2461" spans="1:21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>ROUND(((E2461 / D2461)*100), 0)</f>
        <v>102</v>
      </c>
      <c r="P2461">
        <f>IF(L2461&lt;&gt;0, ROUND(E2461/L2461, 2), 0)</f>
        <v>108.78</v>
      </c>
      <c r="Q2461" s="5" t="str">
        <f>LEFT(N2461, SEARCH("/",N2461,1)-1)</f>
        <v>food</v>
      </c>
      <c r="R2461" s="5" t="str">
        <f>RIGHT(N2461, LEN(N2461) - LEN(Q2461) - 1)</f>
        <v>small batch</v>
      </c>
      <c r="S2461" s="11">
        <f>(((J2461/60)/60)/24)+DATE(1970,1,1)</f>
        <v>42407.637557870374</v>
      </c>
      <c r="T2461" s="12">
        <f>(((I2461/60)/60)/24)+DATE(1970,1,1)</f>
        <v>42452.595891203702</v>
      </c>
      <c r="U2461" s="14">
        <f>YEAR(T2461)</f>
        <v>2016</v>
      </c>
    </row>
    <row r="2462" spans="1:21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>ROUND(((E2462 / D2462)*100), 0)</f>
        <v>101</v>
      </c>
      <c r="P2462">
        <f>IF(L2462&lt;&gt;0, ROUND(E2462/L2462, 2), 0)</f>
        <v>125.99</v>
      </c>
      <c r="Q2462" s="5" t="str">
        <f>LEFT(N2462, SEARCH("/",N2462,1)-1)</f>
        <v>food</v>
      </c>
      <c r="R2462" s="5" t="str">
        <f>RIGHT(N2462, LEN(N2462) - LEN(Q2462) - 1)</f>
        <v>small batch</v>
      </c>
      <c r="S2462" s="11">
        <f>(((J2462/60)/60)/24)+DATE(1970,1,1)</f>
        <v>42704.187118055561</v>
      </c>
      <c r="T2462" s="12">
        <f>(((I2462/60)/60)/24)+DATE(1970,1,1)</f>
        <v>42738.178472222222</v>
      </c>
      <c r="U2462" s="14">
        <f>YEAR(T2462)</f>
        <v>2017</v>
      </c>
    </row>
    <row r="2463" spans="1:21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>ROUND(((E2463 / D2463)*100), 0)</f>
        <v>104</v>
      </c>
      <c r="P2463">
        <f>IF(L2463&lt;&gt;0, ROUND(E2463/L2463, 2), 0)</f>
        <v>90.52</v>
      </c>
      <c r="Q2463" s="5" t="str">
        <f>LEFT(N2463, SEARCH("/",N2463,1)-1)</f>
        <v>music</v>
      </c>
      <c r="R2463" s="5" t="str">
        <f>RIGHT(N2463, LEN(N2463) - LEN(Q2463) - 1)</f>
        <v>indie rock</v>
      </c>
      <c r="S2463" s="11">
        <f>(((J2463/60)/60)/24)+DATE(1970,1,1)</f>
        <v>40784.012696759259</v>
      </c>
      <c r="T2463" s="12">
        <f>(((I2463/60)/60)/24)+DATE(1970,1,1)</f>
        <v>40817.125</v>
      </c>
      <c r="U2463" s="14">
        <f>YEAR(T2463)</f>
        <v>2011</v>
      </c>
    </row>
    <row r="2464" spans="1:21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>ROUND(((E2464 / D2464)*100), 0)</f>
        <v>111</v>
      </c>
      <c r="P2464">
        <f>IF(L2464&lt;&gt;0, ROUND(E2464/L2464, 2), 0)</f>
        <v>28.88</v>
      </c>
      <c r="Q2464" s="5" t="str">
        <f>LEFT(N2464, SEARCH("/",N2464,1)-1)</f>
        <v>music</v>
      </c>
      <c r="R2464" s="5" t="str">
        <f>RIGHT(N2464, LEN(N2464) - LEN(Q2464) - 1)</f>
        <v>indie rock</v>
      </c>
      <c r="S2464" s="11">
        <f>(((J2464/60)/60)/24)+DATE(1970,1,1)</f>
        <v>41089.186296296299</v>
      </c>
      <c r="T2464" s="12">
        <f>(((I2464/60)/60)/24)+DATE(1970,1,1)</f>
        <v>41109.186296296299</v>
      </c>
      <c r="U2464" s="14">
        <f>YEAR(T2464)</f>
        <v>2012</v>
      </c>
    </row>
    <row r="2465" spans="1:21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>ROUND(((E2465 / D2465)*100), 0)</f>
        <v>116</v>
      </c>
      <c r="P2465">
        <f>IF(L2465&lt;&gt;0, ROUND(E2465/L2465, 2), 0)</f>
        <v>31</v>
      </c>
      <c r="Q2465" s="5" t="str">
        <f>LEFT(N2465, SEARCH("/",N2465,1)-1)</f>
        <v>music</v>
      </c>
      <c r="R2465" s="5" t="str">
        <f>RIGHT(N2465, LEN(N2465) - LEN(Q2465) - 1)</f>
        <v>indie rock</v>
      </c>
      <c r="S2465" s="11">
        <f>(((J2465/60)/60)/24)+DATE(1970,1,1)</f>
        <v>41341.111400462964</v>
      </c>
      <c r="T2465" s="12">
        <f>(((I2465/60)/60)/24)+DATE(1970,1,1)</f>
        <v>41380.791666666664</v>
      </c>
      <c r="U2465" s="14">
        <f>YEAR(T2465)</f>
        <v>2013</v>
      </c>
    </row>
    <row r="2466" spans="1:21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>ROUND(((E2466 / D2466)*100), 0)</f>
        <v>111</v>
      </c>
      <c r="P2466">
        <f>IF(L2466&lt;&gt;0, ROUND(E2466/L2466, 2), 0)</f>
        <v>51.67</v>
      </c>
      <c r="Q2466" s="5" t="str">
        <f>LEFT(N2466, SEARCH("/",N2466,1)-1)</f>
        <v>music</v>
      </c>
      <c r="R2466" s="5" t="str">
        <f>RIGHT(N2466, LEN(N2466) - LEN(Q2466) - 1)</f>
        <v>indie rock</v>
      </c>
      <c r="S2466" s="11">
        <f>(((J2466/60)/60)/24)+DATE(1970,1,1)</f>
        <v>42248.90042824074</v>
      </c>
      <c r="T2466" s="12">
        <f>(((I2466/60)/60)/24)+DATE(1970,1,1)</f>
        <v>42277.811805555553</v>
      </c>
      <c r="U2466" s="14">
        <f>YEAR(T2466)</f>
        <v>2015</v>
      </c>
    </row>
    <row r="2467" spans="1:21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>ROUND(((E2467 / D2467)*100), 0)</f>
        <v>180</v>
      </c>
      <c r="P2467">
        <f>IF(L2467&lt;&gt;0, ROUND(E2467/L2467, 2), 0)</f>
        <v>26.27</v>
      </c>
      <c r="Q2467" s="5" t="str">
        <f>LEFT(N2467, SEARCH("/",N2467,1)-1)</f>
        <v>music</v>
      </c>
      <c r="R2467" s="5" t="str">
        <f>RIGHT(N2467, LEN(N2467) - LEN(Q2467) - 1)</f>
        <v>indie rock</v>
      </c>
      <c r="S2467" s="11">
        <f>(((J2467/60)/60)/24)+DATE(1970,1,1)</f>
        <v>41145.719305555554</v>
      </c>
      <c r="T2467" s="12">
        <f>(((I2467/60)/60)/24)+DATE(1970,1,1)</f>
        <v>41175.719305555554</v>
      </c>
      <c r="U2467" s="14">
        <f>YEAR(T2467)</f>
        <v>2012</v>
      </c>
    </row>
    <row r="2468" spans="1:21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>ROUND(((E2468 / D2468)*100), 0)</f>
        <v>100</v>
      </c>
      <c r="P2468">
        <f>IF(L2468&lt;&gt;0, ROUND(E2468/L2468, 2), 0)</f>
        <v>48.08</v>
      </c>
      <c r="Q2468" s="5" t="str">
        <f>LEFT(N2468, SEARCH("/",N2468,1)-1)</f>
        <v>music</v>
      </c>
      <c r="R2468" s="5" t="str">
        <f>RIGHT(N2468, LEN(N2468) - LEN(Q2468) - 1)</f>
        <v>indie rock</v>
      </c>
      <c r="S2468" s="11">
        <f>(((J2468/60)/60)/24)+DATE(1970,1,1)</f>
        <v>41373.102465277778</v>
      </c>
      <c r="T2468" s="12">
        <f>(((I2468/60)/60)/24)+DATE(1970,1,1)</f>
        <v>41403.102465277778</v>
      </c>
      <c r="U2468" s="14">
        <f>YEAR(T2468)</f>
        <v>2013</v>
      </c>
    </row>
    <row r="2469" spans="1:21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>ROUND(((E2469 / D2469)*100), 0)</f>
        <v>119</v>
      </c>
      <c r="P2469">
        <f>IF(L2469&lt;&gt;0, ROUND(E2469/L2469, 2), 0)</f>
        <v>27.56</v>
      </c>
      <c r="Q2469" s="5" t="str">
        <f>LEFT(N2469, SEARCH("/",N2469,1)-1)</f>
        <v>music</v>
      </c>
      <c r="R2469" s="5" t="str">
        <f>RIGHT(N2469, LEN(N2469) - LEN(Q2469) - 1)</f>
        <v>indie rock</v>
      </c>
      <c r="S2469" s="11">
        <f>(((J2469/60)/60)/24)+DATE(1970,1,1)</f>
        <v>41025.874201388891</v>
      </c>
      <c r="T2469" s="12">
        <f>(((I2469/60)/60)/24)+DATE(1970,1,1)</f>
        <v>41039.708333333336</v>
      </c>
      <c r="U2469" s="14">
        <f>YEAR(T2469)</f>
        <v>2012</v>
      </c>
    </row>
    <row r="2470" spans="1:21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>ROUND(((E2470 / D2470)*100), 0)</f>
        <v>107</v>
      </c>
      <c r="P2470">
        <f>IF(L2470&lt;&gt;0, ROUND(E2470/L2470, 2), 0)</f>
        <v>36.97</v>
      </c>
      <c r="Q2470" s="5" t="str">
        <f>LEFT(N2470, SEARCH("/",N2470,1)-1)</f>
        <v>music</v>
      </c>
      <c r="R2470" s="5" t="str">
        <f>RIGHT(N2470, LEN(N2470) - LEN(Q2470) - 1)</f>
        <v>indie rock</v>
      </c>
      <c r="S2470" s="11">
        <f>(((J2470/60)/60)/24)+DATE(1970,1,1)</f>
        <v>41174.154178240737</v>
      </c>
      <c r="T2470" s="12">
        <f>(((I2470/60)/60)/24)+DATE(1970,1,1)</f>
        <v>41210.208333333336</v>
      </c>
      <c r="U2470" s="14">
        <f>YEAR(T2470)</f>
        <v>2012</v>
      </c>
    </row>
    <row r="2471" spans="1:21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>ROUND(((E2471 / D2471)*100), 0)</f>
        <v>114</v>
      </c>
      <c r="P2471">
        <f>IF(L2471&lt;&gt;0, ROUND(E2471/L2471, 2), 0)</f>
        <v>29.02</v>
      </c>
      <c r="Q2471" s="5" t="str">
        <f>LEFT(N2471, SEARCH("/",N2471,1)-1)</f>
        <v>music</v>
      </c>
      <c r="R2471" s="5" t="str">
        <f>RIGHT(N2471, LEN(N2471) - LEN(Q2471) - 1)</f>
        <v>indie rock</v>
      </c>
      <c r="S2471" s="11">
        <f>(((J2471/60)/60)/24)+DATE(1970,1,1)</f>
        <v>40557.429733796293</v>
      </c>
      <c r="T2471" s="12">
        <f>(((I2471/60)/60)/24)+DATE(1970,1,1)</f>
        <v>40582.429733796293</v>
      </c>
      <c r="U2471" s="14">
        <f>YEAR(T2471)</f>
        <v>2011</v>
      </c>
    </row>
    <row r="2472" spans="1:21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>ROUND(((E2472 / D2472)*100), 0)</f>
        <v>103</v>
      </c>
      <c r="P2472">
        <f>IF(L2472&lt;&gt;0, ROUND(E2472/L2472, 2), 0)</f>
        <v>28.66</v>
      </c>
      <c r="Q2472" s="5" t="str">
        <f>LEFT(N2472, SEARCH("/",N2472,1)-1)</f>
        <v>music</v>
      </c>
      <c r="R2472" s="5" t="str">
        <f>RIGHT(N2472, LEN(N2472) - LEN(Q2472) - 1)</f>
        <v>indie rock</v>
      </c>
      <c r="S2472" s="11">
        <f>(((J2472/60)/60)/24)+DATE(1970,1,1)</f>
        <v>41023.07471064815</v>
      </c>
      <c r="T2472" s="12">
        <f>(((I2472/60)/60)/24)+DATE(1970,1,1)</f>
        <v>41053.07471064815</v>
      </c>
      <c r="U2472" s="14">
        <f>YEAR(T2472)</f>
        <v>2012</v>
      </c>
    </row>
    <row r="2473" spans="1:21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>ROUND(((E2473 / D2473)*100), 0)</f>
        <v>128</v>
      </c>
      <c r="P2473">
        <f>IF(L2473&lt;&gt;0, ROUND(E2473/L2473, 2), 0)</f>
        <v>37.65</v>
      </c>
      <c r="Q2473" s="5" t="str">
        <f>LEFT(N2473, SEARCH("/",N2473,1)-1)</f>
        <v>music</v>
      </c>
      <c r="R2473" s="5" t="str">
        <f>RIGHT(N2473, LEN(N2473) - LEN(Q2473) - 1)</f>
        <v>indie rock</v>
      </c>
      <c r="S2473" s="11">
        <f>(((J2473/60)/60)/24)+DATE(1970,1,1)</f>
        <v>40893.992962962962</v>
      </c>
      <c r="T2473" s="12">
        <f>(((I2473/60)/60)/24)+DATE(1970,1,1)</f>
        <v>40933.992962962962</v>
      </c>
      <c r="U2473" s="14">
        <f>YEAR(T2473)</f>
        <v>2012</v>
      </c>
    </row>
    <row r="2474" spans="1:21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>ROUND(((E2474 / D2474)*100), 0)</f>
        <v>136</v>
      </c>
      <c r="P2474">
        <f>IF(L2474&lt;&gt;0, ROUND(E2474/L2474, 2), 0)</f>
        <v>97.9</v>
      </c>
      <c r="Q2474" s="5" t="str">
        <f>LEFT(N2474, SEARCH("/",N2474,1)-1)</f>
        <v>music</v>
      </c>
      <c r="R2474" s="5" t="str">
        <f>RIGHT(N2474, LEN(N2474) - LEN(Q2474) - 1)</f>
        <v>indie rock</v>
      </c>
      <c r="S2474" s="11">
        <f>(((J2474/60)/60)/24)+DATE(1970,1,1)</f>
        <v>40354.11550925926</v>
      </c>
      <c r="T2474" s="12">
        <f>(((I2474/60)/60)/24)+DATE(1970,1,1)</f>
        <v>40425.043749999997</v>
      </c>
      <c r="U2474" s="14">
        <f>YEAR(T2474)</f>
        <v>2010</v>
      </c>
    </row>
    <row r="2475" spans="1:21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>ROUND(((E2475 / D2475)*100), 0)</f>
        <v>100</v>
      </c>
      <c r="P2475">
        <f>IF(L2475&lt;&gt;0, ROUND(E2475/L2475, 2), 0)</f>
        <v>42.55</v>
      </c>
      <c r="Q2475" s="5" t="str">
        <f>LEFT(N2475, SEARCH("/",N2475,1)-1)</f>
        <v>music</v>
      </c>
      <c r="R2475" s="5" t="str">
        <f>RIGHT(N2475, LEN(N2475) - LEN(Q2475) - 1)</f>
        <v>indie rock</v>
      </c>
      <c r="S2475" s="11">
        <f>(((J2475/60)/60)/24)+DATE(1970,1,1)</f>
        <v>41193.748483796298</v>
      </c>
      <c r="T2475" s="12">
        <f>(((I2475/60)/60)/24)+DATE(1970,1,1)</f>
        <v>41223.790150462963</v>
      </c>
      <c r="U2475" s="14">
        <f>YEAR(T2475)</f>
        <v>2012</v>
      </c>
    </row>
    <row r="2476" spans="1:21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>ROUND(((E2476 / D2476)*100), 0)</f>
        <v>100</v>
      </c>
      <c r="P2476">
        <f>IF(L2476&lt;&gt;0, ROUND(E2476/L2476, 2), 0)</f>
        <v>131.58000000000001</v>
      </c>
      <c r="Q2476" s="5" t="str">
        <f>LEFT(N2476, SEARCH("/",N2476,1)-1)</f>
        <v>music</v>
      </c>
      <c r="R2476" s="5" t="str">
        <f>RIGHT(N2476, LEN(N2476) - LEN(Q2476) - 1)</f>
        <v>indie rock</v>
      </c>
      <c r="S2476" s="11">
        <f>(((J2476/60)/60)/24)+DATE(1970,1,1)</f>
        <v>40417.011296296296</v>
      </c>
      <c r="T2476" s="12">
        <f>(((I2476/60)/60)/24)+DATE(1970,1,1)</f>
        <v>40462.011296296296</v>
      </c>
      <c r="U2476" s="14">
        <f>YEAR(T2476)</f>
        <v>2010</v>
      </c>
    </row>
    <row r="2477" spans="1:21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>ROUND(((E2477 / D2477)*100), 0)</f>
        <v>105</v>
      </c>
      <c r="P2477">
        <f>IF(L2477&lt;&gt;0, ROUND(E2477/L2477, 2), 0)</f>
        <v>32.32</v>
      </c>
      <c r="Q2477" s="5" t="str">
        <f>LEFT(N2477, SEARCH("/",N2477,1)-1)</f>
        <v>music</v>
      </c>
      <c r="R2477" s="5" t="str">
        <f>RIGHT(N2477, LEN(N2477) - LEN(Q2477) - 1)</f>
        <v>indie rock</v>
      </c>
      <c r="S2477" s="11">
        <f>(((J2477/60)/60)/24)+DATE(1970,1,1)</f>
        <v>40310.287673611114</v>
      </c>
      <c r="T2477" s="12">
        <f>(((I2477/60)/60)/24)+DATE(1970,1,1)</f>
        <v>40369.916666666664</v>
      </c>
      <c r="U2477" s="14">
        <f>YEAR(T2477)</f>
        <v>2010</v>
      </c>
    </row>
    <row r="2478" spans="1:21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>ROUND(((E2478 / D2478)*100), 0)</f>
        <v>105</v>
      </c>
      <c r="P2478">
        <f>IF(L2478&lt;&gt;0, ROUND(E2478/L2478, 2), 0)</f>
        <v>61.1</v>
      </c>
      <c r="Q2478" s="5" t="str">
        <f>LEFT(N2478, SEARCH("/",N2478,1)-1)</f>
        <v>music</v>
      </c>
      <c r="R2478" s="5" t="str">
        <f>RIGHT(N2478, LEN(N2478) - LEN(Q2478) - 1)</f>
        <v>indie rock</v>
      </c>
      <c r="S2478" s="11">
        <f>(((J2478/60)/60)/24)+DATE(1970,1,1)</f>
        <v>41913.328356481477</v>
      </c>
      <c r="T2478" s="12">
        <f>(((I2478/60)/60)/24)+DATE(1970,1,1)</f>
        <v>41946.370023148149</v>
      </c>
      <c r="U2478" s="14">
        <f>YEAR(T2478)</f>
        <v>2014</v>
      </c>
    </row>
    <row r="2479" spans="1:21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>ROUND(((E2479 / D2479)*100), 0)</f>
        <v>171</v>
      </c>
      <c r="P2479">
        <f>IF(L2479&lt;&gt;0, ROUND(E2479/L2479, 2), 0)</f>
        <v>31.34</v>
      </c>
      <c r="Q2479" s="5" t="str">
        <f>LEFT(N2479, SEARCH("/",N2479,1)-1)</f>
        <v>music</v>
      </c>
      <c r="R2479" s="5" t="str">
        <f>RIGHT(N2479, LEN(N2479) - LEN(Q2479) - 1)</f>
        <v>indie rock</v>
      </c>
      <c r="S2479" s="11">
        <f>(((J2479/60)/60)/24)+DATE(1970,1,1)</f>
        <v>41088.691493055558</v>
      </c>
      <c r="T2479" s="12">
        <f>(((I2479/60)/60)/24)+DATE(1970,1,1)</f>
        <v>41133.691493055558</v>
      </c>
      <c r="U2479" s="14">
        <f>YEAR(T2479)</f>
        <v>2012</v>
      </c>
    </row>
    <row r="2480" spans="1:21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>ROUND(((E2480 / D2480)*100), 0)</f>
        <v>128</v>
      </c>
      <c r="P2480">
        <f>IF(L2480&lt;&gt;0, ROUND(E2480/L2480, 2), 0)</f>
        <v>129.11000000000001</v>
      </c>
      <c r="Q2480" s="5" t="str">
        <f>LEFT(N2480, SEARCH("/",N2480,1)-1)</f>
        <v>music</v>
      </c>
      <c r="R2480" s="5" t="str">
        <f>RIGHT(N2480, LEN(N2480) - LEN(Q2480) - 1)</f>
        <v>indie rock</v>
      </c>
      <c r="S2480" s="11">
        <f>(((J2480/60)/60)/24)+DATE(1970,1,1)</f>
        <v>41257.950381944444</v>
      </c>
      <c r="T2480" s="12">
        <f>(((I2480/60)/60)/24)+DATE(1970,1,1)</f>
        <v>41287.950381944444</v>
      </c>
      <c r="U2480" s="14">
        <f>YEAR(T2480)</f>
        <v>2013</v>
      </c>
    </row>
    <row r="2481" spans="1:21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>ROUND(((E2481 / D2481)*100), 0)</f>
        <v>133</v>
      </c>
      <c r="P2481">
        <f>IF(L2481&lt;&gt;0, ROUND(E2481/L2481, 2), 0)</f>
        <v>25.02</v>
      </c>
      <c r="Q2481" s="5" t="str">
        <f>LEFT(N2481, SEARCH("/",N2481,1)-1)</f>
        <v>music</v>
      </c>
      <c r="R2481" s="5" t="str">
        <f>RIGHT(N2481, LEN(N2481) - LEN(Q2481) - 1)</f>
        <v>indie rock</v>
      </c>
      <c r="S2481" s="11">
        <f>(((J2481/60)/60)/24)+DATE(1970,1,1)</f>
        <v>41107.726782407408</v>
      </c>
      <c r="T2481" s="12">
        <f>(((I2481/60)/60)/24)+DATE(1970,1,1)</f>
        <v>41118.083333333336</v>
      </c>
      <c r="U2481" s="14">
        <f>YEAR(T2481)</f>
        <v>2012</v>
      </c>
    </row>
    <row r="2482" spans="1:21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>ROUND(((E2482 / D2482)*100), 0)</f>
        <v>100</v>
      </c>
      <c r="P2482">
        <f>IF(L2482&lt;&gt;0, ROUND(E2482/L2482, 2), 0)</f>
        <v>250</v>
      </c>
      <c r="Q2482" s="5" t="str">
        <f>LEFT(N2482, SEARCH("/",N2482,1)-1)</f>
        <v>music</v>
      </c>
      <c r="R2482" s="5" t="str">
        <f>RIGHT(N2482, LEN(N2482) - LEN(Q2482) - 1)</f>
        <v>indie rock</v>
      </c>
      <c r="S2482" s="11">
        <f>(((J2482/60)/60)/24)+DATE(1970,1,1)</f>
        <v>42227.936157407406</v>
      </c>
      <c r="T2482" s="12">
        <f>(((I2482/60)/60)/24)+DATE(1970,1,1)</f>
        <v>42287.936157407406</v>
      </c>
      <c r="U2482" s="14">
        <f>YEAR(T2482)</f>
        <v>2015</v>
      </c>
    </row>
    <row r="2483" spans="1:21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>ROUND(((E2483 / D2483)*100), 0)</f>
        <v>113</v>
      </c>
      <c r="P2483">
        <f>IF(L2483&lt;&gt;0, ROUND(E2483/L2483, 2), 0)</f>
        <v>47.54</v>
      </c>
      <c r="Q2483" s="5" t="str">
        <f>LEFT(N2483, SEARCH("/",N2483,1)-1)</f>
        <v>music</v>
      </c>
      <c r="R2483" s="5" t="str">
        <f>RIGHT(N2483, LEN(N2483) - LEN(Q2483) - 1)</f>
        <v>indie rock</v>
      </c>
      <c r="S2483" s="11">
        <f>(((J2483/60)/60)/24)+DATE(1970,1,1)</f>
        <v>40999.645925925928</v>
      </c>
      <c r="T2483" s="12">
        <f>(((I2483/60)/60)/24)+DATE(1970,1,1)</f>
        <v>41029.645925925928</v>
      </c>
      <c r="U2483" s="14">
        <f>YEAR(T2483)</f>
        <v>2012</v>
      </c>
    </row>
    <row r="2484" spans="1:21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>ROUND(((E2484 / D2484)*100), 0)</f>
        <v>100</v>
      </c>
      <c r="P2484">
        <f>IF(L2484&lt;&gt;0, ROUND(E2484/L2484, 2), 0)</f>
        <v>40.04</v>
      </c>
      <c r="Q2484" s="5" t="str">
        <f>LEFT(N2484, SEARCH("/",N2484,1)-1)</f>
        <v>music</v>
      </c>
      <c r="R2484" s="5" t="str">
        <f>RIGHT(N2484, LEN(N2484) - LEN(Q2484) - 1)</f>
        <v>indie rock</v>
      </c>
      <c r="S2484" s="11">
        <f>(((J2484/60)/60)/24)+DATE(1970,1,1)</f>
        <v>40711.782210648147</v>
      </c>
      <c r="T2484" s="12">
        <f>(((I2484/60)/60)/24)+DATE(1970,1,1)</f>
        <v>40756.782210648147</v>
      </c>
      <c r="U2484" s="14">
        <f>YEAR(T2484)</f>
        <v>2011</v>
      </c>
    </row>
    <row r="2485" spans="1:21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>ROUND(((E2485 / D2485)*100), 0)</f>
        <v>114</v>
      </c>
      <c r="P2485">
        <f>IF(L2485&lt;&gt;0, ROUND(E2485/L2485, 2), 0)</f>
        <v>65.84</v>
      </c>
      <c r="Q2485" s="5" t="str">
        <f>LEFT(N2485, SEARCH("/",N2485,1)-1)</f>
        <v>music</v>
      </c>
      <c r="R2485" s="5" t="str">
        <f>RIGHT(N2485, LEN(N2485) - LEN(Q2485) - 1)</f>
        <v>indie rock</v>
      </c>
      <c r="S2485" s="11">
        <f>(((J2485/60)/60)/24)+DATE(1970,1,1)</f>
        <v>40970.750034722223</v>
      </c>
      <c r="T2485" s="12">
        <f>(((I2485/60)/60)/24)+DATE(1970,1,1)</f>
        <v>41030.708368055559</v>
      </c>
      <c r="U2485" s="14">
        <f>YEAR(T2485)</f>
        <v>2012</v>
      </c>
    </row>
    <row r="2486" spans="1:21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>ROUND(((E2486 / D2486)*100), 0)</f>
        <v>119</v>
      </c>
      <c r="P2486">
        <f>IF(L2486&lt;&gt;0, ROUND(E2486/L2486, 2), 0)</f>
        <v>46.4</v>
      </c>
      <c r="Q2486" s="5" t="str">
        <f>LEFT(N2486, SEARCH("/",N2486,1)-1)</f>
        <v>music</v>
      </c>
      <c r="R2486" s="5" t="str">
        <f>RIGHT(N2486, LEN(N2486) - LEN(Q2486) - 1)</f>
        <v>indie rock</v>
      </c>
      <c r="S2486" s="11">
        <f>(((J2486/60)/60)/24)+DATE(1970,1,1)</f>
        <v>40771.916701388887</v>
      </c>
      <c r="T2486" s="12">
        <f>(((I2486/60)/60)/24)+DATE(1970,1,1)</f>
        <v>40801.916701388887</v>
      </c>
      <c r="U2486" s="14">
        <f>YEAR(T2486)</f>
        <v>2011</v>
      </c>
    </row>
    <row r="2487" spans="1:21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>ROUND(((E2487 / D2487)*100), 0)</f>
        <v>103</v>
      </c>
      <c r="P2487">
        <f>IF(L2487&lt;&gt;0, ROUND(E2487/L2487, 2), 0)</f>
        <v>50.37</v>
      </c>
      <c r="Q2487" s="5" t="str">
        <f>LEFT(N2487, SEARCH("/",N2487,1)-1)</f>
        <v>music</v>
      </c>
      <c r="R2487" s="5" t="str">
        <f>RIGHT(N2487, LEN(N2487) - LEN(Q2487) - 1)</f>
        <v>indie rock</v>
      </c>
      <c r="S2487" s="11">
        <f>(((J2487/60)/60)/24)+DATE(1970,1,1)</f>
        <v>40793.998599537037</v>
      </c>
      <c r="T2487" s="12">
        <f>(((I2487/60)/60)/24)+DATE(1970,1,1)</f>
        <v>40828.998599537037</v>
      </c>
      <c r="U2487" s="14">
        <f>YEAR(T2487)</f>
        <v>2011</v>
      </c>
    </row>
    <row r="2488" spans="1:21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>ROUND(((E2488 / D2488)*100), 0)</f>
        <v>266</v>
      </c>
      <c r="P2488">
        <f>IF(L2488&lt;&gt;0, ROUND(E2488/L2488, 2), 0)</f>
        <v>26.57</v>
      </c>
      <c r="Q2488" s="5" t="str">
        <f>LEFT(N2488, SEARCH("/",N2488,1)-1)</f>
        <v>music</v>
      </c>
      <c r="R2488" s="5" t="str">
        <f>RIGHT(N2488, LEN(N2488) - LEN(Q2488) - 1)</f>
        <v>indie rock</v>
      </c>
      <c r="S2488" s="11">
        <f>(((J2488/60)/60)/24)+DATE(1970,1,1)</f>
        <v>40991.708055555559</v>
      </c>
      <c r="T2488" s="12">
        <f>(((I2488/60)/60)/24)+DATE(1970,1,1)</f>
        <v>41021.708055555559</v>
      </c>
      <c r="U2488" s="14">
        <f>YEAR(T2488)</f>
        <v>2012</v>
      </c>
    </row>
    <row r="2489" spans="1:21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>ROUND(((E2489 / D2489)*100), 0)</f>
        <v>100</v>
      </c>
      <c r="P2489">
        <f>IF(L2489&lt;&gt;0, ROUND(E2489/L2489, 2), 0)</f>
        <v>39.49</v>
      </c>
      <c r="Q2489" s="5" t="str">
        <f>LEFT(N2489, SEARCH("/",N2489,1)-1)</f>
        <v>music</v>
      </c>
      <c r="R2489" s="5" t="str">
        <f>RIGHT(N2489, LEN(N2489) - LEN(Q2489) - 1)</f>
        <v>indie rock</v>
      </c>
      <c r="S2489" s="11">
        <f>(((J2489/60)/60)/24)+DATE(1970,1,1)</f>
        <v>41026.083298611113</v>
      </c>
      <c r="T2489" s="12">
        <f>(((I2489/60)/60)/24)+DATE(1970,1,1)</f>
        <v>41056.083298611113</v>
      </c>
      <c r="U2489" s="14">
        <f>YEAR(T2489)</f>
        <v>2012</v>
      </c>
    </row>
    <row r="2490" spans="1:21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>ROUND(((E2490 / D2490)*100), 0)</f>
        <v>107</v>
      </c>
      <c r="P2490">
        <f>IF(L2490&lt;&gt;0, ROUND(E2490/L2490, 2), 0)</f>
        <v>49.25</v>
      </c>
      <c r="Q2490" s="5" t="str">
        <f>LEFT(N2490, SEARCH("/",N2490,1)-1)</f>
        <v>music</v>
      </c>
      <c r="R2490" s="5" t="str">
        <f>RIGHT(N2490, LEN(N2490) - LEN(Q2490) - 1)</f>
        <v>indie rock</v>
      </c>
      <c r="S2490" s="11">
        <f>(((J2490/60)/60)/24)+DATE(1970,1,1)</f>
        <v>40833.633194444446</v>
      </c>
      <c r="T2490" s="12">
        <f>(((I2490/60)/60)/24)+DATE(1970,1,1)</f>
        <v>40863.674861111111</v>
      </c>
      <c r="U2490" s="14">
        <f>YEAR(T2490)</f>
        <v>2011</v>
      </c>
    </row>
    <row r="2491" spans="1:21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>ROUND(((E2491 / D2491)*100), 0)</f>
        <v>134</v>
      </c>
      <c r="P2491">
        <f>IF(L2491&lt;&gt;0, ROUND(E2491/L2491, 2), 0)</f>
        <v>62.38</v>
      </c>
      <c r="Q2491" s="5" t="str">
        <f>LEFT(N2491, SEARCH("/",N2491,1)-1)</f>
        <v>music</v>
      </c>
      <c r="R2491" s="5" t="str">
        <f>RIGHT(N2491, LEN(N2491) - LEN(Q2491) - 1)</f>
        <v>indie rock</v>
      </c>
      <c r="S2491" s="11">
        <f>(((J2491/60)/60)/24)+DATE(1970,1,1)</f>
        <v>41373.690266203703</v>
      </c>
      <c r="T2491" s="12">
        <f>(((I2491/60)/60)/24)+DATE(1970,1,1)</f>
        <v>41403.690266203703</v>
      </c>
      <c r="U2491" s="14">
        <f>YEAR(T2491)</f>
        <v>2013</v>
      </c>
    </row>
    <row r="2492" spans="1:21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>ROUND(((E2492 / D2492)*100), 0)</f>
        <v>121</v>
      </c>
      <c r="P2492">
        <f>IF(L2492&lt;&gt;0, ROUND(E2492/L2492, 2), 0)</f>
        <v>37.94</v>
      </c>
      <c r="Q2492" s="5" t="str">
        <f>LEFT(N2492, SEARCH("/",N2492,1)-1)</f>
        <v>music</v>
      </c>
      <c r="R2492" s="5" t="str">
        <f>RIGHT(N2492, LEN(N2492) - LEN(Q2492) - 1)</f>
        <v>indie rock</v>
      </c>
      <c r="S2492" s="11">
        <f>(((J2492/60)/60)/24)+DATE(1970,1,1)</f>
        <v>41023.227731481478</v>
      </c>
      <c r="T2492" s="12">
        <f>(((I2492/60)/60)/24)+DATE(1970,1,1)</f>
        <v>41083.227731481478</v>
      </c>
      <c r="U2492" s="14">
        <f>YEAR(T2492)</f>
        <v>2012</v>
      </c>
    </row>
    <row r="2493" spans="1:21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>ROUND(((E2493 / D2493)*100), 0)</f>
        <v>103</v>
      </c>
      <c r="P2493">
        <f>IF(L2493&lt;&gt;0, ROUND(E2493/L2493, 2), 0)</f>
        <v>51.6</v>
      </c>
      <c r="Q2493" s="5" t="str">
        <f>LEFT(N2493, SEARCH("/",N2493,1)-1)</f>
        <v>music</v>
      </c>
      <c r="R2493" s="5" t="str">
        <f>RIGHT(N2493, LEN(N2493) - LEN(Q2493) - 1)</f>
        <v>indie rock</v>
      </c>
      <c r="S2493" s="11">
        <f>(((J2493/60)/60)/24)+DATE(1970,1,1)</f>
        <v>40542.839282407411</v>
      </c>
      <c r="T2493" s="12">
        <f>(((I2493/60)/60)/24)+DATE(1970,1,1)</f>
        <v>40559.07708333333</v>
      </c>
      <c r="U2493" s="14">
        <f>YEAR(T2493)</f>
        <v>2011</v>
      </c>
    </row>
    <row r="2494" spans="1:21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>ROUND(((E2494 / D2494)*100), 0)</f>
        <v>125</v>
      </c>
      <c r="P2494">
        <f>IF(L2494&lt;&gt;0, ROUND(E2494/L2494, 2), 0)</f>
        <v>27.78</v>
      </c>
      <c r="Q2494" s="5" t="str">
        <f>LEFT(N2494, SEARCH("/",N2494,1)-1)</f>
        <v>music</v>
      </c>
      <c r="R2494" s="5" t="str">
        <f>RIGHT(N2494, LEN(N2494) - LEN(Q2494) - 1)</f>
        <v>indie rock</v>
      </c>
      <c r="S2494" s="11">
        <f>(((J2494/60)/60)/24)+DATE(1970,1,1)</f>
        <v>41024.985972222225</v>
      </c>
      <c r="T2494" s="12">
        <f>(((I2494/60)/60)/24)+DATE(1970,1,1)</f>
        <v>41076.415972222225</v>
      </c>
      <c r="U2494" s="14">
        <f>YEAR(T2494)</f>
        <v>2012</v>
      </c>
    </row>
    <row r="2495" spans="1:21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>ROUND(((E2495 / D2495)*100), 0)</f>
        <v>129</v>
      </c>
      <c r="P2495">
        <f>IF(L2495&lt;&gt;0, ROUND(E2495/L2495, 2), 0)</f>
        <v>99.38</v>
      </c>
      <c r="Q2495" s="5" t="str">
        <f>LEFT(N2495, SEARCH("/",N2495,1)-1)</f>
        <v>music</v>
      </c>
      <c r="R2495" s="5" t="str">
        <f>RIGHT(N2495, LEN(N2495) - LEN(Q2495) - 1)</f>
        <v>indie rock</v>
      </c>
      <c r="S2495" s="11">
        <f>(((J2495/60)/60)/24)+DATE(1970,1,1)</f>
        <v>41348.168287037035</v>
      </c>
      <c r="T2495" s="12">
        <f>(((I2495/60)/60)/24)+DATE(1970,1,1)</f>
        <v>41393.168287037035</v>
      </c>
      <c r="U2495" s="14">
        <f>YEAR(T2495)</f>
        <v>2013</v>
      </c>
    </row>
    <row r="2496" spans="1:21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>ROUND(((E2496 / D2496)*100), 0)</f>
        <v>101</v>
      </c>
      <c r="P2496">
        <f>IF(L2496&lt;&gt;0, ROUND(E2496/L2496, 2), 0)</f>
        <v>38.85</v>
      </c>
      <c r="Q2496" s="5" t="str">
        <f>LEFT(N2496, SEARCH("/",N2496,1)-1)</f>
        <v>music</v>
      </c>
      <c r="R2496" s="5" t="str">
        <f>RIGHT(N2496, LEN(N2496) - LEN(Q2496) - 1)</f>
        <v>indie rock</v>
      </c>
      <c r="S2496" s="11">
        <f>(((J2496/60)/60)/24)+DATE(1970,1,1)</f>
        <v>41022.645185185182</v>
      </c>
      <c r="T2496" s="12">
        <f>(((I2496/60)/60)/24)+DATE(1970,1,1)</f>
        <v>41052.645185185182</v>
      </c>
      <c r="U2496" s="14">
        <f>YEAR(T2496)</f>
        <v>2012</v>
      </c>
    </row>
    <row r="2497" spans="1:21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>ROUND(((E2497 / D2497)*100), 0)</f>
        <v>128</v>
      </c>
      <c r="P2497">
        <f>IF(L2497&lt;&gt;0, ROUND(E2497/L2497, 2), 0)</f>
        <v>45.55</v>
      </c>
      <c r="Q2497" s="5" t="str">
        <f>LEFT(N2497, SEARCH("/",N2497,1)-1)</f>
        <v>music</v>
      </c>
      <c r="R2497" s="5" t="str">
        <f>RIGHT(N2497, LEN(N2497) - LEN(Q2497) - 1)</f>
        <v>indie rock</v>
      </c>
      <c r="S2497" s="11">
        <f>(((J2497/60)/60)/24)+DATE(1970,1,1)</f>
        <v>41036.946469907409</v>
      </c>
      <c r="T2497" s="12">
        <f>(((I2497/60)/60)/24)+DATE(1970,1,1)</f>
        <v>41066.946469907409</v>
      </c>
      <c r="U2497" s="14">
        <f>YEAR(T2497)</f>
        <v>2012</v>
      </c>
    </row>
    <row r="2498" spans="1:21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>ROUND(((E2498 / D2498)*100), 0)</f>
        <v>100</v>
      </c>
      <c r="P2498">
        <f>IF(L2498&lt;&gt;0, ROUND(E2498/L2498, 2), 0)</f>
        <v>600</v>
      </c>
      <c r="Q2498" s="5" t="str">
        <f>LEFT(N2498, SEARCH("/",N2498,1)-1)</f>
        <v>music</v>
      </c>
      <c r="R2498" s="5" t="str">
        <f>RIGHT(N2498, LEN(N2498) - LEN(Q2498) - 1)</f>
        <v>indie rock</v>
      </c>
      <c r="S2498" s="11">
        <f>(((J2498/60)/60)/24)+DATE(1970,1,1)</f>
        <v>41327.996435185189</v>
      </c>
      <c r="T2498" s="12">
        <f>(((I2498/60)/60)/24)+DATE(1970,1,1)</f>
        <v>41362.954768518517</v>
      </c>
      <c r="U2498" s="14">
        <f>YEAR(T2498)</f>
        <v>2013</v>
      </c>
    </row>
    <row r="2499" spans="1:21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>ROUND(((E2499 / D2499)*100), 0)</f>
        <v>113</v>
      </c>
      <c r="P2499">
        <f>IF(L2499&lt;&gt;0, ROUND(E2499/L2499, 2), 0)</f>
        <v>80.55</v>
      </c>
      <c r="Q2499" s="5" t="str">
        <f>LEFT(N2499, SEARCH("/",N2499,1)-1)</f>
        <v>music</v>
      </c>
      <c r="R2499" s="5" t="str">
        <f>RIGHT(N2499, LEN(N2499) - LEN(Q2499) - 1)</f>
        <v>indie rock</v>
      </c>
      <c r="S2499" s="11">
        <f>(((J2499/60)/60)/24)+DATE(1970,1,1)</f>
        <v>40730.878912037035</v>
      </c>
      <c r="T2499" s="12">
        <f>(((I2499/60)/60)/24)+DATE(1970,1,1)</f>
        <v>40760.878912037035</v>
      </c>
      <c r="U2499" s="14">
        <f>YEAR(T2499)</f>
        <v>2011</v>
      </c>
    </row>
    <row r="2500" spans="1:21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>ROUND(((E2500 / D2500)*100), 0)</f>
        <v>106</v>
      </c>
      <c r="P2500">
        <f>IF(L2500&lt;&gt;0, ROUND(E2500/L2500, 2), 0)</f>
        <v>52.8</v>
      </c>
      <c r="Q2500" s="5" t="str">
        <f>LEFT(N2500, SEARCH("/",N2500,1)-1)</f>
        <v>music</v>
      </c>
      <c r="R2500" s="5" t="str">
        <f>RIGHT(N2500, LEN(N2500) - LEN(Q2500) - 1)</f>
        <v>indie rock</v>
      </c>
      <c r="S2500" s="11">
        <f>(((J2500/60)/60)/24)+DATE(1970,1,1)</f>
        <v>42017.967442129629</v>
      </c>
      <c r="T2500" s="12">
        <f>(((I2500/60)/60)/24)+DATE(1970,1,1)</f>
        <v>42031.967442129629</v>
      </c>
      <c r="U2500" s="14">
        <f>YEAR(T2500)</f>
        <v>2015</v>
      </c>
    </row>
    <row r="2501" spans="1:21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>ROUND(((E2501 / D2501)*100), 0)</f>
        <v>203</v>
      </c>
      <c r="P2501">
        <f>IF(L2501&lt;&gt;0, ROUND(E2501/L2501, 2), 0)</f>
        <v>47.68</v>
      </c>
      <c r="Q2501" s="5" t="str">
        <f>LEFT(N2501, SEARCH("/",N2501,1)-1)</f>
        <v>music</v>
      </c>
      <c r="R2501" s="5" t="str">
        <f>RIGHT(N2501, LEN(N2501) - LEN(Q2501) - 1)</f>
        <v>indie rock</v>
      </c>
      <c r="S2501" s="11">
        <f>(((J2501/60)/60)/24)+DATE(1970,1,1)</f>
        <v>41226.648576388885</v>
      </c>
      <c r="T2501" s="12">
        <f>(((I2501/60)/60)/24)+DATE(1970,1,1)</f>
        <v>41274.75</v>
      </c>
      <c r="U2501" s="14">
        <f>YEAR(T2501)</f>
        <v>2012</v>
      </c>
    </row>
    <row r="2502" spans="1:21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>ROUND(((E2502 / D2502)*100), 0)</f>
        <v>113</v>
      </c>
      <c r="P2502">
        <f>IF(L2502&lt;&gt;0, ROUND(E2502/L2502, 2), 0)</f>
        <v>23.45</v>
      </c>
      <c r="Q2502" s="5" t="str">
        <f>LEFT(N2502, SEARCH("/",N2502,1)-1)</f>
        <v>music</v>
      </c>
      <c r="R2502" s="5" t="str">
        <f>RIGHT(N2502, LEN(N2502) - LEN(Q2502) - 1)</f>
        <v>indie rock</v>
      </c>
      <c r="S2502" s="11">
        <f>(((J2502/60)/60)/24)+DATE(1970,1,1)</f>
        <v>41053.772858796299</v>
      </c>
      <c r="T2502" s="12">
        <f>(((I2502/60)/60)/24)+DATE(1970,1,1)</f>
        <v>41083.772858796299</v>
      </c>
      <c r="U2502" s="14">
        <f>YEAR(T2502)</f>
        <v>2012</v>
      </c>
    </row>
    <row r="2503" spans="1:21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>ROUND(((E2503 / D2503)*100), 0)</f>
        <v>3</v>
      </c>
      <c r="P2503">
        <f>IF(L2503&lt;&gt;0, ROUND(E2503/L2503, 2), 0)</f>
        <v>40.14</v>
      </c>
      <c r="Q2503" s="5" t="str">
        <f>LEFT(N2503, SEARCH("/",N2503,1)-1)</f>
        <v>food</v>
      </c>
      <c r="R2503" s="5" t="str">
        <f>RIGHT(N2503, LEN(N2503) - LEN(Q2503) - 1)</f>
        <v>restaurants</v>
      </c>
      <c r="S2503" s="11">
        <f>(((J2503/60)/60)/24)+DATE(1970,1,1)</f>
        <v>42244.776666666665</v>
      </c>
      <c r="T2503" s="12">
        <f>(((I2503/60)/60)/24)+DATE(1970,1,1)</f>
        <v>42274.776666666665</v>
      </c>
      <c r="U2503" s="14">
        <f>YEAR(T2503)</f>
        <v>2015</v>
      </c>
    </row>
    <row r="2504" spans="1:21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>ROUND(((E2504 / D2504)*100), 0)</f>
        <v>0</v>
      </c>
      <c r="P2504">
        <f>IF(L2504&lt;&gt;0, ROUND(E2504/L2504, 2), 0)</f>
        <v>17.2</v>
      </c>
      <c r="Q2504" s="5" t="str">
        <f>LEFT(N2504, SEARCH("/",N2504,1)-1)</f>
        <v>food</v>
      </c>
      <c r="R2504" s="5" t="str">
        <f>RIGHT(N2504, LEN(N2504) - LEN(Q2504) - 1)</f>
        <v>restaurants</v>
      </c>
      <c r="S2504" s="11">
        <f>(((J2504/60)/60)/24)+DATE(1970,1,1)</f>
        <v>41858.825439814813</v>
      </c>
      <c r="T2504" s="12">
        <f>(((I2504/60)/60)/24)+DATE(1970,1,1)</f>
        <v>41903.825439814813</v>
      </c>
      <c r="U2504" s="14">
        <f>YEAR(T2504)</f>
        <v>2014</v>
      </c>
    </row>
    <row r="2505" spans="1:21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>ROUND(((E2505 / D2505)*100), 0)</f>
        <v>0</v>
      </c>
      <c r="P2505">
        <f>IF(L2505&lt;&gt;0, ROUND(E2505/L2505, 2), 0)</f>
        <v>0</v>
      </c>
      <c r="Q2505" s="5" t="str">
        <f>LEFT(N2505, SEARCH("/",N2505,1)-1)</f>
        <v>food</v>
      </c>
      <c r="R2505" s="5" t="str">
        <f>RIGHT(N2505, LEN(N2505) - LEN(Q2505) - 1)</f>
        <v>restaurants</v>
      </c>
      <c r="S2505" s="11">
        <f>(((J2505/60)/60)/24)+DATE(1970,1,1)</f>
        <v>42498.899398148147</v>
      </c>
      <c r="T2505" s="12">
        <f>(((I2505/60)/60)/24)+DATE(1970,1,1)</f>
        <v>42528.879166666666</v>
      </c>
      <c r="U2505" s="14">
        <f>YEAR(T2505)</f>
        <v>2016</v>
      </c>
    </row>
    <row r="2506" spans="1:21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>ROUND(((E2506 / D2506)*100), 0)</f>
        <v>0</v>
      </c>
      <c r="P2506">
        <f>IF(L2506&lt;&gt;0, ROUND(E2506/L2506, 2), 0)</f>
        <v>0</v>
      </c>
      <c r="Q2506" s="5" t="str">
        <f>LEFT(N2506, SEARCH("/",N2506,1)-1)</f>
        <v>food</v>
      </c>
      <c r="R2506" s="5" t="str">
        <f>RIGHT(N2506, LEN(N2506) - LEN(Q2506) - 1)</f>
        <v>restaurants</v>
      </c>
      <c r="S2506" s="11">
        <f>(((J2506/60)/60)/24)+DATE(1970,1,1)</f>
        <v>41928.015439814815</v>
      </c>
      <c r="T2506" s="12">
        <f>(((I2506/60)/60)/24)+DATE(1970,1,1)</f>
        <v>41958.057106481487</v>
      </c>
      <c r="U2506" s="14">
        <f>YEAR(T2506)</f>
        <v>2014</v>
      </c>
    </row>
    <row r="2507" spans="1:21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>ROUND(((E2507 / D2507)*100), 0)</f>
        <v>0</v>
      </c>
      <c r="P2507">
        <f>IF(L2507&lt;&gt;0, ROUND(E2507/L2507, 2), 0)</f>
        <v>0</v>
      </c>
      <c r="Q2507" s="5" t="str">
        <f>LEFT(N2507, SEARCH("/",N2507,1)-1)</f>
        <v>food</v>
      </c>
      <c r="R2507" s="5" t="str">
        <f>RIGHT(N2507, LEN(N2507) - LEN(Q2507) - 1)</f>
        <v>restaurants</v>
      </c>
      <c r="S2507" s="11">
        <f>(((J2507/60)/60)/24)+DATE(1970,1,1)</f>
        <v>42047.05574074074</v>
      </c>
      <c r="T2507" s="12">
        <f>(((I2507/60)/60)/24)+DATE(1970,1,1)</f>
        <v>42077.014074074075</v>
      </c>
      <c r="U2507" s="14">
        <f>YEAR(T2507)</f>
        <v>2015</v>
      </c>
    </row>
    <row r="2508" spans="1:21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>ROUND(((E2508 / D2508)*100), 0)</f>
        <v>1</v>
      </c>
      <c r="P2508">
        <f>IF(L2508&lt;&gt;0, ROUND(E2508/L2508, 2), 0)</f>
        <v>15</v>
      </c>
      <c r="Q2508" s="5" t="str">
        <f>LEFT(N2508, SEARCH("/",N2508,1)-1)</f>
        <v>food</v>
      </c>
      <c r="R2508" s="5" t="str">
        <f>RIGHT(N2508, LEN(N2508) - LEN(Q2508) - 1)</f>
        <v>restaurants</v>
      </c>
      <c r="S2508" s="11">
        <f>(((J2508/60)/60)/24)+DATE(1970,1,1)</f>
        <v>42258.297094907408</v>
      </c>
      <c r="T2508" s="12">
        <f>(((I2508/60)/60)/24)+DATE(1970,1,1)</f>
        <v>42280.875</v>
      </c>
      <c r="U2508" s="14">
        <f>YEAR(T2508)</f>
        <v>2015</v>
      </c>
    </row>
    <row r="2509" spans="1:21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>ROUND(((E2509 / D2509)*100), 0)</f>
        <v>0</v>
      </c>
      <c r="P2509">
        <f>IF(L2509&lt;&gt;0, ROUND(E2509/L2509, 2), 0)</f>
        <v>0</v>
      </c>
      <c r="Q2509" s="5" t="str">
        <f>LEFT(N2509, SEARCH("/",N2509,1)-1)</f>
        <v>food</v>
      </c>
      <c r="R2509" s="5" t="str">
        <f>RIGHT(N2509, LEN(N2509) - LEN(Q2509) - 1)</f>
        <v>restaurants</v>
      </c>
      <c r="S2509" s="11">
        <f>(((J2509/60)/60)/24)+DATE(1970,1,1)</f>
        <v>42105.072962962964</v>
      </c>
      <c r="T2509" s="12">
        <f>(((I2509/60)/60)/24)+DATE(1970,1,1)</f>
        <v>42135.072962962964</v>
      </c>
      <c r="U2509" s="14">
        <f>YEAR(T2509)</f>
        <v>2015</v>
      </c>
    </row>
    <row r="2510" spans="1:21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>ROUND(((E2510 / D2510)*100), 0)</f>
        <v>0</v>
      </c>
      <c r="P2510">
        <f>IF(L2510&lt;&gt;0, ROUND(E2510/L2510, 2), 0)</f>
        <v>0</v>
      </c>
      <c r="Q2510" s="5" t="str">
        <f>LEFT(N2510, SEARCH("/",N2510,1)-1)</f>
        <v>food</v>
      </c>
      <c r="R2510" s="5" t="str">
        <f>RIGHT(N2510, LEN(N2510) - LEN(Q2510) - 1)</f>
        <v>restaurants</v>
      </c>
      <c r="S2510" s="11">
        <f>(((J2510/60)/60)/24)+DATE(1970,1,1)</f>
        <v>41835.951782407406</v>
      </c>
      <c r="T2510" s="12">
        <f>(((I2510/60)/60)/24)+DATE(1970,1,1)</f>
        <v>41865.951782407406</v>
      </c>
      <c r="U2510" s="14">
        <f>YEAR(T2510)</f>
        <v>2014</v>
      </c>
    </row>
    <row r="2511" spans="1:21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>ROUND(((E2511 / D2511)*100), 0)</f>
        <v>1</v>
      </c>
      <c r="P2511">
        <f>IF(L2511&lt;&gt;0, ROUND(E2511/L2511, 2), 0)</f>
        <v>35.71</v>
      </c>
      <c r="Q2511" s="5" t="str">
        <f>LEFT(N2511, SEARCH("/",N2511,1)-1)</f>
        <v>food</v>
      </c>
      <c r="R2511" s="5" t="str">
        <f>RIGHT(N2511, LEN(N2511) - LEN(Q2511) - 1)</f>
        <v>restaurants</v>
      </c>
      <c r="S2511" s="11">
        <f>(((J2511/60)/60)/24)+DATE(1970,1,1)</f>
        <v>42058.809594907405</v>
      </c>
      <c r="T2511" s="12">
        <f>(((I2511/60)/60)/24)+DATE(1970,1,1)</f>
        <v>42114.767928240741</v>
      </c>
      <c r="U2511" s="14">
        <f>YEAR(T2511)</f>
        <v>2015</v>
      </c>
    </row>
    <row r="2512" spans="1:21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>ROUND(((E2512 / D2512)*100), 0)</f>
        <v>0</v>
      </c>
      <c r="P2512">
        <f>IF(L2512&lt;&gt;0, ROUND(E2512/L2512, 2), 0)</f>
        <v>37.5</v>
      </c>
      <c r="Q2512" s="5" t="str">
        <f>LEFT(N2512, SEARCH("/",N2512,1)-1)</f>
        <v>food</v>
      </c>
      <c r="R2512" s="5" t="str">
        <f>RIGHT(N2512, LEN(N2512) - LEN(Q2512) - 1)</f>
        <v>restaurants</v>
      </c>
      <c r="S2512" s="11">
        <f>(((J2512/60)/60)/24)+DATE(1970,1,1)</f>
        <v>42078.997361111105</v>
      </c>
      <c r="T2512" s="12">
        <f>(((I2512/60)/60)/24)+DATE(1970,1,1)</f>
        <v>42138.997361111105</v>
      </c>
      <c r="U2512" s="14">
        <f>YEAR(T2512)</f>
        <v>2015</v>
      </c>
    </row>
    <row r="2513" spans="1:21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>ROUND(((E2513 / D2513)*100), 0)</f>
        <v>0</v>
      </c>
      <c r="P2513">
        <f>IF(L2513&lt;&gt;0, ROUND(E2513/L2513, 2), 0)</f>
        <v>0</v>
      </c>
      <c r="Q2513" s="5" t="str">
        <f>LEFT(N2513, SEARCH("/",N2513,1)-1)</f>
        <v>food</v>
      </c>
      <c r="R2513" s="5" t="str">
        <f>RIGHT(N2513, LEN(N2513) - LEN(Q2513) - 1)</f>
        <v>restaurants</v>
      </c>
      <c r="S2513" s="11">
        <f>(((J2513/60)/60)/24)+DATE(1970,1,1)</f>
        <v>42371.446909722217</v>
      </c>
      <c r="T2513" s="12">
        <f>(((I2513/60)/60)/24)+DATE(1970,1,1)</f>
        <v>42401.446909722217</v>
      </c>
      <c r="U2513" s="14">
        <f>YEAR(T2513)</f>
        <v>2016</v>
      </c>
    </row>
    <row r="2514" spans="1:21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>ROUND(((E2514 / D2514)*100), 0)</f>
        <v>0</v>
      </c>
      <c r="P2514">
        <f>IF(L2514&lt;&gt;0, ROUND(E2514/L2514, 2), 0)</f>
        <v>0</v>
      </c>
      <c r="Q2514" s="5" t="str">
        <f>LEFT(N2514, SEARCH("/",N2514,1)-1)</f>
        <v>food</v>
      </c>
      <c r="R2514" s="5" t="str">
        <f>RIGHT(N2514, LEN(N2514) - LEN(Q2514) - 1)</f>
        <v>restaurants</v>
      </c>
      <c r="S2514" s="11">
        <f>(((J2514/60)/60)/24)+DATE(1970,1,1)</f>
        <v>41971.876863425925</v>
      </c>
      <c r="T2514" s="12">
        <f>(((I2514/60)/60)/24)+DATE(1970,1,1)</f>
        <v>41986.876863425925</v>
      </c>
      <c r="U2514" s="14">
        <f>YEAR(T2514)</f>
        <v>2014</v>
      </c>
    </row>
    <row r="2515" spans="1:21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>ROUND(((E2515 / D2515)*100), 0)</f>
        <v>0</v>
      </c>
      <c r="P2515">
        <f>IF(L2515&lt;&gt;0, ROUND(E2515/L2515, 2), 0)</f>
        <v>0</v>
      </c>
      <c r="Q2515" s="5" t="str">
        <f>LEFT(N2515, SEARCH("/",N2515,1)-1)</f>
        <v>food</v>
      </c>
      <c r="R2515" s="5" t="str">
        <f>RIGHT(N2515, LEN(N2515) - LEN(Q2515) - 1)</f>
        <v>restaurants</v>
      </c>
      <c r="S2515" s="11">
        <f>(((J2515/60)/60)/24)+DATE(1970,1,1)</f>
        <v>42732.00681712963</v>
      </c>
      <c r="T2515" s="12">
        <f>(((I2515/60)/60)/24)+DATE(1970,1,1)</f>
        <v>42792.00681712963</v>
      </c>
      <c r="U2515" s="14">
        <f>YEAR(T2515)</f>
        <v>2017</v>
      </c>
    </row>
    <row r="2516" spans="1:21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>ROUND(((E2516 / D2516)*100), 0)</f>
        <v>2</v>
      </c>
      <c r="P2516">
        <f>IF(L2516&lt;&gt;0, ROUND(E2516/L2516, 2), 0)</f>
        <v>52.5</v>
      </c>
      <c r="Q2516" s="5" t="str">
        <f>LEFT(N2516, SEARCH("/",N2516,1)-1)</f>
        <v>food</v>
      </c>
      <c r="R2516" s="5" t="str">
        <f>RIGHT(N2516, LEN(N2516) - LEN(Q2516) - 1)</f>
        <v>restaurants</v>
      </c>
      <c r="S2516" s="11">
        <f>(((J2516/60)/60)/24)+DATE(1970,1,1)</f>
        <v>41854.389780092592</v>
      </c>
      <c r="T2516" s="12">
        <f>(((I2516/60)/60)/24)+DATE(1970,1,1)</f>
        <v>41871.389780092592</v>
      </c>
      <c r="U2516" s="14">
        <f>YEAR(T2516)</f>
        <v>2014</v>
      </c>
    </row>
    <row r="2517" spans="1:21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>ROUND(((E2517 / D2517)*100), 0)</f>
        <v>19</v>
      </c>
      <c r="P2517">
        <f>IF(L2517&lt;&gt;0, ROUND(E2517/L2517, 2), 0)</f>
        <v>77.5</v>
      </c>
      <c r="Q2517" s="5" t="str">
        <f>LEFT(N2517, SEARCH("/",N2517,1)-1)</f>
        <v>food</v>
      </c>
      <c r="R2517" s="5" t="str">
        <f>RIGHT(N2517, LEN(N2517) - LEN(Q2517) - 1)</f>
        <v>restaurants</v>
      </c>
      <c r="S2517" s="11">
        <f>(((J2517/60)/60)/24)+DATE(1970,1,1)</f>
        <v>42027.839733796296</v>
      </c>
      <c r="T2517" s="12">
        <f>(((I2517/60)/60)/24)+DATE(1970,1,1)</f>
        <v>42057.839733796296</v>
      </c>
      <c r="U2517" s="14">
        <f>YEAR(T2517)</f>
        <v>2015</v>
      </c>
    </row>
    <row r="2518" spans="1:21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>ROUND(((E2518 / D2518)*100), 0)</f>
        <v>0</v>
      </c>
      <c r="P2518">
        <f>IF(L2518&lt;&gt;0, ROUND(E2518/L2518, 2), 0)</f>
        <v>0</v>
      </c>
      <c r="Q2518" s="5" t="str">
        <f>LEFT(N2518, SEARCH("/",N2518,1)-1)</f>
        <v>food</v>
      </c>
      <c r="R2518" s="5" t="str">
        <f>RIGHT(N2518, LEN(N2518) - LEN(Q2518) - 1)</f>
        <v>restaurants</v>
      </c>
      <c r="S2518" s="11">
        <f>(((J2518/60)/60)/24)+DATE(1970,1,1)</f>
        <v>41942.653379629628</v>
      </c>
      <c r="T2518" s="12">
        <f>(((I2518/60)/60)/24)+DATE(1970,1,1)</f>
        <v>41972.6950462963</v>
      </c>
      <c r="U2518" s="14">
        <f>YEAR(T2518)</f>
        <v>2014</v>
      </c>
    </row>
    <row r="2519" spans="1:21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>ROUND(((E2519 / D2519)*100), 0)</f>
        <v>10</v>
      </c>
      <c r="P2519">
        <f>IF(L2519&lt;&gt;0, ROUND(E2519/L2519, 2), 0)</f>
        <v>53.55</v>
      </c>
      <c r="Q2519" s="5" t="str">
        <f>LEFT(N2519, SEARCH("/",N2519,1)-1)</f>
        <v>food</v>
      </c>
      <c r="R2519" s="5" t="str">
        <f>RIGHT(N2519, LEN(N2519) - LEN(Q2519) - 1)</f>
        <v>restaurants</v>
      </c>
      <c r="S2519" s="11">
        <f>(((J2519/60)/60)/24)+DATE(1970,1,1)</f>
        <v>42052.802430555559</v>
      </c>
      <c r="T2519" s="12">
        <f>(((I2519/60)/60)/24)+DATE(1970,1,1)</f>
        <v>42082.760763888888</v>
      </c>
      <c r="U2519" s="14">
        <f>YEAR(T2519)</f>
        <v>2015</v>
      </c>
    </row>
    <row r="2520" spans="1:21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>ROUND(((E2520 / D2520)*100), 0)</f>
        <v>0</v>
      </c>
      <c r="P2520">
        <f>IF(L2520&lt;&gt;0, ROUND(E2520/L2520, 2), 0)</f>
        <v>0</v>
      </c>
      <c r="Q2520" s="5" t="str">
        <f>LEFT(N2520, SEARCH("/",N2520,1)-1)</f>
        <v>food</v>
      </c>
      <c r="R2520" s="5" t="str">
        <f>RIGHT(N2520, LEN(N2520) - LEN(Q2520) - 1)</f>
        <v>restaurants</v>
      </c>
      <c r="S2520" s="11">
        <f>(((J2520/60)/60)/24)+DATE(1970,1,1)</f>
        <v>41926.680879629632</v>
      </c>
      <c r="T2520" s="12">
        <f>(((I2520/60)/60)/24)+DATE(1970,1,1)</f>
        <v>41956.722546296296</v>
      </c>
      <c r="U2520" s="14">
        <f>YEAR(T2520)</f>
        <v>2014</v>
      </c>
    </row>
    <row r="2521" spans="1:21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>ROUND(((E2521 / D2521)*100), 0)</f>
        <v>0</v>
      </c>
      <c r="P2521">
        <f>IF(L2521&lt;&gt;0, ROUND(E2521/L2521, 2), 0)</f>
        <v>16.25</v>
      </c>
      <c r="Q2521" s="5" t="str">
        <f>LEFT(N2521, SEARCH("/",N2521,1)-1)</f>
        <v>food</v>
      </c>
      <c r="R2521" s="5" t="str">
        <f>RIGHT(N2521, LEN(N2521) - LEN(Q2521) - 1)</f>
        <v>restaurants</v>
      </c>
      <c r="S2521" s="11">
        <f>(((J2521/60)/60)/24)+DATE(1970,1,1)</f>
        <v>41809.155138888891</v>
      </c>
      <c r="T2521" s="12">
        <f>(((I2521/60)/60)/24)+DATE(1970,1,1)</f>
        <v>41839.155138888891</v>
      </c>
      <c r="U2521" s="14">
        <f>YEAR(T2521)</f>
        <v>2014</v>
      </c>
    </row>
    <row r="2522" spans="1:21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>ROUND(((E2522 / D2522)*100), 0)</f>
        <v>0</v>
      </c>
      <c r="P2522">
        <f>IF(L2522&lt;&gt;0, ROUND(E2522/L2522, 2), 0)</f>
        <v>0</v>
      </c>
      <c r="Q2522" s="5" t="str">
        <f>LEFT(N2522, SEARCH("/",N2522,1)-1)</f>
        <v>food</v>
      </c>
      <c r="R2522" s="5" t="str">
        <f>RIGHT(N2522, LEN(N2522) - LEN(Q2522) - 1)</f>
        <v>restaurants</v>
      </c>
      <c r="S2522" s="11">
        <f>(((J2522/60)/60)/24)+DATE(1970,1,1)</f>
        <v>42612.600520833337</v>
      </c>
      <c r="T2522" s="12">
        <f>(((I2522/60)/60)/24)+DATE(1970,1,1)</f>
        <v>42658.806249999994</v>
      </c>
      <c r="U2522" s="14">
        <f>YEAR(T2522)</f>
        <v>2016</v>
      </c>
    </row>
    <row r="2523" spans="1:21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>ROUND(((E2523 / D2523)*100), 0)</f>
        <v>109</v>
      </c>
      <c r="P2523">
        <f>IF(L2523&lt;&gt;0, ROUND(E2523/L2523, 2), 0)</f>
        <v>103.68</v>
      </c>
      <c r="Q2523" s="5" t="str">
        <f>LEFT(N2523, SEARCH("/",N2523,1)-1)</f>
        <v>music</v>
      </c>
      <c r="R2523" s="5" t="str">
        <f>RIGHT(N2523, LEN(N2523) - LEN(Q2523) - 1)</f>
        <v>classical music</v>
      </c>
      <c r="S2523" s="11">
        <f>(((J2523/60)/60)/24)+DATE(1970,1,1)</f>
        <v>42269.967835648145</v>
      </c>
      <c r="T2523" s="12">
        <f>(((I2523/60)/60)/24)+DATE(1970,1,1)</f>
        <v>42290.967835648145</v>
      </c>
      <c r="U2523" s="14">
        <f>YEAR(T2523)</f>
        <v>2015</v>
      </c>
    </row>
    <row r="2524" spans="1:21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>ROUND(((E2524 / D2524)*100), 0)</f>
        <v>100</v>
      </c>
      <c r="P2524">
        <f>IF(L2524&lt;&gt;0, ROUND(E2524/L2524, 2), 0)</f>
        <v>185.19</v>
      </c>
      <c r="Q2524" s="5" t="str">
        <f>LEFT(N2524, SEARCH("/",N2524,1)-1)</f>
        <v>music</v>
      </c>
      <c r="R2524" s="5" t="str">
        <f>RIGHT(N2524, LEN(N2524) - LEN(Q2524) - 1)</f>
        <v>classical music</v>
      </c>
      <c r="S2524" s="11">
        <f>(((J2524/60)/60)/24)+DATE(1970,1,1)</f>
        <v>42460.573611111111</v>
      </c>
      <c r="T2524" s="12">
        <f>(((I2524/60)/60)/24)+DATE(1970,1,1)</f>
        <v>42482.619444444441</v>
      </c>
      <c r="U2524" s="14">
        <f>YEAR(T2524)</f>
        <v>2016</v>
      </c>
    </row>
    <row r="2525" spans="1:21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>ROUND(((E2525 / D2525)*100), 0)</f>
        <v>156</v>
      </c>
      <c r="P2525">
        <f>IF(L2525&lt;&gt;0, ROUND(E2525/L2525, 2), 0)</f>
        <v>54.15</v>
      </c>
      <c r="Q2525" s="5" t="str">
        <f>LEFT(N2525, SEARCH("/",N2525,1)-1)</f>
        <v>music</v>
      </c>
      <c r="R2525" s="5" t="str">
        <f>RIGHT(N2525, LEN(N2525) - LEN(Q2525) - 1)</f>
        <v>classical music</v>
      </c>
      <c r="S2525" s="11">
        <f>(((J2525/60)/60)/24)+DATE(1970,1,1)</f>
        <v>41930.975601851853</v>
      </c>
      <c r="T2525" s="12">
        <f>(((I2525/60)/60)/24)+DATE(1970,1,1)</f>
        <v>41961.017268518524</v>
      </c>
      <c r="U2525" s="14">
        <f>YEAR(T2525)</f>
        <v>2014</v>
      </c>
    </row>
    <row r="2526" spans="1:21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>ROUND(((E2526 / D2526)*100), 0)</f>
        <v>102</v>
      </c>
      <c r="P2526">
        <f>IF(L2526&lt;&gt;0, ROUND(E2526/L2526, 2), 0)</f>
        <v>177.21</v>
      </c>
      <c r="Q2526" s="5" t="str">
        <f>LEFT(N2526, SEARCH("/",N2526,1)-1)</f>
        <v>music</v>
      </c>
      <c r="R2526" s="5" t="str">
        <f>RIGHT(N2526, LEN(N2526) - LEN(Q2526) - 1)</f>
        <v>classical music</v>
      </c>
      <c r="S2526" s="11">
        <f>(((J2526/60)/60)/24)+DATE(1970,1,1)</f>
        <v>41961.807372685187</v>
      </c>
      <c r="T2526" s="12">
        <f>(((I2526/60)/60)/24)+DATE(1970,1,1)</f>
        <v>41994.1875</v>
      </c>
      <c r="U2526" s="14">
        <f>YEAR(T2526)</f>
        <v>2014</v>
      </c>
    </row>
    <row r="2527" spans="1:21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>ROUND(((E2527 / D2527)*100), 0)</f>
        <v>100</v>
      </c>
      <c r="P2527">
        <f>IF(L2527&lt;&gt;0, ROUND(E2527/L2527, 2), 0)</f>
        <v>100.33</v>
      </c>
      <c r="Q2527" s="5" t="str">
        <f>LEFT(N2527, SEARCH("/",N2527,1)-1)</f>
        <v>music</v>
      </c>
      <c r="R2527" s="5" t="str">
        <f>RIGHT(N2527, LEN(N2527) - LEN(Q2527) - 1)</f>
        <v>classical music</v>
      </c>
      <c r="S2527" s="11">
        <f>(((J2527/60)/60)/24)+DATE(1970,1,1)</f>
        <v>41058.844571759262</v>
      </c>
      <c r="T2527" s="12">
        <f>(((I2527/60)/60)/24)+DATE(1970,1,1)</f>
        <v>41088.844571759262</v>
      </c>
      <c r="U2527" s="14">
        <f>YEAR(T2527)</f>
        <v>2012</v>
      </c>
    </row>
    <row r="2528" spans="1:21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>ROUND(((E2528 / D2528)*100), 0)</f>
        <v>113</v>
      </c>
      <c r="P2528">
        <f>IF(L2528&lt;&gt;0, ROUND(E2528/L2528, 2), 0)</f>
        <v>136.91</v>
      </c>
      <c r="Q2528" s="5" t="str">
        <f>LEFT(N2528, SEARCH("/",N2528,1)-1)</f>
        <v>music</v>
      </c>
      <c r="R2528" s="5" t="str">
        <f>RIGHT(N2528, LEN(N2528) - LEN(Q2528) - 1)</f>
        <v>classical music</v>
      </c>
      <c r="S2528" s="11">
        <f>(((J2528/60)/60)/24)+DATE(1970,1,1)</f>
        <v>41953.091134259259</v>
      </c>
      <c r="T2528" s="12">
        <f>(((I2528/60)/60)/24)+DATE(1970,1,1)</f>
        <v>41981.207638888889</v>
      </c>
      <c r="U2528" s="14">
        <f>YEAR(T2528)</f>
        <v>2014</v>
      </c>
    </row>
    <row r="2529" spans="1:21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>ROUND(((E2529 / D2529)*100), 0)</f>
        <v>102</v>
      </c>
      <c r="P2529">
        <f>IF(L2529&lt;&gt;0, ROUND(E2529/L2529, 2), 0)</f>
        <v>57.54</v>
      </c>
      <c r="Q2529" s="5" t="str">
        <f>LEFT(N2529, SEARCH("/",N2529,1)-1)</f>
        <v>music</v>
      </c>
      <c r="R2529" s="5" t="str">
        <f>RIGHT(N2529, LEN(N2529) - LEN(Q2529) - 1)</f>
        <v>classical music</v>
      </c>
      <c r="S2529" s="11">
        <f>(((J2529/60)/60)/24)+DATE(1970,1,1)</f>
        <v>41546.75105324074</v>
      </c>
      <c r="T2529" s="12">
        <f>(((I2529/60)/60)/24)+DATE(1970,1,1)</f>
        <v>41565.165972222225</v>
      </c>
      <c r="U2529" s="14">
        <f>YEAR(T2529)</f>
        <v>2013</v>
      </c>
    </row>
    <row r="2530" spans="1:21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>ROUND(((E2530 / D2530)*100), 0)</f>
        <v>107</v>
      </c>
      <c r="P2530">
        <f>IF(L2530&lt;&gt;0, ROUND(E2530/L2530, 2), 0)</f>
        <v>52.96</v>
      </c>
      <c r="Q2530" s="5" t="str">
        <f>LEFT(N2530, SEARCH("/",N2530,1)-1)</f>
        <v>music</v>
      </c>
      <c r="R2530" s="5" t="str">
        <f>RIGHT(N2530, LEN(N2530) - LEN(Q2530) - 1)</f>
        <v>classical music</v>
      </c>
      <c r="S2530" s="11">
        <f>(((J2530/60)/60)/24)+DATE(1970,1,1)</f>
        <v>42217.834525462968</v>
      </c>
      <c r="T2530" s="12">
        <f>(((I2530/60)/60)/24)+DATE(1970,1,1)</f>
        <v>42236.458333333328</v>
      </c>
      <c r="U2530" s="14">
        <f>YEAR(T2530)</f>
        <v>2015</v>
      </c>
    </row>
    <row r="2531" spans="1:21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>ROUND(((E2531 / D2531)*100), 0)</f>
        <v>104</v>
      </c>
      <c r="P2531">
        <f>IF(L2531&lt;&gt;0, ROUND(E2531/L2531, 2), 0)</f>
        <v>82.33</v>
      </c>
      <c r="Q2531" s="5" t="str">
        <f>LEFT(N2531, SEARCH("/",N2531,1)-1)</f>
        <v>music</v>
      </c>
      <c r="R2531" s="5" t="str">
        <f>RIGHT(N2531, LEN(N2531) - LEN(Q2531) - 1)</f>
        <v>classical music</v>
      </c>
      <c r="S2531" s="11">
        <f>(((J2531/60)/60)/24)+DATE(1970,1,1)</f>
        <v>40948.080729166664</v>
      </c>
      <c r="T2531" s="12">
        <f>(((I2531/60)/60)/24)+DATE(1970,1,1)</f>
        <v>40993.0390625</v>
      </c>
      <c r="U2531" s="14">
        <f>YEAR(T2531)</f>
        <v>2012</v>
      </c>
    </row>
    <row r="2532" spans="1:21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>ROUND(((E2532 / D2532)*100), 0)</f>
        <v>100</v>
      </c>
      <c r="P2532">
        <f>IF(L2532&lt;&gt;0, ROUND(E2532/L2532, 2), 0)</f>
        <v>135.41999999999999</v>
      </c>
      <c r="Q2532" s="5" t="str">
        <f>LEFT(N2532, SEARCH("/",N2532,1)-1)</f>
        <v>music</v>
      </c>
      <c r="R2532" s="5" t="str">
        <f>RIGHT(N2532, LEN(N2532) - LEN(Q2532) - 1)</f>
        <v>classical music</v>
      </c>
      <c r="S2532" s="11">
        <f>(((J2532/60)/60)/24)+DATE(1970,1,1)</f>
        <v>42081.864641203705</v>
      </c>
      <c r="T2532" s="12">
        <f>(((I2532/60)/60)/24)+DATE(1970,1,1)</f>
        <v>42114.201388888891</v>
      </c>
      <c r="U2532" s="14">
        <f>YEAR(T2532)</f>
        <v>2015</v>
      </c>
    </row>
    <row r="2533" spans="1:21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>ROUND(((E2533 / D2533)*100), 0)</f>
        <v>100</v>
      </c>
      <c r="P2533">
        <f>IF(L2533&lt;&gt;0, ROUND(E2533/L2533, 2), 0)</f>
        <v>74.069999999999993</v>
      </c>
      <c r="Q2533" s="5" t="str">
        <f>LEFT(N2533, SEARCH("/",N2533,1)-1)</f>
        <v>music</v>
      </c>
      <c r="R2533" s="5" t="str">
        <f>RIGHT(N2533, LEN(N2533) - LEN(Q2533) - 1)</f>
        <v>classical music</v>
      </c>
      <c r="S2533" s="11">
        <f>(((J2533/60)/60)/24)+DATE(1970,1,1)</f>
        <v>42208.680023148147</v>
      </c>
      <c r="T2533" s="12">
        <f>(((I2533/60)/60)/24)+DATE(1970,1,1)</f>
        <v>42231.165972222225</v>
      </c>
      <c r="U2533" s="14">
        <f>YEAR(T2533)</f>
        <v>2015</v>
      </c>
    </row>
    <row r="2534" spans="1:21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>ROUND(((E2534 / D2534)*100), 0)</f>
        <v>126</v>
      </c>
      <c r="P2534">
        <f>IF(L2534&lt;&gt;0, ROUND(E2534/L2534, 2), 0)</f>
        <v>84.08</v>
      </c>
      <c r="Q2534" s="5" t="str">
        <f>LEFT(N2534, SEARCH("/",N2534,1)-1)</f>
        <v>music</v>
      </c>
      <c r="R2534" s="5" t="str">
        <f>RIGHT(N2534, LEN(N2534) - LEN(Q2534) - 1)</f>
        <v>classical music</v>
      </c>
      <c r="S2534" s="11">
        <f>(((J2534/60)/60)/24)+DATE(1970,1,1)</f>
        <v>41107.849143518521</v>
      </c>
      <c r="T2534" s="12">
        <f>(((I2534/60)/60)/24)+DATE(1970,1,1)</f>
        <v>41137.849143518521</v>
      </c>
      <c r="U2534" s="14">
        <f>YEAR(T2534)</f>
        <v>2012</v>
      </c>
    </row>
    <row r="2535" spans="1:21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>ROUND(((E2535 / D2535)*100), 0)</f>
        <v>111</v>
      </c>
      <c r="P2535">
        <f>IF(L2535&lt;&gt;0, ROUND(E2535/L2535, 2), 0)</f>
        <v>61.03</v>
      </c>
      <c r="Q2535" s="5" t="str">
        <f>LEFT(N2535, SEARCH("/",N2535,1)-1)</f>
        <v>music</v>
      </c>
      <c r="R2535" s="5" t="str">
        <f>RIGHT(N2535, LEN(N2535) - LEN(Q2535) - 1)</f>
        <v>classical music</v>
      </c>
      <c r="S2535" s="11">
        <f>(((J2535/60)/60)/24)+DATE(1970,1,1)</f>
        <v>41304.751284722224</v>
      </c>
      <c r="T2535" s="12">
        <f>(((I2535/60)/60)/24)+DATE(1970,1,1)</f>
        <v>41334.750787037039</v>
      </c>
      <c r="U2535" s="14">
        <f>YEAR(T2535)</f>
        <v>2013</v>
      </c>
    </row>
    <row r="2536" spans="1:21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>ROUND(((E2536 / D2536)*100), 0)</f>
        <v>105</v>
      </c>
      <c r="P2536">
        <f>IF(L2536&lt;&gt;0, ROUND(E2536/L2536, 2), 0)</f>
        <v>150</v>
      </c>
      <c r="Q2536" s="5" t="str">
        <f>LEFT(N2536, SEARCH("/",N2536,1)-1)</f>
        <v>music</v>
      </c>
      <c r="R2536" s="5" t="str">
        <f>RIGHT(N2536, LEN(N2536) - LEN(Q2536) - 1)</f>
        <v>classical music</v>
      </c>
      <c r="S2536" s="11">
        <f>(((J2536/60)/60)/24)+DATE(1970,1,1)</f>
        <v>40127.700370370374</v>
      </c>
      <c r="T2536" s="12">
        <f>(((I2536/60)/60)/24)+DATE(1970,1,1)</f>
        <v>40179.25</v>
      </c>
      <c r="U2536" s="14">
        <f>YEAR(T2536)</f>
        <v>2010</v>
      </c>
    </row>
    <row r="2537" spans="1:21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>ROUND(((E2537 / D2537)*100), 0)</f>
        <v>104</v>
      </c>
      <c r="P2537">
        <f>IF(L2537&lt;&gt;0, ROUND(E2537/L2537, 2), 0)</f>
        <v>266.08999999999997</v>
      </c>
      <c r="Q2537" s="5" t="str">
        <f>LEFT(N2537, SEARCH("/",N2537,1)-1)</f>
        <v>music</v>
      </c>
      <c r="R2537" s="5" t="str">
        <f>RIGHT(N2537, LEN(N2537) - LEN(Q2537) - 1)</f>
        <v>classical music</v>
      </c>
      <c r="S2537" s="11">
        <f>(((J2537/60)/60)/24)+DATE(1970,1,1)</f>
        <v>41943.791030092594</v>
      </c>
      <c r="T2537" s="12">
        <f>(((I2537/60)/60)/24)+DATE(1970,1,1)</f>
        <v>41974.832696759258</v>
      </c>
      <c r="U2537" s="14">
        <f>YEAR(T2537)</f>
        <v>2014</v>
      </c>
    </row>
    <row r="2538" spans="1:21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>ROUND(((E2538 / D2538)*100), 0)</f>
        <v>116</v>
      </c>
      <c r="P2538">
        <f>IF(L2538&lt;&gt;0, ROUND(E2538/L2538, 2), 0)</f>
        <v>7.25</v>
      </c>
      <c r="Q2538" s="5" t="str">
        <f>LEFT(N2538, SEARCH("/",N2538,1)-1)</f>
        <v>music</v>
      </c>
      <c r="R2538" s="5" t="str">
        <f>RIGHT(N2538, LEN(N2538) - LEN(Q2538) - 1)</f>
        <v>classical music</v>
      </c>
      <c r="S2538" s="11">
        <f>(((J2538/60)/60)/24)+DATE(1970,1,1)</f>
        <v>41464.106087962966</v>
      </c>
      <c r="T2538" s="12">
        <f>(((I2538/60)/60)/24)+DATE(1970,1,1)</f>
        <v>41485.106087962966</v>
      </c>
      <c r="U2538" s="14">
        <f>YEAR(T2538)</f>
        <v>2013</v>
      </c>
    </row>
    <row r="2539" spans="1:21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>ROUND(((E2539 / D2539)*100), 0)</f>
        <v>110</v>
      </c>
      <c r="P2539">
        <f>IF(L2539&lt;&gt;0, ROUND(E2539/L2539, 2), 0)</f>
        <v>100</v>
      </c>
      <c r="Q2539" s="5" t="str">
        <f>LEFT(N2539, SEARCH("/",N2539,1)-1)</f>
        <v>music</v>
      </c>
      <c r="R2539" s="5" t="str">
        <f>RIGHT(N2539, LEN(N2539) - LEN(Q2539) - 1)</f>
        <v>classical music</v>
      </c>
      <c r="S2539" s="11">
        <f>(((J2539/60)/60)/24)+DATE(1970,1,1)</f>
        <v>40696.648784722223</v>
      </c>
      <c r="T2539" s="12">
        <f>(((I2539/60)/60)/24)+DATE(1970,1,1)</f>
        <v>40756.648784722223</v>
      </c>
      <c r="U2539" s="14">
        <f>YEAR(T2539)</f>
        <v>2011</v>
      </c>
    </row>
    <row r="2540" spans="1:21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>ROUND(((E2540 / D2540)*100), 0)</f>
        <v>113</v>
      </c>
      <c r="P2540">
        <f>IF(L2540&lt;&gt;0, ROUND(E2540/L2540, 2), 0)</f>
        <v>109.96</v>
      </c>
      <c r="Q2540" s="5" t="str">
        <f>LEFT(N2540, SEARCH("/",N2540,1)-1)</f>
        <v>music</v>
      </c>
      <c r="R2540" s="5" t="str">
        <f>RIGHT(N2540, LEN(N2540) - LEN(Q2540) - 1)</f>
        <v>classical music</v>
      </c>
      <c r="S2540" s="11">
        <f>(((J2540/60)/60)/24)+DATE(1970,1,1)</f>
        <v>41298.509965277779</v>
      </c>
      <c r="T2540" s="12">
        <f>(((I2540/60)/60)/24)+DATE(1970,1,1)</f>
        <v>41329.207638888889</v>
      </c>
      <c r="U2540" s="14">
        <f>YEAR(T2540)</f>
        <v>2013</v>
      </c>
    </row>
    <row r="2541" spans="1:21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>ROUND(((E2541 / D2541)*100), 0)</f>
        <v>100</v>
      </c>
      <c r="P2541">
        <f>IF(L2541&lt;&gt;0, ROUND(E2541/L2541, 2), 0)</f>
        <v>169.92</v>
      </c>
      <c r="Q2541" s="5" t="str">
        <f>LEFT(N2541, SEARCH("/",N2541,1)-1)</f>
        <v>music</v>
      </c>
      <c r="R2541" s="5" t="str">
        <f>RIGHT(N2541, LEN(N2541) - LEN(Q2541) - 1)</f>
        <v>classical music</v>
      </c>
      <c r="S2541" s="11">
        <f>(((J2541/60)/60)/24)+DATE(1970,1,1)</f>
        <v>41977.902222222227</v>
      </c>
      <c r="T2541" s="12">
        <f>(((I2541/60)/60)/24)+DATE(1970,1,1)</f>
        <v>42037.902222222227</v>
      </c>
      <c r="U2541" s="14">
        <f>YEAR(T2541)</f>
        <v>2015</v>
      </c>
    </row>
    <row r="2542" spans="1:21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>ROUND(((E2542 / D2542)*100), 0)</f>
        <v>103</v>
      </c>
      <c r="P2542">
        <f>IF(L2542&lt;&gt;0, ROUND(E2542/L2542, 2), 0)</f>
        <v>95.74</v>
      </c>
      <c r="Q2542" s="5" t="str">
        <f>LEFT(N2542, SEARCH("/",N2542,1)-1)</f>
        <v>music</v>
      </c>
      <c r="R2542" s="5" t="str">
        <f>RIGHT(N2542, LEN(N2542) - LEN(Q2542) - 1)</f>
        <v>classical music</v>
      </c>
      <c r="S2542" s="11">
        <f>(((J2542/60)/60)/24)+DATE(1970,1,1)</f>
        <v>40785.675011574072</v>
      </c>
      <c r="T2542" s="12">
        <f>(((I2542/60)/60)/24)+DATE(1970,1,1)</f>
        <v>40845.675011574072</v>
      </c>
      <c r="U2542" s="14">
        <f>YEAR(T2542)</f>
        <v>2011</v>
      </c>
    </row>
    <row r="2543" spans="1:21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>ROUND(((E2543 / D2543)*100), 0)</f>
        <v>107</v>
      </c>
      <c r="P2543">
        <f>IF(L2543&lt;&gt;0, ROUND(E2543/L2543, 2), 0)</f>
        <v>59.46</v>
      </c>
      <c r="Q2543" s="5" t="str">
        <f>LEFT(N2543, SEARCH("/",N2543,1)-1)</f>
        <v>music</v>
      </c>
      <c r="R2543" s="5" t="str">
        <f>RIGHT(N2543, LEN(N2543) - LEN(Q2543) - 1)</f>
        <v>classical music</v>
      </c>
      <c r="S2543" s="11">
        <f>(((J2543/60)/60)/24)+DATE(1970,1,1)</f>
        <v>41483.449282407404</v>
      </c>
      <c r="T2543" s="12">
        <f>(((I2543/60)/60)/24)+DATE(1970,1,1)</f>
        <v>41543.449282407404</v>
      </c>
      <c r="U2543" s="14">
        <f>YEAR(T2543)</f>
        <v>2013</v>
      </c>
    </row>
    <row r="2544" spans="1:21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>ROUND(((E2544 / D2544)*100), 0)</f>
        <v>104</v>
      </c>
      <c r="P2544">
        <f>IF(L2544&lt;&gt;0, ROUND(E2544/L2544, 2), 0)</f>
        <v>55.77</v>
      </c>
      <c r="Q2544" s="5" t="str">
        <f>LEFT(N2544, SEARCH("/",N2544,1)-1)</f>
        <v>music</v>
      </c>
      <c r="R2544" s="5" t="str">
        <f>RIGHT(N2544, LEN(N2544) - LEN(Q2544) - 1)</f>
        <v>classical music</v>
      </c>
      <c r="S2544" s="11">
        <f>(((J2544/60)/60)/24)+DATE(1970,1,1)</f>
        <v>41509.426585648151</v>
      </c>
      <c r="T2544" s="12">
        <f>(((I2544/60)/60)/24)+DATE(1970,1,1)</f>
        <v>41548.165972222225</v>
      </c>
      <c r="U2544" s="14">
        <f>YEAR(T2544)</f>
        <v>2013</v>
      </c>
    </row>
    <row r="2545" spans="1:21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>ROUND(((E2545 / D2545)*100), 0)</f>
        <v>156</v>
      </c>
      <c r="P2545">
        <f>IF(L2545&lt;&gt;0, ROUND(E2545/L2545, 2), 0)</f>
        <v>30.08</v>
      </c>
      <c r="Q2545" s="5" t="str">
        <f>LEFT(N2545, SEARCH("/",N2545,1)-1)</f>
        <v>music</v>
      </c>
      <c r="R2545" s="5" t="str">
        <f>RIGHT(N2545, LEN(N2545) - LEN(Q2545) - 1)</f>
        <v>classical music</v>
      </c>
      <c r="S2545" s="11">
        <f>(((J2545/60)/60)/24)+DATE(1970,1,1)</f>
        <v>40514.107615740737</v>
      </c>
      <c r="T2545" s="12">
        <f>(((I2545/60)/60)/24)+DATE(1970,1,1)</f>
        <v>40545.125</v>
      </c>
      <c r="U2545" s="14">
        <f>YEAR(T2545)</f>
        <v>2011</v>
      </c>
    </row>
    <row r="2546" spans="1:21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>ROUND(((E2546 / D2546)*100), 0)</f>
        <v>101</v>
      </c>
      <c r="P2546">
        <f>IF(L2546&lt;&gt;0, ROUND(E2546/L2546, 2), 0)</f>
        <v>88.44</v>
      </c>
      <c r="Q2546" s="5" t="str">
        <f>LEFT(N2546, SEARCH("/",N2546,1)-1)</f>
        <v>music</v>
      </c>
      <c r="R2546" s="5" t="str">
        <f>RIGHT(N2546, LEN(N2546) - LEN(Q2546) - 1)</f>
        <v>classical music</v>
      </c>
      <c r="S2546" s="11">
        <f>(((J2546/60)/60)/24)+DATE(1970,1,1)</f>
        <v>41068.520474537036</v>
      </c>
      <c r="T2546" s="12">
        <f>(((I2546/60)/60)/24)+DATE(1970,1,1)</f>
        <v>41098.520474537036</v>
      </c>
      <c r="U2546" s="14">
        <f>YEAR(T2546)</f>
        <v>2012</v>
      </c>
    </row>
    <row r="2547" spans="1:21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>ROUND(((E2547 / D2547)*100), 0)</f>
        <v>195</v>
      </c>
      <c r="P2547">
        <f>IF(L2547&lt;&gt;0, ROUND(E2547/L2547, 2), 0)</f>
        <v>64.03</v>
      </c>
      <c r="Q2547" s="5" t="str">
        <f>LEFT(N2547, SEARCH("/",N2547,1)-1)</f>
        <v>music</v>
      </c>
      <c r="R2547" s="5" t="str">
        <f>RIGHT(N2547, LEN(N2547) - LEN(Q2547) - 1)</f>
        <v>classical music</v>
      </c>
      <c r="S2547" s="11">
        <f>(((J2547/60)/60)/24)+DATE(1970,1,1)</f>
        <v>42027.13817129629</v>
      </c>
      <c r="T2547" s="12">
        <f>(((I2547/60)/60)/24)+DATE(1970,1,1)</f>
        <v>42062.020833333328</v>
      </c>
      <c r="U2547" s="14">
        <f>YEAR(T2547)</f>
        <v>2015</v>
      </c>
    </row>
    <row r="2548" spans="1:21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>ROUND(((E2548 / D2548)*100), 0)</f>
        <v>112</v>
      </c>
      <c r="P2548">
        <f>IF(L2548&lt;&gt;0, ROUND(E2548/L2548, 2), 0)</f>
        <v>60.15</v>
      </c>
      <c r="Q2548" s="5" t="str">
        <f>LEFT(N2548, SEARCH("/",N2548,1)-1)</f>
        <v>music</v>
      </c>
      <c r="R2548" s="5" t="str">
        <f>RIGHT(N2548, LEN(N2548) - LEN(Q2548) - 1)</f>
        <v>classical music</v>
      </c>
      <c r="S2548" s="11">
        <f>(((J2548/60)/60)/24)+DATE(1970,1,1)</f>
        <v>41524.858553240738</v>
      </c>
      <c r="T2548" s="12">
        <f>(((I2548/60)/60)/24)+DATE(1970,1,1)</f>
        <v>41552.208333333336</v>
      </c>
      <c r="U2548" s="14">
        <f>YEAR(T2548)</f>
        <v>2013</v>
      </c>
    </row>
    <row r="2549" spans="1:21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>ROUND(((E2549 / D2549)*100), 0)</f>
        <v>120</v>
      </c>
      <c r="P2549">
        <f>IF(L2549&lt;&gt;0, ROUND(E2549/L2549, 2), 0)</f>
        <v>49.19</v>
      </c>
      <c r="Q2549" s="5" t="str">
        <f>LEFT(N2549, SEARCH("/",N2549,1)-1)</f>
        <v>music</v>
      </c>
      <c r="R2549" s="5" t="str">
        <f>RIGHT(N2549, LEN(N2549) - LEN(Q2549) - 1)</f>
        <v>classical music</v>
      </c>
      <c r="S2549" s="11">
        <f>(((J2549/60)/60)/24)+DATE(1970,1,1)</f>
        <v>40973.773182870369</v>
      </c>
      <c r="T2549" s="12">
        <f>(((I2549/60)/60)/24)+DATE(1970,1,1)</f>
        <v>41003.731516203705</v>
      </c>
      <c r="U2549" s="14">
        <f>YEAR(T2549)</f>
        <v>2012</v>
      </c>
    </row>
    <row r="2550" spans="1:21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>ROUND(((E2550 / D2550)*100), 0)</f>
        <v>102</v>
      </c>
      <c r="P2550">
        <f>IF(L2550&lt;&gt;0, ROUND(E2550/L2550, 2), 0)</f>
        <v>165.16</v>
      </c>
      <c r="Q2550" s="5" t="str">
        <f>LEFT(N2550, SEARCH("/",N2550,1)-1)</f>
        <v>music</v>
      </c>
      <c r="R2550" s="5" t="str">
        <f>RIGHT(N2550, LEN(N2550) - LEN(Q2550) - 1)</f>
        <v>classical music</v>
      </c>
      <c r="S2550" s="11">
        <f>(((J2550/60)/60)/24)+DATE(1970,1,1)</f>
        <v>42618.625428240746</v>
      </c>
      <c r="T2550" s="12">
        <f>(((I2550/60)/60)/24)+DATE(1970,1,1)</f>
        <v>42643.185416666667</v>
      </c>
      <c r="U2550" s="14">
        <f>YEAR(T2550)</f>
        <v>2016</v>
      </c>
    </row>
    <row r="2551" spans="1:21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>ROUND(((E2551 / D2551)*100), 0)</f>
        <v>103</v>
      </c>
      <c r="P2551">
        <f>IF(L2551&lt;&gt;0, ROUND(E2551/L2551, 2), 0)</f>
        <v>43.62</v>
      </c>
      <c r="Q2551" s="5" t="str">
        <f>LEFT(N2551, SEARCH("/",N2551,1)-1)</f>
        <v>music</v>
      </c>
      <c r="R2551" s="5" t="str">
        <f>RIGHT(N2551, LEN(N2551) - LEN(Q2551) - 1)</f>
        <v>classical music</v>
      </c>
      <c r="S2551" s="11">
        <f>(((J2551/60)/60)/24)+DATE(1970,1,1)</f>
        <v>41390.757754629631</v>
      </c>
      <c r="T2551" s="12">
        <f>(((I2551/60)/60)/24)+DATE(1970,1,1)</f>
        <v>41425.708333333336</v>
      </c>
      <c r="U2551" s="14">
        <f>YEAR(T2551)</f>
        <v>2013</v>
      </c>
    </row>
    <row r="2552" spans="1:21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>ROUND(((E2552 / D2552)*100), 0)</f>
        <v>101</v>
      </c>
      <c r="P2552">
        <f>IF(L2552&lt;&gt;0, ROUND(E2552/L2552, 2), 0)</f>
        <v>43.7</v>
      </c>
      <c r="Q2552" s="5" t="str">
        <f>LEFT(N2552, SEARCH("/",N2552,1)-1)</f>
        <v>music</v>
      </c>
      <c r="R2552" s="5" t="str">
        <f>RIGHT(N2552, LEN(N2552) - LEN(Q2552) - 1)</f>
        <v>classical music</v>
      </c>
      <c r="S2552" s="11">
        <f>(((J2552/60)/60)/24)+DATE(1970,1,1)</f>
        <v>42228.634328703702</v>
      </c>
      <c r="T2552" s="12">
        <f>(((I2552/60)/60)/24)+DATE(1970,1,1)</f>
        <v>42285.165972222225</v>
      </c>
      <c r="U2552" s="14">
        <f>YEAR(T2552)</f>
        <v>2015</v>
      </c>
    </row>
    <row r="2553" spans="1:21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>ROUND(((E2553 / D2553)*100), 0)</f>
        <v>103</v>
      </c>
      <c r="P2553">
        <f>IF(L2553&lt;&gt;0, ROUND(E2553/L2553, 2), 0)</f>
        <v>67.42</v>
      </c>
      <c r="Q2553" s="5" t="str">
        <f>LEFT(N2553, SEARCH("/",N2553,1)-1)</f>
        <v>music</v>
      </c>
      <c r="R2553" s="5" t="str">
        <f>RIGHT(N2553, LEN(N2553) - LEN(Q2553) - 1)</f>
        <v>classical music</v>
      </c>
      <c r="S2553" s="11">
        <f>(((J2553/60)/60)/24)+DATE(1970,1,1)</f>
        <v>40961.252141203702</v>
      </c>
      <c r="T2553" s="12">
        <f>(((I2553/60)/60)/24)+DATE(1970,1,1)</f>
        <v>40989.866666666669</v>
      </c>
      <c r="U2553" s="14">
        <f>YEAR(T2553)</f>
        <v>2012</v>
      </c>
    </row>
    <row r="2554" spans="1:21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>ROUND(((E2554 / D2554)*100), 0)</f>
        <v>107</v>
      </c>
      <c r="P2554">
        <f>IF(L2554&lt;&gt;0, ROUND(E2554/L2554, 2), 0)</f>
        <v>177.5</v>
      </c>
      <c r="Q2554" s="5" t="str">
        <f>LEFT(N2554, SEARCH("/",N2554,1)-1)</f>
        <v>music</v>
      </c>
      <c r="R2554" s="5" t="str">
        <f>RIGHT(N2554, LEN(N2554) - LEN(Q2554) - 1)</f>
        <v>classical music</v>
      </c>
      <c r="S2554" s="11">
        <f>(((J2554/60)/60)/24)+DATE(1970,1,1)</f>
        <v>42769.809965277775</v>
      </c>
      <c r="T2554" s="12">
        <f>(((I2554/60)/60)/24)+DATE(1970,1,1)</f>
        <v>42799.809965277775</v>
      </c>
      <c r="U2554" s="14">
        <f>YEAR(T2554)</f>
        <v>2017</v>
      </c>
    </row>
    <row r="2555" spans="1:21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>ROUND(((E2555 / D2555)*100), 0)</f>
        <v>156</v>
      </c>
      <c r="P2555">
        <f>IF(L2555&lt;&gt;0, ROUND(E2555/L2555, 2), 0)</f>
        <v>38.880000000000003</v>
      </c>
      <c r="Q2555" s="5" t="str">
        <f>LEFT(N2555, SEARCH("/",N2555,1)-1)</f>
        <v>music</v>
      </c>
      <c r="R2555" s="5" t="str">
        <f>RIGHT(N2555, LEN(N2555) - LEN(Q2555) - 1)</f>
        <v>classical music</v>
      </c>
      <c r="S2555" s="11">
        <f>(((J2555/60)/60)/24)+DATE(1970,1,1)</f>
        <v>41113.199155092596</v>
      </c>
      <c r="T2555" s="12">
        <f>(((I2555/60)/60)/24)+DATE(1970,1,1)</f>
        <v>41173.199155092596</v>
      </c>
      <c r="U2555" s="14">
        <f>YEAR(T2555)</f>
        <v>2012</v>
      </c>
    </row>
    <row r="2556" spans="1:21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>ROUND(((E2556 / D2556)*100), 0)</f>
        <v>123</v>
      </c>
      <c r="P2556">
        <f>IF(L2556&lt;&gt;0, ROUND(E2556/L2556, 2), 0)</f>
        <v>54.99</v>
      </c>
      <c r="Q2556" s="5" t="str">
        <f>LEFT(N2556, SEARCH("/",N2556,1)-1)</f>
        <v>music</v>
      </c>
      <c r="R2556" s="5" t="str">
        <f>RIGHT(N2556, LEN(N2556) - LEN(Q2556) - 1)</f>
        <v>classical music</v>
      </c>
      <c r="S2556" s="11">
        <f>(((J2556/60)/60)/24)+DATE(1970,1,1)</f>
        <v>42125.078275462962</v>
      </c>
      <c r="T2556" s="12">
        <f>(((I2556/60)/60)/24)+DATE(1970,1,1)</f>
        <v>42156.165972222225</v>
      </c>
      <c r="U2556" s="14">
        <f>YEAR(T2556)</f>
        <v>2015</v>
      </c>
    </row>
    <row r="2557" spans="1:21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>ROUND(((E2557 / D2557)*100), 0)</f>
        <v>107</v>
      </c>
      <c r="P2557">
        <f>IF(L2557&lt;&gt;0, ROUND(E2557/L2557, 2), 0)</f>
        <v>61.34</v>
      </c>
      <c r="Q2557" s="5" t="str">
        <f>LEFT(N2557, SEARCH("/",N2557,1)-1)</f>
        <v>music</v>
      </c>
      <c r="R2557" s="5" t="str">
        <f>RIGHT(N2557, LEN(N2557) - LEN(Q2557) - 1)</f>
        <v>classical music</v>
      </c>
      <c r="S2557" s="11">
        <f>(((J2557/60)/60)/24)+DATE(1970,1,1)</f>
        <v>41026.655011574076</v>
      </c>
      <c r="T2557" s="12">
        <f>(((I2557/60)/60)/24)+DATE(1970,1,1)</f>
        <v>41057.655011574076</v>
      </c>
      <c r="U2557" s="14">
        <f>YEAR(T2557)</f>
        <v>2012</v>
      </c>
    </row>
    <row r="2558" spans="1:21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>ROUND(((E2558 / D2558)*100), 0)</f>
        <v>106</v>
      </c>
      <c r="P2558">
        <f>IF(L2558&lt;&gt;0, ROUND(E2558/L2558, 2), 0)</f>
        <v>23.12</v>
      </c>
      <c r="Q2558" s="5" t="str">
        <f>LEFT(N2558, SEARCH("/",N2558,1)-1)</f>
        <v>music</v>
      </c>
      <c r="R2558" s="5" t="str">
        <f>RIGHT(N2558, LEN(N2558) - LEN(Q2558) - 1)</f>
        <v>classical music</v>
      </c>
      <c r="S2558" s="11">
        <f>(((J2558/60)/60)/24)+DATE(1970,1,1)</f>
        <v>41222.991400462961</v>
      </c>
      <c r="T2558" s="12">
        <f>(((I2558/60)/60)/24)+DATE(1970,1,1)</f>
        <v>41267.991400462961</v>
      </c>
      <c r="U2558" s="14">
        <f>YEAR(T2558)</f>
        <v>2012</v>
      </c>
    </row>
    <row r="2559" spans="1:21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>ROUND(((E2559 / D2559)*100), 0)</f>
        <v>118</v>
      </c>
      <c r="P2559">
        <f>IF(L2559&lt;&gt;0, ROUND(E2559/L2559, 2), 0)</f>
        <v>29.61</v>
      </c>
      <c r="Q2559" s="5" t="str">
        <f>LEFT(N2559, SEARCH("/",N2559,1)-1)</f>
        <v>music</v>
      </c>
      <c r="R2559" s="5" t="str">
        <f>RIGHT(N2559, LEN(N2559) - LEN(Q2559) - 1)</f>
        <v>classical music</v>
      </c>
      <c r="S2559" s="11">
        <f>(((J2559/60)/60)/24)+DATE(1970,1,1)</f>
        <v>41744.745208333334</v>
      </c>
      <c r="T2559" s="12">
        <f>(((I2559/60)/60)/24)+DATE(1970,1,1)</f>
        <v>41774.745208333334</v>
      </c>
      <c r="U2559" s="14">
        <f>YEAR(T2559)</f>
        <v>2014</v>
      </c>
    </row>
    <row r="2560" spans="1:21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>ROUND(((E2560 / D2560)*100), 0)</f>
        <v>109</v>
      </c>
      <c r="P2560">
        <f>IF(L2560&lt;&gt;0, ROUND(E2560/L2560, 2), 0)</f>
        <v>75.61</v>
      </c>
      <c r="Q2560" s="5" t="str">
        <f>LEFT(N2560, SEARCH("/",N2560,1)-1)</f>
        <v>music</v>
      </c>
      <c r="R2560" s="5" t="str">
        <f>RIGHT(N2560, LEN(N2560) - LEN(Q2560) - 1)</f>
        <v>classical music</v>
      </c>
      <c r="S2560" s="11">
        <f>(((J2560/60)/60)/24)+DATE(1970,1,1)</f>
        <v>42093.860023148154</v>
      </c>
      <c r="T2560" s="12">
        <f>(((I2560/60)/60)/24)+DATE(1970,1,1)</f>
        <v>42125.582638888889</v>
      </c>
      <c r="U2560" s="14">
        <f>YEAR(T2560)</f>
        <v>2015</v>
      </c>
    </row>
    <row r="2561" spans="1:21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>ROUND(((E2561 / D2561)*100), 0)</f>
        <v>111</v>
      </c>
      <c r="P2561">
        <f>IF(L2561&lt;&gt;0, ROUND(E2561/L2561, 2), 0)</f>
        <v>35.6</v>
      </c>
      <c r="Q2561" s="5" t="str">
        <f>LEFT(N2561, SEARCH("/",N2561,1)-1)</f>
        <v>music</v>
      </c>
      <c r="R2561" s="5" t="str">
        <f>RIGHT(N2561, LEN(N2561) - LEN(Q2561) - 1)</f>
        <v>classical music</v>
      </c>
      <c r="S2561" s="11">
        <f>(((J2561/60)/60)/24)+DATE(1970,1,1)</f>
        <v>40829.873657407406</v>
      </c>
      <c r="T2561" s="12">
        <f>(((I2561/60)/60)/24)+DATE(1970,1,1)</f>
        <v>40862.817361111112</v>
      </c>
      <c r="U2561" s="14">
        <f>YEAR(T2561)</f>
        <v>2011</v>
      </c>
    </row>
    <row r="2562" spans="1:21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>ROUND(((E2562 / D2562)*100), 0)</f>
        <v>100</v>
      </c>
      <c r="P2562">
        <f>IF(L2562&lt;&gt;0, ROUND(E2562/L2562, 2), 0)</f>
        <v>143</v>
      </c>
      <c r="Q2562" s="5" t="str">
        <f>LEFT(N2562, SEARCH("/",N2562,1)-1)</f>
        <v>music</v>
      </c>
      <c r="R2562" s="5" t="str">
        <f>RIGHT(N2562, LEN(N2562) - LEN(Q2562) - 1)</f>
        <v>classical music</v>
      </c>
      <c r="S2562" s="11">
        <f>(((J2562/60)/60)/24)+DATE(1970,1,1)</f>
        <v>42039.951087962967</v>
      </c>
      <c r="T2562" s="12">
        <f>(((I2562/60)/60)/24)+DATE(1970,1,1)</f>
        <v>42069.951087962967</v>
      </c>
      <c r="U2562" s="14">
        <f>YEAR(T2562)</f>
        <v>2015</v>
      </c>
    </row>
    <row r="2563" spans="1:21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>ROUND(((E2563 / D2563)*100), 0)</f>
        <v>0</v>
      </c>
      <c r="P2563">
        <f>IF(L2563&lt;&gt;0, ROUND(E2563/L2563, 2), 0)</f>
        <v>0</v>
      </c>
      <c r="Q2563" s="5" t="str">
        <f>LEFT(N2563, SEARCH("/",N2563,1)-1)</f>
        <v>food</v>
      </c>
      <c r="R2563" s="5" t="str">
        <f>RIGHT(N2563, LEN(N2563) - LEN(Q2563) - 1)</f>
        <v>food trucks</v>
      </c>
      <c r="S2563" s="11">
        <f>(((J2563/60)/60)/24)+DATE(1970,1,1)</f>
        <v>42260.528807870374</v>
      </c>
      <c r="T2563" s="12">
        <f>(((I2563/60)/60)/24)+DATE(1970,1,1)</f>
        <v>42290.528807870374</v>
      </c>
      <c r="U2563" s="14">
        <f>YEAR(T2563)</f>
        <v>2015</v>
      </c>
    </row>
    <row r="2564" spans="1:21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>ROUND(((E2564 / D2564)*100), 0)</f>
        <v>1</v>
      </c>
      <c r="P2564">
        <f>IF(L2564&lt;&gt;0, ROUND(E2564/L2564, 2), 0)</f>
        <v>25</v>
      </c>
      <c r="Q2564" s="5" t="str">
        <f>LEFT(N2564, SEARCH("/",N2564,1)-1)</f>
        <v>food</v>
      </c>
      <c r="R2564" s="5" t="str">
        <f>RIGHT(N2564, LEN(N2564) - LEN(Q2564) - 1)</f>
        <v>food trucks</v>
      </c>
      <c r="S2564" s="11">
        <f>(((J2564/60)/60)/24)+DATE(1970,1,1)</f>
        <v>42594.524756944447</v>
      </c>
      <c r="T2564" s="12">
        <f>(((I2564/60)/60)/24)+DATE(1970,1,1)</f>
        <v>42654.524756944447</v>
      </c>
      <c r="U2564" s="14">
        <f>YEAR(T2564)</f>
        <v>2016</v>
      </c>
    </row>
    <row r="2565" spans="1:21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>ROUND(((E2565 / D2565)*100), 0)</f>
        <v>0</v>
      </c>
      <c r="P2565">
        <f>IF(L2565&lt;&gt;0, ROUND(E2565/L2565, 2), 0)</f>
        <v>0</v>
      </c>
      <c r="Q2565" s="5" t="str">
        <f>LEFT(N2565, SEARCH("/",N2565,1)-1)</f>
        <v>food</v>
      </c>
      <c r="R2565" s="5" t="str">
        <f>RIGHT(N2565, LEN(N2565) - LEN(Q2565) - 1)</f>
        <v>food trucks</v>
      </c>
      <c r="S2565" s="11">
        <f>(((J2565/60)/60)/24)+DATE(1970,1,1)</f>
        <v>42155.139479166668</v>
      </c>
      <c r="T2565" s="12">
        <f>(((I2565/60)/60)/24)+DATE(1970,1,1)</f>
        <v>42215.139479166668</v>
      </c>
      <c r="U2565" s="14">
        <f>YEAR(T2565)</f>
        <v>2015</v>
      </c>
    </row>
    <row r="2566" spans="1:21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>ROUND(((E2566 / D2566)*100), 0)</f>
        <v>0</v>
      </c>
      <c r="P2566">
        <f>IF(L2566&lt;&gt;0, ROUND(E2566/L2566, 2), 0)</f>
        <v>0</v>
      </c>
      <c r="Q2566" s="5" t="str">
        <f>LEFT(N2566, SEARCH("/",N2566,1)-1)</f>
        <v>food</v>
      </c>
      <c r="R2566" s="5" t="str">
        <f>RIGHT(N2566, LEN(N2566) - LEN(Q2566) - 1)</f>
        <v>food trucks</v>
      </c>
      <c r="S2566" s="11">
        <f>(((J2566/60)/60)/24)+DATE(1970,1,1)</f>
        <v>41822.040497685186</v>
      </c>
      <c r="T2566" s="12">
        <f>(((I2566/60)/60)/24)+DATE(1970,1,1)</f>
        <v>41852.040497685186</v>
      </c>
      <c r="U2566" s="14">
        <f>YEAR(T2566)</f>
        <v>2014</v>
      </c>
    </row>
    <row r="2567" spans="1:21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>ROUND(((E2567 / D2567)*100), 0)</f>
        <v>1</v>
      </c>
      <c r="P2567">
        <f>IF(L2567&lt;&gt;0, ROUND(E2567/L2567, 2), 0)</f>
        <v>100</v>
      </c>
      <c r="Q2567" s="5" t="str">
        <f>LEFT(N2567, SEARCH("/",N2567,1)-1)</f>
        <v>food</v>
      </c>
      <c r="R2567" s="5" t="str">
        <f>RIGHT(N2567, LEN(N2567) - LEN(Q2567) - 1)</f>
        <v>food trucks</v>
      </c>
      <c r="S2567" s="11">
        <f>(((J2567/60)/60)/24)+DATE(1970,1,1)</f>
        <v>42440.650335648148</v>
      </c>
      <c r="T2567" s="12">
        <f>(((I2567/60)/60)/24)+DATE(1970,1,1)</f>
        <v>42499.868055555555</v>
      </c>
      <c r="U2567" s="14">
        <f>YEAR(T2567)</f>
        <v>2016</v>
      </c>
    </row>
    <row r="2568" spans="1:21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>ROUND(((E2568 / D2568)*100), 0)</f>
        <v>0</v>
      </c>
      <c r="P2568">
        <f>IF(L2568&lt;&gt;0, ROUND(E2568/L2568, 2), 0)</f>
        <v>0</v>
      </c>
      <c r="Q2568" s="5" t="str">
        <f>LEFT(N2568, SEARCH("/",N2568,1)-1)</f>
        <v>food</v>
      </c>
      <c r="R2568" s="5" t="str">
        <f>RIGHT(N2568, LEN(N2568) - LEN(Q2568) - 1)</f>
        <v>food trucks</v>
      </c>
      <c r="S2568" s="11">
        <f>(((J2568/60)/60)/24)+DATE(1970,1,1)</f>
        <v>41842.980879629627</v>
      </c>
      <c r="T2568" s="12">
        <f>(((I2568/60)/60)/24)+DATE(1970,1,1)</f>
        <v>41872.980879629627</v>
      </c>
      <c r="U2568" s="14">
        <f>YEAR(T2568)</f>
        <v>2014</v>
      </c>
    </row>
    <row r="2569" spans="1:21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>ROUND(((E2569 / D2569)*100), 0)</f>
        <v>0</v>
      </c>
      <c r="P2569">
        <f>IF(L2569&lt;&gt;0, ROUND(E2569/L2569, 2), 0)</f>
        <v>60</v>
      </c>
      <c r="Q2569" s="5" t="str">
        <f>LEFT(N2569, SEARCH("/",N2569,1)-1)</f>
        <v>food</v>
      </c>
      <c r="R2569" s="5" t="str">
        <f>RIGHT(N2569, LEN(N2569) - LEN(Q2569) - 1)</f>
        <v>food trucks</v>
      </c>
      <c r="S2569" s="11">
        <f>(((J2569/60)/60)/24)+DATE(1970,1,1)</f>
        <v>42087.878912037035</v>
      </c>
      <c r="T2569" s="12">
        <f>(((I2569/60)/60)/24)+DATE(1970,1,1)</f>
        <v>42117.878912037035</v>
      </c>
      <c r="U2569" s="14">
        <f>YEAR(T2569)</f>
        <v>2015</v>
      </c>
    </row>
    <row r="2570" spans="1:21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>ROUND(((E2570 / D2570)*100), 0)</f>
        <v>1</v>
      </c>
      <c r="P2570">
        <f>IF(L2570&lt;&gt;0, ROUND(E2570/L2570, 2), 0)</f>
        <v>50</v>
      </c>
      <c r="Q2570" s="5" t="str">
        <f>LEFT(N2570, SEARCH("/",N2570,1)-1)</f>
        <v>food</v>
      </c>
      <c r="R2570" s="5" t="str">
        <f>RIGHT(N2570, LEN(N2570) - LEN(Q2570) - 1)</f>
        <v>food trucks</v>
      </c>
      <c r="S2570" s="11">
        <f>(((J2570/60)/60)/24)+DATE(1970,1,1)</f>
        <v>42584.666597222225</v>
      </c>
      <c r="T2570" s="12">
        <f>(((I2570/60)/60)/24)+DATE(1970,1,1)</f>
        <v>42614.666597222225</v>
      </c>
      <c r="U2570" s="14">
        <f>YEAR(T2570)</f>
        <v>2016</v>
      </c>
    </row>
    <row r="2571" spans="1:21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>ROUND(((E2571 / D2571)*100), 0)</f>
        <v>2</v>
      </c>
      <c r="P2571">
        <f>IF(L2571&lt;&gt;0, ROUND(E2571/L2571, 2), 0)</f>
        <v>72.5</v>
      </c>
      <c r="Q2571" s="5" t="str">
        <f>LEFT(N2571, SEARCH("/",N2571,1)-1)</f>
        <v>food</v>
      </c>
      <c r="R2571" s="5" t="str">
        <f>RIGHT(N2571, LEN(N2571) - LEN(Q2571) - 1)</f>
        <v>food trucks</v>
      </c>
      <c r="S2571" s="11">
        <f>(((J2571/60)/60)/24)+DATE(1970,1,1)</f>
        <v>42234.105462962965</v>
      </c>
      <c r="T2571" s="12">
        <f>(((I2571/60)/60)/24)+DATE(1970,1,1)</f>
        <v>42264.105462962965</v>
      </c>
      <c r="U2571" s="14">
        <f>YEAR(T2571)</f>
        <v>2015</v>
      </c>
    </row>
    <row r="2572" spans="1:21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>ROUND(((E2572 / D2572)*100), 0)</f>
        <v>1</v>
      </c>
      <c r="P2572">
        <f>IF(L2572&lt;&gt;0, ROUND(E2572/L2572, 2), 0)</f>
        <v>29.5</v>
      </c>
      <c r="Q2572" s="5" t="str">
        <f>LEFT(N2572, SEARCH("/",N2572,1)-1)</f>
        <v>food</v>
      </c>
      <c r="R2572" s="5" t="str">
        <f>RIGHT(N2572, LEN(N2572) - LEN(Q2572) - 1)</f>
        <v>food trucks</v>
      </c>
      <c r="S2572" s="11">
        <f>(((J2572/60)/60)/24)+DATE(1970,1,1)</f>
        <v>42744.903182870374</v>
      </c>
      <c r="T2572" s="12">
        <f>(((I2572/60)/60)/24)+DATE(1970,1,1)</f>
        <v>42774.903182870374</v>
      </c>
      <c r="U2572" s="14">
        <f>YEAR(T2572)</f>
        <v>2017</v>
      </c>
    </row>
    <row r="2573" spans="1:21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>ROUND(((E2573 / D2573)*100), 0)</f>
        <v>0</v>
      </c>
      <c r="P2573">
        <f>IF(L2573&lt;&gt;0, ROUND(E2573/L2573, 2), 0)</f>
        <v>62.5</v>
      </c>
      <c r="Q2573" s="5" t="str">
        <f>LEFT(N2573, SEARCH("/",N2573,1)-1)</f>
        <v>food</v>
      </c>
      <c r="R2573" s="5" t="str">
        <f>RIGHT(N2573, LEN(N2573) - LEN(Q2573) - 1)</f>
        <v>food trucks</v>
      </c>
      <c r="S2573" s="11">
        <f>(((J2573/60)/60)/24)+DATE(1970,1,1)</f>
        <v>42449.341678240744</v>
      </c>
      <c r="T2573" s="12">
        <f>(((I2573/60)/60)/24)+DATE(1970,1,1)</f>
        <v>42509.341678240744</v>
      </c>
      <c r="U2573" s="14">
        <f>YEAR(T2573)</f>
        <v>2016</v>
      </c>
    </row>
    <row r="2574" spans="1:21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>ROUND(((E2574 / D2574)*100), 0)</f>
        <v>0</v>
      </c>
      <c r="P2574">
        <f>IF(L2574&lt;&gt;0, ROUND(E2574/L2574, 2), 0)</f>
        <v>0</v>
      </c>
      <c r="Q2574" s="5" t="str">
        <f>LEFT(N2574, SEARCH("/",N2574,1)-1)</f>
        <v>food</v>
      </c>
      <c r="R2574" s="5" t="str">
        <f>RIGHT(N2574, LEN(N2574) - LEN(Q2574) - 1)</f>
        <v>food trucks</v>
      </c>
      <c r="S2574" s="11">
        <f>(((J2574/60)/60)/24)+DATE(1970,1,1)</f>
        <v>42077.119409722218</v>
      </c>
      <c r="T2574" s="12">
        <f>(((I2574/60)/60)/24)+DATE(1970,1,1)</f>
        <v>42107.119409722218</v>
      </c>
      <c r="U2574" s="14">
        <f>YEAR(T2574)</f>
        <v>2015</v>
      </c>
    </row>
    <row r="2575" spans="1:21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>ROUND(((E2575 / D2575)*100), 0)</f>
        <v>0</v>
      </c>
      <c r="P2575">
        <f>IF(L2575&lt;&gt;0, ROUND(E2575/L2575, 2), 0)</f>
        <v>0</v>
      </c>
      <c r="Q2575" s="5" t="str">
        <f>LEFT(N2575, SEARCH("/",N2575,1)-1)</f>
        <v>food</v>
      </c>
      <c r="R2575" s="5" t="str">
        <f>RIGHT(N2575, LEN(N2575) - LEN(Q2575) - 1)</f>
        <v>food trucks</v>
      </c>
      <c r="S2575" s="11">
        <f>(((J2575/60)/60)/24)+DATE(1970,1,1)</f>
        <v>41829.592002314814</v>
      </c>
      <c r="T2575" s="12">
        <f>(((I2575/60)/60)/24)+DATE(1970,1,1)</f>
        <v>41874.592002314814</v>
      </c>
      <c r="U2575" s="14">
        <f>YEAR(T2575)</f>
        <v>2014</v>
      </c>
    </row>
    <row r="2576" spans="1:21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>ROUND(((E2576 / D2576)*100), 0)</f>
        <v>0</v>
      </c>
      <c r="P2576">
        <f>IF(L2576&lt;&gt;0, ROUND(E2576/L2576, 2), 0)</f>
        <v>0</v>
      </c>
      <c r="Q2576" s="5" t="str">
        <f>LEFT(N2576, SEARCH("/",N2576,1)-1)</f>
        <v>food</v>
      </c>
      <c r="R2576" s="5" t="str">
        <f>RIGHT(N2576, LEN(N2576) - LEN(Q2576) - 1)</f>
        <v>food trucks</v>
      </c>
      <c r="S2576" s="11">
        <f>(((J2576/60)/60)/24)+DATE(1970,1,1)</f>
        <v>42487.825752314813</v>
      </c>
      <c r="T2576" s="12">
        <f>(((I2576/60)/60)/24)+DATE(1970,1,1)</f>
        <v>42508.825752314813</v>
      </c>
      <c r="U2576" s="14">
        <f>YEAR(T2576)</f>
        <v>2016</v>
      </c>
    </row>
    <row r="2577" spans="1:21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>ROUND(((E2577 / D2577)*100), 0)</f>
        <v>0</v>
      </c>
      <c r="P2577">
        <f>IF(L2577&lt;&gt;0, ROUND(E2577/L2577, 2), 0)</f>
        <v>0</v>
      </c>
      <c r="Q2577" s="5" t="str">
        <f>LEFT(N2577, SEARCH("/",N2577,1)-1)</f>
        <v>food</v>
      </c>
      <c r="R2577" s="5" t="str">
        <f>RIGHT(N2577, LEN(N2577) - LEN(Q2577) - 1)</f>
        <v>food trucks</v>
      </c>
      <c r="S2577" s="11">
        <f>(((J2577/60)/60)/24)+DATE(1970,1,1)</f>
        <v>41986.108726851846</v>
      </c>
      <c r="T2577" s="12">
        <f>(((I2577/60)/60)/24)+DATE(1970,1,1)</f>
        <v>42016.108726851846</v>
      </c>
      <c r="U2577" s="14">
        <f>YEAR(T2577)</f>
        <v>2015</v>
      </c>
    </row>
    <row r="2578" spans="1:21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>ROUND(((E2578 / D2578)*100), 0)</f>
        <v>0</v>
      </c>
      <c r="P2578">
        <f>IF(L2578&lt;&gt;0, ROUND(E2578/L2578, 2), 0)</f>
        <v>0</v>
      </c>
      <c r="Q2578" s="5" t="str">
        <f>LEFT(N2578, SEARCH("/",N2578,1)-1)</f>
        <v>food</v>
      </c>
      <c r="R2578" s="5" t="str">
        <f>RIGHT(N2578, LEN(N2578) - LEN(Q2578) - 1)</f>
        <v>food trucks</v>
      </c>
      <c r="S2578" s="11">
        <f>(((J2578/60)/60)/24)+DATE(1970,1,1)</f>
        <v>42060.00980324074</v>
      </c>
      <c r="T2578" s="12">
        <f>(((I2578/60)/60)/24)+DATE(1970,1,1)</f>
        <v>42104.968136574069</v>
      </c>
      <c r="U2578" s="14">
        <f>YEAR(T2578)</f>
        <v>2015</v>
      </c>
    </row>
    <row r="2579" spans="1:21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>ROUND(((E2579 / D2579)*100), 0)</f>
        <v>0</v>
      </c>
      <c r="P2579">
        <f>IF(L2579&lt;&gt;0, ROUND(E2579/L2579, 2), 0)</f>
        <v>0</v>
      </c>
      <c r="Q2579" s="5" t="str">
        <f>LEFT(N2579, SEARCH("/",N2579,1)-1)</f>
        <v>food</v>
      </c>
      <c r="R2579" s="5" t="str">
        <f>RIGHT(N2579, LEN(N2579) - LEN(Q2579) - 1)</f>
        <v>food trucks</v>
      </c>
      <c r="S2579" s="11">
        <f>(((J2579/60)/60)/24)+DATE(1970,1,1)</f>
        <v>41830.820567129631</v>
      </c>
      <c r="T2579" s="12">
        <f>(((I2579/60)/60)/24)+DATE(1970,1,1)</f>
        <v>41855.820567129631</v>
      </c>
      <c r="U2579" s="14">
        <f>YEAR(T2579)</f>
        <v>2014</v>
      </c>
    </row>
    <row r="2580" spans="1:21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>ROUND(((E2580 / D2580)*100), 0)</f>
        <v>0</v>
      </c>
      <c r="P2580">
        <f>IF(L2580&lt;&gt;0, ROUND(E2580/L2580, 2), 0)</f>
        <v>0</v>
      </c>
      <c r="Q2580" s="5" t="str">
        <f>LEFT(N2580, SEARCH("/",N2580,1)-1)</f>
        <v>food</v>
      </c>
      <c r="R2580" s="5" t="str">
        <f>RIGHT(N2580, LEN(N2580) - LEN(Q2580) - 1)</f>
        <v>food trucks</v>
      </c>
      <c r="S2580" s="11">
        <f>(((J2580/60)/60)/24)+DATE(1970,1,1)</f>
        <v>42238.022905092599</v>
      </c>
      <c r="T2580" s="12">
        <f>(((I2580/60)/60)/24)+DATE(1970,1,1)</f>
        <v>42286.708333333328</v>
      </c>
      <c r="U2580" s="14">
        <f>YEAR(T2580)</f>
        <v>2015</v>
      </c>
    </row>
    <row r="2581" spans="1:21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>ROUND(((E2581 / D2581)*100), 0)</f>
        <v>0</v>
      </c>
      <c r="P2581">
        <f>IF(L2581&lt;&gt;0, ROUND(E2581/L2581, 2), 0)</f>
        <v>23.08</v>
      </c>
      <c r="Q2581" s="5" t="str">
        <f>LEFT(N2581, SEARCH("/",N2581,1)-1)</f>
        <v>food</v>
      </c>
      <c r="R2581" s="5" t="str">
        <f>RIGHT(N2581, LEN(N2581) - LEN(Q2581) - 1)</f>
        <v>food trucks</v>
      </c>
      <c r="S2581" s="11">
        <f>(((J2581/60)/60)/24)+DATE(1970,1,1)</f>
        <v>41837.829895833333</v>
      </c>
      <c r="T2581" s="12">
        <f>(((I2581/60)/60)/24)+DATE(1970,1,1)</f>
        <v>41897.829895833333</v>
      </c>
      <c r="U2581" s="14">
        <f>YEAR(T2581)</f>
        <v>2014</v>
      </c>
    </row>
    <row r="2582" spans="1:21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>ROUND(((E2582 / D2582)*100), 0)</f>
        <v>1</v>
      </c>
      <c r="P2582">
        <f>IF(L2582&lt;&gt;0, ROUND(E2582/L2582, 2), 0)</f>
        <v>25.5</v>
      </c>
      <c r="Q2582" s="5" t="str">
        <f>LEFT(N2582, SEARCH("/",N2582,1)-1)</f>
        <v>food</v>
      </c>
      <c r="R2582" s="5" t="str">
        <f>RIGHT(N2582, LEN(N2582) - LEN(Q2582) - 1)</f>
        <v>food trucks</v>
      </c>
      <c r="S2582" s="11">
        <f>(((J2582/60)/60)/24)+DATE(1970,1,1)</f>
        <v>42110.326423611114</v>
      </c>
      <c r="T2582" s="12">
        <f>(((I2582/60)/60)/24)+DATE(1970,1,1)</f>
        <v>42140.125</v>
      </c>
      <c r="U2582" s="14">
        <f>YEAR(T2582)</f>
        <v>2015</v>
      </c>
    </row>
    <row r="2583" spans="1:21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>ROUND(((E2583 / D2583)*100), 0)</f>
        <v>11</v>
      </c>
      <c r="P2583">
        <f>IF(L2583&lt;&gt;0, ROUND(E2583/L2583, 2), 0)</f>
        <v>48.18</v>
      </c>
      <c r="Q2583" s="5" t="str">
        <f>LEFT(N2583, SEARCH("/",N2583,1)-1)</f>
        <v>food</v>
      </c>
      <c r="R2583" s="5" t="str">
        <f>RIGHT(N2583, LEN(N2583) - LEN(Q2583) - 1)</f>
        <v>food trucks</v>
      </c>
      <c r="S2583" s="11">
        <f>(((J2583/60)/60)/24)+DATE(1970,1,1)</f>
        <v>42294.628449074073</v>
      </c>
      <c r="T2583" s="12">
        <f>(((I2583/60)/60)/24)+DATE(1970,1,1)</f>
        <v>42324.670115740737</v>
      </c>
      <c r="U2583" s="14">
        <f>YEAR(T2583)</f>
        <v>2015</v>
      </c>
    </row>
    <row r="2584" spans="1:21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>ROUND(((E2584 / D2584)*100), 0)</f>
        <v>0</v>
      </c>
      <c r="P2584">
        <f>IF(L2584&lt;&gt;0, ROUND(E2584/L2584, 2), 0)</f>
        <v>1</v>
      </c>
      <c r="Q2584" s="5" t="str">
        <f>LEFT(N2584, SEARCH("/",N2584,1)-1)</f>
        <v>food</v>
      </c>
      <c r="R2584" s="5" t="str">
        <f>RIGHT(N2584, LEN(N2584) - LEN(Q2584) - 1)</f>
        <v>food trucks</v>
      </c>
      <c r="S2584" s="11">
        <f>(((J2584/60)/60)/24)+DATE(1970,1,1)</f>
        <v>42642.988819444443</v>
      </c>
      <c r="T2584" s="12">
        <f>(((I2584/60)/60)/24)+DATE(1970,1,1)</f>
        <v>42672.988819444443</v>
      </c>
      <c r="U2584" s="14">
        <f>YEAR(T2584)</f>
        <v>2016</v>
      </c>
    </row>
    <row r="2585" spans="1:21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>ROUND(((E2585 / D2585)*100), 0)</f>
        <v>1</v>
      </c>
      <c r="P2585">
        <f>IF(L2585&lt;&gt;0, ROUND(E2585/L2585, 2), 0)</f>
        <v>1</v>
      </c>
      <c r="Q2585" s="5" t="str">
        <f>LEFT(N2585, SEARCH("/",N2585,1)-1)</f>
        <v>food</v>
      </c>
      <c r="R2585" s="5" t="str">
        <f>RIGHT(N2585, LEN(N2585) - LEN(Q2585) - 1)</f>
        <v>food trucks</v>
      </c>
      <c r="S2585" s="11">
        <f>(((J2585/60)/60)/24)+DATE(1970,1,1)</f>
        <v>42019.76944444445</v>
      </c>
      <c r="T2585" s="12">
        <f>(((I2585/60)/60)/24)+DATE(1970,1,1)</f>
        <v>42079.727777777778</v>
      </c>
      <c r="U2585" s="14">
        <f>YEAR(T2585)</f>
        <v>2015</v>
      </c>
    </row>
    <row r="2586" spans="1:21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>ROUND(((E2586 / D2586)*100), 0)</f>
        <v>0</v>
      </c>
      <c r="P2586">
        <f>IF(L2586&lt;&gt;0, ROUND(E2586/L2586, 2), 0)</f>
        <v>0</v>
      </c>
      <c r="Q2586" s="5" t="str">
        <f>LEFT(N2586, SEARCH("/",N2586,1)-1)</f>
        <v>food</v>
      </c>
      <c r="R2586" s="5" t="str">
        <f>RIGHT(N2586, LEN(N2586) - LEN(Q2586) - 1)</f>
        <v>food trucks</v>
      </c>
      <c r="S2586" s="11">
        <f>(((J2586/60)/60)/24)+DATE(1970,1,1)</f>
        <v>42140.173252314817</v>
      </c>
      <c r="T2586" s="12">
        <f>(((I2586/60)/60)/24)+DATE(1970,1,1)</f>
        <v>42170.173252314817</v>
      </c>
      <c r="U2586" s="14">
        <f>YEAR(T2586)</f>
        <v>2015</v>
      </c>
    </row>
    <row r="2587" spans="1:21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>ROUND(((E2587 / D2587)*100), 0)</f>
        <v>0</v>
      </c>
      <c r="P2587">
        <f>IF(L2587&lt;&gt;0, ROUND(E2587/L2587, 2), 0)</f>
        <v>50</v>
      </c>
      <c r="Q2587" s="5" t="str">
        <f>LEFT(N2587, SEARCH("/",N2587,1)-1)</f>
        <v>food</v>
      </c>
      <c r="R2587" s="5" t="str">
        <f>RIGHT(N2587, LEN(N2587) - LEN(Q2587) - 1)</f>
        <v>food trucks</v>
      </c>
      <c r="S2587" s="11">
        <f>(((J2587/60)/60)/24)+DATE(1970,1,1)</f>
        <v>41795.963333333333</v>
      </c>
      <c r="T2587" s="12">
        <f>(((I2587/60)/60)/24)+DATE(1970,1,1)</f>
        <v>41825.963333333333</v>
      </c>
      <c r="U2587" s="14">
        <f>YEAR(T2587)</f>
        <v>2014</v>
      </c>
    </row>
    <row r="2588" spans="1:21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>ROUND(((E2588 / D2588)*100), 0)</f>
        <v>0</v>
      </c>
      <c r="P2588">
        <f>IF(L2588&lt;&gt;0, ROUND(E2588/L2588, 2), 0)</f>
        <v>5</v>
      </c>
      <c r="Q2588" s="5" t="str">
        <f>LEFT(N2588, SEARCH("/",N2588,1)-1)</f>
        <v>food</v>
      </c>
      <c r="R2588" s="5" t="str">
        <f>RIGHT(N2588, LEN(N2588) - LEN(Q2588) - 1)</f>
        <v>food trucks</v>
      </c>
      <c r="S2588" s="11">
        <f>(((J2588/60)/60)/24)+DATE(1970,1,1)</f>
        <v>42333.330277777779</v>
      </c>
      <c r="T2588" s="12">
        <f>(((I2588/60)/60)/24)+DATE(1970,1,1)</f>
        <v>42363.330277777779</v>
      </c>
      <c r="U2588" s="14">
        <f>YEAR(T2588)</f>
        <v>2015</v>
      </c>
    </row>
    <row r="2589" spans="1:21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>ROUND(((E2589 / D2589)*100), 0)</f>
        <v>2</v>
      </c>
      <c r="P2589">
        <f>IF(L2589&lt;&gt;0, ROUND(E2589/L2589, 2), 0)</f>
        <v>202.83</v>
      </c>
      <c r="Q2589" s="5" t="str">
        <f>LEFT(N2589, SEARCH("/",N2589,1)-1)</f>
        <v>food</v>
      </c>
      <c r="R2589" s="5" t="str">
        <f>RIGHT(N2589, LEN(N2589) - LEN(Q2589) - 1)</f>
        <v>food trucks</v>
      </c>
      <c r="S2589" s="11">
        <f>(((J2589/60)/60)/24)+DATE(1970,1,1)</f>
        <v>42338.675381944442</v>
      </c>
      <c r="T2589" s="12">
        <f>(((I2589/60)/60)/24)+DATE(1970,1,1)</f>
        <v>42368.675381944442</v>
      </c>
      <c r="U2589" s="14">
        <f>YEAR(T2589)</f>
        <v>2015</v>
      </c>
    </row>
    <row r="2590" spans="1:21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>ROUND(((E2590 / D2590)*100), 0)</f>
        <v>4</v>
      </c>
      <c r="P2590">
        <f>IF(L2590&lt;&gt;0, ROUND(E2590/L2590, 2), 0)</f>
        <v>29.13</v>
      </c>
      <c r="Q2590" s="5" t="str">
        <f>LEFT(N2590, SEARCH("/",N2590,1)-1)</f>
        <v>food</v>
      </c>
      <c r="R2590" s="5" t="str">
        <f>RIGHT(N2590, LEN(N2590) - LEN(Q2590) - 1)</f>
        <v>food trucks</v>
      </c>
      <c r="S2590" s="11">
        <f>(((J2590/60)/60)/24)+DATE(1970,1,1)</f>
        <v>42042.676226851851</v>
      </c>
      <c r="T2590" s="12">
        <f>(((I2590/60)/60)/24)+DATE(1970,1,1)</f>
        <v>42094.551388888889</v>
      </c>
      <c r="U2590" s="14">
        <f>YEAR(T2590)</f>
        <v>2015</v>
      </c>
    </row>
    <row r="2591" spans="1:21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>ROUND(((E2591 / D2591)*100), 0)</f>
        <v>0</v>
      </c>
      <c r="P2591">
        <f>IF(L2591&lt;&gt;0, ROUND(E2591/L2591, 2), 0)</f>
        <v>5</v>
      </c>
      <c r="Q2591" s="5" t="str">
        <f>LEFT(N2591, SEARCH("/",N2591,1)-1)</f>
        <v>food</v>
      </c>
      <c r="R2591" s="5" t="str">
        <f>RIGHT(N2591, LEN(N2591) - LEN(Q2591) - 1)</f>
        <v>food trucks</v>
      </c>
      <c r="S2591" s="11">
        <f>(((J2591/60)/60)/24)+DATE(1970,1,1)</f>
        <v>42422.536192129628</v>
      </c>
      <c r="T2591" s="12">
        <f>(((I2591/60)/60)/24)+DATE(1970,1,1)</f>
        <v>42452.494525462964</v>
      </c>
      <c r="U2591" s="14">
        <f>YEAR(T2591)</f>
        <v>2016</v>
      </c>
    </row>
    <row r="2592" spans="1:21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>ROUND(((E2592 / D2592)*100), 0)</f>
        <v>0</v>
      </c>
      <c r="P2592">
        <f>IF(L2592&lt;&gt;0, ROUND(E2592/L2592, 2), 0)</f>
        <v>0</v>
      </c>
      <c r="Q2592" s="5" t="str">
        <f>LEFT(N2592, SEARCH("/",N2592,1)-1)</f>
        <v>food</v>
      </c>
      <c r="R2592" s="5" t="str">
        <f>RIGHT(N2592, LEN(N2592) - LEN(Q2592) - 1)</f>
        <v>food trucks</v>
      </c>
      <c r="S2592" s="11">
        <f>(((J2592/60)/60)/24)+DATE(1970,1,1)</f>
        <v>42388.589085648149</v>
      </c>
      <c r="T2592" s="12">
        <f>(((I2592/60)/60)/24)+DATE(1970,1,1)</f>
        <v>42395.589085648149</v>
      </c>
      <c r="U2592" s="14">
        <f>YEAR(T2592)</f>
        <v>2016</v>
      </c>
    </row>
    <row r="2593" spans="1:21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>ROUND(((E2593 / D2593)*100), 0)</f>
        <v>2</v>
      </c>
      <c r="P2593">
        <f>IF(L2593&lt;&gt;0, ROUND(E2593/L2593, 2), 0)</f>
        <v>13</v>
      </c>
      <c r="Q2593" s="5" t="str">
        <f>LEFT(N2593, SEARCH("/",N2593,1)-1)</f>
        <v>food</v>
      </c>
      <c r="R2593" s="5" t="str">
        <f>RIGHT(N2593, LEN(N2593) - LEN(Q2593) - 1)</f>
        <v>food trucks</v>
      </c>
      <c r="S2593" s="11">
        <f>(((J2593/60)/60)/24)+DATE(1970,1,1)</f>
        <v>42382.906527777777</v>
      </c>
      <c r="T2593" s="12">
        <f>(((I2593/60)/60)/24)+DATE(1970,1,1)</f>
        <v>42442.864861111113</v>
      </c>
      <c r="U2593" s="14">
        <f>YEAR(T2593)</f>
        <v>2016</v>
      </c>
    </row>
    <row r="2594" spans="1:21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>ROUND(((E2594 / D2594)*100), 0)</f>
        <v>0</v>
      </c>
      <c r="P2594">
        <f>IF(L2594&lt;&gt;0, ROUND(E2594/L2594, 2), 0)</f>
        <v>50</v>
      </c>
      <c r="Q2594" s="5" t="str">
        <f>LEFT(N2594, SEARCH("/",N2594,1)-1)</f>
        <v>food</v>
      </c>
      <c r="R2594" s="5" t="str">
        <f>RIGHT(N2594, LEN(N2594) - LEN(Q2594) - 1)</f>
        <v>food trucks</v>
      </c>
      <c r="S2594" s="11">
        <f>(((J2594/60)/60)/24)+DATE(1970,1,1)</f>
        <v>41887.801168981481</v>
      </c>
      <c r="T2594" s="12">
        <f>(((I2594/60)/60)/24)+DATE(1970,1,1)</f>
        <v>41917.801168981481</v>
      </c>
      <c r="U2594" s="14">
        <f>YEAR(T2594)</f>
        <v>2014</v>
      </c>
    </row>
    <row r="2595" spans="1:21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>ROUND(((E2595 / D2595)*100), 0)</f>
        <v>0</v>
      </c>
      <c r="P2595">
        <f>IF(L2595&lt;&gt;0, ROUND(E2595/L2595, 2), 0)</f>
        <v>0</v>
      </c>
      <c r="Q2595" s="5" t="str">
        <f>LEFT(N2595, SEARCH("/",N2595,1)-1)</f>
        <v>food</v>
      </c>
      <c r="R2595" s="5" t="str">
        <f>RIGHT(N2595, LEN(N2595) - LEN(Q2595) - 1)</f>
        <v>food trucks</v>
      </c>
      <c r="S2595" s="11">
        <f>(((J2595/60)/60)/24)+DATE(1970,1,1)</f>
        <v>42089.84520833334</v>
      </c>
      <c r="T2595" s="12">
        <f>(((I2595/60)/60)/24)+DATE(1970,1,1)</f>
        <v>42119.84520833334</v>
      </c>
      <c r="U2595" s="14">
        <f>YEAR(T2595)</f>
        <v>2015</v>
      </c>
    </row>
    <row r="2596" spans="1:21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>ROUND(((E2596 / D2596)*100), 0)</f>
        <v>0</v>
      </c>
      <c r="P2596">
        <f>IF(L2596&lt;&gt;0, ROUND(E2596/L2596, 2), 0)</f>
        <v>1</v>
      </c>
      <c r="Q2596" s="5" t="str">
        <f>LEFT(N2596, SEARCH("/",N2596,1)-1)</f>
        <v>food</v>
      </c>
      <c r="R2596" s="5" t="str">
        <f>RIGHT(N2596, LEN(N2596) - LEN(Q2596) - 1)</f>
        <v>food trucks</v>
      </c>
      <c r="S2596" s="11">
        <f>(((J2596/60)/60)/24)+DATE(1970,1,1)</f>
        <v>41828.967916666668</v>
      </c>
      <c r="T2596" s="12">
        <f>(((I2596/60)/60)/24)+DATE(1970,1,1)</f>
        <v>41858.967916666668</v>
      </c>
      <c r="U2596" s="14">
        <f>YEAR(T2596)</f>
        <v>2014</v>
      </c>
    </row>
    <row r="2597" spans="1:21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>ROUND(((E2597 / D2597)*100), 0)</f>
        <v>12</v>
      </c>
      <c r="P2597">
        <f>IF(L2597&lt;&gt;0, ROUND(E2597/L2597, 2), 0)</f>
        <v>96.05</v>
      </c>
      <c r="Q2597" s="5" t="str">
        <f>LEFT(N2597, SEARCH("/",N2597,1)-1)</f>
        <v>food</v>
      </c>
      <c r="R2597" s="5" t="str">
        <f>RIGHT(N2597, LEN(N2597) - LEN(Q2597) - 1)</f>
        <v>food trucks</v>
      </c>
      <c r="S2597" s="11">
        <f>(((J2597/60)/60)/24)+DATE(1970,1,1)</f>
        <v>42760.244212962964</v>
      </c>
      <c r="T2597" s="12">
        <f>(((I2597/60)/60)/24)+DATE(1970,1,1)</f>
        <v>42790.244212962964</v>
      </c>
      <c r="U2597" s="14">
        <f>YEAR(T2597)</f>
        <v>2017</v>
      </c>
    </row>
    <row r="2598" spans="1:21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>ROUND(((E2598 / D2598)*100), 0)</f>
        <v>24</v>
      </c>
      <c r="P2598">
        <f>IF(L2598&lt;&gt;0, ROUND(E2598/L2598, 2), 0)</f>
        <v>305.77999999999997</v>
      </c>
      <c r="Q2598" s="5" t="str">
        <f>LEFT(N2598, SEARCH("/",N2598,1)-1)</f>
        <v>food</v>
      </c>
      <c r="R2598" s="5" t="str">
        <f>RIGHT(N2598, LEN(N2598) - LEN(Q2598) - 1)</f>
        <v>food trucks</v>
      </c>
      <c r="S2598" s="11">
        <f>(((J2598/60)/60)/24)+DATE(1970,1,1)</f>
        <v>41828.664456018516</v>
      </c>
      <c r="T2598" s="12">
        <f>(((I2598/60)/60)/24)+DATE(1970,1,1)</f>
        <v>41858.664456018516</v>
      </c>
      <c r="U2598" s="14">
        <f>YEAR(T2598)</f>
        <v>2014</v>
      </c>
    </row>
    <row r="2599" spans="1:21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>ROUND(((E2599 / D2599)*100), 0)</f>
        <v>6</v>
      </c>
      <c r="P2599">
        <f>IF(L2599&lt;&gt;0, ROUND(E2599/L2599, 2), 0)</f>
        <v>12.14</v>
      </c>
      <c r="Q2599" s="5" t="str">
        <f>LEFT(N2599, SEARCH("/",N2599,1)-1)</f>
        <v>food</v>
      </c>
      <c r="R2599" s="5" t="str">
        <f>RIGHT(N2599, LEN(N2599) - LEN(Q2599) - 1)</f>
        <v>food trucks</v>
      </c>
      <c r="S2599" s="11">
        <f>(((J2599/60)/60)/24)+DATE(1970,1,1)</f>
        <v>42510.341631944444</v>
      </c>
      <c r="T2599" s="12">
        <f>(((I2599/60)/60)/24)+DATE(1970,1,1)</f>
        <v>42540.341631944444</v>
      </c>
      <c r="U2599" s="14">
        <f>YEAR(T2599)</f>
        <v>2016</v>
      </c>
    </row>
    <row r="2600" spans="1:21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>ROUND(((E2600 / D2600)*100), 0)</f>
        <v>39</v>
      </c>
      <c r="P2600">
        <f>IF(L2600&lt;&gt;0, ROUND(E2600/L2600, 2), 0)</f>
        <v>83.57</v>
      </c>
      <c r="Q2600" s="5" t="str">
        <f>LEFT(N2600, SEARCH("/",N2600,1)-1)</f>
        <v>food</v>
      </c>
      <c r="R2600" s="5" t="str">
        <f>RIGHT(N2600, LEN(N2600) - LEN(Q2600) - 1)</f>
        <v>food trucks</v>
      </c>
      <c r="S2600" s="11">
        <f>(((J2600/60)/60)/24)+DATE(1970,1,1)</f>
        <v>42240.840289351851</v>
      </c>
      <c r="T2600" s="12">
        <f>(((I2600/60)/60)/24)+DATE(1970,1,1)</f>
        <v>42270.840289351851</v>
      </c>
      <c r="U2600" s="14">
        <f>YEAR(T2600)</f>
        <v>2015</v>
      </c>
    </row>
    <row r="2601" spans="1:21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>ROUND(((E2601 / D2601)*100), 0)</f>
        <v>1</v>
      </c>
      <c r="P2601">
        <f>IF(L2601&lt;&gt;0, ROUND(E2601/L2601, 2), 0)</f>
        <v>18</v>
      </c>
      <c r="Q2601" s="5" t="str">
        <f>LEFT(N2601, SEARCH("/",N2601,1)-1)</f>
        <v>food</v>
      </c>
      <c r="R2601" s="5" t="str">
        <f>RIGHT(N2601, LEN(N2601) - LEN(Q2601) - 1)</f>
        <v>food trucks</v>
      </c>
      <c r="S2601" s="11">
        <f>(((J2601/60)/60)/24)+DATE(1970,1,1)</f>
        <v>41809.754016203704</v>
      </c>
      <c r="T2601" s="12">
        <f>(((I2601/60)/60)/24)+DATE(1970,1,1)</f>
        <v>41854.754016203704</v>
      </c>
      <c r="U2601" s="14">
        <f>YEAR(T2601)</f>
        <v>2014</v>
      </c>
    </row>
    <row r="2602" spans="1:21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>ROUND(((E2602 / D2602)*100), 0)</f>
        <v>7</v>
      </c>
      <c r="P2602">
        <f>IF(L2602&lt;&gt;0, ROUND(E2602/L2602, 2), 0)</f>
        <v>115.53</v>
      </c>
      <c r="Q2602" s="5" t="str">
        <f>LEFT(N2602, SEARCH("/",N2602,1)-1)</f>
        <v>food</v>
      </c>
      <c r="R2602" s="5" t="str">
        <f>RIGHT(N2602, LEN(N2602) - LEN(Q2602) - 1)</f>
        <v>food trucks</v>
      </c>
      <c r="S2602" s="11">
        <f>(((J2602/60)/60)/24)+DATE(1970,1,1)</f>
        <v>42394.900462962964</v>
      </c>
      <c r="T2602" s="12">
        <f>(((I2602/60)/60)/24)+DATE(1970,1,1)</f>
        <v>42454.858796296292</v>
      </c>
      <c r="U2602" s="14">
        <f>YEAR(T2602)</f>
        <v>2016</v>
      </c>
    </row>
    <row r="2603" spans="1:21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>ROUND(((E2603 / D2603)*100), 0)</f>
        <v>661</v>
      </c>
      <c r="P2603">
        <f>IF(L2603&lt;&gt;0, ROUND(E2603/L2603, 2), 0)</f>
        <v>21.9</v>
      </c>
      <c r="Q2603" s="5" t="str">
        <f>LEFT(N2603, SEARCH("/",N2603,1)-1)</f>
        <v>technology</v>
      </c>
      <c r="R2603" s="5" t="str">
        <f>RIGHT(N2603, LEN(N2603) - LEN(Q2603) - 1)</f>
        <v>space exploration</v>
      </c>
      <c r="S2603" s="11">
        <f>(((J2603/60)/60)/24)+DATE(1970,1,1)</f>
        <v>41150.902187499996</v>
      </c>
      <c r="T2603" s="12">
        <f>(((I2603/60)/60)/24)+DATE(1970,1,1)</f>
        <v>41165.165972222225</v>
      </c>
      <c r="U2603" s="14">
        <f>YEAR(T2603)</f>
        <v>2012</v>
      </c>
    </row>
    <row r="2604" spans="1:21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>ROUND(((E2604 / D2604)*100), 0)</f>
        <v>326</v>
      </c>
      <c r="P2604">
        <f>IF(L2604&lt;&gt;0, ROUND(E2604/L2604, 2), 0)</f>
        <v>80.02</v>
      </c>
      <c r="Q2604" s="5" t="str">
        <f>LEFT(N2604, SEARCH("/",N2604,1)-1)</f>
        <v>technology</v>
      </c>
      <c r="R2604" s="5" t="str">
        <f>RIGHT(N2604, LEN(N2604) - LEN(Q2604) - 1)</f>
        <v>space exploration</v>
      </c>
      <c r="S2604" s="11">
        <f>(((J2604/60)/60)/24)+DATE(1970,1,1)</f>
        <v>41915.747314814813</v>
      </c>
      <c r="T2604" s="12">
        <f>(((I2604/60)/60)/24)+DATE(1970,1,1)</f>
        <v>41955.888888888891</v>
      </c>
      <c r="U2604" s="14">
        <f>YEAR(T2604)</f>
        <v>2014</v>
      </c>
    </row>
    <row r="2605" spans="1:21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>ROUND(((E2605 / D2605)*100), 0)</f>
        <v>101</v>
      </c>
      <c r="P2605">
        <f>IF(L2605&lt;&gt;0, ROUND(E2605/L2605, 2), 0)</f>
        <v>35.520000000000003</v>
      </c>
      <c r="Q2605" s="5" t="str">
        <f>LEFT(N2605, SEARCH("/",N2605,1)-1)</f>
        <v>technology</v>
      </c>
      <c r="R2605" s="5" t="str">
        <f>RIGHT(N2605, LEN(N2605) - LEN(Q2605) - 1)</f>
        <v>space exploration</v>
      </c>
      <c r="S2605" s="11">
        <f>(((J2605/60)/60)/24)+DATE(1970,1,1)</f>
        <v>41617.912662037037</v>
      </c>
      <c r="T2605" s="12">
        <f>(((I2605/60)/60)/24)+DATE(1970,1,1)</f>
        <v>41631.912662037037</v>
      </c>
      <c r="U2605" s="14">
        <f>YEAR(T2605)</f>
        <v>2013</v>
      </c>
    </row>
    <row r="2606" spans="1:21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>ROUND(((E2606 / D2606)*100), 0)</f>
        <v>104</v>
      </c>
      <c r="P2606">
        <f>IF(L2606&lt;&gt;0, ROUND(E2606/L2606, 2), 0)</f>
        <v>64.930000000000007</v>
      </c>
      <c r="Q2606" s="5" t="str">
        <f>LEFT(N2606, SEARCH("/",N2606,1)-1)</f>
        <v>technology</v>
      </c>
      <c r="R2606" s="5" t="str">
        <f>RIGHT(N2606, LEN(N2606) - LEN(Q2606) - 1)</f>
        <v>space exploration</v>
      </c>
      <c r="S2606" s="11">
        <f>(((J2606/60)/60)/24)+DATE(1970,1,1)</f>
        <v>40998.051192129627</v>
      </c>
      <c r="T2606" s="12">
        <f>(((I2606/60)/60)/24)+DATE(1970,1,1)</f>
        <v>41028.051192129627</v>
      </c>
      <c r="U2606" s="14">
        <f>YEAR(T2606)</f>
        <v>2012</v>
      </c>
    </row>
    <row r="2607" spans="1:21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>ROUND(((E2607 / D2607)*100), 0)</f>
        <v>107</v>
      </c>
      <c r="P2607">
        <f>IF(L2607&lt;&gt;0, ROUND(E2607/L2607, 2), 0)</f>
        <v>60.97</v>
      </c>
      <c r="Q2607" s="5" t="str">
        <f>LEFT(N2607, SEARCH("/",N2607,1)-1)</f>
        <v>technology</v>
      </c>
      <c r="R2607" s="5" t="str">
        <f>RIGHT(N2607, LEN(N2607) - LEN(Q2607) - 1)</f>
        <v>space exploration</v>
      </c>
      <c r="S2607" s="11">
        <f>(((J2607/60)/60)/24)+DATE(1970,1,1)</f>
        <v>42508.541550925926</v>
      </c>
      <c r="T2607" s="12">
        <f>(((I2607/60)/60)/24)+DATE(1970,1,1)</f>
        <v>42538.541550925926</v>
      </c>
      <c r="U2607" s="14">
        <f>YEAR(T2607)</f>
        <v>2016</v>
      </c>
    </row>
    <row r="2608" spans="1:21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>ROUND(((E2608 / D2608)*100), 0)</f>
        <v>110</v>
      </c>
      <c r="P2608">
        <f>IF(L2608&lt;&gt;0, ROUND(E2608/L2608, 2), 0)</f>
        <v>31.44</v>
      </c>
      <c r="Q2608" s="5" t="str">
        <f>LEFT(N2608, SEARCH("/",N2608,1)-1)</f>
        <v>technology</v>
      </c>
      <c r="R2608" s="5" t="str">
        <f>RIGHT(N2608, LEN(N2608) - LEN(Q2608) - 1)</f>
        <v>space exploration</v>
      </c>
      <c r="S2608" s="11">
        <f>(((J2608/60)/60)/24)+DATE(1970,1,1)</f>
        <v>41726.712754629632</v>
      </c>
      <c r="T2608" s="12">
        <f>(((I2608/60)/60)/24)+DATE(1970,1,1)</f>
        <v>41758.712754629632</v>
      </c>
      <c r="U2608" s="14">
        <f>YEAR(T2608)</f>
        <v>2014</v>
      </c>
    </row>
    <row r="2609" spans="1:21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>ROUND(((E2609 / D2609)*100), 0)</f>
        <v>408</v>
      </c>
      <c r="P2609">
        <f>IF(L2609&lt;&gt;0, ROUND(E2609/L2609, 2), 0)</f>
        <v>81.95</v>
      </c>
      <c r="Q2609" s="5" t="str">
        <f>LEFT(N2609, SEARCH("/",N2609,1)-1)</f>
        <v>technology</v>
      </c>
      <c r="R2609" s="5" t="str">
        <f>RIGHT(N2609, LEN(N2609) - LEN(Q2609) - 1)</f>
        <v>space exploration</v>
      </c>
      <c r="S2609" s="11">
        <f>(((J2609/60)/60)/24)+DATE(1970,1,1)</f>
        <v>42184.874675925923</v>
      </c>
      <c r="T2609" s="12">
        <f>(((I2609/60)/60)/24)+DATE(1970,1,1)</f>
        <v>42228.083333333328</v>
      </c>
      <c r="U2609" s="14">
        <f>YEAR(T2609)</f>
        <v>2015</v>
      </c>
    </row>
    <row r="2610" spans="1:21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>ROUND(((E2610 / D2610)*100), 0)</f>
        <v>224</v>
      </c>
      <c r="P2610">
        <f>IF(L2610&lt;&gt;0, ROUND(E2610/L2610, 2), 0)</f>
        <v>58.93</v>
      </c>
      <c r="Q2610" s="5" t="str">
        <f>LEFT(N2610, SEARCH("/",N2610,1)-1)</f>
        <v>technology</v>
      </c>
      <c r="R2610" s="5" t="str">
        <f>RIGHT(N2610, LEN(N2610) - LEN(Q2610) - 1)</f>
        <v>space exploration</v>
      </c>
      <c r="S2610" s="11">
        <f>(((J2610/60)/60)/24)+DATE(1970,1,1)</f>
        <v>42767.801712962959</v>
      </c>
      <c r="T2610" s="12">
        <f>(((I2610/60)/60)/24)+DATE(1970,1,1)</f>
        <v>42809</v>
      </c>
      <c r="U2610" s="14">
        <f>YEAR(T2610)</f>
        <v>2017</v>
      </c>
    </row>
    <row r="2611" spans="1:21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>ROUND(((E2611 / D2611)*100), 0)</f>
        <v>304</v>
      </c>
      <c r="P2611">
        <f>IF(L2611&lt;&gt;0, ROUND(E2611/L2611, 2), 0)</f>
        <v>157.29</v>
      </c>
      <c r="Q2611" s="5" t="str">
        <f>LEFT(N2611, SEARCH("/",N2611,1)-1)</f>
        <v>technology</v>
      </c>
      <c r="R2611" s="5" t="str">
        <f>RIGHT(N2611, LEN(N2611) - LEN(Q2611) - 1)</f>
        <v>space exploration</v>
      </c>
      <c r="S2611" s="11">
        <f>(((J2611/60)/60)/24)+DATE(1970,1,1)</f>
        <v>41075.237858796296</v>
      </c>
      <c r="T2611" s="12">
        <f>(((I2611/60)/60)/24)+DATE(1970,1,1)</f>
        <v>41105.237858796296</v>
      </c>
      <c r="U2611" s="14">
        <f>YEAR(T2611)</f>
        <v>2012</v>
      </c>
    </row>
    <row r="2612" spans="1:21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>ROUND(((E2612 / D2612)*100), 0)</f>
        <v>141</v>
      </c>
      <c r="P2612">
        <f>IF(L2612&lt;&gt;0, ROUND(E2612/L2612, 2), 0)</f>
        <v>55.76</v>
      </c>
      <c r="Q2612" s="5" t="str">
        <f>LEFT(N2612, SEARCH("/",N2612,1)-1)</f>
        <v>technology</v>
      </c>
      <c r="R2612" s="5" t="str">
        <f>RIGHT(N2612, LEN(N2612) - LEN(Q2612) - 1)</f>
        <v>space exploration</v>
      </c>
      <c r="S2612" s="11">
        <f>(((J2612/60)/60)/24)+DATE(1970,1,1)</f>
        <v>42564.881076388891</v>
      </c>
      <c r="T2612" s="12">
        <f>(((I2612/60)/60)/24)+DATE(1970,1,1)</f>
        <v>42604.290972222225</v>
      </c>
      <c r="U2612" s="14">
        <f>YEAR(T2612)</f>
        <v>2016</v>
      </c>
    </row>
    <row r="2613" spans="1:21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>ROUND(((E2613 / D2613)*100), 0)</f>
        <v>2791</v>
      </c>
      <c r="P2613">
        <f>IF(L2613&lt;&gt;0, ROUND(E2613/L2613, 2), 0)</f>
        <v>83.8</v>
      </c>
      <c r="Q2613" s="5" t="str">
        <f>LEFT(N2613, SEARCH("/",N2613,1)-1)</f>
        <v>technology</v>
      </c>
      <c r="R2613" s="5" t="str">
        <f>RIGHT(N2613, LEN(N2613) - LEN(Q2613) - 1)</f>
        <v>space exploration</v>
      </c>
      <c r="S2613" s="11">
        <f>(((J2613/60)/60)/24)+DATE(1970,1,1)</f>
        <v>42704.335810185185</v>
      </c>
      <c r="T2613" s="12">
        <f>(((I2613/60)/60)/24)+DATE(1970,1,1)</f>
        <v>42737.957638888889</v>
      </c>
      <c r="U2613" s="14">
        <f>YEAR(T2613)</f>
        <v>2017</v>
      </c>
    </row>
    <row r="2614" spans="1:21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>ROUND(((E2614 / D2614)*100), 0)</f>
        <v>172</v>
      </c>
      <c r="P2614">
        <f>IF(L2614&lt;&gt;0, ROUND(E2614/L2614, 2), 0)</f>
        <v>58.42</v>
      </c>
      <c r="Q2614" s="5" t="str">
        <f>LEFT(N2614, SEARCH("/",N2614,1)-1)</f>
        <v>technology</v>
      </c>
      <c r="R2614" s="5" t="str">
        <f>RIGHT(N2614, LEN(N2614) - LEN(Q2614) - 1)</f>
        <v>space exploration</v>
      </c>
      <c r="S2614" s="11">
        <f>(((J2614/60)/60)/24)+DATE(1970,1,1)</f>
        <v>41982.143171296295</v>
      </c>
      <c r="T2614" s="12">
        <f>(((I2614/60)/60)/24)+DATE(1970,1,1)</f>
        <v>42013.143171296295</v>
      </c>
      <c r="U2614" s="14">
        <f>YEAR(T2614)</f>
        <v>2015</v>
      </c>
    </row>
    <row r="2615" spans="1:21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>ROUND(((E2615 / D2615)*100), 0)</f>
        <v>101</v>
      </c>
      <c r="P2615">
        <f>IF(L2615&lt;&gt;0, ROUND(E2615/L2615, 2), 0)</f>
        <v>270.57</v>
      </c>
      <c r="Q2615" s="5" t="str">
        <f>LEFT(N2615, SEARCH("/",N2615,1)-1)</f>
        <v>technology</v>
      </c>
      <c r="R2615" s="5" t="str">
        <f>RIGHT(N2615, LEN(N2615) - LEN(Q2615) - 1)</f>
        <v>space exploration</v>
      </c>
      <c r="S2615" s="11">
        <f>(((J2615/60)/60)/24)+DATE(1970,1,1)</f>
        <v>41143.81821759259</v>
      </c>
      <c r="T2615" s="12">
        <f>(((I2615/60)/60)/24)+DATE(1970,1,1)</f>
        <v>41173.81821759259</v>
      </c>
      <c r="U2615" s="14">
        <f>YEAR(T2615)</f>
        <v>2012</v>
      </c>
    </row>
    <row r="2616" spans="1:21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>ROUND(((E2616 / D2616)*100), 0)</f>
        <v>102</v>
      </c>
      <c r="P2616">
        <f>IF(L2616&lt;&gt;0, ROUND(E2616/L2616, 2), 0)</f>
        <v>107.1</v>
      </c>
      <c r="Q2616" s="5" t="str">
        <f>LEFT(N2616, SEARCH("/",N2616,1)-1)</f>
        <v>technology</v>
      </c>
      <c r="R2616" s="5" t="str">
        <f>RIGHT(N2616, LEN(N2616) - LEN(Q2616) - 1)</f>
        <v>space exploration</v>
      </c>
      <c r="S2616" s="11">
        <f>(((J2616/60)/60)/24)+DATE(1970,1,1)</f>
        <v>41730.708472222221</v>
      </c>
      <c r="T2616" s="12">
        <f>(((I2616/60)/60)/24)+DATE(1970,1,1)</f>
        <v>41759.208333333336</v>
      </c>
      <c r="U2616" s="14">
        <f>YEAR(T2616)</f>
        <v>2014</v>
      </c>
    </row>
    <row r="2617" spans="1:21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>ROUND(((E2617 / D2617)*100), 0)</f>
        <v>170</v>
      </c>
      <c r="P2617">
        <f>IF(L2617&lt;&gt;0, ROUND(E2617/L2617, 2), 0)</f>
        <v>47.18</v>
      </c>
      <c r="Q2617" s="5" t="str">
        <f>LEFT(N2617, SEARCH("/",N2617,1)-1)</f>
        <v>technology</v>
      </c>
      <c r="R2617" s="5" t="str">
        <f>RIGHT(N2617, LEN(N2617) - LEN(Q2617) - 1)</f>
        <v>space exploration</v>
      </c>
      <c r="S2617" s="11">
        <f>(((J2617/60)/60)/24)+DATE(1970,1,1)</f>
        <v>42453.49726851852</v>
      </c>
      <c r="T2617" s="12">
        <f>(((I2617/60)/60)/24)+DATE(1970,1,1)</f>
        <v>42490.5</v>
      </c>
      <c r="U2617" s="14">
        <f>YEAR(T2617)</f>
        <v>2016</v>
      </c>
    </row>
    <row r="2618" spans="1:21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>ROUND(((E2618 / D2618)*100), 0)</f>
        <v>115</v>
      </c>
      <c r="P2618">
        <f>IF(L2618&lt;&gt;0, ROUND(E2618/L2618, 2), 0)</f>
        <v>120.31</v>
      </c>
      <c r="Q2618" s="5" t="str">
        <f>LEFT(N2618, SEARCH("/",N2618,1)-1)</f>
        <v>technology</v>
      </c>
      <c r="R2618" s="5" t="str">
        <f>RIGHT(N2618, LEN(N2618) - LEN(Q2618) - 1)</f>
        <v>space exploration</v>
      </c>
      <c r="S2618" s="11">
        <f>(((J2618/60)/60)/24)+DATE(1970,1,1)</f>
        <v>42211.99454861111</v>
      </c>
      <c r="T2618" s="12">
        <f>(((I2618/60)/60)/24)+DATE(1970,1,1)</f>
        <v>42241.99454861111</v>
      </c>
      <c r="U2618" s="14">
        <f>YEAR(T2618)</f>
        <v>2015</v>
      </c>
    </row>
    <row r="2619" spans="1:21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>ROUND(((E2619 / D2619)*100), 0)</f>
        <v>878</v>
      </c>
      <c r="P2619">
        <f>IF(L2619&lt;&gt;0, ROUND(E2619/L2619, 2), 0)</f>
        <v>27.6</v>
      </c>
      <c r="Q2619" s="5" t="str">
        <f>LEFT(N2619, SEARCH("/",N2619,1)-1)</f>
        <v>technology</v>
      </c>
      <c r="R2619" s="5" t="str">
        <f>RIGHT(N2619, LEN(N2619) - LEN(Q2619) - 1)</f>
        <v>space exploration</v>
      </c>
      <c r="S2619" s="11">
        <f>(((J2619/60)/60)/24)+DATE(1970,1,1)</f>
        <v>41902.874432870369</v>
      </c>
      <c r="T2619" s="12">
        <f>(((I2619/60)/60)/24)+DATE(1970,1,1)</f>
        <v>41932.874432870369</v>
      </c>
      <c r="U2619" s="14">
        <f>YEAR(T2619)</f>
        <v>2014</v>
      </c>
    </row>
    <row r="2620" spans="1:21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>ROUND(((E2620 / D2620)*100), 0)</f>
        <v>105</v>
      </c>
      <c r="P2620">
        <f>IF(L2620&lt;&gt;0, ROUND(E2620/L2620, 2), 0)</f>
        <v>205.3</v>
      </c>
      <c r="Q2620" s="5" t="str">
        <f>LEFT(N2620, SEARCH("/",N2620,1)-1)</f>
        <v>technology</v>
      </c>
      <c r="R2620" s="5" t="str">
        <f>RIGHT(N2620, LEN(N2620) - LEN(Q2620) - 1)</f>
        <v>space exploration</v>
      </c>
      <c r="S2620" s="11">
        <f>(((J2620/60)/60)/24)+DATE(1970,1,1)</f>
        <v>42279.792372685188</v>
      </c>
      <c r="T2620" s="12">
        <f>(((I2620/60)/60)/24)+DATE(1970,1,1)</f>
        <v>42339.834039351852</v>
      </c>
      <c r="U2620" s="14">
        <f>YEAR(T2620)</f>
        <v>2015</v>
      </c>
    </row>
    <row r="2621" spans="1:21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>ROUND(((E2621 / D2621)*100), 0)</f>
        <v>188</v>
      </c>
      <c r="P2621">
        <f>IF(L2621&lt;&gt;0, ROUND(E2621/L2621, 2), 0)</f>
        <v>35.549999999999997</v>
      </c>
      <c r="Q2621" s="5" t="str">
        <f>LEFT(N2621, SEARCH("/",N2621,1)-1)</f>
        <v>technology</v>
      </c>
      <c r="R2621" s="5" t="str">
        <f>RIGHT(N2621, LEN(N2621) - LEN(Q2621) - 1)</f>
        <v>space exploration</v>
      </c>
      <c r="S2621" s="11">
        <f>(((J2621/60)/60)/24)+DATE(1970,1,1)</f>
        <v>42273.884305555555</v>
      </c>
      <c r="T2621" s="12">
        <f>(((I2621/60)/60)/24)+DATE(1970,1,1)</f>
        <v>42300.458333333328</v>
      </c>
      <c r="U2621" s="14">
        <f>YEAR(T2621)</f>
        <v>2015</v>
      </c>
    </row>
    <row r="2622" spans="1:21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>ROUND(((E2622 / D2622)*100), 0)</f>
        <v>144</v>
      </c>
      <c r="P2622">
        <f>IF(L2622&lt;&gt;0, ROUND(E2622/L2622, 2), 0)</f>
        <v>74.64</v>
      </c>
      <c r="Q2622" s="5" t="str">
        <f>LEFT(N2622, SEARCH("/",N2622,1)-1)</f>
        <v>technology</v>
      </c>
      <c r="R2622" s="5" t="str">
        <f>RIGHT(N2622, LEN(N2622) - LEN(Q2622) - 1)</f>
        <v>space exploration</v>
      </c>
      <c r="S2622" s="11">
        <f>(((J2622/60)/60)/24)+DATE(1970,1,1)</f>
        <v>42251.16715277778</v>
      </c>
      <c r="T2622" s="12">
        <f>(((I2622/60)/60)/24)+DATE(1970,1,1)</f>
        <v>42288.041666666672</v>
      </c>
      <c r="U2622" s="14">
        <f>YEAR(T2622)</f>
        <v>2015</v>
      </c>
    </row>
    <row r="2623" spans="1:21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>ROUND(((E2623 / D2623)*100), 0)</f>
        <v>146</v>
      </c>
      <c r="P2623">
        <f>IF(L2623&lt;&gt;0, ROUND(E2623/L2623, 2), 0)</f>
        <v>47.06</v>
      </c>
      <c r="Q2623" s="5" t="str">
        <f>LEFT(N2623, SEARCH("/",N2623,1)-1)</f>
        <v>technology</v>
      </c>
      <c r="R2623" s="5" t="str">
        <f>RIGHT(N2623, LEN(N2623) - LEN(Q2623) - 1)</f>
        <v>space exploration</v>
      </c>
      <c r="S2623" s="11">
        <f>(((J2623/60)/60)/24)+DATE(1970,1,1)</f>
        <v>42115.74754629629</v>
      </c>
      <c r="T2623" s="12">
        <f>(((I2623/60)/60)/24)+DATE(1970,1,1)</f>
        <v>42145.74754629629</v>
      </c>
      <c r="U2623" s="14">
        <f>YEAR(T2623)</f>
        <v>2015</v>
      </c>
    </row>
    <row r="2624" spans="1:21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>ROUND(((E2624 / D2624)*100), 0)</f>
        <v>131</v>
      </c>
      <c r="P2624">
        <f>IF(L2624&lt;&gt;0, ROUND(E2624/L2624, 2), 0)</f>
        <v>26.59</v>
      </c>
      <c r="Q2624" s="5" t="str">
        <f>LEFT(N2624, SEARCH("/",N2624,1)-1)</f>
        <v>technology</v>
      </c>
      <c r="R2624" s="5" t="str">
        <f>RIGHT(N2624, LEN(N2624) - LEN(Q2624) - 1)</f>
        <v>space exploration</v>
      </c>
      <c r="S2624" s="11">
        <f>(((J2624/60)/60)/24)+DATE(1970,1,1)</f>
        <v>42689.74324074074</v>
      </c>
      <c r="T2624" s="12">
        <f>(((I2624/60)/60)/24)+DATE(1970,1,1)</f>
        <v>42734.74324074074</v>
      </c>
      <c r="U2624" s="14">
        <f>YEAR(T2624)</f>
        <v>2016</v>
      </c>
    </row>
    <row r="2625" spans="1:21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>ROUND(((E2625 / D2625)*100), 0)</f>
        <v>114</v>
      </c>
      <c r="P2625">
        <f>IF(L2625&lt;&gt;0, ROUND(E2625/L2625, 2), 0)</f>
        <v>36.770000000000003</v>
      </c>
      <c r="Q2625" s="5" t="str">
        <f>LEFT(N2625, SEARCH("/",N2625,1)-1)</f>
        <v>technology</v>
      </c>
      <c r="R2625" s="5" t="str">
        <f>RIGHT(N2625, LEN(N2625) - LEN(Q2625) - 1)</f>
        <v>space exploration</v>
      </c>
      <c r="S2625" s="11">
        <f>(((J2625/60)/60)/24)+DATE(1970,1,1)</f>
        <v>42692.256550925929</v>
      </c>
      <c r="T2625" s="12">
        <f>(((I2625/60)/60)/24)+DATE(1970,1,1)</f>
        <v>42706.256550925929</v>
      </c>
      <c r="U2625" s="14">
        <f>YEAR(T2625)</f>
        <v>2016</v>
      </c>
    </row>
    <row r="2626" spans="1:21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>ROUND(((E2626 / D2626)*100), 0)</f>
        <v>1379</v>
      </c>
      <c r="P2626">
        <f>IF(L2626&lt;&gt;0, ROUND(E2626/L2626, 2), 0)</f>
        <v>31.82</v>
      </c>
      <c r="Q2626" s="5" t="str">
        <f>LEFT(N2626, SEARCH("/",N2626,1)-1)</f>
        <v>technology</v>
      </c>
      <c r="R2626" s="5" t="str">
        <f>RIGHT(N2626, LEN(N2626) - LEN(Q2626) - 1)</f>
        <v>space exploration</v>
      </c>
      <c r="S2626" s="11">
        <f>(((J2626/60)/60)/24)+DATE(1970,1,1)</f>
        <v>41144.42155092593</v>
      </c>
      <c r="T2626" s="12">
        <f>(((I2626/60)/60)/24)+DATE(1970,1,1)</f>
        <v>41165.42155092593</v>
      </c>
      <c r="U2626" s="14">
        <f>YEAR(T2626)</f>
        <v>2012</v>
      </c>
    </row>
    <row r="2627" spans="1:21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>ROUND(((E2627 / D2627)*100), 0)</f>
        <v>956</v>
      </c>
      <c r="P2627">
        <f>IF(L2627&lt;&gt;0, ROUND(E2627/L2627, 2), 0)</f>
        <v>27.58</v>
      </c>
      <c r="Q2627" s="5" t="str">
        <f>LEFT(N2627, SEARCH("/",N2627,1)-1)</f>
        <v>technology</v>
      </c>
      <c r="R2627" s="5" t="str">
        <f>RIGHT(N2627, LEN(N2627) - LEN(Q2627) - 1)</f>
        <v>space exploration</v>
      </c>
      <c r="S2627" s="11">
        <f>(((J2627/60)/60)/24)+DATE(1970,1,1)</f>
        <v>42658.810277777782</v>
      </c>
      <c r="T2627" s="12">
        <f>(((I2627/60)/60)/24)+DATE(1970,1,1)</f>
        <v>42683.851944444439</v>
      </c>
      <c r="U2627" s="14">
        <f>YEAR(T2627)</f>
        <v>2016</v>
      </c>
    </row>
    <row r="2628" spans="1:21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>ROUND(((E2628 / D2628)*100), 0)</f>
        <v>112</v>
      </c>
      <c r="P2628">
        <f>IF(L2628&lt;&gt;0, ROUND(E2628/L2628, 2), 0)</f>
        <v>56</v>
      </c>
      <c r="Q2628" s="5" t="str">
        <f>LEFT(N2628, SEARCH("/",N2628,1)-1)</f>
        <v>technology</v>
      </c>
      <c r="R2628" s="5" t="str">
        <f>RIGHT(N2628, LEN(N2628) - LEN(Q2628) - 1)</f>
        <v>space exploration</v>
      </c>
      <c r="S2628" s="11">
        <f>(((J2628/60)/60)/24)+DATE(1970,1,1)</f>
        <v>42128.628113425926</v>
      </c>
      <c r="T2628" s="12">
        <f>(((I2628/60)/60)/24)+DATE(1970,1,1)</f>
        <v>42158.628113425926</v>
      </c>
      <c r="U2628" s="14">
        <f>YEAR(T2628)</f>
        <v>2015</v>
      </c>
    </row>
    <row r="2629" spans="1:21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>ROUND(((E2629 / D2629)*100), 0)</f>
        <v>647</v>
      </c>
      <c r="P2629">
        <f>IF(L2629&lt;&gt;0, ROUND(E2629/L2629, 2), 0)</f>
        <v>21.56</v>
      </c>
      <c r="Q2629" s="5" t="str">
        <f>LEFT(N2629, SEARCH("/",N2629,1)-1)</f>
        <v>technology</v>
      </c>
      <c r="R2629" s="5" t="str">
        <f>RIGHT(N2629, LEN(N2629) - LEN(Q2629) - 1)</f>
        <v>space exploration</v>
      </c>
      <c r="S2629" s="11">
        <f>(((J2629/60)/60)/24)+DATE(1970,1,1)</f>
        <v>42304.829409722224</v>
      </c>
      <c r="T2629" s="12">
        <f>(((I2629/60)/60)/24)+DATE(1970,1,1)</f>
        <v>42334.871076388896</v>
      </c>
      <c r="U2629" s="14">
        <f>YEAR(T2629)</f>
        <v>2015</v>
      </c>
    </row>
    <row r="2630" spans="1:21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>ROUND(((E2630 / D2630)*100), 0)</f>
        <v>110</v>
      </c>
      <c r="P2630">
        <f>IF(L2630&lt;&gt;0, ROUND(E2630/L2630, 2), 0)</f>
        <v>44.1</v>
      </c>
      <c r="Q2630" s="5" t="str">
        <f>LEFT(N2630, SEARCH("/",N2630,1)-1)</f>
        <v>technology</v>
      </c>
      <c r="R2630" s="5" t="str">
        <f>RIGHT(N2630, LEN(N2630) - LEN(Q2630) - 1)</f>
        <v>space exploration</v>
      </c>
      <c r="S2630" s="11">
        <f>(((J2630/60)/60)/24)+DATE(1970,1,1)</f>
        <v>41953.966053240743</v>
      </c>
      <c r="T2630" s="12">
        <f>(((I2630/60)/60)/24)+DATE(1970,1,1)</f>
        <v>41973.966053240743</v>
      </c>
      <c r="U2630" s="14">
        <f>YEAR(T2630)</f>
        <v>2014</v>
      </c>
    </row>
    <row r="2631" spans="1:21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>ROUND(((E2631 / D2631)*100), 0)</f>
        <v>128</v>
      </c>
      <c r="P2631">
        <f>IF(L2631&lt;&gt;0, ROUND(E2631/L2631, 2), 0)</f>
        <v>63.87</v>
      </c>
      <c r="Q2631" s="5" t="str">
        <f>LEFT(N2631, SEARCH("/",N2631,1)-1)</f>
        <v>technology</v>
      </c>
      <c r="R2631" s="5" t="str">
        <f>RIGHT(N2631, LEN(N2631) - LEN(Q2631) - 1)</f>
        <v>space exploration</v>
      </c>
      <c r="S2631" s="11">
        <f>(((J2631/60)/60)/24)+DATE(1970,1,1)</f>
        <v>42108.538449074069</v>
      </c>
      <c r="T2631" s="12">
        <f>(((I2631/60)/60)/24)+DATE(1970,1,1)</f>
        <v>42138.538449074069</v>
      </c>
      <c r="U2631" s="14">
        <f>YEAR(T2631)</f>
        <v>2015</v>
      </c>
    </row>
    <row r="2632" spans="1:21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>ROUND(((E2632 / D2632)*100), 0)</f>
        <v>158</v>
      </c>
      <c r="P2632">
        <f>IF(L2632&lt;&gt;0, ROUND(E2632/L2632, 2), 0)</f>
        <v>38.99</v>
      </c>
      <c r="Q2632" s="5" t="str">
        <f>LEFT(N2632, SEARCH("/",N2632,1)-1)</f>
        <v>technology</v>
      </c>
      <c r="R2632" s="5" t="str">
        <f>RIGHT(N2632, LEN(N2632) - LEN(Q2632) - 1)</f>
        <v>space exploration</v>
      </c>
      <c r="S2632" s="11">
        <f>(((J2632/60)/60)/24)+DATE(1970,1,1)</f>
        <v>42524.105462962965</v>
      </c>
      <c r="T2632" s="12">
        <f>(((I2632/60)/60)/24)+DATE(1970,1,1)</f>
        <v>42551.416666666672</v>
      </c>
      <c r="U2632" s="14">
        <f>YEAR(T2632)</f>
        <v>2016</v>
      </c>
    </row>
    <row r="2633" spans="1:21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>ROUND(((E2633 / D2633)*100), 0)</f>
        <v>115</v>
      </c>
      <c r="P2633">
        <f>IF(L2633&lt;&gt;0, ROUND(E2633/L2633, 2), 0)</f>
        <v>80.19</v>
      </c>
      <c r="Q2633" s="5" t="str">
        <f>LEFT(N2633, SEARCH("/",N2633,1)-1)</f>
        <v>technology</v>
      </c>
      <c r="R2633" s="5" t="str">
        <f>RIGHT(N2633, LEN(N2633) - LEN(Q2633) - 1)</f>
        <v>space exploration</v>
      </c>
      <c r="S2633" s="11">
        <f>(((J2633/60)/60)/24)+DATE(1970,1,1)</f>
        <v>42218.169293981482</v>
      </c>
      <c r="T2633" s="12">
        <f>(((I2633/60)/60)/24)+DATE(1970,1,1)</f>
        <v>42246.169293981482</v>
      </c>
      <c r="U2633" s="14">
        <f>YEAR(T2633)</f>
        <v>2015</v>
      </c>
    </row>
    <row r="2634" spans="1:21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>ROUND(((E2634 / D2634)*100), 0)</f>
        <v>137</v>
      </c>
      <c r="P2634">
        <f>IF(L2634&lt;&gt;0, ROUND(E2634/L2634, 2), 0)</f>
        <v>34.9</v>
      </c>
      <c r="Q2634" s="5" t="str">
        <f>LEFT(N2634, SEARCH("/",N2634,1)-1)</f>
        <v>technology</v>
      </c>
      <c r="R2634" s="5" t="str">
        <f>RIGHT(N2634, LEN(N2634) - LEN(Q2634) - 1)</f>
        <v>space exploration</v>
      </c>
      <c r="S2634" s="11">
        <f>(((J2634/60)/60)/24)+DATE(1970,1,1)</f>
        <v>42494.061793981484</v>
      </c>
      <c r="T2634" s="12">
        <f>(((I2634/60)/60)/24)+DATE(1970,1,1)</f>
        <v>42519.061793981484</v>
      </c>
      <c r="U2634" s="14">
        <f>YEAR(T2634)</f>
        <v>2016</v>
      </c>
    </row>
    <row r="2635" spans="1:21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>ROUND(((E2635 / D2635)*100), 0)</f>
        <v>355</v>
      </c>
      <c r="P2635">
        <f>IF(L2635&lt;&gt;0, ROUND(E2635/L2635, 2), 0)</f>
        <v>89.1</v>
      </c>
      <c r="Q2635" s="5" t="str">
        <f>LEFT(N2635, SEARCH("/",N2635,1)-1)</f>
        <v>technology</v>
      </c>
      <c r="R2635" s="5" t="str">
        <f>RIGHT(N2635, LEN(N2635) - LEN(Q2635) - 1)</f>
        <v>space exploration</v>
      </c>
      <c r="S2635" s="11">
        <f>(((J2635/60)/60)/24)+DATE(1970,1,1)</f>
        <v>41667.823287037041</v>
      </c>
      <c r="T2635" s="12">
        <f>(((I2635/60)/60)/24)+DATE(1970,1,1)</f>
        <v>41697.958333333336</v>
      </c>
      <c r="U2635" s="14">
        <f>YEAR(T2635)</f>
        <v>2014</v>
      </c>
    </row>
    <row r="2636" spans="1:21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>ROUND(((E2636 / D2636)*100), 0)</f>
        <v>106</v>
      </c>
      <c r="P2636">
        <f>IF(L2636&lt;&gt;0, ROUND(E2636/L2636, 2), 0)</f>
        <v>39.44</v>
      </c>
      <c r="Q2636" s="5" t="str">
        <f>LEFT(N2636, SEARCH("/",N2636,1)-1)</f>
        <v>technology</v>
      </c>
      <c r="R2636" s="5" t="str">
        <f>RIGHT(N2636, LEN(N2636) - LEN(Q2636) - 1)</f>
        <v>space exploration</v>
      </c>
      <c r="S2636" s="11">
        <f>(((J2636/60)/60)/24)+DATE(1970,1,1)</f>
        <v>42612.656493055561</v>
      </c>
      <c r="T2636" s="12">
        <f>(((I2636/60)/60)/24)+DATE(1970,1,1)</f>
        <v>42642.656493055561</v>
      </c>
      <c r="U2636" s="14">
        <f>YEAR(T2636)</f>
        <v>2016</v>
      </c>
    </row>
    <row r="2637" spans="1:21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>ROUND(((E2637 / D2637)*100), 0)</f>
        <v>100</v>
      </c>
      <c r="P2637">
        <f>IF(L2637&lt;&gt;0, ROUND(E2637/L2637, 2), 0)</f>
        <v>136.9</v>
      </c>
      <c r="Q2637" s="5" t="str">
        <f>LEFT(N2637, SEARCH("/",N2637,1)-1)</f>
        <v>technology</v>
      </c>
      <c r="R2637" s="5" t="str">
        <f>RIGHT(N2637, LEN(N2637) - LEN(Q2637) - 1)</f>
        <v>space exploration</v>
      </c>
      <c r="S2637" s="11">
        <f>(((J2637/60)/60)/24)+DATE(1970,1,1)</f>
        <v>42037.950937500005</v>
      </c>
      <c r="T2637" s="12">
        <f>(((I2637/60)/60)/24)+DATE(1970,1,1)</f>
        <v>42072.909270833334</v>
      </c>
      <c r="U2637" s="14">
        <f>YEAR(T2637)</f>
        <v>2015</v>
      </c>
    </row>
    <row r="2638" spans="1:21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>ROUND(((E2638 / D2638)*100), 0)</f>
        <v>187</v>
      </c>
      <c r="P2638">
        <f>IF(L2638&lt;&gt;0, ROUND(E2638/L2638, 2), 0)</f>
        <v>37.46</v>
      </c>
      <c r="Q2638" s="5" t="str">
        <f>LEFT(N2638, SEARCH("/",N2638,1)-1)</f>
        <v>technology</v>
      </c>
      <c r="R2638" s="5" t="str">
        <f>RIGHT(N2638, LEN(N2638) - LEN(Q2638) - 1)</f>
        <v>space exploration</v>
      </c>
      <c r="S2638" s="11">
        <f>(((J2638/60)/60)/24)+DATE(1970,1,1)</f>
        <v>42636.614745370374</v>
      </c>
      <c r="T2638" s="12">
        <f>(((I2638/60)/60)/24)+DATE(1970,1,1)</f>
        <v>42659.041666666672</v>
      </c>
      <c r="U2638" s="14">
        <f>YEAR(T2638)</f>
        <v>2016</v>
      </c>
    </row>
    <row r="2639" spans="1:21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>ROUND(((E2639 / D2639)*100), 0)</f>
        <v>166</v>
      </c>
      <c r="P2639">
        <f>IF(L2639&lt;&gt;0, ROUND(E2639/L2639, 2), 0)</f>
        <v>31.96</v>
      </c>
      <c r="Q2639" s="5" t="str">
        <f>LEFT(N2639, SEARCH("/",N2639,1)-1)</f>
        <v>technology</v>
      </c>
      <c r="R2639" s="5" t="str">
        <f>RIGHT(N2639, LEN(N2639) - LEN(Q2639) - 1)</f>
        <v>space exploration</v>
      </c>
      <c r="S2639" s="11">
        <f>(((J2639/60)/60)/24)+DATE(1970,1,1)</f>
        <v>42639.549479166672</v>
      </c>
      <c r="T2639" s="12">
        <f>(((I2639/60)/60)/24)+DATE(1970,1,1)</f>
        <v>42655.549479166672</v>
      </c>
      <c r="U2639" s="14">
        <f>YEAR(T2639)</f>
        <v>2016</v>
      </c>
    </row>
    <row r="2640" spans="1:21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>ROUND(((E2640 / D2640)*100), 0)</f>
        <v>102</v>
      </c>
      <c r="P2640">
        <f>IF(L2640&lt;&gt;0, ROUND(E2640/L2640, 2), 0)</f>
        <v>25.21</v>
      </c>
      <c r="Q2640" s="5" t="str">
        <f>LEFT(N2640, SEARCH("/",N2640,1)-1)</f>
        <v>technology</v>
      </c>
      <c r="R2640" s="5" t="str">
        <f>RIGHT(N2640, LEN(N2640) - LEN(Q2640) - 1)</f>
        <v>space exploration</v>
      </c>
      <c r="S2640" s="11">
        <f>(((J2640/60)/60)/24)+DATE(1970,1,1)</f>
        <v>41989.913136574076</v>
      </c>
      <c r="T2640" s="12">
        <f>(((I2640/60)/60)/24)+DATE(1970,1,1)</f>
        <v>42019.913136574076</v>
      </c>
      <c r="U2640" s="14">
        <f>YEAR(T2640)</f>
        <v>2015</v>
      </c>
    </row>
    <row r="2641" spans="1:21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>ROUND(((E2641 / D2641)*100), 0)</f>
        <v>164</v>
      </c>
      <c r="P2641">
        <f>IF(L2641&lt;&gt;0, ROUND(E2641/L2641, 2), 0)</f>
        <v>10.039999999999999</v>
      </c>
      <c r="Q2641" s="5" t="str">
        <f>LEFT(N2641, SEARCH("/",N2641,1)-1)</f>
        <v>technology</v>
      </c>
      <c r="R2641" s="5" t="str">
        <f>RIGHT(N2641, LEN(N2641) - LEN(Q2641) - 1)</f>
        <v>space exploration</v>
      </c>
      <c r="S2641" s="11">
        <f>(((J2641/60)/60)/24)+DATE(1970,1,1)</f>
        <v>42024.86513888889</v>
      </c>
      <c r="T2641" s="12">
        <f>(((I2641/60)/60)/24)+DATE(1970,1,1)</f>
        <v>42054.86513888889</v>
      </c>
      <c r="U2641" s="14">
        <f>YEAR(T2641)</f>
        <v>2015</v>
      </c>
    </row>
    <row r="2642" spans="1:21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>ROUND(((E2642 / D2642)*100), 0)</f>
        <v>106</v>
      </c>
      <c r="P2642">
        <f>IF(L2642&lt;&gt;0, ROUND(E2642/L2642, 2), 0)</f>
        <v>45.94</v>
      </c>
      <c r="Q2642" s="5" t="str">
        <f>LEFT(N2642, SEARCH("/",N2642,1)-1)</f>
        <v>technology</v>
      </c>
      <c r="R2642" s="5" t="str">
        <f>RIGHT(N2642, LEN(N2642) - LEN(Q2642) - 1)</f>
        <v>space exploration</v>
      </c>
      <c r="S2642" s="11">
        <f>(((J2642/60)/60)/24)+DATE(1970,1,1)</f>
        <v>42103.160578703704</v>
      </c>
      <c r="T2642" s="12">
        <f>(((I2642/60)/60)/24)+DATE(1970,1,1)</f>
        <v>42163.160578703704</v>
      </c>
      <c r="U2642" s="14">
        <f>YEAR(T2642)</f>
        <v>2015</v>
      </c>
    </row>
    <row r="2643" spans="1:21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>ROUND(((E2643 / D2643)*100), 0)</f>
        <v>1</v>
      </c>
      <c r="P2643">
        <f>IF(L2643&lt;&gt;0, ROUND(E2643/L2643, 2), 0)</f>
        <v>15</v>
      </c>
      <c r="Q2643" s="5" t="str">
        <f>LEFT(N2643, SEARCH("/",N2643,1)-1)</f>
        <v>technology</v>
      </c>
      <c r="R2643" s="5" t="str">
        <f>RIGHT(N2643, LEN(N2643) - LEN(Q2643) - 1)</f>
        <v>space exploration</v>
      </c>
      <c r="S2643" s="11">
        <f>(((J2643/60)/60)/24)+DATE(1970,1,1)</f>
        <v>41880.827118055553</v>
      </c>
      <c r="T2643" s="12">
        <f>(((I2643/60)/60)/24)+DATE(1970,1,1)</f>
        <v>41897.839583333334</v>
      </c>
      <c r="U2643" s="14">
        <f>YEAR(T2643)</f>
        <v>2014</v>
      </c>
    </row>
    <row r="2644" spans="1:21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>ROUND(((E2644 / D2644)*100), 0)</f>
        <v>0</v>
      </c>
      <c r="P2644">
        <f>IF(L2644&lt;&gt;0, ROUND(E2644/L2644, 2), 0)</f>
        <v>0</v>
      </c>
      <c r="Q2644" s="5" t="str">
        <f>LEFT(N2644, SEARCH("/",N2644,1)-1)</f>
        <v>technology</v>
      </c>
      <c r="R2644" s="5" t="str">
        <f>RIGHT(N2644, LEN(N2644) - LEN(Q2644) - 1)</f>
        <v>space exploration</v>
      </c>
      <c r="S2644" s="11">
        <f>(((J2644/60)/60)/24)+DATE(1970,1,1)</f>
        <v>42536.246620370366</v>
      </c>
      <c r="T2644" s="12">
        <f>(((I2644/60)/60)/24)+DATE(1970,1,1)</f>
        <v>42566.289583333331</v>
      </c>
      <c r="U2644" s="14">
        <f>YEAR(T2644)</f>
        <v>2016</v>
      </c>
    </row>
    <row r="2645" spans="1:21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>ROUND(((E2645 / D2645)*100), 0)</f>
        <v>34</v>
      </c>
      <c r="P2645">
        <f>IF(L2645&lt;&gt;0, ROUND(E2645/L2645, 2), 0)</f>
        <v>223.58</v>
      </c>
      <c r="Q2645" s="5" t="str">
        <f>LEFT(N2645, SEARCH("/",N2645,1)-1)</f>
        <v>technology</v>
      </c>
      <c r="R2645" s="5" t="str">
        <f>RIGHT(N2645, LEN(N2645) - LEN(Q2645) - 1)</f>
        <v>space exploration</v>
      </c>
      <c r="S2645" s="11">
        <f>(((J2645/60)/60)/24)+DATE(1970,1,1)</f>
        <v>42689.582349537035</v>
      </c>
      <c r="T2645" s="12">
        <f>(((I2645/60)/60)/24)+DATE(1970,1,1)</f>
        <v>42725.332638888889</v>
      </c>
      <c r="U2645" s="14">
        <f>YEAR(T2645)</f>
        <v>2016</v>
      </c>
    </row>
    <row r="2646" spans="1:21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>ROUND(((E2646 / D2646)*100), 0)</f>
        <v>2</v>
      </c>
      <c r="P2646">
        <f>IF(L2646&lt;&gt;0, ROUND(E2646/L2646, 2), 0)</f>
        <v>39.479999999999997</v>
      </c>
      <c r="Q2646" s="5" t="str">
        <f>LEFT(N2646, SEARCH("/",N2646,1)-1)</f>
        <v>technology</v>
      </c>
      <c r="R2646" s="5" t="str">
        <f>RIGHT(N2646, LEN(N2646) - LEN(Q2646) - 1)</f>
        <v>space exploration</v>
      </c>
      <c r="S2646" s="11">
        <f>(((J2646/60)/60)/24)+DATE(1970,1,1)</f>
        <v>42774.792071759264</v>
      </c>
      <c r="T2646" s="12">
        <f>(((I2646/60)/60)/24)+DATE(1970,1,1)</f>
        <v>42804.792071759264</v>
      </c>
      <c r="U2646" s="14">
        <f>YEAR(T2646)</f>
        <v>2017</v>
      </c>
    </row>
    <row r="2647" spans="1:21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>ROUND(((E2647 / D2647)*100), 0)</f>
        <v>11</v>
      </c>
      <c r="P2647">
        <f>IF(L2647&lt;&gt;0, ROUND(E2647/L2647, 2), 0)</f>
        <v>91.3</v>
      </c>
      <c r="Q2647" s="5" t="str">
        <f>LEFT(N2647, SEARCH("/",N2647,1)-1)</f>
        <v>technology</v>
      </c>
      <c r="R2647" s="5" t="str">
        <f>RIGHT(N2647, LEN(N2647) - LEN(Q2647) - 1)</f>
        <v>space exploration</v>
      </c>
      <c r="S2647" s="11">
        <f>(((J2647/60)/60)/24)+DATE(1970,1,1)</f>
        <v>41921.842627314814</v>
      </c>
      <c r="T2647" s="12">
        <f>(((I2647/60)/60)/24)+DATE(1970,1,1)</f>
        <v>41951.884293981479</v>
      </c>
      <c r="U2647" s="14">
        <f>YEAR(T2647)</f>
        <v>2014</v>
      </c>
    </row>
    <row r="2648" spans="1:21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>ROUND(((E2648 / D2648)*100), 0)</f>
        <v>8</v>
      </c>
      <c r="P2648">
        <f>IF(L2648&lt;&gt;0, ROUND(E2648/L2648, 2), 0)</f>
        <v>78.67</v>
      </c>
      <c r="Q2648" s="5" t="str">
        <f>LEFT(N2648, SEARCH("/",N2648,1)-1)</f>
        <v>technology</v>
      </c>
      <c r="R2648" s="5" t="str">
        <f>RIGHT(N2648, LEN(N2648) - LEN(Q2648) - 1)</f>
        <v>space exploration</v>
      </c>
      <c r="S2648" s="11">
        <f>(((J2648/60)/60)/24)+DATE(1970,1,1)</f>
        <v>42226.313298611116</v>
      </c>
      <c r="T2648" s="12">
        <f>(((I2648/60)/60)/24)+DATE(1970,1,1)</f>
        <v>42256.313298611116</v>
      </c>
      <c r="U2648" s="14">
        <f>YEAR(T2648)</f>
        <v>2015</v>
      </c>
    </row>
    <row r="2649" spans="1:21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>ROUND(((E2649 / D2649)*100), 0)</f>
        <v>1</v>
      </c>
      <c r="P2649">
        <f>IF(L2649&lt;&gt;0, ROUND(E2649/L2649, 2), 0)</f>
        <v>12</v>
      </c>
      <c r="Q2649" s="5" t="str">
        <f>LEFT(N2649, SEARCH("/",N2649,1)-1)</f>
        <v>technology</v>
      </c>
      <c r="R2649" s="5" t="str">
        <f>RIGHT(N2649, LEN(N2649) - LEN(Q2649) - 1)</f>
        <v>space exploration</v>
      </c>
      <c r="S2649" s="11">
        <f>(((J2649/60)/60)/24)+DATE(1970,1,1)</f>
        <v>42200.261793981481</v>
      </c>
      <c r="T2649" s="12">
        <f>(((I2649/60)/60)/24)+DATE(1970,1,1)</f>
        <v>42230.261793981481</v>
      </c>
      <c r="U2649" s="14">
        <f>YEAR(T2649)</f>
        <v>2015</v>
      </c>
    </row>
    <row r="2650" spans="1:21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>ROUND(((E2650 / D2650)*100), 0)</f>
        <v>1</v>
      </c>
      <c r="P2650">
        <f>IF(L2650&lt;&gt;0, ROUND(E2650/L2650, 2), 0)</f>
        <v>17.670000000000002</v>
      </c>
      <c r="Q2650" s="5" t="str">
        <f>LEFT(N2650, SEARCH("/",N2650,1)-1)</f>
        <v>technology</v>
      </c>
      <c r="R2650" s="5" t="str">
        <f>RIGHT(N2650, LEN(N2650) - LEN(Q2650) - 1)</f>
        <v>space exploration</v>
      </c>
      <c r="S2650" s="11">
        <f>(((J2650/60)/60)/24)+DATE(1970,1,1)</f>
        <v>42408.714814814812</v>
      </c>
      <c r="T2650" s="12">
        <f>(((I2650/60)/60)/24)+DATE(1970,1,1)</f>
        <v>42438.714814814812</v>
      </c>
      <c r="U2650" s="14">
        <f>YEAR(T2650)</f>
        <v>2016</v>
      </c>
    </row>
    <row r="2651" spans="1:21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>ROUND(((E2651 / D2651)*100), 0)</f>
        <v>0</v>
      </c>
      <c r="P2651">
        <f>IF(L2651&lt;&gt;0, ROUND(E2651/L2651, 2), 0)</f>
        <v>41.33</v>
      </c>
      <c r="Q2651" s="5" t="str">
        <f>LEFT(N2651, SEARCH("/",N2651,1)-1)</f>
        <v>technology</v>
      </c>
      <c r="R2651" s="5" t="str">
        <f>RIGHT(N2651, LEN(N2651) - LEN(Q2651) - 1)</f>
        <v>space exploration</v>
      </c>
      <c r="S2651" s="11">
        <f>(((J2651/60)/60)/24)+DATE(1970,1,1)</f>
        <v>42341.99700231482</v>
      </c>
      <c r="T2651" s="12">
        <f>(((I2651/60)/60)/24)+DATE(1970,1,1)</f>
        <v>42401.99700231482</v>
      </c>
      <c r="U2651" s="14">
        <f>YEAR(T2651)</f>
        <v>2016</v>
      </c>
    </row>
    <row r="2652" spans="1:21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>ROUND(((E2652 / D2652)*100), 0)</f>
        <v>1</v>
      </c>
      <c r="P2652">
        <f>IF(L2652&lt;&gt;0, ROUND(E2652/L2652, 2), 0)</f>
        <v>71.599999999999994</v>
      </c>
      <c r="Q2652" s="5" t="str">
        <f>LEFT(N2652, SEARCH("/",N2652,1)-1)</f>
        <v>technology</v>
      </c>
      <c r="R2652" s="5" t="str">
        <f>RIGHT(N2652, LEN(N2652) - LEN(Q2652) - 1)</f>
        <v>space exploration</v>
      </c>
      <c r="S2652" s="11">
        <f>(((J2652/60)/60)/24)+DATE(1970,1,1)</f>
        <v>42695.624340277776</v>
      </c>
      <c r="T2652" s="12">
        <f>(((I2652/60)/60)/24)+DATE(1970,1,1)</f>
        <v>42725.624340277776</v>
      </c>
      <c r="U2652" s="14">
        <f>YEAR(T2652)</f>
        <v>2016</v>
      </c>
    </row>
    <row r="2653" spans="1:21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>ROUND(((E2653 / D2653)*100), 0)</f>
        <v>2</v>
      </c>
      <c r="P2653">
        <f>IF(L2653&lt;&gt;0, ROUND(E2653/L2653, 2), 0)</f>
        <v>307.82</v>
      </c>
      <c r="Q2653" s="5" t="str">
        <f>LEFT(N2653, SEARCH("/",N2653,1)-1)</f>
        <v>technology</v>
      </c>
      <c r="R2653" s="5" t="str">
        <f>RIGHT(N2653, LEN(N2653) - LEN(Q2653) - 1)</f>
        <v>space exploration</v>
      </c>
      <c r="S2653" s="11">
        <f>(((J2653/60)/60)/24)+DATE(1970,1,1)</f>
        <v>42327.805659722217</v>
      </c>
      <c r="T2653" s="12">
        <f>(((I2653/60)/60)/24)+DATE(1970,1,1)</f>
        <v>42355.805659722217</v>
      </c>
      <c r="U2653" s="14">
        <f>YEAR(T2653)</f>
        <v>2015</v>
      </c>
    </row>
    <row r="2654" spans="1:21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>ROUND(((E2654 / D2654)*100), 0)</f>
        <v>1</v>
      </c>
      <c r="P2654">
        <f>IF(L2654&lt;&gt;0, ROUND(E2654/L2654, 2), 0)</f>
        <v>80.45</v>
      </c>
      <c r="Q2654" s="5" t="str">
        <f>LEFT(N2654, SEARCH("/",N2654,1)-1)</f>
        <v>technology</v>
      </c>
      <c r="R2654" s="5" t="str">
        <f>RIGHT(N2654, LEN(N2654) - LEN(Q2654) - 1)</f>
        <v>space exploration</v>
      </c>
      <c r="S2654" s="11">
        <f>(((J2654/60)/60)/24)+DATE(1970,1,1)</f>
        <v>41953.158854166672</v>
      </c>
      <c r="T2654" s="12">
        <f>(((I2654/60)/60)/24)+DATE(1970,1,1)</f>
        <v>41983.158854166672</v>
      </c>
      <c r="U2654" s="14">
        <f>YEAR(T2654)</f>
        <v>2014</v>
      </c>
    </row>
    <row r="2655" spans="1:21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>ROUND(((E2655 / D2655)*100), 0)</f>
        <v>12</v>
      </c>
      <c r="P2655">
        <f>IF(L2655&lt;&gt;0, ROUND(E2655/L2655, 2), 0)</f>
        <v>83.94</v>
      </c>
      <c r="Q2655" s="5" t="str">
        <f>LEFT(N2655, SEARCH("/",N2655,1)-1)</f>
        <v>technology</v>
      </c>
      <c r="R2655" s="5" t="str">
        <f>RIGHT(N2655, LEN(N2655) - LEN(Q2655) - 1)</f>
        <v>space exploration</v>
      </c>
      <c r="S2655" s="11">
        <f>(((J2655/60)/60)/24)+DATE(1970,1,1)</f>
        <v>41771.651932870373</v>
      </c>
      <c r="T2655" s="12">
        <f>(((I2655/60)/60)/24)+DATE(1970,1,1)</f>
        <v>41803.166666666664</v>
      </c>
      <c r="U2655" s="14">
        <f>YEAR(T2655)</f>
        <v>2014</v>
      </c>
    </row>
    <row r="2656" spans="1:21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>ROUND(((E2656 / D2656)*100), 0)</f>
        <v>0</v>
      </c>
      <c r="P2656">
        <f>IF(L2656&lt;&gt;0, ROUND(E2656/L2656, 2), 0)</f>
        <v>8.5</v>
      </c>
      <c r="Q2656" s="5" t="str">
        <f>LEFT(N2656, SEARCH("/",N2656,1)-1)</f>
        <v>technology</v>
      </c>
      <c r="R2656" s="5" t="str">
        <f>RIGHT(N2656, LEN(N2656) - LEN(Q2656) - 1)</f>
        <v>space exploration</v>
      </c>
      <c r="S2656" s="11">
        <f>(((J2656/60)/60)/24)+DATE(1970,1,1)</f>
        <v>42055.600995370376</v>
      </c>
      <c r="T2656" s="12">
        <f>(((I2656/60)/60)/24)+DATE(1970,1,1)</f>
        <v>42115.559328703705</v>
      </c>
      <c r="U2656" s="14">
        <f>YEAR(T2656)</f>
        <v>2015</v>
      </c>
    </row>
    <row r="2657" spans="1:21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>ROUND(((E2657 / D2657)*100), 0)</f>
        <v>21</v>
      </c>
      <c r="P2657">
        <f>IF(L2657&lt;&gt;0, ROUND(E2657/L2657, 2), 0)</f>
        <v>73.37</v>
      </c>
      <c r="Q2657" s="5" t="str">
        <f>LEFT(N2657, SEARCH("/",N2657,1)-1)</f>
        <v>technology</v>
      </c>
      <c r="R2657" s="5" t="str">
        <f>RIGHT(N2657, LEN(N2657) - LEN(Q2657) - 1)</f>
        <v>space exploration</v>
      </c>
      <c r="S2657" s="11">
        <f>(((J2657/60)/60)/24)+DATE(1970,1,1)</f>
        <v>42381.866284722222</v>
      </c>
      <c r="T2657" s="12">
        <f>(((I2657/60)/60)/24)+DATE(1970,1,1)</f>
        <v>42409.833333333328</v>
      </c>
      <c r="U2657" s="14">
        <f>YEAR(T2657)</f>
        <v>2016</v>
      </c>
    </row>
    <row r="2658" spans="1:21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>ROUND(((E2658 / D2658)*100), 0)</f>
        <v>11</v>
      </c>
      <c r="P2658">
        <f>IF(L2658&lt;&gt;0, ROUND(E2658/L2658, 2), 0)</f>
        <v>112.86</v>
      </c>
      <c r="Q2658" s="5" t="str">
        <f>LEFT(N2658, SEARCH("/",N2658,1)-1)</f>
        <v>technology</v>
      </c>
      <c r="R2658" s="5" t="str">
        <f>RIGHT(N2658, LEN(N2658) - LEN(Q2658) - 1)</f>
        <v>space exploration</v>
      </c>
      <c r="S2658" s="11">
        <f>(((J2658/60)/60)/24)+DATE(1970,1,1)</f>
        <v>42767.688518518517</v>
      </c>
      <c r="T2658" s="12">
        <f>(((I2658/60)/60)/24)+DATE(1970,1,1)</f>
        <v>42806.791666666672</v>
      </c>
      <c r="U2658" s="14">
        <f>YEAR(T2658)</f>
        <v>2017</v>
      </c>
    </row>
    <row r="2659" spans="1:21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>ROUND(((E2659 / D2659)*100), 0)</f>
        <v>19</v>
      </c>
      <c r="P2659">
        <f>IF(L2659&lt;&gt;0, ROUND(E2659/L2659, 2), 0)</f>
        <v>95.28</v>
      </c>
      <c r="Q2659" s="5" t="str">
        <f>LEFT(N2659, SEARCH("/",N2659,1)-1)</f>
        <v>technology</v>
      </c>
      <c r="R2659" s="5" t="str">
        <f>RIGHT(N2659, LEN(N2659) - LEN(Q2659) - 1)</f>
        <v>space exploration</v>
      </c>
      <c r="S2659" s="11">
        <f>(((J2659/60)/60)/24)+DATE(1970,1,1)</f>
        <v>42551.928854166668</v>
      </c>
      <c r="T2659" s="12">
        <f>(((I2659/60)/60)/24)+DATE(1970,1,1)</f>
        <v>42585.0625</v>
      </c>
      <c r="U2659" s="14">
        <f>YEAR(T2659)</f>
        <v>2016</v>
      </c>
    </row>
    <row r="2660" spans="1:21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>ROUND(((E2660 / D2660)*100), 0)</f>
        <v>0</v>
      </c>
      <c r="P2660">
        <f>IF(L2660&lt;&gt;0, ROUND(E2660/L2660, 2), 0)</f>
        <v>22.75</v>
      </c>
      <c r="Q2660" s="5" t="str">
        <f>LEFT(N2660, SEARCH("/",N2660,1)-1)</f>
        <v>technology</v>
      </c>
      <c r="R2660" s="5" t="str">
        <f>RIGHT(N2660, LEN(N2660) - LEN(Q2660) - 1)</f>
        <v>space exploration</v>
      </c>
      <c r="S2660" s="11">
        <f>(((J2660/60)/60)/24)+DATE(1970,1,1)</f>
        <v>42551.884189814817</v>
      </c>
      <c r="T2660" s="12">
        <f>(((I2660/60)/60)/24)+DATE(1970,1,1)</f>
        <v>42581.884189814817</v>
      </c>
      <c r="U2660" s="14">
        <f>YEAR(T2660)</f>
        <v>2016</v>
      </c>
    </row>
    <row r="2661" spans="1:21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>ROUND(((E2661 / D2661)*100), 0)</f>
        <v>3</v>
      </c>
      <c r="P2661">
        <f>IF(L2661&lt;&gt;0, ROUND(E2661/L2661, 2), 0)</f>
        <v>133.30000000000001</v>
      </c>
      <c r="Q2661" s="5" t="str">
        <f>LEFT(N2661, SEARCH("/",N2661,1)-1)</f>
        <v>technology</v>
      </c>
      <c r="R2661" s="5" t="str">
        <f>RIGHT(N2661, LEN(N2661) - LEN(Q2661) - 1)</f>
        <v>space exploration</v>
      </c>
      <c r="S2661" s="11">
        <f>(((J2661/60)/60)/24)+DATE(1970,1,1)</f>
        <v>42082.069560185191</v>
      </c>
      <c r="T2661" s="12">
        <f>(((I2661/60)/60)/24)+DATE(1970,1,1)</f>
        <v>42112.069560185191</v>
      </c>
      <c r="U2661" s="14">
        <f>YEAR(T2661)</f>
        <v>2015</v>
      </c>
    </row>
    <row r="2662" spans="1:21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>ROUND(((E2662 / D2662)*100), 0)</f>
        <v>0</v>
      </c>
      <c r="P2662">
        <f>IF(L2662&lt;&gt;0, ROUND(E2662/L2662, 2), 0)</f>
        <v>3.8</v>
      </c>
      <c r="Q2662" s="5" t="str">
        <f>LEFT(N2662, SEARCH("/",N2662,1)-1)</f>
        <v>technology</v>
      </c>
      <c r="R2662" s="5" t="str">
        <f>RIGHT(N2662, LEN(N2662) - LEN(Q2662) - 1)</f>
        <v>space exploration</v>
      </c>
      <c r="S2662" s="11">
        <f>(((J2662/60)/60)/24)+DATE(1970,1,1)</f>
        <v>42272.713171296295</v>
      </c>
      <c r="T2662" s="12">
        <f>(((I2662/60)/60)/24)+DATE(1970,1,1)</f>
        <v>42332.754837962959</v>
      </c>
      <c r="U2662" s="14">
        <f>YEAR(T2662)</f>
        <v>2015</v>
      </c>
    </row>
    <row r="2663" spans="1:21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>ROUND(((E2663 / D2663)*100), 0)</f>
        <v>103</v>
      </c>
      <c r="P2663">
        <f>IF(L2663&lt;&gt;0, ROUND(E2663/L2663, 2), 0)</f>
        <v>85.75</v>
      </c>
      <c r="Q2663" s="5" t="str">
        <f>LEFT(N2663, SEARCH("/",N2663,1)-1)</f>
        <v>technology</v>
      </c>
      <c r="R2663" s="5" t="str">
        <f>RIGHT(N2663, LEN(N2663) - LEN(Q2663) - 1)</f>
        <v>makerspaces</v>
      </c>
      <c r="S2663" s="11">
        <f>(((J2663/60)/60)/24)+DATE(1970,1,1)</f>
        <v>41542.958449074074</v>
      </c>
      <c r="T2663" s="12">
        <f>(((I2663/60)/60)/24)+DATE(1970,1,1)</f>
        <v>41572.958449074074</v>
      </c>
      <c r="U2663" s="14">
        <f>YEAR(T2663)</f>
        <v>2013</v>
      </c>
    </row>
    <row r="2664" spans="1:21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>ROUND(((E2664 / D2664)*100), 0)</f>
        <v>107</v>
      </c>
      <c r="P2664">
        <f>IF(L2664&lt;&gt;0, ROUND(E2664/L2664, 2), 0)</f>
        <v>267</v>
      </c>
      <c r="Q2664" s="5" t="str">
        <f>LEFT(N2664, SEARCH("/",N2664,1)-1)</f>
        <v>technology</v>
      </c>
      <c r="R2664" s="5" t="str">
        <f>RIGHT(N2664, LEN(N2664) - LEN(Q2664) - 1)</f>
        <v>makerspaces</v>
      </c>
      <c r="S2664" s="11">
        <f>(((J2664/60)/60)/24)+DATE(1970,1,1)</f>
        <v>42207.746678240743</v>
      </c>
      <c r="T2664" s="12">
        <f>(((I2664/60)/60)/24)+DATE(1970,1,1)</f>
        <v>42237.746678240743</v>
      </c>
      <c r="U2664" s="14">
        <f>YEAR(T2664)</f>
        <v>2015</v>
      </c>
    </row>
    <row r="2665" spans="1:21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>ROUND(((E2665 / D2665)*100), 0)</f>
        <v>105</v>
      </c>
      <c r="P2665">
        <f>IF(L2665&lt;&gt;0, ROUND(E2665/L2665, 2), 0)</f>
        <v>373.56</v>
      </c>
      <c r="Q2665" s="5" t="str">
        <f>LEFT(N2665, SEARCH("/",N2665,1)-1)</f>
        <v>technology</v>
      </c>
      <c r="R2665" s="5" t="str">
        <f>RIGHT(N2665, LEN(N2665) - LEN(Q2665) - 1)</f>
        <v>makerspaces</v>
      </c>
      <c r="S2665" s="11">
        <f>(((J2665/60)/60)/24)+DATE(1970,1,1)</f>
        <v>42222.622766203705</v>
      </c>
      <c r="T2665" s="12">
        <f>(((I2665/60)/60)/24)+DATE(1970,1,1)</f>
        <v>42251.625</v>
      </c>
      <c r="U2665" s="14">
        <f>YEAR(T2665)</f>
        <v>2015</v>
      </c>
    </row>
    <row r="2666" spans="1:21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>ROUND(((E2666 / D2666)*100), 0)</f>
        <v>103</v>
      </c>
      <c r="P2666">
        <f>IF(L2666&lt;&gt;0, ROUND(E2666/L2666, 2), 0)</f>
        <v>174.04</v>
      </c>
      <c r="Q2666" s="5" t="str">
        <f>LEFT(N2666, SEARCH("/",N2666,1)-1)</f>
        <v>technology</v>
      </c>
      <c r="R2666" s="5" t="str">
        <f>RIGHT(N2666, LEN(N2666) - LEN(Q2666) - 1)</f>
        <v>makerspaces</v>
      </c>
      <c r="S2666" s="11">
        <f>(((J2666/60)/60)/24)+DATE(1970,1,1)</f>
        <v>42313.02542824074</v>
      </c>
      <c r="T2666" s="12">
        <f>(((I2666/60)/60)/24)+DATE(1970,1,1)</f>
        <v>42347.290972222225</v>
      </c>
      <c r="U2666" s="14">
        <f>YEAR(T2666)</f>
        <v>2015</v>
      </c>
    </row>
    <row r="2667" spans="1:21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>ROUND(((E2667 / D2667)*100), 0)</f>
        <v>123</v>
      </c>
      <c r="P2667">
        <f>IF(L2667&lt;&gt;0, ROUND(E2667/L2667, 2), 0)</f>
        <v>93.7</v>
      </c>
      <c r="Q2667" s="5" t="str">
        <f>LEFT(N2667, SEARCH("/",N2667,1)-1)</f>
        <v>technology</v>
      </c>
      <c r="R2667" s="5" t="str">
        <f>RIGHT(N2667, LEN(N2667) - LEN(Q2667) - 1)</f>
        <v>makerspaces</v>
      </c>
      <c r="S2667" s="11">
        <f>(((J2667/60)/60)/24)+DATE(1970,1,1)</f>
        <v>42083.895532407405</v>
      </c>
      <c r="T2667" s="12">
        <f>(((I2667/60)/60)/24)+DATE(1970,1,1)</f>
        <v>42128.895532407405</v>
      </c>
      <c r="U2667" s="14">
        <f>YEAR(T2667)</f>
        <v>2015</v>
      </c>
    </row>
    <row r="2668" spans="1:21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>ROUND(((E2668 / D2668)*100), 0)</f>
        <v>159</v>
      </c>
      <c r="P2668">
        <f>IF(L2668&lt;&gt;0, ROUND(E2668/L2668, 2), 0)</f>
        <v>77.33</v>
      </c>
      <c r="Q2668" s="5" t="str">
        <f>LEFT(N2668, SEARCH("/",N2668,1)-1)</f>
        <v>technology</v>
      </c>
      <c r="R2668" s="5" t="str">
        <f>RIGHT(N2668, LEN(N2668) - LEN(Q2668) - 1)</f>
        <v>makerspaces</v>
      </c>
      <c r="S2668" s="11">
        <f>(((J2668/60)/60)/24)+DATE(1970,1,1)</f>
        <v>42235.764340277776</v>
      </c>
      <c r="T2668" s="12">
        <f>(((I2668/60)/60)/24)+DATE(1970,1,1)</f>
        <v>42272.875</v>
      </c>
      <c r="U2668" s="14">
        <f>YEAR(T2668)</f>
        <v>2015</v>
      </c>
    </row>
    <row r="2669" spans="1:21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>ROUND(((E2669 / D2669)*100), 0)</f>
        <v>111</v>
      </c>
      <c r="P2669">
        <f>IF(L2669&lt;&gt;0, ROUND(E2669/L2669, 2), 0)</f>
        <v>92.22</v>
      </c>
      <c r="Q2669" s="5" t="str">
        <f>LEFT(N2669, SEARCH("/",N2669,1)-1)</f>
        <v>technology</v>
      </c>
      <c r="R2669" s="5" t="str">
        <f>RIGHT(N2669, LEN(N2669) - LEN(Q2669) - 1)</f>
        <v>makerspaces</v>
      </c>
      <c r="S2669" s="11">
        <f>(((J2669/60)/60)/24)+DATE(1970,1,1)</f>
        <v>42380.926111111112</v>
      </c>
      <c r="T2669" s="12">
        <f>(((I2669/60)/60)/24)+DATE(1970,1,1)</f>
        <v>42410.926111111112</v>
      </c>
      <c r="U2669" s="14">
        <f>YEAR(T2669)</f>
        <v>2016</v>
      </c>
    </row>
    <row r="2670" spans="1:21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>ROUND(((E2670 / D2670)*100), 0)</f>
        <v>171</v>
      </c>
      <c r="P2670">
        <f>IF(L2670&lt;&gt;0, ROUND(E2670/L2670, 2), 0)</f>
        <v>60.96</v>
      </c>
      <c r="Q2670" s="5" t="str">
        <f>LEFT(N2670, SEARCH("/",N2670,1)-1)</f>
        <v>technology</v>
      </c>
      <c r="R2670" s="5" t="str">
        <f>RIGHT(N2670, LEN(N2670) - LEN(Q2670) - 1)</f>
        <v>makerspaces</v>
      </c>
      <c r="S2670" s="11">
        <f>(((J2670/60)/60)/24)+DATE(1970,1,1)</f>
        <v>42275.588715277772</v>
      </c>
      <c r="T2670" s="12">
        <f>(((I2670/60)/60)/24)+DATE(1970,1,1)</f>
        <v>42317.60555555555</v>
      </c>
      <c r="U2670" s="14">
        <f>YEAR(T2670)</f>
        <v>2015</v>
      </c>
    </row>
    <row r="2671" spans="1:21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>ROUND(((E2671 / D2671)*100), 0)</f>
        <v>125</v>
      </c>
      <c r="P2671">
        <f>IF(L2671&lt;&gt;0, ROUND(E2671/L2671, 2), 0)</f>
        <v>91</v>
      </c>
      <c r="Q2671" s="5" t="str">
        <f>LEFT(N2671, SEARCH("/",N2671,1)-1)</f>
        <v>technology</v>
      </c>
      <c r="R2671" s="5" t="str">
        <f>RIGHT(N2671, LEN(N2671) - LEN(Q2671) - 1)</f>
        <v>makerspaces</v>
      </c>
      <c r="S2671" s="11">
        <f>(((J2671/60)/60)/24)+DATE(1970,1,1)</f>
        <v>42319.035833333335</v>
      </c>
      <c r="T2671" s="12">
        <f>(((I2671/60)/60)/24)+DATE(1970,1,1)</f>
        <v>42379.035833333335</v>
      </c>
      <c r="U2671" s="14">
        <f>YEAR(T2671)</f>
        <v>2016</v>
      </c>
    </row>
    <row r="2672" spans="1:21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>ROUND(((E2672 / D2672)*100), 0)</f>
        <v>6</v>
      </c>
      <c r="P2672">
        <f>IF(L2672&lt;&gt;0, ROUND(E2672/L2672, 2), 0)</f>
        <v>41.58</v>
      </c>
      <c r="Q2672" s="5" t="str">
        <f>LEFT(N2672, SEARCH("/",N2672,1)-1)</f>
        <v>technology</v>
      </c>
      <c r="R2672" s="5" t="str">
        <f>RIGHT(N2672, LEN(N2672) - LEN(Q2672) - 1)</f>
        <v>makerspaces</v>
      </c>
      <c r="S2672" s="11">
        <f>(((J2672/60)/60)/24)+DATE(1970,1,1)</f>
        <v>41821.020601851851</v>
      </c>
      <c r="T2672" s="12">
        <f>(((I2672/60)/60)/24)+DATE(1970,1,1)</f>
        <v>41849.020601851851</v>
      </c>
      <c r="U2672" s="14">
        <f>YEAR(T2672)</f>
        <v>2014</v>
      </c>
    </row>
    <row r="2673" spans="1:21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>ROUND(((E2673 / D2673)*100), 0)</f>
        <v>11</v>
      </c>
      <c r="P2673">
        <f>IF(L2673&lt;&gt;0, ROUND(E2673/L2673, 2), 0)</f>
        <v>33.76</v>
      </c>
      <c r="Q2673" s="5" t="str">
        <f>LEFT(N2673, SEARCH("/",N2673,1)-1)</f>
        <v>technology</v>
      </c>
      <c r="R2673" s="5" t="str">
        <f>RIGHT(N2673, LEN(N2673) - LEN(Q2673) - 1)</f>
        <v>makerspaces</v>
      </c>
      <c r="S2673" s="11">
        <f>(((J2673/60)/60)/24)+DATE(1970,1,1)</f>
        <v>41962.749027777783</v>
      </c>
      <c r="T2673" s="12">
        <f>(((I2673/60)/60)/24)+DATE(1970,1,1)</f>
        <v>41992.818055555559</v>
      </c>
      <c r="U2673" s="14">
        <f>YEAR(T2673)</f>
        <v>2014</v>
      </c>
    </row>
    <row r="2674" spans="1:21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>ROUND(((E2674 / D2674)*100), 0)</f>
        <v>33</v>
      </c>
      <c r="P2674">
        <f>IF(L2674&lt;&gt;0, ROUND(E2674/L2674, 2), 0)</f>
        <v>70.62</v>
      </c>
      <c r="Q2674" s="5" t="str">
        <f>LEFT(N2674, SEARCH("/",N2674,1)-1)</f>
        <v>technology</v>
      </c>
      <c r="R2674" s="5" t="str">
        <f>RIGHT(N2674, LEN(N2674) - LEN(Q2674) - 1)</f>
        <v>makerspaces</v>
      </c>
      <c r="S2674" s="11">
        <f>(((J2674/60)/60)/24)+DATE(1970,1,1)</f>
        <v>42344.884143518517</v>
      </c>
      <c r="T2674" s="12">
        <f>(((I2674/60)/60)/24)+DATE(1970,1,1)</f>
        <v>42366.25</v>
      </c>
      <c r="U2674" s="14">
        <f>YEAR(T2674)</f>
        <v>2015</v>
      </c>
    </row>
    <row r="2675" spans="1:21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>ROUND(((E2675 / D2675)*100), 0)</f>
        <v>28</v>
      </c>
      <c r="P2675">
        <f>IF(L2675&lt;&gt;0, ROUND(E2675/L2675, 2), 0)</f>
        <v>167.15</v>
      </c>
      <c r="Q2675" s="5" t="str">
        <f>LEFT(N2675, SEARCH("/",N2675,1)-1)</f>
        <v>technology</v>
      </c>
      <c r="R2675" s="5" t="str">
        <f>RIGHT(N2675, LEN(N2675) - LEN(Q2675) - 1)</f>
        <v>makerspaces</v>
      </c>
      <c r="S2675" s="11">
        <f>(((J2675/60)/60)/24)+DATE(1970,1,1)</f>
        <v>41912.541655092595</v>
      </c>
      <c r="T2675" s="12">
        <f>(((I2675/60)/60)/24)+DATE(1970,1,1)</f>
        <v>41941.947916666664</v>
      </c>
      <c r="U2675" s="14">
        <f>YEAR(T2675)</f>
        <v>2014</v>
      </c>
    </row>
    <row r="2676" spans="1:21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>ROUND(((E2676 / D2676)*100), 0)</f>
        <v>63</v>
      </c>
      <c r="P2676">
        <f>IF(L2676&lt;&gt;0, ROUND(E2676/L2676, 2), 0)</f>
        <v>128.62</v>
      </c>
      <c r="Q2676" s="5" t="str">
        <f>LEFT(N2676, SEARCH("/",N2676,1)-1)</f>
        <v>technology</v>
      </c>
      <c r="R2676" s="5" t="str">
        <f>RIGHT(N2676, LEN(N2676) - LEN(Q2676) - 1)</f>
        <v>makerspaces</v>
      </c>
      <c r="S2676" s="11">
        <f>(((J2676/60)/60)/24)+DATE(1970,1,1)</f>
        <v>42529.632754629631</v>
      </c>
      <c r="T2676" s="12">
        <f>(((I2676/60)/60)/24)+DATE(1970,1,1)</f>
        <v>42556.207638888889</v>
      </c>
      <c r="U2676" s="14">
        <f>YEAR(T2676)</f>
        <v>2016</v>
      </c>
    </row>
    <row r="2677" spans="1:21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>ROUND(((E2677 / D2677)*100), 0)</f>
        <v>8</v>
      </c>
      <c r="P2677">
        <f>IF(L2677&lt;&gt;0, ROUND(E2677/L2677, 2), 0)</f>
        <v>65.41</v>
      </c>
      <c r="Q2677" s="5" t="str">
        <f>LEFT(N2677, SEARCH("/",N2677,1)-1)</f>
        <v>technology</v>
      </c>
      <c r="R2677" s="5" t="str">
        <f>RIGHT(N2677, LEN(N2677) - LEN(Q2677) - 1)</f>
        <v>makerspaces</v>
      </c>
      <c r="S2677" s="11">
        <f>(((J2677/60)/60)/24)+DATE(1970,1,1)</f>
        <v>41923.857511574075</v>
      </c>
      <c r="T2677" s="12">
        <f>(((I2677/60)/60)/24)+DATE(1970,1,1)</f>
        <v>41953.899178240739</v>
      </c>
      <c r="U2677" s="14">
        <f>YEAR(T2677)</f>
        <v>2014</v>
      </c>
    </row>
    <row r="2678" spans="1:21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>ROUND(((E2678 / D2678)*100), 0)</f>
        <v>50</v>
      </c>
      <c r="P2678">
        <f>IF(L2678&lt;&gt;0, ROUND(E2678/L2678, 2), 0)</f>
        <v>117.56</v>
      </c>
      <c r="Q2678" s="5" t="str">
        <f>LEFT(N2678, SEARCH("/",N2678,1)-1)</f>
        <v>technology</v>
      </c>
      <c r="R2678" s="5" t="str">
        <f>RIGHT(N2678, LEN(N2678) - LEN(Q2678) - 1)</f>
        <v>makerspaces</v>
      </c>
      <c r="S2678" s="11">
        <f>(((J2678/60)/60)/24)+DATE(1970,1,1)</f>
        <v>42482.624699074076</v>
      </c>
      <c r="T2678" s="12">
        <f>(((I2678/60)/60)/24)+DATE(1970,1,1)</f>
        <v>42512.624699074076</v>
      </c>
      <c r="U2678" s="14">
        <f>YEAR(T2678)</f>
        <v>2016</v>
      </c>
    </row>
    <row r="2679" spans="1:21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>ROUND(((E2679 / D2679)*100), 0)</f>
        <v>18</v>
      </c>
      <c r="P2679">
        <f>IF(L2679&lt;&gt;0, ROUND(E2679/L2679, 2), 0)</f>
        <v>126.48</v>
      </c>
      <c r="Q2679" s="5" t="str">
        <f>LEFT(N2679, SEARCH("/",N2679,1)-1)</f>
        <v>technology</v>
      </c>
      <c r="R2679" s="5" t="str">
        <f>RIGHT(N2679, LEN(N2679) - LEN(Q2679) - 1)</f>
        <v>makerspaces</v>
      </c>
      <c r="S2679" s="11">
        <f>(((J2679/60)/60)/24)+DATE(1970,1,1)</f>
        <v>41793.029432870368</v>
      </c>
      <c r="T2679" s="12">
        <f>(((I2679/60)/60)/24)+DATE(1970,1,1)</f>
        <v>41823.029432870368</v>
      </c>
      <c r="U2679" s="14">
        <f>YEAR(T2679)</f>
        <v>2014</v>
      </c>
    </row>
    <row r="2680" spans="1:21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>ROUND(((E2680 / D2680)*100), 0)</f>
        <v>0</v>
      </c>
      <c r="P2680">
        <f>IF(L2680&lt;&gt;0, ROUND(E2680/L2680, 2), 0)</f>
        <v>550</v>
      </c>
      <c r="Q2680" s="5" t="str">
        <f>LEFT(N2680, SEARCH("/",N2680,1)-1)</f>
        <v>technology</v>
      </c>
      <c r="R2680" s="5" t="str">
        <f>RIGHT(N2680, LEN(N2680) - LEN(Q2680) - 1)</f>
        <v>makerspaces</v>
      </c>
      <c r="S2680" s="11">
        <f>(((J2680/60)/60)/24)+DATE(1970,1,1)</f>
        <v>42241.798206018517</v>
      </c>
      <c r="T2680" s="12">
        <f>(((I2680/60)/60)/24)+DATE(1970,1,1)</f>
        <v>42271.798206018517</v>
      </c>
      <c r="U2680" s="14">
        <f>YEAR(T2680)</f>
        <v>2015</v>
      </c>
    </row>
    <row r="2681" spans="1:21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>ROUND(((E2681 / D2681)*100), 0)</f>
        <v>0</v>
      </c>
      <c r="P2681">
        <f>IF(L2681&lt;&gt;0, ROUND(E2681/L2681, 2), 0)</f>
        <v>44</v>
      </c>
      <c r="Q2681" s="5" t="str">
        <f>LEFT(N2681, SEARCH("/",N2681,1)-1)</f>
        <v>technology</v>
      </c>
      <c r="R2681" s="5" t="str">
        <f>RIGHT(N2681, LEN(N2681) - LEN(Q2681) - 1)</f>
        <v>makerspaces</v>
      </c>
      <c r="S2681" s="11">
        <f>(((J2681/60)/60)/24)+DATE(1970,1,1)</f>
        <v>42033.001087962963</v>
      </c>
      <c r="T2681" s="12">
        <f>(((I2681/60)/60)/24)+DATE(1970,1,1)</f>
        <v>42063.001087962963</v>
      </c>
      <c r="U2681" s="14">
        <f>YEAR(T2681)</f>
        <v>2015</v>
      </c>
    </row>
    <row r="2682" spans="1:21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>ROUND(((E2682 / D2682)*100), 0)</f>
        <v>1</v>
      </c>
      <c r="P2682">
        <f>IF(L2682&lt;&gt;0, ROUND(E2682/L2682, 2), 0)</f>
        <v>69</v>
      </c>
      <c r="Q2682" s="5" t="str">
        <f>LEFT(N2682, SEARCH("/",N2682,1)-1)</f>
        <v>technology</v>
      </c>
      <c r="R2682" s="5" t="str">
        <f>RIGHT(N2682, LEN(N2682) - LEN(Q2682) - 1)</f>
        <v>makerspaces</v>
      </c>
      <c r="S2682" s="11">
        <f>(((J2682/60)/60)/24)+DATE(1970,1,1)</f>
        <v>42436.211701388893</v>
      </c>
      <c r="T2682" s="12">
        <f>(((I2682/60)/60)/24)+DATE(1970,1,1)</f>
        <v>42466.170034722221</v>
      </c>
      <c r="U2682" s="14">
        <f>YEAR(T2682)</f>
        <v>2016</v>
      </c>
    </row>
    <row r="2683" spans="1:21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>ROUND(((E2683 / D2683)*100), 0)</f>
        <v>1</v>
      </c>
      <c r="P2683">
        <f>IF(L2683&lt;&gt;0, ROUND(E2683/L2683, 2), 0)</f>
        <v>27.5</v>
      </c>
      <c r="Q2683" s="5" t="str">
        <f>LEFT(N2683, SEARCH("/",N2683,1)-1)</f>
        <v>food</v>
      </c>
      <c r="R2683" s="5" t="str">
        <f>RIGHT(N2683, LEN(N2683) - LEN(Q2683) - 1)</f>
        <v>food trucks</v>
      </c>
      <c r="S2683" s="11">
        <f>(((J2683/60)/60)/24)+DATE(1970,1,1)</f>
        <v>41805.895254629628</v>
      </c>
      <c r="T2683" s="12">
        <f>(((I2683/60)/60)/24)+DATE(1970,1,1)</f>
        <v>41830.895254629628</v>
      </c>
      <c r="U2683" s="14">
        <f>YEAR(T2683)</f>
        <v>2014</v>
      </c>
    </row>
    <row r="2684" spans="1:21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>ROUND(((E2684 / D2684)*100), 0)</f>
        <v>28</v>
      </c>
      <c r="P2684">
        <f>IF(L2684&lt;&gt;0, ROUND(E2684/L2684, 2), 0)</f>
        <v>84.9</v>
      </c>
      <c r="Q2684" s="5" t="str">
        <f>LEFT(N2684, SEARCH("/",N2684,1)-1)</f>
        <v>food</v>
      </c>
      <c r="R2684" s="5" t="str">
        <f>RIGHT(N2684, LEN(N2684) - LEN(Q2684) - 1)</f>
        <v>food trucks</v>
      </c>
      <c r="S2684" s="11">
        <f>(((J2684/60)/60)/24)+DATE(1970,1,1)</f>
        <v>41932.871990740743</v>
      </c>
      <c r="T2684" s="12">
        <f>(((I2684/60)/60)/24)+DATE(1970,1,1)</f>
        <v>41965.249305555553</v>
      </c>
      <c r="U2684" s="14">
        <f>YEAR(T2684)</f>
        <v>2014</v>
      </c>
    </row>
    <row r="2685" spans="1:21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>ROUND(((E2685 / D2685)*100), 0)</f>
        <v>0</v>
      </c>
      <c r="P2685">
        <f>IF(L2685&lt;&gt;0, ROUND(E2685/L2685, 2), 0)</f>
        <v>12</v>
      </c>
      <c r="Q2685" s="5" t="str">
        <f>LEFT(N2685, SEARCH("/",N2685,1)-1)</f>
        <v>food</v>
      </c>
      <c r="R2685" s="5" t="str">
        <f>RIGHT(N2685, LEN(N2685) - LEN(Q2685) - 1)</f>
        <v>food trucks</v>
      </c>
      <c r="S2685" s="11">
        <f>(((J2685/60)/60)/24)+DATE(1970,1,1)</f>
        <v>42034.75509259259</v>
      </c>
      <c r="T2685" s="12">
        <f>(((I2685/60)/60)/24)+DATE(1970,1,1)</f>
        <v>42064.75509259259</v>
      </c>
      <c r="U2685" s="14">
        <f>YEAR(T2685)</f>
        <v>2015</v>
      </c>
    </row>
    <row r="2686" spans="1:21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>ROUND(((E2686 / D2686)*100), 0)</f>
        <v>1</v>
      </c>
      <c r="P2686">
        <f>IF(L2686&lt;&gt;0, ROUND(E2686/L2686, 2), 0)</f>
        <v>200</v>
      </c>
      <c r="Q2686" s="5" t="str">
        <f>LEFT(N2686, SEARCH("/",N2686,1)-1)</f>
        <v>food</v>
      </c>
      <c r="R2686" s="5" t="str">
        <f>RIGHT(N2686, LEN(N2686) - LEN(Q2686) - 1)</f>
        <v>food trucks</v>
      </c>
      <c r="S2686" s="11">
        <f>(((J2686/60)/60)/24)+DATE(1970,1,1)</f>
        <v>41820.914641203701</v>
      </c>
      <c r="T2686" s="12">
        <f>(((I2686/60)/60)/24)+DATE(1970,1,1)</f>
        <v>41860.914641203701</v>
      </c>
      <c r="U2686" s="14">
        <f>YEAR(T2686)</f>
        <v>2014</v>
      </c>
    </row>
    <row r="2687" spans="1:21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>ROUND(((E2687 / D2687)*100), 0)</f>
        <v>0</v>
      </c>
      <c r="P2687">
        <f>IF(L2687&lt;&gt;0, ROUND(E2687/L2687, 2), 0)</f>
        <v>10</v>
      </c>
      <c r="Q2687" s="5" t="str">
        <f>LEFT(N2687, SEARCH("/",N2687,1)-1)</f>
        <v>food</v>
      </c>
      <c r="R2687" s="5" t="str">
        <f>RIGHT(N2687, LEN(N2687) - LEN(Q2687) - 1)</f>
        <v>food trucks</v>
      </c>
      <c r="S2687" s="11">
        <f>(((J2687/60)/60)/24)+DATE(1970,1,1)</f>
        <v>42061.69594907407</v>
      </c>
      <c r="T2687" s="12">
        <f>(((I2687/60)/60)/24)+DATE(1970,1,1)</f>
        <v>42121.654282407413</v>
      </c>
      <c r="U2687" s="14">
        <f>YEAR(T2687)</f>
        <v>2015</v>
      </c>
    </row>
    <row r="2688" spans="1:21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>ROUND(((E2688 / D2688)*100), 0)</f>
        <v>0</v>
      </c>
      <c r="P2688">
        <f>IF(L2688&lt;&gt;0, ROUND(E2688/L2688, 2), 0)</f>
        <v>0</v>
      </c>
      <c r="Q2688" s="5" t="str">
        <f>LEFT(N2688, SEARCH("/",N2688,1)-1)</f>
        <v>food</v>
      </c>
      <c r="R2688" s="5" t="str">
        <f>RIGHT(N2688, LEN(N2688) - LEN(Q2688) - 1)</f>
        <v>food trucks</v>
      </c>
      <c r="S2688" s="11">
        <f>(((J2688/60)/60)/24)+DATE(1970,1,1)</f>
        <v>41892.974803240737</v>
      </c>
      <c r="T2688" s="12">
        <f>(((I2688/60)/60)/24)+DATE(1970,1,1)</f>
        <v>41912.974803240737</v>
      </c>
      <c r="U2688" s="14">
        <f>YEAR(T2688)</f>
        <v>2014</v>
      </c>
    </row>
    <row r="2689" spans="1:21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>ROUND(((E2689 / D2689)*100), 0)</f>
        <v>0</v>
      </c>
      <c r="P2689">
        <f>IF(L2689&lt;&gt;0, ROUND(E2689/L2689, 2), 0)</f>
        <v>0</v>
      </c>
      <c r="Q2689" s="5" t="str">
        <f>LEFT(N2689, SEARCH("/",N2689,1)-1)</f>
        <v>food</v>
      </c>
      <c r="R2689" s="5" t="str">
        <f>RIGHT(N2689, LEN(N2689) - LEN(Q2689) - 1)</f>
        <v>food trucks</v>
      </c>
      <c r="S2689" s="11">
        <f>(((J2689/60)/60)/24)+DATE(1970,1,1)</f>
        <v>42154.64025462963</v>
      </c>
      <c r="T2689" s="12">
        <f>(((I2689/60)/60)/24)+DATE(1970,1,1)</f>
        <v>42184.64025462963</v>
      </c>
      <c r="U2689" s="14">
        <f>YEAR(T2689)</f>
        <v>2015</v>
      </c>
    </row>
    <row r="2690" spans="1:21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>ROUND(((E2690 / D2690)*100), 0)</f>
        <v>0</v>
      </c>
      <c r="P2690">
        <f>IF(L2690&lt;&gt;0, ROUND(E2690/L2690, 2), 0)</f>
        <v>5.29</v>
      </c>
      <c r="Q2690" s="5" t="str">
        <f>LEFT(N2690, SEARCH("/",N2690,1)-1)</f>
        <v>food</v>
      </c>
      <c r="R2690" s="5" t="str">
        <f>RIGHT(N2690, LEN(N2690) - LEN(Q2690) - 1)</f>
        <v>food trucks</v>
      </c>
      <c r="S2690" s="11">
        <f>(((J2690/60)/60)/24)+DATE(1970,1,1)</f>
        <v>42028.118865740747</v>
      </c>
      <c r="T2690" s="12">
        <f>(((I2690/60)/60)/24)+DATE(1970,1,1)</f>
        <v>42059.125</v>
      </c>
      <c r="U2690" s="14">
        <f>YEAR(T2690)</f>
        <v>2015</v>
      </c>
    </row>
    <row r="2691" spans="1:21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>ROUND(((E2691 / D2691)*100), 0)</f>
        <v>0</v>
      </c>
      <c r="P2691">
        <f>IF(L2691&lt;&gt;0, ROUND(E2691/L2691, 2), 0)</f>
        <v>1</v>
      </c>
      <c r="Q2691" s="5" t="str">
        <f>LEFT(N2691, SEARCH("/",N2691,1)-1)</f>
        <v>food</v>
      </c>
      <c r="R2691" s="5" t="str">
        <f>RIGHT(N2691, LEN(N2691) - LEN(Q2691) - 1)</f>
        <v>food trucks</v>
      </c>
      <c r="S2691" s="11">
        <f>(((J2691/60)/60)/24)+DATE(1970,1,1)</f>
        <v>42551.961689814809</v>
      </c>
      <c r="T2691" s="12">
        <f>(((I2691/60)/60)/24)+DATE(1970,1,1)</f>
        <v>42581.961689814809</v>
      </c>
      <c r="U2691" s="14">
        <f>YEAR(T2691)</f>
        <v>2016</v>
      </c>
    </row>
    <row r="2692" spans="1:21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>ROUND(((E2692 / D2692)*100), 0)</f>
        <v>11</v>
      </c>
      <c r="P2692">
        <f>IF(L2692&lt;&gt;0, ROUND(E2692/L2692, 2), 0)</f>
        <v>72.760000000000005</v>
      </c>
      <c r="Q2692" s="5" t="str">
        <f>LEFT(N2692, SEARCH("/",N2692,1)-1)</f>
        <v>food</v>
      </c>
      <c r="R2692" s="5" t="str">
        <f>RIGHT(N2692, LEN(N2692) - LEN(Q2692) - 1)</f>
        <v>food trucks</v>
      </c>
      <c r="S2692" s="11">
        <f>(((J2692/60)/60)/24)+DATE(1970,1,1)</f>
        <v>42113.105046296296</v>
      </c>
      <c r="T2692" s="12">
        <f>(((I2692/60)/60)/24)+DATE(1970,1,1)</f>
        <v>42158.105046296296</v>
      </c>
      <c r="U2692" s="14">
        <f>YEAR(T2692)</f>
        <v>2015</v>
      </c>
    </row>
    <row r="2693" spans="1:21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>ROUND(((E2693 / D2693)*100), 0)</f>
        <v>0</v>
      </c>
      <c r="P2693">
        <f>IF(L2693&lt;&gt;0, ROUND(E2693/L2693, 2), 0)</f>
        <v>17.5</v>
      </c>
      <c r="Q2693" s="5" t="str">
        <f>LEFT(N2693, SEARCH("/",N2693,1)-1)</f>
        <v>food</v>
      </c>
      <c r="R2693" s="5" t="str">
        <f>RIGHT(N2693, LEN(N2693) - LEN(Q2693) - 1)</f>
        <v>food trucks</v>
      </c>
      <c r="S2693" s="11">
        <f>(((J2693/60)/60)/24)+DATE(1970,1,1)</f>
        <v>42089.724039351851</v>
      </c>
      <c r="T2693" s="12">
        <f>(((I2693/60)/60)/24)+DATE(1970,1,1)</f>
        <v>42134.724039351851</v>
      </c>
      <c r="U2693" s="14">
        <f>YEAR(T2693)</f>
        <v>2015</v>
      </c>
    </row>
    <row r="2694" spans="1:21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>ROUND(((E2694 / D2694)*100), 0)</f>
        <v>1</v>
      </c>
      <c r="P2694">
        <f>IF(L2694&lt;&gt;0, ROUND(E2694/L2694, 2), 0)</f>
        <v>25</v>
      </c>
      <c r="Q2694" s="5" t="str">
        <f>LEFT(N2694, SEARCH("/",N2694,1)-1)</f>
        <v>food</v>
      </c>
      <c r="R2694" s="5" t="str">
        <f>RIGHT(N2694, LEN(N2694) - LEN(Q2694) - 1)</f>
        <v>food trucks</v>
      </c>
      <c r="S2694" s="11">
        <f>(((J2694/60)/60)/24)+DATE(1970,1,1)</f>
        <v>42058.334027777775</v>
      </c>
      <c r="T2694" s="12">
        <f>(((I2694/60)/60)/24)+DATE(1970,1,1)</f>
        <v>42088.292361111111</v>
      </c>
      <c r="U2694" s="14">
        <f>YEAR(T2694)</f>
        <v>2015</v>
      </c>
    </row>
    <row r="2695" spans="1:21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>ROUND(((E2695 / D2695)*100), 0)</f>
        <v>1</v>
      </c>
      <c r="P2695">
        <f>IF(L2695&lt;&gt;0, ROUND(E2695/L2695, 2), 0)</f>
        <v>13.33</v>
      </c>
      <c r="Q2695" s="5" t="str">
        <f>LEFT(N2695, SEARCH("/",N2695,1)-1)</f>
        <v>food</v>
      </c>
      <c r="R2695" s="5" t="str">
        <f>RIGHT(N2695, LEN(N2695) - LEN(Q2695) - 1)</f>
        <v>food trucks</v>
      </c>
      <c r="S2695" s="11">
        <f>(((J2695/60)/60)/24)+DATE(1970,1,1)</f>
        <v>41834.138495370367</v>
      </c>
      <c r="T2695" s="12">
        <f>(((I2695/60)/60)/24)+DATE(1970,1,1)</f>
        <v>41864.138495370367</v>
      </c>
      <c r="U2695" s="14">
        <f>YEAR(T2695)</f>
        <v>2014</v>
      </c>
    </row>
    <row r="2696" spans="1:21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>ROUND(((E2696 / D2696)*100), 0)</f>
        <v>0</v>
      </c>
      <c r="P2696">
        <f>IF(L2696&lt;&gt;0, ROUND(E2696/L2696, 2), 0)</f>
        <v>1</v>
      </c>
      <c r="Q2696" s="5" t="str">
        <f>LEFT(N2696, SEARCH("/",N2696,1)-1)</f>
        <v>food</v>
      </c>
      <c r="R2696" s="5" t="str">
        <f>RIGHT(N2696, LEN(N2696) - LEN(Q2696) - 1)</f>
        <v>food trucks</v>
      </c>
      <c r="S2696" s="11">
        <f>(((J2696/60)/60)/24)+DATE(1970,1,1)</f>
        <v>41878.140497685185</v>
      </c>
      <c r="T2696" s="12">
        <f>(((I2696/60)/60)/24)+DATE(1970,1,1)</f>
        <v>41908.140497685185</v>
      </c>
      <c r="U2696" s="14">
        <f>YEAR(T2696)</f>
        <v>2014</v>
      </c>
    </row>
    <row r="2697" spans="1:21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>ROUND(((E2697 / D2697)*100), 0)</f>
        <v>0</v>
      </c>
      <c r="P2697">
        <f>IF(L2697&lt;&gt;0, ROUND(E2697/L2697, 2), 0)</f>
        <v>23.67</v>
      </c>
      <c r="Q2697" s="5" t="str">
        <f>LEFT(N2697, SEARCH("/",N2697,1)-1)</f>
        <v>food</v>
      </c>
      <c r="R2697" s="5" t="str">
        <f>RIGHT(N2697, LEN(N2697) - LEN(Q2697) - 1)</f>
        <v>food trucks</v>
      </c>
      <c r="S2697" s="11">
        <f>(((J2697/60)/60)/24)+DATE(1970,1,1)</f>
        <v>42048.181921296295</v>
      </c>
      <c r="T2697" s="12">
        <f>(((I2697/60)/60)/24)+DATE(1970,1,1)</f>
        <v>42108.14025462963</v>
      </c>
      <c r="U2697" s="14">
        <f>YEAR(T2697)</f>
        <v>2015</v>
      </c>
    </row>
    <row r="2698" spans="1:21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>ROUND(((E2698 / D2698)*100), 0)</f>
        <v>6</v>
      </c>
      <c r="P2698">
        <f>IF(L2698&lt;&gt;0, ROUND(E2698/L2698, 2), 0)</f>
        <v>89.21</v>
      </c>
      <c r="Q2698" s="5" t="str">
        <f>LEFT(N2698, SEARCH("/",N2698,1)-1)</f>
        <v>food</v>
      </c>
      <c r="R2698" s="5" t="str">
        <f>RIGHT(N2698, LEN(N2698) - LEN(Q2698) - 1)</f>
        <v>food trucks</v>
      </c>
      <c r="S2698" s="11">
        <f>(((J2698/60)/60)/24)+DATE(1970,1,1)</f>
        <v>41964.844444444447</v>
      </c>
      <c r="T2698" s="12">
        <f>(((I2698/60)/60)/24)+DATE(1970,1,1)</f>
        <v>41998.844444444447</v>
      </c>
      <c r="U2698" s="14">
        <f>YEAR(T2698)</f>
        <v>2014</v>
      </c>
    </row>
    <row r="2699" spans="1:21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>ROUND(((E2699 / D2699)*100), 0)</f>
        <v>26</v>
      </c>
      <c r="P2699">
        <f>IF(L2699&lt;&gt;0, ROUND(E2699/L2699, 2), 0)</f>
        <v>116.56</v>
      </c>
      <c r="Q2699" s="5" t="str">
        <f>LEFT(N2699, SEARCH("/",N2699,1)-1)</f>
        <v>food</v>
      </c>
      <c r="R2699" s="5" t="str">
        <f>RIGHT(N2699, LEN(N2699) - LEN(Q2699) - 1)</f>
        <v>food trucks</v>
      </c>
      <c r="S2699" s="11">
        <f>(((J2699/60)/60)/24)+DATE(1970,1,1)</f>
        <v>42187.940081018518</v>
      </c>
      <c r="T2699" s="12">
        <f>(((I2699/60)/60)/24)+DATE(1970,1,1)</f>
        <v>42218.916666666672</v>
      </c>
      <c r="U2699" s="14">
        <f>YEAR(T2699)</f>
        <v>2015</v>
      </c>
    </row>
    <row r="2700" spans="1:21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>ROUND(((E2700 / D2700)*100), 0)</f>
        <v>0</v>
      </c>
      <c r="P2700">
        <f>IF(L2700&lt;&gt;0, ROUND(E2700/L2700, 2), 0)</f>
        <v>13.01</v>
      </c>
      <c r="Q2700" s="5" t="str">
        <f>LEFT(N2700, SEARCH("/",N2700,1)-1)</f>
        <v>food</v>
      </c>
      <c r="R2700" s="5" t="str">
        <f>RIGHT(N2700, LEN(N2700) - LEN(Q2700) - 1)</f>
        <v>food trucks</v>
      </c>
      <c r="S2700" s="11">
        <f>(((J2700/60)/60)/24)+DATE(1970,1,1)</f>
        <v>41787.898240740738</v>
      </c>
      <c r="T2700" s="12">
        <f>(((I2700/60)/60)/24)+DATE(1970,1,1)</f>
        <v>41817.898240740738</v>
      </c>
      <c r="U2700" s="14">
        <f>YEAR(T2700)</f>
        <v>2014</v>
      </c>
    </row>
    <row r="2701" spans="1:21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>ROUND(((E2701 / D2701)*100), 0)</f>
        <v>0</v>
      </c>
      <c r="P2701">
        <f>IF(L2701&lt;&gt;0, ROUND(E2701/L2701, 2), 0)</f>
        <v>0</v>
      </c>
      <c r="Q2701" s="5" t="str">
        <f>LEFT(N2701, SEARCH("/",N2701,1)-1)</f>
        <v>food</v>
      </c>
      <c r="R2701" s="5" t="str">
        <f>RIGHT(N2701, LEN(N2701) - LEN(Q2701) - 1)</f>
        <v>food trucks</v>
      </c>
      <c r="S2701" s="11">
        <f>(((J2701/60)/60)/24)+DATE(1970,1,1)</f>
        <v>41829.896562499998</v>
      </c>
      <c r="T2701" s="12">
        <f>(((I2701/60)/60)/24)+DATE(1970,1,1)</f>
        <v>41859.896562499998</v>
      </c>
      <c r="U2701" s="14">
        <f>YEAR(T2701)</f>
        <v>2014</v>
      </c>
    </row>
    <row r="2702" spans="1:21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>ROUND(((E2702 / D2702)*100), 0)</f>
        <v>1</v>
      </c>
      <c r="P2702">
        <f>IF(L2702&lt;&gt;0, ROUND(E2702/L2702, 2), 0)</f>
        <v>17.5</v>
      </c>
      <c r="Q2702" s="5" t="str">
        <f>LEFT(N2702, SEARCH("/",N2702,1)-1)</f>
        <v>food</v>
      </c>
      <c r="R2702" s="5" t="str">
        <f>RIGHT(N2702, LEN(N2702) - LEN(Q2702) - 1)</f>
        <v>food trucks</v>
      </c>
      <c r="S2702" s="11">
        <f>(((J2702/60)/60)/24)+DATE(1970,1,1)</f>
        <v>41870.87467592593</v>
      </c>
      <c r="T2702" s="12">
        <f>(((I2702/60)/60)/24)+DATE(1970,1,1)</f>
        <v>41900.87467592593</v>
      </c>
      <c r="U2702" s="14">
        <f>YEAR(T2702)</f>
        <v>2014</v>
      </c>
    </row>
    <row r="2703" spans="1:21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>ROUND(((E2703 / D2703)*100), 0)</f>
        <v>46</v>
      </c>
      <c r="P2703">
        <f>IF(L2703&lt;&gt;0, ROUND(E2703/L2703, 2), 0)</f>
        <v>34.130000000000003</v>
      </c>
      <c r="Q2703" s="5" t="str">
        <f>LEFT(N2703, SEARCH("/",N2703,1)-1)</f>
        <v>theater</v>
      </c>
      <c r="R2703" s="5" t="str">
        <f>RIGHT(N2703, LEN(N2703) - LEN(Q2703) - 1)</f>
        <v>spaces</v>
      </c>
      <c r="S2703" s="11">
        <f>(((J2703/60)/60)/24)+DATE(1970,1,1)</f>
        <v>42801.774699074071</v>
      </c>
      <c r="T2703" s="12">
        <f>(((I2703/60)/60)/24)+DATE(1970,1,1)</f>
        <v>42832.733032407406</v>
      </c>
      <c r="U2703" s="14">
        <f>YEAR(T2703)</f>
        <v>2017</v>
      </c>
    </row>
    <row r="2704" spans="1:21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>ROUND(((E2704 / D2704)*100), 0)</f>
        <v>34</v>
      </c>
      <c r="P2704">
        <f>IF(L2704&lt;&gt;0, ROUND(E2704/L2704, 2), 0)</f>
        <v>132.35</v>
      </c>
      <c r="Q2704" s="5" t="str">
        <f>LEFT(N2704, SEARCH("/",N2704,1)-1)</f>
        <v>theater</v>
      </c>
      <c r="R2704" s="5" t="str">
        <f>RIGHT(N2704, LEN(N2704) - LEN(Q2704) - 1)</f>
        <v>spaces</v>
      </c>
      <c r="S2704" s="11">
        <f>(((J2704/60)/60)/24)+DATE(1970,1,1)</f>
        <v>42800.801817129628</v>
      </c>
      <c r="T2704" s="12">
        <f>(((I2704/60)/60)/24)+DATE(1970,1,1)</f>
        <v>42830.760150462964</v>
      </c>
      <c r="U2704" s="14">
        <f>YEAR(T2704)</f>
        <v>2017</v>
      </c>
    </row>
    <row r="2705" spans="1:21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>ROUND(((E2705 / D2705)*100), 0)</f>
        <v>104</v>
      </c>
      <c r="P2705">
        <f>IF(L2705&lt;&gt;0, ROUND(E2705/L2705, 2), 0)</f>
        <v>922.22</v>
      </c>
      <c r="Q2705" s="5" t="str">
        <f>LEFT(N2705, SEARCH("/",N2705,1)-1)</f>
        <v>theater</v>
      </c>
      <c r="R2705" s="5" t="str">
        <f>RIGHT(N2705, LEN(N2705) - LEN(Q2705) - 1)</f>
        <v>spaces</v>
      </c>
      <c r="S2705" s="11">
        <f>(((J2705/60)/60)/24)+DATE(1970,1,1)</f>
        <v>42756.690162037034</v>
      </c>
      <c r="T2705" s="12">
        <f>(((I2705/60)/60)/24)+DATE(1970,1,1)</f>
        <v>42816.648495370369</v>
      </c>
      <c r="U2705" s="14">
        <f>YEAR(T2705)</f>
        <v>2017</v>
      </c>
    </row>
    <row r="2706" spans="1:21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>ROUND(((E2706 / D2706)*100), 0)</f>
        <v>6</v>
      </c>
      <c r="P2706">
        <f>IF(L2706&lt;&gt;0, ROUND(E2706/L2706, 2), 0)</f>
        <v>163.57</v>
      </c>
      <c r="Q2706" s="5" t="str">
        <f>LEFT(N2706, SEARCH("/",N2706,1)-1)</f>
        <v>theater</v>
      </c>
      <c r="R2706" s="5" t="str">
        <f>RIGHT(N2706, LEN(N2706) - LEN(Q2706) - 1)</f>
        <v>spaces</v>
      </c>
      <c r="S2706" s="11">
        <f>(((J2706/60)/60)/24)+DATE(1970,1,1)</f>
        <v>42787.862430555557</v>
      </c>
      <c r="T2706" s="12">
        <f>(((I2706/60)/60)/24)+DATE(1970,1,1)</f>
        <v>42830.820763888885</v>
      </c>
      <c r="U2706" s="14">
        <f>YEAR(T2706)</f>
        <v>2017</v>
      </c>
    </row>
    <row r="2707" spans="1:21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>ROUND(((E2707 / D2707)*100), 0)</f>
        <v>11</v>
      </c>
      <c r="P2707">
        <f>IF(L2707&lt;&gt;0, ROUND(E2707/L2707, 2), 0)</f>
        <v>217.38</v>
      </c>
      <c r="Q2707" s="5" t="str">
        <f>LEFT(N2707, SEARCH("/",N2707,1)-1)</f>
        <v>theater</v>
      </c>
      <c r="R2707" s="5" t="str">
        <f>RIGHT(N2707, LEN(N2707) - LEN(Q2707) - 1)</f>
        <v>spaces</v>
      </c>
      <c r="S2707" s="11">
        <f>(((J2707/60)/60)/24)+DATE(1970,1,1)</f>
        <v>42773.916180555556</v>
      </c>
      <c r="T2707" s="12">
        <f>(((I2707/60)/60)/24)+DATE(1970,1,1)</f>
        <v>42818.874513888892</v>
      </c>
      <c r="U2707" s="14">
        <f>YEAR(T2707)</f>
        <v>2017</v>
      </c>
    </row>
    <row r="2708" spans="1:21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>ROUND(((E2708 / D2708)*100), 0)</f>
        <v>112</v>
      </c>
      <c r="P2708">
        <f>IF(L2708&lt;&gt;0, ROUND(E2708/L2708, 2), 0)</f>
        <v>149.44</v>
      </c>
      <c r="Q2708" s="5" t="str">
        <f>LEFT(N2708, SEARCH("/",N2708,1)-1)</f>
        <v>theater</v>
      </c>
      <c r="R2708" s="5" t="str">
        <f>RIGHT(N2708, LEN(N2708) - LEN(Q2708) - 1)</f>
        <v>spaces</v>
      </c>
      <c r="S2708" s="11">
        <f>(((J2708/60)/60)/24)+DATE(1970,1,1)</f>
        <v>41899.294942129629</v>
      </c>
      <c r="T2708" s="12">
        <f>(((I2708/60)/60)/24)+DATE(1970,1,1)</f>
        <v>41928.290972222225</v>
      </c>
      <c r="U2708" s="14">
        <f>YEAR(T2708)</f>
        <v>2014</v>
      </c>
    </row>
    <row r="2709" spans="1:21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>ROUND(((E2709 / D2709)*100), 0)</f>
        <v>351</v>
      </c>
      <c r="P2709">
        <f>IF(L2709&lt;&gt;0, ROUND(E2709/L2709, 2), 0)</f>
        <v>71.239999999999995</v>
      </c>
      <c r="Q2709" s="5" t="str">
        <f>LEFT(N2709, SEARCH("/",N2709,1)-1)</f>
        <v>theater</v>
      </c>
      <c r="R2709" s="5" t="str">
        <f>RIGHT(N2709, LEN(N2709) - LEN(Q2709) - 1)</f>
        <v>spaces</v>
      </c>
      <c r="S2709" s="11">
        <f>(((J2709/60)/60)/24)+DATE(1970,1,1)</f>
        <v>41391.782905092594</v>
      </c>
      <c r="T2709" s="12">
        <f>(((I2709/60)/60)/24)+DATE(1970,1,1)</f>
        <v>41421.290972222225</v>
      </c>
      <c r="U2709" s="14">
        <f>YEAR(T2709)</f>
        <v>2013</v>
      </c>
    </row>
    <row r="2710" spans="1:21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>ROUND(((E2710 / D2710)*100), 0)</f>
        <v>233</v>
      </c>
      <c r="P2710">
        <f>IF(L2710&lt;&gt;0, ROUND(E2710/L2710, 2), 0)</f>
        <v>44.46</v>
      </c>
      <c r="Q2710" s="5" t="str">
        <f>LEFT(N2710, SEARCH("/",N2710,1)-1)</f>
        <v>theater</v>
      </c>
      <c r="R2710" s="5" t="str">
        <f>RIGHT(N2710, LEN(N2710) - LEN(Q2710) - 1)</f>
        <v>spaces</v>
      </c>
      <c r="S2710" s="11">
        <f>(((J2710/60)/60)/24)+DATE(1970,1,1)</f>
        <v>42512.698217592595</v>
      </c>
      <c r="T2710" s="12">
        <f>(((I2710/60)/60)/24)+DATE(1970,1,1)</f>
        <v>42572.698217592595</v>
      </c>
      <c r="U2710" s="14">
        <f>YEAR(T2710)</f>
        <v>2016</v>
      </c>
    </row>
    <row r="2711" spans="1:21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>ROUND(((E2711 / D2711)*100), 0)</f>
        <v>102</v>
      </c>
      <c r="P2711">
        <f>IF(L2711&lt;&gt;0, ROUND(E2711/L2711, 2), 0)</f>
        <v>164.94</v>
      </c>
      <c r="Q2711" s="5" t="str">
        <f>LEFT(N2711, SEARCH("/",N2711,1)-1)</f>
        <v>theater</v>
      </c>
      <c r="R2711" s="5" t="str">
        <f>RIGHT(N2711, LEN(N2711) - LEN(Q2711) - 1)</f>
        <v>spaces</v>
      </c>
      <c r="S2711" s="11">
        <f>(((J2711/60)/60)/24)+DATE(1970,1,1)</f>
        <v>42612.149780092594</v>
      </c>
      <c r="T2711" s="12">
        <f>(((I2711/60)/60)/24)+DATE(1970,1,1)</f>
        <v>42647.165972222225</v>
      </c>
      <c r="U2711" s="14">
        <f>YEAR(T2711)</f>
        <v>2016</v>
      </c>
    </row>
    <row r="2712" spans="1:21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>ROUND(((E2712 / D2712)*100), 0)</f>
        <v>154</v>
      </c>
      <c r="P2712">
        <f>IF(L2712&lt;&gt;0, ROUND(E2712/L2712, 2), 0)</f>
        <v>84.87</v>
      </c>
      <c r="Q2712" s="5" t="str">
        <f>LEFT(N2712, SEARCH("/",N2712,1)-1)</f>
        <v>theater</v>
      </c>
      <c r="R2712" s="5" t="str">
        <f>RIGHT(N2712, LEN(N2712) - LEN(Q2712) - 1)</f>
        <v>spaces</v>
      </c>
      <c r="S2712" s="11">
        <f>(((J2712/60)/60)/24)+DATE(1970,1,1)</f>
        <v>41828.229490740741</v>
      </c>
      <c r="T2712" s="12">
        <f>(((I2712/60)/60)/24)+DATE(1970,1,1)</f>
        <v>41860.083333333336</v>
      </c>
      <c r="U2712" s="14">
        <f>YEAR(T2712)</f>
        <v>2014</v>
      </c>
    </row>
    <row r="2713" spans="1:21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>ROUND(((E2713 / D2713)*100), 0)</f>
        <v>101</v>
      </c>
      <c r="P2713">
        <f>IF(L2713&lt;&gt;0, ROUND(E2713/L2713, 2), 0)</f>
        <v>53.95</v>
      </c>
      <c r="Q2713" s="5" t="str">
        <f>LEFT(N2713, SEARCH("/",N2713,1)-1)</f>
        <v>theater</v>
      </c>
      <c r="R2713" s="5" t="str">
        <f>RIGHT(N2713, LEN(N2713) - LEN(Q2713) - 1)</f>
        <v>spaces</v>
      </c>
      <c r="S2713" s="11">
        <f>(((J2713/60)/60)/24)+DATE(1970,1,1)</f>
        <v>41780.745254629634</v>
      </c>
      <c r="T2713" s="12">
        <f>(((I2713/60)/60)/24)+DATE(1970,1,1)</f>
        <v>41810.917361111111</v>
      </c>
      <c r="U2713" s="14">
        <f>YEAR(T2713)</f>
        <v>2014</v>
      </c>
    </row>
    <row r="2714" spans="1:21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>ROUND(((E2714 / D2714)*100), 0)</f>
        <v>131</v>
      </c>
      <c r="P2714">
        <f>IF(L2714&lt;&gt;0, ROUND(E2714/L2714, 2), 0)</f>
        <v>50.53</v>
      </c>
      <c r="Q2714" s="5" t="str">
        <f>LEFT(N2714, SEARCH("/",N2714,1)-1)</f>
        <v>theater</v>
      </c>
      <c r="R2714" s="5" t="str">
        <f>RIGHT(N2714, LEN(N2714) - LEN(Q2714) - 1)</f>
        <v>spaces</v>
      </c>
      <c r="S2714" s="11">
        <f>(((J2714/60)/60)/24)+DATE(1970,1,1)</f>
        <v>41432.062037037038</v>
      </c>
      <c r="T2714" s="12">
        <f>(((I2714/60)/60)/24)+DATE(1970,1,1)</f>
        <v>41468.75</v>
      </c>
      <c r="U2714" s="14">
        <f>YEAR(T2714)</f>
        <v>2013</v>
      </c>
    </row>
    <row r="2715" spans="1:21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>ROUND(((E2715 / D2715)*100), 0)</f>
        <v>102</v>
      </c>
      <c r="P2715">
        <f>IF(L2715&lt;&gt;0, ROUND(E2715/L2715, 2), 0)</f>
        <v>108</v>
      </c>
      <c r="Q2715" s="5" t="str">
        <f>LEFT(N2715, SEARCH("/",N2715,1)-1)</f>
        <v>theater</v>
      </c>
      <c r="R2715" s="5" t="str">
        <f>RIGHT(N2715, LEN(N2715) - LEN(Q2715) - 1)</f>
        <v>spaces</v>
      </c>
      <c r="S2715" s="11">
        <f>(((J2715/60)/60)/24)+DATE(1970,1,1)</f>
        <v>42322.653749999998</v>
      </c>
      <c r="T2715" s="12">
        <f>(((I2715/60)/60)/24)+DATE(1970,1,1)</f>
        <v>42362.653749999998</v>
      </c>
      <c r="U2715" s="14">
        <f>YEAR(T2715)</f>
        <v>2015</v>
      </c>
    </row>
    <row r="2716" spans="1:21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>ROUND(((E2716 / D2716)*100), 0)</f>
        <v>116</v>
      </c>
      <c r="P2716">
        <f>IF(L2716&lt;&gt;0, ROUND(E2716/L2716, 2), 0)</f>
        <v>95.37</v>
      </c>
      <c r="Q2716" s="5" t="str">
        <f>LEFT(N2716, SEARCH("/",N2716,1)-1)</f>
        <v>theater</v>
      </c>
      <c r="R2716" s="5" t="str">
        <f>RIGHT(N2716, LEN(N2716) - LEN(Q2716) - 1)</f>
        <v>spaces</v>
      </c>
      <c r="S2716" s="11">
        <f>(((J2716/60)/60)/24)+DATE(1970,1,1)</f>
        <v>42629.655046296291</v>
      </c>
      <c r="T2716" s="12">
        <f>(((I2716/60)/60)/24)+DATE(1970,1,1)</f>
        <v>42657.958333333328</v>
      </c>
      <c r="U2716" s="14">
        <f>YEAR(T2716)</f>
        <v>2016</v>
      </c>
    </row>
    <row r="2717" spans="1:21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>ROUND(((E2717 / D2717)*100), 0)</f>
        <v>265</v>
      </c>
      <c r="P2717">
        <f>IF(L2717&lt;&gt;0, ROUND(E2717/L2717, 2), 0)</f>
        <v>57.63</v>
      </c>
      <c r="Q2717" s="5" t="str">
        <f>LEFT(N2717, SEARCH("/",N2717,1)-1)</f>
        <v>theater</v>
      </c>
      <c r="R2717" s="5" t="str">
        <f>RIGHT(N2717, LEN(N2717) - LEN(Q2717) - 1)</f>
        <v>spaces</v>
      </c>
      <c r="S2717" s="11">
        <f>(((J2717/60)/60)/24)+DATE(1970,1,1)</f>
        <v>42387.398472222223</v>
      </c>
      <c r="T2717" s="12">
        <f>(((I2717/60)/60)/24)+DATE(1970,1,1)</f>
        <v>42421.398472222223</v>
      </c>
      <c r="U2717" s="14">
        <f>YEAR(T2717)</f>
        <v>2016</v>
      </c>
    </row>
    <row r="2718" spans="1:21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>ROUND(((E2718 / D2718)*100), 0)</f>
        <v>120</v>
      </c>
      <c r="P2718">
        <f>IF(L2718&lt;&gt;0, ROUND(E2718/L2718, 2), 0)</f>
        <v>64.16</v>
      </c>
      <c r="Q2718" s="5" t="str">
        <f>LEFT(N2718, SEARCH("/",N2718,1)-1)</f>
        <v>theater</v>
      </c>
      <c r="R2718" s="5" t="str">
        <f>RIGHT(N2718, LEN(N2718) - LEN(Q2718) - 1)</f>
        <v>spaces</v>
      </c>
      <c r="S2718" s="11">
        <f>(((J2718/60)/60)/24)+DATE(1970,1,1)</f>
        <v>42255.333252314813</v>
      </c>
      <c r="T2718" s="12">
        <f>(((I2718/60)/60)/24)+DATE(1970,1,1)</f>
        <v>42285.333252314813</v>
      </c>
      <c r="U2718" s="14">
        <f>YEAR(T2718)</f>
        <v>2015</v>
      </c>
    </row>
    <row r="2719" spans="1:21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>ROUND(((E2719 / D2719)*100), 0)</f>
        <v>120</v>
      </c>
      <c r="P2719">
        <f>IF(L2719&lt;&gt;0, ROUND(E2719/L2719, 2), 0)</f>
        <v>92.39</v>
      </c>
      <c r="Q2719" s="5" t="str">
        <f>LEFT(N2719, SEARCH("/",N2719,1)-1)</f>
        <v>theater</v>
      </c>
      <c r="R2719" s="5" t="str">
        <f>RIGHT(N2719, LEN(N2719) - LEN(Q2719) - 1)</f>
        <v>spaces</v>
      </c>
      <c r="S2719" s="11">
        <f>(((J2719/60)/60)/24)+DATE(1970,1,1)</f>
        <v>41934.914918981485</v>
      </c>
      <c r="T2719" s="12">
        <f>(((I2719/60)/60)/24)+DATE(1970,1,1)</f>
        <v>41979.956585648149</v>
      </c>
      <c r="U2719" s="14">
        <f>YEAR(T2719)</f>
        <v>2014</v>
      </c>
    </row>
    <row r="2720" spans="1:21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>ROUND(((E2720 / D2720)*100), 0)</f>
        <v>104</v>
      </c>
      <c r="P2720">
        <f>IF(L2720&lt;&gt;0, ROUND(E2720/L2720, 2), 0)</f>
        <v>125.98</v>
      </c>
      <c r="Q2720" s="5" t="str">
        <f>LEFT(N2720, SEARCH("/",N2720,1)-1)</f>
        <v>theater</v>
      </c>
      <c r="R2720" s="5" t="str">
        <f>RIGHT(N2720, LEN(N2720) - LEN(Q2720) - 1)</f>
        <v>spaces</v>
      </c>
      <c r="S2720" s="11">
        <f>(((J2720/60)/60)/24)+DATE(1970,1,1)</f>
        <v>42465.596585648149</v>
      </c>
      <c r="T2720" s="12">
        <f>(((I2720/60)/60)/24)+DATE(1970,1,1)</f>
        <v>42493.958333333328</v>
      </c>
      <c r="U2720" s="14">
        <f>YEAR(T2720)</f>
        <v>2016</v>
      </c>
    </row>
    <row r="2721" spans="1:21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>ROUND(((E2721 / D2721)*100), 0)</f>
        <v>109</v>
      </c>
      <c r="P2721">
        <f>IF(L2721&lt;&gt;0, ROUND(E2721/L2721, 2), 0)</f>
        <v>94.64</v>
      </c>
      <c r="Q2721" s="5" t="str">
        <f>LEFT(N2721, SEARCH("/",N2721,1)-1)</f>
        <v>theater</v>
      </c>
      <c r="R2721" s="5" t="str">
        <f>RIGHT(N2721, LEN(N2721) - LEN(Q2721) - 1)</f>
        <v>spaces</v>
      </c>
      <c r="S2721" s="11">
        <f>(((J2721/60)/60)/24)+DATE(1970,1,1)</f>
        <v>42418.031180555554</v>
      </c>
      <c r="T2721" s="12">
        <f>(((I2721/60)/60)/24)+DATE(1970,1,1)</f>
        <v>42477.989513888882</v>
      </c>
      <c r="U2721" s="14">
        <f>YEAR(T2721)</f>
        <v>2016</v>
      </c>
    </row>
    <row r="2722" spans="1:21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>ROUND(((E2722 / D2722)*100), 0)</f>
        <v>118</v>
      </c>
      <c r="P2722">
        <f>IF(L2722&lt;&gt;0, ROUND(E2722/L2722, 2), 0)</f>
        <v>170.7</v>
      </c>
      <c r="Q2722" s="5" t="str">
        <f>LEFT(N2722, SEARCH("/",N2722,1)-1)</f>
        <v>theater</v>
      </c>
      <c r="R2722" s="5" t="str">
        <f>RIGHT(N2722, LEN(N2722) - LEN(Q2722) - 1)</f>
        <v>spaces</v>
      </c>
      <c r="S2722" s="11">
        <f>(((J2722/60)/60)/24)+DATE(1970,1,1)</f>
        <v>42655.465891203698</v>
      </c>
      <c r="T2722" s="12">
        <f>(((I2722/60)/60)/24)+DATE(1970,1,1)</f>
        <v>42685.507557870369</v>
      </c>
      <c r="U2722" s="14">
        <f>YEAR(T2722)</f>
        <v>2016</v>
      </c>
    </row>
    <row r="2723" spans="1:21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>ROUND(((E2723 / D2723)*100), 0)</f>
        <v>1462</v>
      </c>
      <c r="P2723">
        <f>IF(L2723&lt;&gt;0, ROUND(E2723/L2723, 2), 0)</f>
        <v>40.76</v>
      </c>
      <c r="Q2723" s="5" t="str">
        <f>LEFT(N2723, SEARCH("/",N2723,1)-1)</f>
        <v>technology</v>
      </c>
      <c r="R2723" s="5" t="str">
        <f>RIGHT(N2723, LEN(N2723) - LEN(Q2723) - 1)</f>
        <v>hardware</v>
      </c>
      <c r="S2723" s="11">
        <f>(((J2723/60)/60)/24)+DATE(1970,1,1)</f>
        <v>41493.543958333335</v>
      </c>
      <c r="T2723" s="12">
        <f>(((I2723/60)/60)/24)+DATE(1970,1,1)</f>
        <v>41523.791666666664</v>
      </c>
      <c r="U2723" s="14">
        <f>YEAR(T2723)</f>
        <v>2013</v>
      </c>
    </row>
    <row r="2724" spans="1:21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>ROUND(((E2724 / D2724)*100), 0)</f>
        <v>253</v>
      </c>
      <c r="P2724">
        <f>IF(L2724&lt;&gt;0, ROUND(E2724/L2724, 2), 0)</f>
        <v>68.25</v>
      </c>
      <c r="Q2724" s="5" t="str">
        <f>LEFT(N2724, SEARCH("/",N2724,1)-1)</f>
        <v>technology</v>
      </c>
      <c r="R2724" s="5" t="str">
        <f>RIGHT(N2724, LEN(N2724) - LEN(Q2724) - 1)</f>
        <v>hardware</v>
      </c>
      <c r="S2724" s="11">
        <f>(((J2724/60)/60)/24)+DATE(1970,1,1)</f>
        <v>42704.857094907406</v>
      </c>
      <c r="T2724" s="12">
        <f>(((I2724/60)/60)/24)+DATE(1970,1,1)</f>
        <v>42764.857094907406</v>
      </c>
      <c r="U2724" s="14">
        <f>YEAR(T2724)</f>
        <v>2017</v>
      </c>
    </row>
    <row r="2725" spans="1:21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>ROUND(((E2725 / D2725)*100), 0)</f>
        <v>140</v>
      </c>
      <c r="P2725">
        <f>IF(L2725&lt;&gt;0, ROUND(E2725/L2725, 2), 0)</f>
        <v>95.49</v>
      </c>
      <c r="Q2725" s="5" t="str">
        <f>LEFT(N2725, SEARCH("/",N2725,1)-1)</f>
        <v>technology</v>
      </c>
      <c r="R2725" s="5" t="str">
        <f>RIGHT(N2725, LEN(N2725) - LEN(Q2725) - 1)</f>
        <v>hardware</v>
      </c>
      <c r="S2725" s="11">
        <f>(((J2725/60)/60)/24)+DATE(1970,1,1)</f>
        <v>41944.83898148148</v>
      </c>
      <c r="T2725" s="12">
        <f>(((I2725/60)/60)/24)+DATE(1970,1,1)</f>
        <v>42004.880648148144</v>
      </c>
      <c r="U2725" s="14">
        <f>YEAR(T2725)</f>
        <v>2014</v>
      </c>
    </row>
    <row r="2726" spans="1:21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>ROUND(((E2726 / D2726)*100), 0)</f>
        <v>297</v>
      </c>
      <c r="P2726">
        <f>IF(L2726&lt;&gt;0, ROUND(E2726/L2726, 2), 0)</f>
        <v>7.19</v>
      </c>
      <c r="Q2726" s="5" t="str">
        <f>LEFT(N2726, SEARCH("/",N2726,1)-1)</f>
        <v>technology</v>
      </c>
      <c r="R2726" s="5" t="str">
        <f>RIGHT(N2726, LEN(N2726) - LEN(Q2726) - 1)</f>
        <v>hardware</v>
      </c>
      <c r="S2726" s="11">
        <f>(((J2726/60)/60)/24)+DATE(1970,1,1)</f>
        <v>42199.32707175926</v>
      </c>
      <c r="T2726" s="12">
        <f>(((I2726/60)/60)/24)+DATE(1970,1,1)</f>
        <v>42231.32707175926</v>
      </c>
      <c r="U2726" s="14">
        <f>YEAR(T2726)</f>
        <v>2015</v>
      </c>
    </row>
    <row r="2727" spans="1:21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>ROUND(((E2727 / D2727)*100), 0)</f>
        <v>145</v>
      </c>
      <c r="P2727">
        <f>IF(L2727&lt;&gt;0, ROUND(E2727/L2727, 2), 0)</f>
        <v>511.65</v>
      </c>
      <c r="Q2727" s="5" t="str">
        <f>LEFT(N2727, SEARCH("/",N2727,1)-1)</f>
        <v>technology</v>
      </c>
      <c r="R2727" s="5" t="str">
        <f>RIGHT(N2727, LEN(N2727) - LEN(Q2727) - 1)</f>
        <v>hardware</v>
      </c>
      <c r="S2727" s="11">
        <f>(((J2727/60)/60)/24)+DATE(1970,1,1)</f>
        <v>42745.744618055556</v>
      </c>
      <c r="T2727" s="12">
        <f>(((I2727/60)/60)/24)+DATE(1970,1,1)</f>
        <v>42795.744618055556</v>
      </c>
      <c r="U2727" s="14">
        <f>YEAR(T2727)</f>
        <v>2017</v>
      </c>
    </row>
    <row r="2728" spans="1:21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>ROUND(((E2728 / D2728)*100), 0)</f>
        <v>106</v>
      </c>
      <c r="P2728">
        <f>IF(L2728&lt;&gt;0, ROUND(E2728/L2728, 2), 0)</f>
        <v>261.75</v>
      </c>
      <c r="Q2728" s="5" t="str">
        <f>LEFT(N2728, SEARCH("/",N2728,1)-1)</f>
        <v>technology</v>
      </c>
      <c r="R2728" s="5" t="str">
        <f>RIGHT(N2728, LEN(N2728) - LEN(Q2728) - 1)</f>
        <v>hardware</v>
      </c>
      <c r="S2728" s="11">
        <f>(((J2728/60)/60)/24)+DATE(1970,1,1)</f>
        <v>42452.579988425925</v>
      </c>
      <c r="T2728" s="12">
        <f>(((I2728/60)/60)/24)+DATE(1970,1,1)</f>
        <v>42482.579988425925</v>
      </c>
      <c r="U2728" s="14">
        <f>YEAR(T2728)</f>
        <v>2016</v>
      </c>
    </row>
    <row r="2729" spans="1:21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>ROUND(((E2729 / D2729)*100), 0)</f>
        <v>493</v>
      </c>
      <c r="P2729">
        <f>IF(L2729&lt;&gt;0, ROUND(E2729/L2729, 2), 0)</f>
        <v>69.760000000000005</v>
      </c>
      <c r="Q2729" s="5" t="str">
        <f>LEFT(N2729, SEARCH("/",N2729,1)-1)</f>
        <v>technology</v>
      </c>
      <c r="R2729" s="5" t="str">
        <f>RIGHT(N2729, LEN(N2729) - LEN(Q2729) - 1)</f>
        <v>hardware</v>
      </c>
      <c r="S2729" s="11">
        <f>(((J2729/60)/60)/24)+DATE(1970,1,1)</f>
        <v>42198.676655092597</v>
      </c>
      <c r="T2729" s="12">
        <f>(((I2729/60)/60)/24)+DATE(1970,1,1)</f>
        <v>42223.676655092597</v>
      </c>
      <c r="U2729" s="14">
        <f>YEAR(T2729)</f>
        <v>2015</v>
      </c>
    </row>
    <row r="2730" spans="1:21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>ROUND(((E2730 / D2730)*100), 0)</f>
        <v>202</v>
      </c>
      <c r="P2730">
        <f>IF(L2730&lt;&gt;0, ROUND(E2730/L2730, 2), 0)</f>
        <v>77.23</v>
      </c>
      <c r="Q2730" s="5" t="str">
        <f>LEFT(N2730, SEARCH("/",N2730,1)-1)</f>
        <v>technology</v>
      </c>
      <c r="R2730" s="5" t="str">
        <f>RIGHT(N2730, LEN(N2730) - LEN(Q2730) - 1)</f>
        <v>hardware</v>
      </c>
      <c r="S2730" s="11">
        <f>(((J2730/60)/60)/24)+DATE(1970,1,1)</f>
        <v>42333.59993055556</v>
      </c>
      <c r="T2730" s="12">
        <f>(((I2730/60)/60)/24)+DATE(1970,1,1)</f>
        <v>42368.59993055556</v>
      </c>
      <c r="U2730" s="14">
        <f>YEAR(T2730)</f>
        <v>2015</v>
      </c>
    </row>
    <row r="2731" spans="1:21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>ROUND(((E2731 / D2731)*100), 0)</f>
        <v>104</v>
      </c>
      <c r="P2731">
        <f>IF(L2731&lt;&gt;0, ROUND(E2731/L2731, 2), 0)</f>
        <v>340.57</v>
      </c>
      <c r="Q2731" s="5" t="str">
        <f>LEFT(N2731, SEARCH("/",N2731,1)-1)</f>
        <v>technology</v>
      </c>
      <c r="R2731" s="5" t="str">
        <f>RIGHT(N2731, LEN(N2731) - LEN(Q2731) - 1)</f>
        <v>hardware</v>
      </c>
      <c r="S2731" s="11">
        <f>(((J2731/60)/60)/24)+DATE(1970,1,1)</f>
        <v>42095.240706018521</v>
      </c>
      <c r="T2731" s="12">
        <f>(((I2731/60)/60)/24)+DATE(1970,1,1)</f>
        <v>42125.240706018521</v>
      </c>
      <c r="U2731" s="14">
        <f>YEAR(T2731)</f>
        <v>2015</v>
      </c>
    </row>
    <row r="2732" spans="1:21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>ROUND(((E2732 / D2732)*100), 0)</f>
        <v>170</v>
      </c>
      <c r="P2732">
        <f>IF(L2732&lt;&gt;0, ROUND(E2732/L2732, 2), 0)</f>
        <v>67.42</v>
      </c>
      <c r="Q2732" s="5" t="str">
        <f>LEFT(N2732, SEARCH("/",N2732,1)-1)</f>
        <v>technology</v>
      </c>
      <c r="R2732" s="5" t="str">
        <f>RIGHT(N2732, LEN(N2732) - LEN(Q2732) - 1)</f>
        <v>hardware</v>
      </c>
      <c r="S2732" s="11">
        <f>(((J2732/60)/60)/24)+DATE(1970,1,1)</f>
        <v>41351.541377314818</v>
      </c>
      <c r="T2732" s="12">
        <f>(((I2732/60)/60)/24)+DATE(1970,1,1)</f>
        <v>41386.541377314818</v>
      </c>
      <c r="U2732" s="14">
        <f>YEAR(T2732)</f>
        <v>2013</v>
      </c>
    </row>
    <row r="2733" spans="1:21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>ROUND(((E2733 / D2733)*100), 0)</f>
        <v>104</v>
      </c>
      <c r="P2733">
        <f>IF(L2733&lt;&gt;0, ROUND(E2733/L2733, 2), 0)</f>
        <v>845.7</v>
      </c>
      <c r="Q2733" s="5" t="str">
        <f>LEFT(N2733, SEARCH("/",N2733,1)-1)</f>
        <v>technology</v>
      </c>
      <c r="R2733" s="5" t="str">
        <f>RIGHT(N2733, LEN(N2733) - LEN(Q2733) - 1)</f>
        <v>hardware</v>
      </c>
      <c r="S2733" s="11">
        <f>(((J2733/60)/60)/24)+DATE(1970,1,1)</f>
        <v>41872.525717592594</v>
      </c>
      <c r="T2733" s="12">
        <f>(((I2733/60)/60)/24)+DATE(1970,1,1)</f>
        <v>41930.166666666664</v>
      </c>
      <c r="U2733" s="14">
        <f>YEAR(T2733)</f>
        <v>2014</v>
      </c>
    </row>
    <row r="2734" spans="1:21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>ROUND(((E2734 / D2734)*100), 0)</f>
        <v>118</v>
      </c>
      <c r="P2734">
        <f>IF(L2734&lt;&gt;0, ROUND(E2734/L2734, 2), 0)</f>
        <v>97.19</v>
      </c>
      <c r="Q2734" s="5" t="str">
        <f>LEFT(N2734, SEARCH("/",N2734,1)-1)</f>
        <v>technology</v>
      </c>
      <c r="R2734" s="5" t="str">
        <f>RIGHT(N2734, LEN(N2734) - LEN(Q2734) - 1)</f>
        <v>hardware</v>
      </c>
      <c r="S2734" s="11">
        <f>(((J2734/60)/60)/24)+DATE(1970,1,1)</f>
        <v>41389.808194444442</v>
      </c>
      <c r="T2734" s="12">
        <f>(((I2734/60)/60)/24)+DATE(1970,1,1)</f>
        <v>41422</v>
      </c>
      <c r="U2734" s="14">
        <f>YEAR(T2734)</f>
        <v>2013</v>
      </c>
    </row>
    <row r="2735" spans="1:21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>ROUND(((E2735 / D2735)*100), 0)</f>
        <v>108</v>
      </c>
      <c r="P2735">
        <f>IF(L2735&lt;&gt;0, ROUND(E2735/L2735, 2), 0)</f>
        <v>451.84</v>
      </c>
      <c r="Q2735" s="5" t="str">
        <f>LEFT(N2735, SEARCH("/",N2735,1)-1)</f>
        <v>technology</v>
      </c>
      <c r="R2735" s="5" t="str">
        <f>RIGHT(N2735, LEN(N2735) - LEN(Q2735) - 1)</f>
        <v>hardware</v>
      </c>
      <c r="S2735" s="11">
        <f>(((J2735/60)/60)/24)+DATE(1970,1,1)</f>
        <v>42044.272847222222</v>
      </c>
      <c r="T2735" s="12">
        <f>(((I2735/60)/60)/24)+DATE(1970,1,1)</f>
        <v>42104.231180555551</v>
      </c>
      <c r="U2735" s="14">
        <f>YEAR(T2735)</f>
        <v>2015</v>
      </c>
    </row>
    <row r="2736" spans="1:21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>ROUND(((E2736 / D2736)*100), 0)</f>
        <v>2260300</v>
      </c>
      <c r="P2736">
        <f>IF(L2736&lt;&gt;0, ROUND(E2736/L2736, 2), 0)</f>
        <v>138.66999999999999</v>
      </c>
      <c r="Q2736" s="5" t="str">
        <f>LEFT(N2736, SEARCH("/",N2736,1)-1)</f>
        <v>technology</v>
      </c>
      <c r="R2736" s="5" t="str">
        <f>RIGHT(N2736, LEN(N2736) - LEN(Q2736) - 1)</f>
        <v>hardware</v>
      </c>
      <c r="S2736" s="11">
        <f>(((J2736/60)/60)/24)+DATE(1970,1,1)</f>
        <v>42626.668888888889</v>
      </c>
      <c r="T2736" s="12">
        <f>(((I2736/60)/60)/24)+DATE(1970,1,1)</f>
        <v>42656.915972222225</v>
      </c>
      <c r="U2736" s="14">
        <f>YEAR(T2736)</f>
        <v>2016</v>
      </c>
    </row>
    <row r="2737" spans="1:21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>ROUND(((E2737 / D2737)*100), 0)</f>
        <v>978</v>
      </c>
      <c r="P2737">
        <f>IF(L2737&lt;&gt;0, ROUND(E2737/L2737, 2), 0)</f>
        <v>21.64</v>
      </c>
      <c r="Q2737" s="5" t="str">
        <f>LEFT(N2737, SEARCH("/",N2737,1)-1)</f>
        <v>technology</v>
      </c>
      <c r="R2737" s="5" t="str">
        <f>RIGHT(N2737, LEN(N2737) - LEN(Q2737) - 1)</f>
        <v>hardware</v>
      </c>
      <c r="S2737" s="11">
        <f>(((J2737/60)/60)/24)+DATE(1970,1,1)</f>
        <v>41316.120949074073</v>
      </c>
      <c r="T2737" s="12">
        <f>(((I2737/60)/60)/24)+DATE(1970,1,1)</f>
        <v>41346.833333333336</v>
      </c>
      <c r="U2737" s="14">
        <f>YEAR(T2737)</f>
        <v>2013</v>
      </c>
    </row>
    <row r="2738" spans="1:21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>ROUND(((E2738 / D2738)*100), 0)</f>
        <v>123</v>
      </c>
      <c r="P2738">
        <f>IF(L2738&lt;&gt;0, ROUND(E2738/L2738, 2), 0)</f>
        <v>169.52</v>
      </c>
      <c r="Q2738" s="5" t="str">
        <f>LEFT(N2738, SEARCH("/",N2738,1)-1)</f>
        <v>technology</v>
      </c>
      <c r="R2738" s="5" t="str">
        <f>RIGHT(N2738, LEN(N2738) - LEN(Q2738) - 1)</f>
        <v>hardware</v>
      </c>
      <c r="S2738" s="11">
        <f>(((J2738/60)/60)/24)+DATE(1970,1,1)</f>
        <v>41722.666354166664</v>
      </c>
      <c r="T2738" s="12">
        <f>(((I2738/60)/60)/24)+DATE(1970,1,1)</f>
        <v>41752.666354166664</v>
      </c>
      <c r="U2738" s="14">
        <f>YEAR(T2738)</f>
        <v>2014</v>
      </c>
    </row>
    <row r="2739" spans="1:21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>ROUND(((E2739 / D2739)*100), 0)</f>
        <v>246</v>
      </c>
      <c r="P2739">
        <f>IF(L2739&lt;&gt;0, ROUND(E2739/L2739, 2), 0)</f>
        <v>161.88</v>
      </c>
      <c r="Q2739" s="5" t="str">
        <f>LEFT(N2739, SEARCH("/",N2739,1)-1)</f>
        <v>technology</v>
      </c>
      <c r="R2739" s="5" t="str">
        <f>RIGHT(N2739, LEN(N2739) - LEN(Q2739) - 1)</f>
        <v>hardware</v>
      </c>
      <c r="S2739" s="11">
        <f>(((J2739/60)/60)/24)+DATE(1970,1,1)</f>
        <v>41611.917673611111</v>
      </c>
      <c r="T2739" s="12">
        <f>(((I2739/60)/60)/24)+DATE(1970,1,1)</f>
        <v>41654.791666666664</v>
      </c>
      <c r="U2739" s="14">
        <f>YEAR(T2739)</f>
        <v>2014</v>
      </c>
    </row>
    <row r="2740" spans="1:21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>ROUND(((E2740 / D2740)*100), 0)</f>
        <v>148</v>
      </c>
      <c r="P2740">
        <f>IF(L2740&lt;&gt;0, ROUND(E2740/L2740, 2), 0)</f>
        <v>493.13</v>
      </c>
      <c r="Q2740" s="5" t="str">
        <f>LEFT(N2740, SEARCH("/",N2740,1)-1)</f>
        <v>technology</v>
      </c>
      <c r="R2740" s="5" t="str">
        <f>RIGHT(N2740, LEN(N2740) - LEN(Q2740) - 1)</f>
        <v>hardware</v>
      </c>
      <c r="S2740" s="11">
        <f>(((J2740/60)/60)/24)+DATE(1970,1,1)</f>
        <v>42620.143564814818</v>
      </c>
      <c r="T2740" s="12">
        <f>(((I2740/60)/60)/24)+DATE(1970,1,1)</f>
        <v>42680.143564814818</v>
      </c>
      <c r="U2740" s="14">
        <f>YEAR(T2740)</f>
        <v>2016</v>
      </c>
    </row>
    <row r="2741" spans="1:21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>ROUND(((E2741 / D2741)*100), 0)</f>
        <v>384</v>
      </c>
      <c r="P2741">
        <f>IF(L2741&lt;&gt;0, ROUND(E2741/L2741, 2), 0)</f>
        <v>22.12</v>
      </c>
      <c r="Q2741" s="5" t="str">
        <f>LEFT(N2741, SEARCH("/",N2741,1)-1)</f>
        <v>technology</v>
      </c>
      <c r="R2741" s="5" t="str">
        <f>RIGHT(N2741, LEN(N2741) - LEN(Q2741) - 1)</f>
        <v>hardware</v>
      </c>
      <c r="S2741" s="11">
        <f>(((J2741/60)/60)/24)+DATE(1970,1,1)</f>
        <v>41719.887928240743</v>
      </c>
      <c r="T2741" s="12">
        <f>(((I2741/60)/60)/24)+DATE(1970,1,1)</f>
        <v>41764.887928240743</v>
      </c>
      <c r="U2741" s="14">
        <f>YEAR(T2741)</f>
        <v>2014</v>
      </c>
    </row>
    <row r="2742" spans="1:21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>ROUND(((E2742 / D2742)*100), 0)</f>
        <v>103</v>
      </c>
      <c r="P2742">
        <f>IF(L2742&lt;&gt;0, ROUND(E2742/L2742, 2), 0)</f>
        <v>18.239999999999998</v>
      </c>
      <c r="Q2742" s="5" t="str">
        <f>LEFT(N2742, SEARCH("/",N2742,1)-1)</f>
        <v>technology</v>
      </c>
      <c r="R2742" s="5" t="str">
        <f>RIGHT(N2742, LEN(N2742) - LEN(Q2742) - 1)</f>
        <v>hardware</v>
      </c>
      <c r="S2742" s="11">
        <f>(((J2742/60)/60)/24)+DATE(1970,1,1)</f>
        <v>42045.031851851847</v>
      </c>
      <c r="T2742" s="12">
        <f>(((I2742/60)/60)/24)+DATE(1970,1,1)</f>
        <v>42074.99018518519</v>
      </c>
      <c r="U2742" s="14">
        <f>YEAR(T2742)</f>
        <v>2015</v>
      </c>
    </row>
    <row r="2743" spans="1:21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>ROUND(((E2743 / D2743)*100), 0)</f>
        <v>0</v>
      </c>
      <c r="P2743">
        <f>IF(L2743&lt;&gt;0, ROUND(E2743/L2743, 2), 0)</f>
        <v>8.75</v>
      </c>
      <c r="Q2743" s="5" t="str">
        <f>LEFT(N2743, SEARCH("/",N2743,1)-1)</f>
        <v>publishing</v>
      </c>
      <c r="R2743" s="5" t="str">
        <f>RIGHT(N2743, LEN(N2743) - LEN(Q2743) - 1)</f>
        <v>children's books</v>
      </c>
      <c r="S2743" s="11">
        <f>(((J2743/60)/60)/24)+DATE(1970,1,1)</f>
        <v>41911.657430555555</v>
      </c>
      <c r="T2743" s="12">
        <f>(((I2743/60)/60)/24)+DATE(1970,1,1)</f>
        <v>41932.088194444441</v>
      </c>
      <c r="U2743" s="14">
        <f>YEAR(T2743)</f>
        <v>2014</v>
      </c>
    </row>
    <row r="2744" spans="1:21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>ROUND(((E2744 / D2744)*100), 0)</f>
        <v>29</v>
      </c>
      <c r="P2744">
        <f>IF(L2744&lt;&gt;0, ROUND(E2744/L2744, 2), 0)</f>
        <v>40.61</v>
      </c>
      <c r="Q2744" s="5" t="str">
        <f>LEFT(N2744, SEARCH("/",N2744,1)-1)</f>
        <v>publishing</v>
      </c>
      <c r="R2744" s="5" t="str">
        <f>RIGHT(N2744, LEN(N2744) - LEN(Q2744) - 1)</f>
        <v>children's books</v>
      </c>
      <c r="S2744" s="11">
        <f>(((J2744/60)/60)/24)+DATE(1970,1,1)</f>
        <v>41030.719756944447</v>
      </c>
      <c r="T2744" s="12">
        <f>(((I2744/60)/60)/24)+DATE(1970,1,1)</f>
        <v>41044.719756944447</v>
      </c>
      <c r="U2744" s="14">
        <f>YEAR(T2744)</f>
        <v>2012</v>
      </c>
    </row>
    <row r="2745" spans="1:21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>ROUND(((E2745 / D2745)*100), 0)</f>
        <v>0</v>
      </c>
      <c r="P2745">
        <f>IF(L2745&lt;&gt;0, ROUND(E2745/L2745, 2), 0)</f>
        <v>0</v>
      </c>
      <c r="Q2745" s="5" t="str">
        <f>LEFT(N2745, SEARCH("/",N2745,1)-1)</f>
        <v>publishing</v>
      </c>
      <c r="R2745" s="5" t="str">
        <f>RIGHT(N2745, LEN(N2745) - LEN(Q2745) - 1)</f>
        <v>children's books</v>
      </c>
      <c r="S2745" s="11">
        <f>(((J2745/60)/60)/24)+DATE(1970,1,1)</f>
        <v>42632.328784722224</v>
      </c>
      <c r="T2745" s="12">
        <f>(((I2745/60)/60)/24)+DATE(1970,1,1)</f>
        <v>42662.328784722224</v>
      </c>
      <c r="U2745" s="14">
        <f>YEAR(T2745)</f>
        <v>2016</v>
      </c>
    </row>
    <row r="2746" spans="1:21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>ROUND(((E2746 / D2746)*100), 0)</f>
        <v>5</v>
      </c>
      <c r="P2746">
        <f>IF(L2746&lt;&gt;0, ROUND(E2746/L2746, 2), 0)</f>
        <v>37.950000000000003</v>
      </c>
      <c r="Q2746" s="5" t="str">
        <f>LEFT(N2746, SEARCH("/",N2746,1)-1)</f>
        <v>publishing</v>
      </c>
      <c r="R2746" s="5" t="str">
        <f>RIGHT(N2746, LEN(N2746) - LEN(Q2746) - 1)</f>
        <v>children's books</v>
      </c>
      <c r="S2746" s="11">
        <f>(((J2746/60)/60)/24)+DATE(1970,1,1)</f>
        <v>40938.062476851854</v>
      </c>
      <c r="T2746" s="12">
        <f>(((I2746/60)/60)/24)+DATE(1970,1,1)</f>
        <v>40968.062476851854</v>
      </c>
      <c r="U2746" s="14">
        <f>YEAR(T2746)</f>
        <v>2012</v>
      </c>
    </row>
    <row r="2747" spans="1:21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>ROUND(((E2747 / D2747)*100), 0)</f>
        <v>22</v>
      </c>
      <c r="P2747">
        <f>IF(L2747&lt;&gt;0, ROUND(E2747/L2747, 2), 0)</f>
        <v>35.729999999999997</v>
      </c>
      <c r="Q2747" s="5" t="str">
        <f>LEFT(N2747, SEARCH("/",N2747,1)-1)</f>
        <v>publishing</v>
      </c>
      <c r="R2747" s="5" t="str">
        <f>RIGHT(N2747, LEN(N2747) - LEN(Q2747) - 1)</f>
        <v>children's books</v>
      </c>
      <c r="S2747" s="11">
        <f>(((J2747/60)/60)/24)+DATE(1970,1,1)</f>
        <v>41044.988055555557</v>
      </c>
      <c r="T2747" s="12">
        <f>(((I2747/60)/60)/24)+DATE(1970,1,1)</f>
        <v>41104.988055555557</v>
      </c>
      <c r="U2747" s="14">
        <f>YEAR(T2747)</f>
        <v>2012</v>
      </c>
    </row>
    <row r="2748" spans="1:21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>ROUND(((E2748 / D2748)*100), 0)</f>
        <v>27</v>
      </c>
      <c r="P2748">
        <f>IF(L2748&lt;&gt;0, ROUND(E2748/L2748, 2), 0)</f>
        <v>42.16</v>
      </c>
      <c r="Q2748" s="5" t="str">
        <f>LEFT(N2748, SEARCH("/",N2748,1)-1)</f>
        <v>publishing</v>
      </c>
      <c r="R2748" s="5" t="str">
        <f>RIGHT(N2748, LEN(N2748) - LEN(Q2748) - 1)</f>
        <v>children's books</v>
      </c>
      <c r="S2748" s="11">
        <f>(((J2748/60)/60)/24)+DATE(1970,1,1)</f>
        <v>41850.781377314815</v>
      </c>
      <c r="T2748" s="12">
        <f>(((I2748/60)/60)/24)+DATE(1970,1,1)</f>
        <v>41880.781377314815</v>
      </c>
      <c r="U2748" s="14">
        <f>YEAR(T2748)</f>
        <v>2014</v>
      </c>
    </row>
    <row r="2749" spans="1:21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>ROUND(((E2749 / D2749)*100), 0)</f>
        <v>28</v>
      </c>
      <c r="P2749">
        <f>IF(L2749&lt;&gt;0, ROUND(E2749/L2749, 2), 0)</f>
        <v>35</v>
      </c>
      <c r="Q2749" s="5" t="str">
        <f>LEFT(N2749, SEARCH("/",N2749,1)-1)</f>
        <v>publishing</v>
      </c>
      <c r="R2749" s="5" t="str">
        <f>RIGHT(N2749, LEN(N2749) - LEN(Q2749) - 1)</f>
        <v>children's books</v>
      </c>
      <c r="S2749" s="11">
        <f>(((J2749/60)/60)/24)+DATE(1970,1,1)</f>
        <v>41044.64811342593</v>
      </c>
      <c r="T2749" s="12">
        <f>(((I2749/60)/60)/24)+DATE(1970,1,1)</f>
        <v>41076.131944444445</v>
      </c>
      <c r="U2749" s="14">
        <f>YEAR(T2749)</f>
        <v>2012</v>
      </c>
    </row>
    <row r="2750" spans="1:21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>ROUND(((E2750 / D2750)*100), 0)</f>
        <v>1</v>
      </c>
      <c r="P2750">
        <f>IF(L2750&lt;&gt;0, ROUND(E2750/L2750, 2), 0)</f>
        <v>13.25</v>
      </c>
      <c r="Q2750" s="5" t="str">
        <f>LEFT(N2750, SEARCH("/",N2750,1)-1)</f>
        <v>publishing</v>
      </c>
      <c r="R2750" s="5" t="str">
        <f>RIGHT(N2750, LEN(N2750) - LEN(Q2750) - 1)</f>
        <v>children's books</v>
      </c>
      <c r="S2750" s="11">
        <f>(((J2750/60)/60)/24)+DATE(1970,1,1)</f>
        <v>42585.7106712963</v>
      </c>
      <c r="T2750" s="12">
        <f>(((I2750/60)/60)/24)+DATE(1970,1,1)</f>
        <v>42615.7106712963</v>
      </c>
      <c r="U2750" s="14">
        <f>YEAR(T2750)</f>
        <v>2016</v>
      </c>
    </row>
    <row r="2751" spans="1:21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>ROUND(((E2751 / D2751)*100), 0)</f>
        <v>1</v>
      </c>
      <c r="P2751">
        <f>IF(L2751&lt;&gt;0, ROUND(E2751/L2751, 2), 0)</f>
        <v>55</v>
      </c>
      <c r="Q2751" s="5" t="str">
        <f>LEFT(N2751, SEARCH("/",N2751,1)-1)</f>
        <v>publishing</v>
      </c>
      <c r="R2751" s="5" t="str">
        <f>RIGHT(N2751, LEN(N2751) - LEN(Q2751) - 1)</f>
        <v>children's books</v>
      </c>
      <c r="S2751" s="11">
        <f>(((J2751/60)/60)/24)+DATE(1970,1,1)</f>
        <v>42068.799039351856</v>
      </c>
      <c r="T2751" s="12">
        <f>(((I2751/60)/60)/24)+DATE(1970,1,1)</f>
        <v>42098.757372685184</v>
      </c>
      <c r="U2751" s="14">
        <f>YEAR(T2751)</f>
        <v>2015</v>
      </c>
    </row>
    <row r="2752" spans="1:21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>ROUND(((E2752 / D2752)*100), 0)</f>
        <v>0</v>
      </c>
      <c r="P2752">
        <f>IF(L2752&lt;&gt;0, ROUND(E2752/L2752, 2), 0)</f>
        <v>0</v>
      </c>
      <c r="Q2752" s="5" t="str">
        <f>LEFT(N2752, SEARCH("/",N2752,1)-1)</f>
        <v>publishing</v>
      </c>
      <c r="R2752" s="5" t="str">
        <f>RIGHT(N2752, LEN(N2752) - LEN(Q2752) - 1)</f>
        <v>children's books</v>
      </c>
      <c r="S2752" s="11">
        <f>(((J2752/60)/60)/24)+DATE(1970,1,1)</f>
        <v>41078.899826388886</v>
      </c>
      <c r="T2752" s="12">
        <f>(((I2752/60)/60)/24)+DATE(1970,1,1)</f>
        <v>41090.833333333336</v>
      </c>
      <c r="U2752" s="14">
        <f>YEAR(T2752)</f>
        <v>2012</v>
      </c>
    </row>
    <row r="2753" spans="1:21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>ROUND(((E2753 / D2753)*100), 0)</f>
        <v>0</v>
      </c>
      <c r="P2753">
        <f>IF(L2753&lt;&gt;0, ROUND(E2753/L2753, 2), 0)</f>
        <v>0</v>
      </c>
      <c r="Q2753" s="5" t="str">
        <f>LEFT(N2753, SEARCH("/",N2753,1)-1)</f>
        <v>publishing</v>
      </c>
      <c r="R2753" s="5" t="str">
        <f>RIGHT(N2753, LEN(N2753) - LEN(Q2753) - 1)</f>
        <v>children's books</v>
      </c>
      <c r="S2753" s="11">
        <f>(((J2753/60)/60)/24)+DATE(1970,1,1)</f>
        <v>41747.887060185189</v>
      </c>
      <c r="T2753" s="12">
        <f>(((I2753/60)/60)/24)+DATE(1970,1,1)</f>
        <v>41807.887060185189</v>
      </c>
      <c r="U2753" s="14">
        <f>YEAR(T2753)</f>
        <v>2014</v>
      </c>
    </row>
    <row r="2754" spans="1:21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>ROUND(((E2754 / D2754)*100), 0)</f>
        <v>11</v>
      </c>
      <c r="P2754">
        <f>IF(L2754&lt;&gt;0, ROUND(E2754/L2754, 2), 0)</f>
        <v>39.29</v>
      </c>
      <c r="Q2754" s="5" t="str">
        <f>LEFT(N2754, SEARCH("/",N2754,1)-1)</f>
        <v>publishing</v>
      </c>
      <c r="R2754" s="5" t="str">
        <f>RIGHT(N2754, LEN(N2754) - LEN(Q2754) - 1)</f>
        <v>children's books</v>
      </c>
      <c r="S2754" s="11">
        <f>(((J2754/60)/60)/24)+DATE(1970,1,1)</f>
        <v>40855.765092592592</v>
      </c>
      <c r="T2754" s="12">
        <f>(((I2754/60)/60)/24)+DATE(1970,1,1)</f>
        <v>40895.765092592592</v>
      </c>
      <c r="U2754" s="14">
        <f>YEAR(T2754)</f>
        <v>2011</v>
      </c>
    </row>
    <row r="2755" spans="1:21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>ROUND(((E2755 / D2755)*100), 0)</f>
        <v>19</v>
      </c>
      <c r="P2755">
        <f>IF(L2755&lt;&gt;0, ROUND(E2755/L2755, 2), 0)</f>
        <v>47.5</v>
      </c>
      <c r="Q2755" s="5" t="str">
        <f>LEFT(N2755, SEARCH("/",N2755,1)-1)</f>
        <v>publishing</v>
      </c>
      <c r="R2755" s="5" t="str">
        <f>RIGHT(N2755, LEN(N2755) - LEN(Q2755) - 1)</f>
        <v>children's books</v>
      </c>
      <c r="S2755" s="11">
        <f>(((J2755/60)/60)/24)+DATE(1970,1,1)</f>
        <v>41117.900729166664</v>
      </c>
      <c r="T2755" s="12">
        <f>(((I2755/60)/60)/24)+DATE(1970,1,1)</f>
        <v>41147.900729166664</v>
      </c>
      <c r="U2755" s="14">
        <f>YEAR(T2755)</f>
        <v>2012</v>
      </c>
    </row>
    <row r="2756" spans="1:21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>ROUND(((E2756 / D2756)*100), 0)</f>
        <v>0</v>
      </c>
      <c r="P2756">
        <f>IF(L2756&lt;&gt;0, ROUND(E2756/L2756, 2), 0)</f>
        <v>0</v>
      </c>
      <c r="Q2756" s="5" t="str">
        <f>LEFT(N2756, SEARCH("/",N2756,1)-1)</f>
        <v>publishing</v>
      </c>
      <c r="R2756" s="5" t="str">
        <f>RIGHT(N2756, LEN(N2756) - LEN(Q2756) - 1)</f>
        <v>children's books</v>
      </c>
      <c r="S2756" s="11">
        <f>(((J2756/60)/60)/24)+DATE(1970,1,1)</f>
        <v>41863.636006944449</v>
      </c>
      <c r="T2756" s="12">
        <f>(((I2756/60)/60)/24)+DATE(1970,1,1)</f>
        <v>41893.636006944449</v>
      </c>
      <c r="U2756" s="14">
        <f>YEAR(T2756)</f>
        <v>2014</v>
      </c>
    </row>
    <row r="2757" spans="1:21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>ROUND(((E2757 / D2757)*100), 0)</f>
        <v>52</v>
      </c>
      <c r="P2757">
        <f>IF(L2757&lt;&gt;0, ROUND(E2757/L2757, 2), 0)</f>
        <v>17.329999999999998</v>
      </c>
      <c r="Q2757" s="5" t="str">
        <f>LEFT(N2757, SEARCH("/",N2757,1)-1)</f>
        <v>publishing</v>
      </c>
      <c r="R2757" s="5" t="str">
        <f>RIGHT(N2757, LEN(N2757) - LEN(Q2757) - 1)</f>
        <v>children's books</v>
      </c>
      <c r="S2757" s="11">
        <f>(((J2757/60)/60)/24)+DATE(1970,1,1)</f>
        <v>42072.790821759263</v>
      </c>
      <c r="T2757" s="12">
        <f>(((I2757/60)/60)/24)+DATE(1970,1,1)</f>
        <v>42102.790821759263</v>
      </c>
      <c r="U2757" s="14">
        <f>YEAR(T2757)</f>
        <v>2015</v>
      </c>
    </row>
    <row r="2758" spans="1:21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>ROUND(((E2758 / D2758)*100), 0)</f>
        <v>10</v>
      </c>
      <c r="P2758">
        <f>IF(L2758&lt;&gt;0, ROUND(E2758/L2758, 2), 0)</f>
        <v>31.76</v>
      </c>
      <c r="Q2758" s="5" t="str">
        <f>LEFT(N2758, SEARCH("/",N2758,1)-1)</f>
        <v>publishing</v>
      </c>
      <c r="R2758" s="5" t="str">
        <f>RIGHT(N2758, LEN(N2758) - LEN(Q2758) - 1)</f>
        <v>children's books</v>
      </c>
      <c r="S2758" s="11">
        <f>(((J2758/60)/60)/24)+DATE(1970,1,1)</f>
        <v>41620.90047453704</v>
      </c>
      <c r="T2758" s="12">
        <f>(((I2758/60)/60)/24)+DATE(1970,1,1)</f>
        <v>41650.90047453704</v>
      </c>
      <c r="U2758" s="14">
        <f>YEAR(T2758)</f>
        <v>2014</v>
      </c>
    </row>
    <row r="2759" spans="1:21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>ROUND(((E2759 / D2759)*100), 0)</f>
        <v>1</v>
      </c>
      <c r="P2759">
        <f>IF(L2759&lt;&gt;0, ROUND(E2759/L2759, 2), 0)</f>
        <v>5</v>
      </c>
      <c r="Q2759" s="5" t="str">
        <f>LEFT(N2759, SEARCH("/",N2759,1)-1)</f>
        <v>publishing</v>
      </c>
      <c r="R2759" s="5" t="str">
        <f>RIGHT(N2759, LEN(N2759) - LEN(Q2759) - 1)</f>
        <v>children's books</v>
      </c>
      <c r="S2759" s="11">
        <f>(((J2759/60)/60)/24)+DATE(1970,1,1)</f>
        <v>42573.65662037037</v>
      </c>
      <c r="T2759" s="12">
        <f>(((I2759/60)/60)/24)+DATE(1970,1,1)</f>
        <v>42588.65662037037</v>
      </c>
      <c r="U2759" s="14">
        <f>YEAR(T2759)</f>
        <v>2016</v>
      </c>
    </row>
    <row r="2760" spans="1:21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>ROUND(((E2760 / D2760)*100), 0)</f>
        <v>12</v>
      </c>
      <c r="P2760">
        <f>IF(L2760&lt;&gt;0, ROUND(E2760/L2760, 2), 0)</f>
        <v>39</v>
      </c>
      <c r="Q2760" s="5" t="str">
        <f>LEFT(N2760, SEARCH("/",N2760,1)-1)</f>
        <v>publishing</v>
      </c>
      <c r="R2760" s="5" t="str">
        <f>RIGHT(N2760, LEN(N2760) - LEN(Q2760) - 1)</f>
        <v>children's books</v>
      </c>
      <c r="S2760" s="11">
        <f>(((J2760/60)/60)/24)+DATE(1970,1,1)</f>
        <v>42639.441932870366</v>
      </c>
      <c r="T2760" s="12">
        <f>(((I2760/60)/60)/24)+DATE(1970,1,1)</f>
        <v>42653.441932870366</v>
      </c>
      <c r="U2760" s="14">
        <f>YEAR(T2760)</f>
        <v>2016</v>
      </c>
    </row>
    <row r="2761" spans="1:21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>ROUND(((E2761 / D2761)*100), 0)</f>
        <v>11</v>
      </c>
      <c r="P2761">
        <f>IF(L2761&lt;&gt;0, ROUND(E2761/L2761, 2), 0)</f>
        <v>52.5</v>
      </c>
      <c r="Q2761" s="5" t="str">
        <f>LEFT(N2761, SEARCH("/",N2761,1)-1)</f>
        <v>publishing</v>
      </c>
      <c r="R2761" s="5" t="str">
        <f>RIGHT(N2761, LEN(N2761) - LEN(Q2761) - 1)</f>
        <v>children's books</v>
      </c>
      <c r="S2761" s="11">
        <f>(((J2761/60)/60)/24)+DATE(1970,1,1)</f>
        <v>42524.36650462963</v>
      </c>
      <c r="T2761" s="12">
        <f>(((I2761/60)/60)/24)+DATE(1970,1,1)</f>
        <v>42567.36650462963</v>
      </c>
      <c r="U2761" s="14">
        <f>YEAR(T2761)</f>
        <v>2016</v>
      </c>
    </row>
    <row r="2762" spans="1:21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>ROUND(((E2762 / D2762)*100), 0)</f>
        <v>0</v>
      </c>
      <c r="P2762">
        <f>IF(L2762&lt;&gt;0, ROUND(E2762/L2762, 2), 0)</f>
        <v>0</v>
      </c>
      <c r="Q2762" s="5" t="str">
        <f>LEFT(N2762, SEARCH("/",N2762,1)-1)</f>
        <v>publishing</v>
      </c>
      <c r="R2762" s="5" t="str">
        <f>RIGHT(N2762, LEN(N2762) - LEN(Q2762) - 1)</f>
        <v>children's books</v>
      </c>
      <c r="S2762" s="11">
        <f>(((J2762/60)/60)/24)+DATE(1970,1,1)</f>
        <v>41415.461319444446</v>
      </c>
      <c r="T2762" s="12">
        <f>(((I2762/60)/60)/24)+DATE(1970,1,1)</f>
        <v>41445.461319444446</v>
      </c>
      <c r="U2762" s="14">
        <f>YEAR(T2762)</f>
        <v>2013</v>
      </c>
    </row>
    <row r="2763" spans="1:21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>ROUND(((E2763 / D2763)*100), 0)</f>
        <v>1</v>
      </c>
      <c r="P2763">
        <f>IF(L2763&lt;&gt;0, ROUND(E2763/L2763, 2), 0)</f>
        <v>9</v>
      </c>
      <c r="Q2763" s="5" t="str">
        <f>LEFT(N2763, SEARCH("/",N2763,1)-1)</f>
        <v>publishing</v>
      </c>
      <c r="R2763" s="5" t="str">
        <f>RIGHT(N2763, LEN(N2763) - LEN(Q2763) - 1)</f>
        <v>children's books</v>
      </c>
      <c r="S2763" s="11">
        <f>(((J2763/60)/60)/24)+DATE(1970,1,1)</f>
        <v>41247.063576388886</v>
      </c>
      <c r="T2763" s="12">
        <f>(((I2763/60)/60)/24)+DATE(1970,1,1)</f>
        <v>41277.063576388886</v>
      </c>
      <c r="U2763" s="14">
        <f>YEAR(T2763)</f>
        <v>2013</v>
      </c>
    </row>
    <row r="2764" spans="1:21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>ROUND(((E2764 / D2764)*100), 0)</f>
        <v>1</v>
      </c>
      <c r="P2764">
        <f>IF(L2764&lt;&gt;0, ROUND(E2764/L2764, 2), 0)</f>
        <v>25</v>
      </c>
      <c r="Q2764" s="5" t="str">
        <f>LEFT(N2764, SEARCH("/",N2764,1)-1)</f>
        <v>publishing</v>
      </c>
      <c r="R2764" s="5" t="str">
        <f>RIGHT(N2764, LEN(N2764) - LEN(Q2764) - 1)</f>
        <v>children's books</v>
      </c>
      <c r="S2764" s="11">
        <f>(((J2764/60)/60)/24)+DATE(1970,1,1)</f>
        <v>40927.036979166667</v>
      </c>
      <c r="T2764" s="12">
        <f>(((I2764/60)/60)/24)+DATE(1970,1,1)</f>
        <v>40986.995312500003</v>
      </c>
      <c r="U2764" s="14">
        <f>YEAR(T2764)</f>
        <v>2012</v>
      </c>
    </row>
    <row r="2765" spans="1:21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>ROUND(((E2765 / D2765)*100), 0)</f>
        <v>0</v>
      </c>
      <c r="P2765">
        <f>IF(L2765&lt;&gt;0, ROUND(E2765/L2765, 2), 0)</f>
        <v>30</v>
      </c>
      <c r="Q2765" s="5" t="str">
        <f>LEFT(N2765, SEARCH("/",N2765,1)-1)</f>
        <v>publishing</v>
      </c>
      <c r="R2765" s="5" t="str">
        <f>RIGHT(N2765, LEN(N2765) - LEN(Q2765) - 1)</f>
        <v>children's books</v>
      </c>
      <c r="S2765" s="11">
        <f>(((J2765/60)/60)/24)+DATE(1970,1,1)</f>
        <v>41373.579675925925</v>
      </c>
      <c r="T2765" s="12">
        <f>(((I2765/60)/60)/24)+DATE(1970,1,1)</f>
        <v>41418.579675925925</v>
      </c>
      <c r="U2765" s="14">
        <f>YEAR(T2765)</f>
        <v>2013</v>
      </c>
    </row>
    <row r="2766" spans="1:21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>ROUND(((E2766 / D2766)*100), 0)</f>
        <v>1</v>
      </c>
      <c r="P2766">
        <f>IF(L2766&lt;&gt;0, ROUND(E2766/L2766, 2), 0)</f>
        <v>11.25</v>
      </c>
      <c r="Q2766" s="5" t="str">
        <f>LEFT(N2766, SEARCH("/",N2766,1)-1)</f>
        <v>publishing</v>
      </c>
      <c r="R2766" s="5" t="str">
        <f>RIGHT(N2766, LEN(N2766) - LEN(Q2766) - 1)</f>
        <v>children's books</v>
      </c>
      <c r="S2766" s="11">
        <f>(((J2766/60)/60)/24)+DATE(1970,1,1)</f>
        <v>41030.292025462964</v>
      </c>
      <c r="T2766" s="12">
        <f>(((I2766/60)/60)/24)+DATE(1970,1,1)</f>
        <v>41059.791666666664</v>
      </c>
      <c r="U2766" s="14">
        <f>YEAR(T2766)</f>
        <v>2012</v>
      </c>
    </row>
    <row r="2767" spans="1:21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>ROUND(((E2767 / D2767)*100), 0)</f>
        <v>0</v>
      </c>
      <c r="P2767">
        <f>IF(L2767&lt;&gt;0, ROUND(E2767/L2767, 2), 0)</f>
        <v>0</v>
      </c>
      <c r="Q2767" s="5" t="str">
        <f>LEFT(N2767, SEARCH("/",N2767,1)-1)</f>
        <v>publishing</v>
      </c>
      <c r="R2767" s="5" t="str">
        <f>RIGHT(N2767, LEN(N2767) - LEN(Q2767) - 1)</f>
        <v>children's books</v>
      </c>
      <c r="S2767" s="11">
        <f>(((J2767/60)/60)/24)+DATE(1970,1,1)</f>
        <v>41194.579027777778</v>
      </c>
      <c r="T2767" s="12">
        <f>(((I2767/60)/60)/24)+DATE(1970,1,1)</f>
        <v>41210.579027777778</v>
      </c>
      <c r="U2767" s="14">
        <f>YEAR(T2767)</f>
        <v>2012</v>
      </c>
    </row>
    <row r="2768" spans="1:21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>ROUND(((E2768 / D2768)*100), 0)</f>
        <v>2</v>
      </c>
      <c r="P2768">
        <f>IF(L2768&lt;&gt;0, ROUND(E2768/L2768, 2), 0)</f>
        <v>25</v>
      </c>
      <c r="Q2768" s="5" t="str">
        <f>LEFT(N2768, SEARCH("/",N2768,1)-1)</f>
        <v>publishing</v>
      </c>
      <c r="R2768" s="5" t="str">
        <f>RIGHT(N2768, LEN(N2768) - LEN(Q2768) - 1)</f>
        <v>children's books</v>
      </c>
      <c r="S2768" s="11">
        <f>(((J2768/60)/60)/24)+DATE(1970,1,1)</f>
        <v>40736.668032407404</v>
      </c>
      <c r="T2768" s="12">
        <f>(((I2768/60)/60)/24)+DATE(1970,1,1)</f>
        <v>40766.668032407404</v>
      </c>
      <c r="U2768" s="14">
        <f>YEAR(T2768)</f>
        <v>2011</v>
      </c>
    </row>
    <row r="2769" spans="1:21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>ROUND(((E2769 / D2769)*100), 0)</f>
        <v>1</v>
      </c>
      <c r="P2769">
        <f>IF(L2769&lt;&gt;0, ROUND(E2769/L2769, 2), 0)</f>
        <v>11.33</v>
      </c>
      <c r="Q2769" s="5" t="str">
        <f>LEFT(N2769, SEARCH("/",N2769,1)-1)</f>
        <v>publishing</v>
      </c>
      <c r="R2769" s="5" t="str">
        <f>RIGHT(N2769, LEN(N2769) - LEN(Q2769) - 1)</f>
        <v>children's books</v>
      </c>
      <c r="S2769" s="11">
        <f>(((J2769/60)/60)/24)+DATE(1970,1,1)</f>
        <v>42172.958912037036</v>
      </c>
      <c r="T2769" s="12">
        <f>(((I2769/60)/60)/24)+DATE(1970,1,1)</f>
        <v>42232.958912037036</v>
      </c>
      <c r="U2769" s="14">
        <f>YEAR(T2769)</f>
        <v>2015</v>
      </c>
    </row>
    <row r="2770" spans="1:21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>ROUND(((E2770 / D2770)*100), 0)</f>
        <v>14</v>
      </c>
      <c r="P2770">
        <f>IF(L2770&lt;&gt;0, ROUND(E2770/L2770, 2), 0)</f>
        <v>29.47</v>
      </c>
      <c r="Q2770" s="5" t="str">
        <f>LEFT(N2770, SEARCH("/",N2770,1)-1)</f>
        <v>publishing</v>
      </c>
      <c r="R2770" s="5" t="str">
        <f>RIGHT(N2770, LEN(N2770) - LEN(Q2770) - 1)</f>
        <v>children's books</v>
      </c>
      <c r="S2770" s="11">
        <f>(((J2770/60)/60)/24)+DATE(1970,1,1)</f>
        <v>40967.614849537036</v>
      </c>
      <c r="T2770" s="12">
        <f>(((I2770/60)/60)/24)+DATE(1970,1,1)</f>
        <v>40997.573182870372</v>
      </c>
      <c r="U2770" s="14">
        <f>YEAR(T2770)</f>
        <v>2012</v>
      </c>
    </row>
    <row r="2771" spans="1:21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>ROUND(((E2771 / D2771)*100), 0)</f>
        <v>0</v>
      </c>
      <c r="P2771">
        <f>IF(L2771&lt;&gt;0, ROUND(E2771/L2771, 2), 0)</f>
        <v>1</v>
      </c>
      <c r="Q2771" s="5" t="str">
        <f>LEFT(N2771, SEARCH("/",N2771,1)-1)</f>
        <v>publishing</v>
      </c>
      <c r="R2771" s="5" t="str">
        <f>RIGHT(N2771, LEN(N2771) - LEN(Q2771) - 1)</f>
        <v>children's books</v>
      </c>
      <c r="S2771" s="11">
        <f>(((J2771/60)/60)/24)+DATE(1970,1,1)</f>
        <v>41745.826273148145</v>
      </c>
      <c r="T2771" s="12">
        <f>(((I2771/60)/60)/24)+DATE(1970,1,1)</f>
        <v>41795.826273148145</v>
      </c>
      <c r="U2771" s="14">
        <f>YEAR(T2771)</f>
        <v>2014</v>
      </c>
    </row>
    <row r="2772" spans="1:21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>ROUND(((E2772 / D2772)*100), 0)</f>
        <v>10</v>
      </c>
      <c r="P2772">
        <f>IF(L2772&lt;&gt;0, ROUND(E2772/L2772, 2), 0)</f>
        <v>63.1</v>
      </c>
      <c r="Q2772" s="5" t="str">
        <f>LEFT(N2772, SEARCH("/",N2772,1)-1)</f>
        <v>publishing</v>
      </c>
      <c r="R2772" s="5" t="str">
        <f>RIGHT(N2772, LEN(N2772) - LEN(Q2772) - 1)</f>
        <v>children's books</v>
      </c>
      <c r="S2772" s="11">
        <f>(((J2772/60)/60)/24)+DATE(1970,1,1)</f>
        <v>41686.705208333333</v>
      </c>
      <c r="T2772" s="12">
        <f>(((I2772/60)/60)/24)+DATE(1970,1,1)</f>
        <v>41716.663541666669</v>
      </c>
      <c r="U2772" s="14">
        <f>YEAR(T2772)</f>
        <v>2014</v>
      </c>
    </row>
    <row r="2773" spans="1:21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>ROUND(((E2773 / D2773)*100), 0)</f>
        <v>0</v>
      </c>
      <c r="P2773">
        <f>IF(L2773&lt;&gt;0, ROUND(E2773/L2773, 2), 0)</f>
        <v>0</v>
      </c>
      <c r="Q2773" s="5" t="str">
        <f>LEFT(N2773, SEARCH("/",N2773,1)-1)</f>
        <v>publishing</v>
      </c>
      <c r="R2773" s="5" t="str">
        <f>RIGHT(N2773, LEN(N2773) - LEN(Q2773) - 1)</f>
        <v>children's books</v>
      </c>
      <c r="S2773" s="11">
        <f>(((J2773/60)/60)/24)+DATE(1970,1,1)</f>
        <v>41257.531712962962</v>
      </c>
      <c r="T2773" s="12">
        <f>(((I2773/60)/60)/24)+DATE(1970,1,1)</f>
        <v>41306.708333333336</v>
      </c>
      <c r="U2773" s="14">
        <f>YEAR(T2773)</f>
        <v>2013</v>
      </c>
    </row>
    <row r="2774" spans="1:21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>ROUND(((E2774 / D2774)*100), 0)</f>
        <v>0</v>
      </c>
      <c r="P2774">
        <f>IF(L2774&lt;&gt;0, ROUND(E2774/L2774, 2), 0)</f>
        <v>0</v>
      </c>
      <c r="Q2774" s="5" t="str">
        <f>LEFT(N2774, SEARCH("/",N2774,1)-1)</f>
        <v>publishing</v>
      </c>
      <c r="R2774" s="5" t="str">
        <f>RIGHT(N2774, LEN(N2774) - LEN(Q2774) - 1)</f>
        <v>children's books</v>
      </c>
      <c r="S2774" s="11">
        <f>(((J2774/60)/60)/24)+DATE(1970,1,1)</f>
        <v>41537.869143518517</v>
      </c>
      <c r="T2774" s="12">
        <f>(((I2774/60)/60)/24)+DATE(1970,1,1)</f>
        <v>41552.869143518517</v>
      </c>
      <c r="U2774" s="14">
        <f>YEAR(T2774)</f>
        <v>2013</v>
      </c>
    </row>
    <row r="2775" spans="1:21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>ROUND(((E2775 / D2775)*100), 0)</f>
        <v>0</v>
      </c>
      <c r="P2775">
        <f>IF(L2775&lt;&gt;0, ROUND(E2775/L2775, 2), 0)</f>
        <v>1</v>
      </c>
      <c r="Q2775" s="5" t="str">
        <f>LEFT(N2775, SEARCH("/",N2775,1)-1)</f>
        <v>publishing</v>
      </c>
      <c r="R2775" s="5" t="str">
        <f>RIGHT(N2775, LEN(N2775) - LEN(Q2775) - 1)</f>
        <v>children's books</v>
      </c>
      <c r="S2775" s="11">
        <f>(((J2775/60)/60)/24)+DATE(1970,1,1)</f>
        <v>42474.86482638889</v>
      </c>
      <c r="T2775" s="12">
        <f>(((I2775/60)/60)/24)+DATE(1970,1,1)</f>
        <v>42484.86482638889</v>
      </c>
      <c r="U2775" s="14">
        <f>YEAR(T2775)</f>
        <v>2016</v>
      </c>
    </row>
    <row r="2776" spans="1:21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>ROUND(((E2776 / D2776)*100), 0)</f>
        <v>14</v>
      </c>
      <c r="P2776">
        <f>IF(L2776&lt;&gt;0, ROUND(E2776/L2776, 2), 0)</f>
        <v>43.85</v>
      </c>
      <c r="Q2776" s="5" t="str">
        <f>LEFT(N2776, SEARCH("/",N2776,1)-1)</f>
        <v>publishing</v>
      </c>
      <c r="R2776" s="5" t="str">
        <f>RIGHT(N2776, LEN(N2776) - LEN(Q2776) - 1)</f>
        <v>children's books</v>
      </c>
      <c r="S2776" s="11">
        <f>(((J2776/60)/60)/24)+DATE(1970,1,1)</f>
        <v>41311.126481481479</v>
      </c>
      <c r="T2776" s="12">
        <f>(((I2776/60)/60)/24)+DATE(1970,1,1)</f>
        <v>41341.126481481479</v>
      </c>
      <c r="U2776" s="14">
        <f>YEAR(T2776)</f>
        <v>2013</v>
      </c>
    </row>
    <row r="2777" spans="1:21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>ROUND(((E2777 / D2777)*100), 0)</f>
        <v>3</v>
      </c>
      <c r="P2777">
        <f>IF(L2777&lt;&gt;0, ROUND(E2777/L2777, 2), 0)</f>
        <v>75</v>
      </c>
      <c r="Q2777" s="5" t="str">
        <f>LEFT(N2777, SEARCH("/",N2777,1)-1)</f>
        <v>publishing</v>
      </c>
      <c r="R2777" s="5" t="str">
        <f>RIGHT(N2777, LEN(N2777) - LEN(Q2777) - 1)</f>
        <v>children's books</v>
      </c>
      <c r="S2777" s="11">
        <f>(((J2777/60)/60)/24)+DATE(1970,1,1)</f>
        <v>40863.013356481482</v>
      </c>
      <c r="T2777" s="12">
        <f>(((I2777/60)/60)/24)+DATE(1970,1,1)</f>
        <v>40893.013356481482</v>
      </c>
      <c r="U2777" s="14">
        <f>YEAR(T2777)</f>
        <v>2011</v>
      </c>
    </row>
    <row r="2778" spans="1:21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>ROUND(((E2778 / D2778)*100), 0)</f>
        <v>8</v>
      </c>
      <c r="P2778">
        <f>IF(L2778&lt;&gt;0, ROUND(E2778/L2778, 2), 0)</f>
        <v>45.97</v>
      </c>
      <c r="Q2778" s="5" t="str">
        <f>LEFT(N2778, SEARCH("/",N2778,1)-1)</f>
        <v>publishing</v>
      </c>
      <c r="R2778" s="5" t="str">
        <f>RIGHT(N2778, LEN(N2778) - LEN(Q2778) - 1)</f>
        <v>children's books</v>
      </c>
      <c r="S2778" s="11">
        <f>(((J2778/60)/60)/24)+DATE(1970,1,1)</f>
        <v>42136.297175925924</v>
      </c>
      <c r="T2778" s="12">
        <f>(((I2778/60)/60)/24)+DATE(1970,1,1)</f>
        <v>42167.297175925924</v>
      </c>
      <c r="U2778" s="14">
        <f>YEAR(T2778)</f>
        <v>2015</v>
      </c>
    </row>
    <row r="2779" spans="1:21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>ROUND(((E2779 / D2779)*100), 0)</f>
        <v>0</v>
      </c>
      <c r="P2779">
        <f>IF(L2779&lt;&gt;0, ROUND(E2779/L2779, 2), 0)</f>
        <v>10</v>
      </c>
      <c r="Q2779" s="5" t="str">
        <f>LEFT(N2779, SEARCH("/",N2779,1)-1)</f>
        <v>publishing</v>
      </c>
      <c r="R2779" s="5" t="str">
        <f>RIGHT(N2779, LEN(N2779) - LEN(Q2779) - 1)</f>
        <v>children's books</v>
      </c>
      <c r="S2779" s="11">
        <f>(((J2779/60)/60)/24)+DATE(1970,1,1)</f>
        <v>42172.669027777782</v>
      </c>
      <c r="T2779" s="12">
        <f>(((I2779/60)/60)/24)+DATE(1970,1,1)</f>
        <v>42202.669027777782</v>
      </c>
      <c r="U2779" s="14">
        <f>YEAR(T2779)</f>
        <v>2015</v>
      </c>
    </row>
    <row r="2780" spans="1:21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>ROUND(((E2780 / D2780)*100), 0)</f>
        <v>26</v>
      </c>
      <c r="P2780">
        <f>IF(L2780&lt;&gt;0, ROUND(E2780/L2780, 2), 0)</f>
        <v>93.67</v>
      </c>
      <c r="Q2780" s="5" t="str">
        <f>LEFT(N2780, SEARCH("/",N2780,1)-1)</f>
        <v>publishing</v>
      </c>
      <c r="R2780" s="5" t="str">
        <f>RIGHT(N2780, LEN(N2780) - LEN(Q2780) - 1)</f>
        <v>children's books</v>
      </c>
      <c r="S2780" s="11">
        <f>(((J2780/60)/60)/24)+DATE(1970,1,1)</f>
        <v>41846.978078703702</v>
      </c>
      <c r="T2780" s="12">
        <f>(((I2780/60)/60)/24)+DATE(1970,1,1)</f>
        <v>41876.978078703702</v>
      </c>
      <c r="U2780" s="14">
        <f>YEAR(T2780)</f>
        <v>2014</v>
      </c>
    </row>
    <row r="2781" spans="1:21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>ROUND(((E2781 / D2781)*100), 0)</f>
        <v>2</v>
      </c>
      <c r="P2781">
        <f>IF(L2781&lt;&gt;0, ROUND(E2781/L2781, 2), 0)</f>
        <v>53</v>
      </c>
      <c r="Q2781" s="5" t="str">
        <f>LEFT(N2781, SEARCH("/",N2781,1)-1)</f>
        <v>publishing</v>
      </c>
      <c r="R2781" s="5" t="str">
        <f>RIGHT(N2781, LEN(N2781) - LEN(Q2781) - 1)</f>
        <v>children's books</v>
      </c>
      <c r="S2781" s="11">
        <f>(((J2781/60)/60)/24)+DATE(1970,1,1)</f>
        <v>42300.585891203707</v>
      </c>
      <c r="T2781" s="12">
        <f>(((I2781/60)/60)/24)+DATE(1970,1,1)</f>
        <v>42330.627557870372</v>
      </c>
      <c r="U2781" s="14">
        <f>YEAR(T2781)</f>
        <v>2015</v>
      </c>
    </row>
    <row r="2782" spans="1:21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>ROUND(((E2782 / D2782)*100), 0)</f>
        <v>0</v>
      </c>
      <c r="P2782">
        <f>IF(L2782&lt;&gt;0, ROUND(E2782/L2782, 2), 0)</f>
        <v>0</v>
      </c>
      <c r="Q2782" s="5" t="str">
        <f>LEFT(N2782, SEARCH("/",N2782,1)-1)</f>
        <v>publishing</v>
      </c>
      <c r="R2782" s="5" t="str">
        <f>RIGHT(N2782, LEN(N2782) - LEN(Q2782) - 1)</f>
        <v>children's books</v>
      </c>
      <c r="S2782" s="11">
        <f>(((J2782/60)/60)/24)+DATE(1970,1,1)</f>
        <v>42774.447777777779</v>
      </c>
      <c r="T2782" s="12">
        <f>(((I2782/60)/60)/24)+DATE(1970,1,1)</f>
        <v>42804.447777777779</v>
      </c>
      <c r="U2782" s="14">
        <f>YEAR(T2782)</f>
        <v>2017</v>
      </c>
    </row>
    <row r="2783" spans="1:21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>ROUND(((E2783 / D2783)*100), 0)</f>
        <v>105</v>
      </c>
      <c r="P2783">
        <f>IF(L2783&lt;&gt;0, ROUND(E2783/L2783, 2), 0)</f>
        <v>47</v>
      </c>
      <c r="Q2783" s="5" t="str">
        <f>LEFT(N2783, SEARCH("/",N2783,1)-1)</f>
        <v>theater</v>
      </c>
      <c r="R2783" s="5" t="str">
        <f>RIGHT(N2783, LEN(N2783) - LEN(Q2783) - 1)</f>
        <v>plays</v>
      </c>
      <c r="S2783" s="11">
        <f>(((J2783/60)/60)/24)+DATE(1970,1,1)</f>
        <v>42018.94159722222</v>
      </c>
      <c r="T2783" s="12">
        <f>(((I2783/60)/60)/24)+DATE(1970,1,1)</f>
        <v>42047.291666666672</v>
      </c>
      <c r="U2783" s="14">
        <f>YEAR(T2783)</f>
        <v>2015</v>
      </c>
    </row>
    <row r="2784" spans="1:21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>ROUND(((E2784 / D2784)*100), 0)</f>
        <v>120</v>
      </c>
      <c r="P2784">
        <f>IF(L2784&lt;&gt;0, ROUND(E2784/L2784, 2), 0)</f>
        <v>66.67</v>
      </c>
      <c r="Q2784" s="5" t="str">
        <f>LEFT(N2784, SEARCH("/",N2784,1)-1)</f>
        <v>theater</v>
      </c>
      <c r="R2784" s="5" t="str">
        <f>RIGHT(N2784, LEN(N2784) - LEN(Q2784) - 1)</f>
        <v>plays</v>
      </c>
      <c r="S2784" s="11">
        <f>(((J2784/60)/60)/24)+DATE(1970,1,1)</f>
        <v>42026.924976851849</v>
      </c>
      <c r="T2784" s="12">
        <f>(((I2784/60)/60)/24)+DATE(1970,1,1)</f>
        <v>42052.207638888889</v>
      </c>
      <c r="U2784" s="14">
        <f>YEAR(T2784)</f>
        <v>2015</v>
      </c>
    </row>
    <row r="2785" spans="1:21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>ROUND(((E2785 / D2785)*100), 0)</f>
        <v>115</v>
      </c>
      <c r="P2785">
        <f>IF(L2785&lt;&gt;0, ROUND(E2785/L2785, 2), 0)</f>
        <v>18.77</v>
      </c>
      <c r="Q2785" s="5" t="str">
        <f>LEFT(N2785, SEARCH("/",N2785,1)-1)</f>
        <v>theater</v>
      </c>
      <c r="R2785" s="5" t="str">
        <f>RIGHT(N2785, LEN(N2785) - LEN(Q2785) - 1)</f>
        <v>plays</v>
      </c>
      <c r="S2785" s="11">
        <f>(((J2785/60)/60)/24)+DATE(1970,1,1)</f>
        <v>42103.535254629634</v>
      </c>
      <c r="T2785" s="12">
        <f>(((I2785/60)/60)/24)+DATE(1970,1,1)</f>
        <v>42117.535254629634</v>
      </c>
      <c r="U2785" s="14">
        <f>YEAR(T2785)</f>
        <v>2015</v>
      </c>
    </row>
    <row r="2786" spans="1:21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>ROUND(((E2786 / D2786)*100), 0)</f>
        <v>119</v>
      </c>
      <c r="P2786">
        <f>IF(L2786&lt;&gt;0, ROUND(E2786/L2786, 2), 0)</f>
        <v>66.11</v>
      </c>
      <c r="Q2786" s="5" t="str">
        <f>LEFT(N2786, SEARCH("/",N2786,1)-1)</f>
        <v>theater</v>
      </c>
      <c r="R2786" s="5" t="str">
        <f>RIGHT(N2786, LEN(N2786) - LEN(Q2786) - 1)</f>
        <v>plays</v>
      </c>
      <c r="S2786" s="11">
        <f>(((J2786/60)/60)/24)+DATE(1970,1,1)</f>
        <v>41920.787534722222</v>
      </c>
      <c r="T2786" s="12">
        <f>(((I2786/60)/60)/24)+DATE(1970,1,1)</f>
        <v>41941.787534722222</v>
      </c>
      <c r="U2786" s="14">
        <f>YEAR(T2786)</f>
        <v>2014</v>
      </c>
    </row>
    <row r="2787" spans="1:21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>ROUND(((E2787 / D2787)*100), 0)</f>
        <v>105</v>
      </c>
      <c r="P2787">
        <f>IF(L2787&lt;&gt;0, ROUND(E2787/L2787, 2), 0)</f>
        <v>36.86</v>
      </c>
      <c r="Q2787" s="5" t="str">
        <f>LEFT(N2787, SEARCH("/",N2787,1)-1)</f>
        <v>theater</v>
      </c>
      <c r="R2787" s="5" t="str">
        <f>RIGHT(N2787, LEN(N2787) - LEN(Q2787) - 1)</f>
        <v>plays</v>
      </c>
      <c r="S2787" s="11">
        <f>(((J2787/60)/60)/24)+DATE(1970,1,1)</f>
        <v>42558.189432870371</v>
      </c>
      <c r="T2787" s="12">
        <f>(((I2787/60)/60)/24)+DATE(1970,1,1)</f>
        <v>42587.875</v>
      </c>
      <c r="U2787" s="14">
        <f>YEAR(T2787)</f>
        <v>2016</v>
      </c>
    </row>
    <row r="2788" spans="1:21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>ROUND(((E2788 / D2788)*100), 0)</f>
        <v>118</v>
      </c>
      <c r="P2788">
        <f>IF(L2788&lt;&gt;0, ROUND(E2788/L2788, 2), 0)</f>
        <v>39.81</v>
      </c>
      <c r="Q2788" s="5" t="str">
        <f>LEFT(N2788, SEARCH("/",N2788,1)-1)</f>
        <v>theater</v>
      </c>
      <c r="R2788" s="5" t="str">
        <f>RIGHT(N2788, LEN(N2788) - LEN(Q2788) - 1)</f>
        <v>plays</v>
      </c>
      <c r="S2788" s="11">
        <f>(((J2788/60)/60)/24)+DATE(1970,1,1)</f>
        <v>41815.569212962961</v>
      </c>
      <c r="T2788" s="12">
        <f>(((I2788/60)/60)/24)+DATE(1970,1,1)</f>
        <v>41829.569212962961</v>
      </c>
      <c r="U2788" s="14">
        <f>YEAR(T2788)</f>
        <v>2014</v>
      </c>
    </row>
    <row r="2789" spans="1:21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>ROUND(((E2789 / D2789)*100), 0)</f>
        <v>120</v>
      </c>
      <c r="P2789">
        <f>IF(L2789&lt;&gt;0, ROUND(E2789/L2789, 2), 0)</f>
        <v>31.5</v>
      </c>
      <c r="Q2789" s="5" t="str">
        <f>LEFT(N2789, SEARCH("/",N2789,1)-1)</f>
        <v>theater</v>
      </c>
      <c r="R2789" s="5" t="str">
        <f>RIGHT(N2789, LEN(N2789) - LEN(Q2789) - 1)</f>
        <v>plays</v>
      </c>
      <c r="S2789" s="11">
        <f>(((J2789/60)/60)/24)+DATE(1970,1,1)</f>
        <v>41808.198518518519</v>
      </c>
      <c r="T2789" s="12">
        <f>(((I2789/60)/60)/24)+DATE(1970,1,1)</f>
        <v>41838.198518518519</v>
      </c>
      <c r="U2789" s="14">
        <f>YEAR(T2789)</f>
        <v>2014</v>
      </c>
    </row>
    <row r="2790" spans="1:21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>ROUND(((E2790 / D2790)*100), 0)</f>
        <v>103</v>
      </c>
      <c r="P2790">
        <f>IF(L2790&lt;&gt;0, ROUND(E2790/L2790, 2), 0)</f>
        <v>102.5</v>
      </c>
      <c r="Q2790" s="5" t="str">
        <f>LEFT(N2790, SEARCH("/",N2790,1)-1)</f>
        <v>theater</v>
      </c>
      <c r="R2790" s="5" t="str">
        <f>RIGHT(N2790, LEN(N2790) - LEN(Q2790) - 1)</f>
        <v>plays</v>
      </c>
      <c r="S2790" s="11">
        <f>(((J2790/60)/60)/24)+DATE(1970,1,1)</f>
        <v>42550.701886574068</v>
      </c>
      <c r="T2790" s="12">
        <f>(((I2790/60)/60)/24)+DATE(1970,1,1)</f>
        <v>42580.701886574068</v>
      </c>
      <c r="U2790" s="14">
        <f>YEAR(T2790)</f>
        <v>2016</v>
      </c>
    </row>
    <row r="2791" spans="1:21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>ROUND(((E2791 / D2791)*100), 0)</f>
        <v>101</v>
      </c>
      <c r="P2791">
        <f>IF(L2791&lt;&gt;0, ROUND(E2791/L2791, 2), 0)</f>
        <v>126.46</v>
      </c>
      <c r="Q2791" s="5" t="str">
        <f>LEFT(N2791, SEARCH("/",N2791,1)-1)</f>
        <v>theater</v>
      </c>
      <c r="R2791" s="5" t="str">
        <f>RIGHT(N2791, LEN(N2791) - LEN(Q2791) - 1)</f>
        <v>plays</v>
      </c>
      <c r="S2791" s="11">
        <f>(((J2791/60)/60)/24)+DATE(1970,1,1)</f>
        <v>42056.013124999998</v>
      </c>
      <c r="T2791" s="12">
        <f>(((I2791/60)/60)/24)+DATE(1970,1,1)</f>
        <v>42075.166666666672</v>
      </c>
      <c r="U2791" s="14">
        <f>YEAR(T2791)</f>
        <v>2015</v>
      </c>
    </row>
    <row r="2792" spans="1:21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>ROUND(((E2792 / D2792)*100), 0)</f>
        <v>105</v>
      </c>
      <c r="P2792">
        <f>IF(L2792&lt;&gt;0, ROUND(E2792/L2792, 2), 0)</f>
        <v>47.88</v>
      </c>
      <c r="Q2792" s="5" t="str">
        <f>LEFT(N2792, SEARCH("/",N2792,1)-1)</f>
        <v>theater</v>
      </c>
      <c r="R2792" s="5" t="str">
        <f>RIGHT(N2792, LEN(N2792) - LEN(Q2792) - 1)</f>
        <v>plays</v>
      </c>
      <c r="S2792" s="11">
        <f>(((J2792/60)/60)/24)+DATE(1970,1,1)</f>
        <v>42016.938692129625</v>
      </c>
      <c r="T2792" s="12">
        <f>(((I2792/60)/60)/24)+DATE(1970,1,1)</f>
        <v>42046.938692129625</v>
      </c>
      <c r="U2792" s="14">
        <f>YEAR(T2792)</f>
        <v>2015</v>
      </c>
    </row>
    <row r="2793" spans="1:21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>ROUND(((E2793 / D2793)*100), 0)</f>
        <v>103</v>
      </c>
      <c r="P2793">
        <f>IF(L2793&lt;&gt;0, ROUND(E2793/L2793, 2), 0)</f>
        <v>73.209999999999994</v>
      </c>
      <c r="Q2793" s="5" t="str">
        <f>LEFT(N2793, SEARCH("/",N2793,1)-1)</f>
        <v>theater</v>
      </c>
      <c r="R2793" s="5" t="str">
        <f>RIGHT(N2793, LEN(N2793) - LEN(Q2793) - 1)</f>
        <v>plays</v>
      </c>
      <c r="S2793" s="11">
        <f>(((J2793/60)/60)/24)+DATE(1970,1,1)</f>
        <v>42591.899988425925</v>
      </c>
      <c r="T2793" s="12">
        <f>(((I2793/60)/60)/24)+DATE(1970,1,1)</f>
        <v>42622.166666666672</v>
      </c>
      <c r="U2793" s="14">
        <f>YEAR(T2793)</f>
        <v>2016</v>
      </c>
    </row>
    <row r="2794" spans="1:21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>ROUND(((E2794 / D2794)*100), 0)</f>
        <v>108</v>
      </c>
      <c r="P2794">
        <f>IF(L2794&lt;&gt;0, ROUND(E2794/L2794, 2), 0)</f>
        <v>89.67</v>
      </c>
      <c r="Q2794" s="5" t="str">
        <f>LEFT(N2794, SEARCH("/",N2794,1)-1)</f>
        <v>theater</v>
      </c>
      <c r="R2794" s="5" t="str">
        <f>RIGHT(N2794, LEN(N2794) - LEN(Q2794) - 1)</f>
        <v>plays</v>
      </c>
      <c r="S2794" s="11">
        <f>(((J2794/60)/60)/24)+DATE(1970,1,1)</f>
        <v>42183.231006944443</v>
      </c>
      <c r="T2794" s="12">
        <f>(((I2794/60)/60)/24)+DATE(1970,1,1)</f>
        <v>42228.231006944443</v>
      </c>
      <c r="U2794" s="14">
        <f>YEAR(T2794)</f>
        <v>2015</v>
      </c>
    </row>
    <row r="2795" spans="1:21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>ROUND(((E2795 / D2795)*100), 0)</f>
        <v>111</v>
      </c>
      <c r="P2795">
        <f>IF(L2795&lt;&gt;0, ROUND(E2795/L2795, 2), 0)</f>
        <v>151.46</v>
      </c>
      <c r="Q2795" s="5" t="str">
        <f>LEFT(N2795, SEARCH("/",N2795,1)-1)</f>
        <v>theater</v>
      </c>
      <c r="R2795" s="5" t="str">
        <f>RIGHT(N2795, LEN(N2795) - LEN(Q2795) - 1)</f>
        <v>plays</v>
      </c>
      <c r="S2795" s="11">
        <f>(((J2795/60)/60)/24)+DATE(1970,1,1)</f>
        <v>42176.419039351851</v>
      </c>
      <c r="T2795" s="12">
        <f>(((I2795/60)/60)/24)+DATE(1970,1,1)</f>
        <v>42206.419039351851</v>
      </c>
      <c r="U2795" s="14">
        <f>YEAR(T2795)</f>
        <v>2015</v>
      </c>
    </row>
    <row r="2796" spans="1:21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>ROUND(((E2796 / D2796)*100), 0)</f>
        <v>150</v>
      </c>
      <c r="P2796">
        <f>IF(L2796&lt;&gt;0, ROUND(E2796/L2796, 2), 0)</f>
        <v>25</v>
      </c>
      <c r="Q2796" s="5" t="str">
        <f>LEFT(N2796, SEARCH("/",N2796,1)-1)</f>
        <v>theater</v>
      </c>
      <c r="R2796" s="5" t="str">
        <f>RIGHT(N2796, LEN(N2796) - LEN(Q2796) - 1)</f>
        <v>plays</v>
      </c>
      <c r="S2796" s="11">
        <f>(((J2796/60)/60)/24)+DATE(1970,1,1)</f>
        <v>42416.691655092596</v>
      </c>
      <c r="T2796" s="12">
        <f>(((I2796/60)/60)/24)+DATE(1970,1,1)</f>
        <v>42432.791666666672</v>
      </c>
      <c r="U2796" s="14">
        <f>YEAR(T2796)</f>
        <v>2016</v>
      </c>
    </row>
    <row r="2797" spans="1:21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>ROUND(((E2797 / D2797)*100), 0)</f>
        <v>104</v>
      </c>
      <c r="P2797">
        <f>IF(L2797&lt;&gt;0, ROUND(E2797/L2797, 2), 0)</f>
        <v>36.5</v>
      </c>
      <c r="Q2797" s="5" t="str">
        <f>LEFT(N2797, SEARCH("/",N2797,1)-1)</f>
        <v>theater</v>
      </c>
      <c r="R2797" s="5" t="str">
        <f>RIGHT(N2797, LEN(N2797) - LEN(Q2797) - 1)</f>
        <v>plays</v>
      </c>
      <c r="S2797" s="11">
        <f>(((J2797/60)/60)/24)+DATE(1970,1,1)</f>
        <v>41780.525937500002</v>
      </c>
      <c r="T2797" s="12">
        <f>(((I2797/60)/60)/24)+DATE(1970,1,1)</f>
        <v>41796.958333333336</v>
      </c>
      <c r="U2797" s="14">
        <f>YEAR(T2797)</f>
        <v>2014</v>
      </c>
    </row>
    <row r="2798" spans="1:21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>ROUND(((E2798 / D2798)*100), 0)</f>
        <v>116</v>
      </c>
      <c r="P2798">
        <f>IF(L2798&lt;&gt;0, ROUND(E2798/L2798, 2), 0)</f>
        <v>44</v>
      </c>
      <c r="Q2798" s="5" t="str">
        <f>LEFT(N2798, SEARCH("/",N2798,1)-1)</f>
        <v>theater</v>
      </c>
      <c r="R2798" s="5" t="str">
        <f>RIGHT(N2798, LEN(N2798) - LEN(Q2798) - 1)</f>
        <v>plays</v>
      </c>
      <c r="S2798" s="11">
        <f>(((J2798/60)/60)/24)+DATE(1970,1,1)</f>
        <v>41795.528101851851</v>
      </c>
      <c r="T2798" s="12">
        <f>(((I2798/60)/60)/24)+DATE(1970,1,1)</f>
        <v>41825.528101851851</v>
      </c>
      <c r="U2798" s="14">
        <f>YEAR(T2798)</f>
        <v>2014</v>
      </c>
    </row>
    <row r="2799" spans="1:21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>ROUND(((E2799 / D2799)*100), 0)</f>
        <v>103</v>
      </c>
      <c r="P2799">
        <f>IF(L2799&lt;&gt;0, ROUND(E2799/L2799, 2), 0)</f>
        <v>87.36</v>
      </c>
      <c r="Q2799" s="5" t="str">
        <f>LEFT(N2799, SEARCH("/",N2799,1)-1)</f>
        <v>theater</v>
      </c>
      <c r="R2799" s="5" t="str">
        <f>RIGHT(N2799, LEN(N2799) - LEN(Q2799) - 1)</f>
        <v>plays</v>
      </c>
      <c r="S2799" s="11">
        <f>(((J2799/60)/60)/24)+DATE(1970,1,1)</f>
        <v>41798.94027777778</v>
      </c>
      <c r="T2799" s="12">
        <f>(((I2799/60)/60)/24)+DATE(1970,1,1)</f>
        <v>41828.94027777778</v>
      </c>
      <c r="U2799" s="14">
        <f>YEAR(T2799)</f>
        <v>2014</v>
      </c>
    </row>
    <row r="2800" spans="1:21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>ROUND(((E2800 / D2800)*100), 0)</f>
        <v>101</v>
      </c>
      <c r="P2800">
        <f>IF(L2800&lt;&gt;0, ROUND(E2800/L2800, 2), 0)</f>
        <v>36.47</v>
      </c>
      <c r="Q2800" s="5" t="str">
        <f>LEFT(N2800, SEARCH("/",N2800,1)-1)</f>
        <v>theater</v>
      </c>
      <c r="R2800" s="5" t="str">
        <f>RIGHT(N2800, LEN(N2800) - LEN(Q2800) - 1)</f>
        <v>plays</v>
      </c>
      <c r="S2800" s="11">
        <f>(((J2800/60)/60)/24)+DATE(1970,1,1)</f>
        <v>42201.675011574072</v>
      </c>
      <c r="T2800" s="12">
        <f>(((I2800/60)/60)/24)+DATE(1970,1,1)</f>
        <v>42216.666666666672</v>
      </c>
      <c r="U2800" s="14">
        <f>YEAR(T2800)</f>
        <v>2015</v>
      </c>
    </row>
    <row r="2801" spans="1:21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>ROUND(((E2801 / D2801)*100), 0)</f>
        <v>117</v>
      </c>
      <c r="P2801">
        <f>IF(L2801&lt;&gt;0, ROUND(E2801/L2801, 2), 0)</f>
        <v>44.86</v>
      </c>
      <c r="Q2801" s="5" t="str">
        <f>LEFT(N2801, SEARCH("/",N2801,1)-1)</f>
        <v>theater</v>
      </c>
      <c r="R2801" s="5" t="str">
        <f>RIGHT(N2801, LEN(N2801) - LEN(Q2801) - 1)</f>
        <v>plays</v>
      </c>
      <c r="S2801" s="11">
        <f>(((J2801/60)/60)/24)+DATE(1970,1,1)</f>
        <v>42507.264699074076</v>
      </c>
      <c r="T2801" s="12">
        <f>(((I2801/60)/60)/24)+DATE(1970,1,1)</f>
        <v>42538.666666666672</v>
      </c>
      <c r="U2801" s="14">
        <f>YEAR(T2801)</f>
        <v>2016</v>
      </c>
    </row>
    <row r="2802" spans="1:21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>ROUND(((E2802 / D2802)*100), 0)</f>
        <v>133</v>
      </c>
      <c r="P2802">
        <f>IF(L2802&lt;&gt;0, ROUND(E2802/L2802, 2), 0)</f>
        <v>42.9</v>
      </c>
      <c r="Q2802" s="5" t="str">
        <f>LEFT(N2802, SEARCH("/",N2802,1)-1)</f>
        <v>theater</v>
      </c>
      <c r="R2802" s="5" t="str">
        <f>RIGHT(N2802, LEN(N2802) - LEN(Q2802) - 1)</f>
        <v>plays</v>
      </c>
      <c r="S2802" s="11">
        <f>(((J2802/60)/60)/24)+DATE(1970,1,1)</f>
        <v>41948.552847222221</v>
      </c>
      <c r="T2802" s="12">
        <f>(((I2802/60)/60)/24)+DATE(1970,1,1)</f>
        <v>42008.552847222221</v>
      </c>
      <c r="U2802" s="14">
        <f>YEAR(T2802)</f>
        <v>2015</v>
      </c>
    </row>
    <row r="2803" spans="1:21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>ROUND(((E2803 / D2803)*100), 0)</f>
        <v>133</v>
      </c>
      <c r="P2803">
        <f>IF(L2803&lt;&gt;0, ROUND(E2803/L2803, 2), 0)</f>
        <v>51.23</v>
      </c>
      <c r="Q2803" s="5" t="str">
        <f>LEFT(N2803, SEARCH("/",N2803,1)-1)</f>
        <v>theater</v>
      </c>
      <c r="R2803" s="5" t="str">
        <f>RIGHT(N2803, LEN(N2803) - LEN(Q2803) - 1)</f>
        <v>plays</v>
      </c>
      <c r="S2803" s="11">
        <f>(((J2803/60)/60)/24)+DATE(1970,1,1)</f>
        <v>41900.243159722224</v>
      </c>
      <c r="T2803" s="12">
        <f>(((I2803/60)/60)/24)+DATE(1970,1,1)</f>
        <v>41922.458333333336</v>
      </c>
      <c r="U2803" s="14">
        <f>YEAR(T2803)</f>
        <v>2014</v>
      </c>
    </row>
    <row r="2804" spans="1:21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>ROUND(((E2804 / D2804)*100), 0)</f>
        <v>102</v>
      </c>
      <c r="P2804">
        <f>IF(L2804&lt;&gt;0, ROUND(E2804/L2804, 2), 0)</f>
        <v>33.94</v>
      </c>
      <c r="Q2804" s="5" t="str">
        <f>LEFT(N2804, SEARCH("/",N2804,1)-1)</f>
        <v>theater</v>
      </c>
      <c r="R2804" s="5" t="str">
        <f>RIGHT(N2804, LEN(N2804) - LEN(Q2804) - 1)</f>
        <v>plays</v>
      </c>
      <c r="S2804" s="11">
        <f>(((J2804/60)/60)/24)+DATE(1970,1,1)</f>
        <v>42192.64707175926</v>
      </c>
      <c r="T2804" s="12">
        <f>(((I2804/60)/60)/24)+DATE(1970,1,1)</f>
        <v>42222.64707175926</v>
      </c>
      <c r="U2804" s="14">
        <f>YEAR(T2804)</f>
        <v>2015</v>
      </c>
    </row>
    <row r="2805" spans="1:21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>ROUND(((E2805 / D2805)*100), 0)</f>
        <v>128</v>
      </c>
      <c r="P2805">
        <f>IF(L2805&lt;&gt;0, ROUND(E2805/L2805, 2), 0)</f>
        <v>90.74</v>
      </c>
      <c r="Q2805" s="5" t="str">
        <f>LEFT(N2805, SEARCH("/",N2805,1)-1)</f>
        <v>theater</v>
      </c>
      <c r="R2805" s="5" t="str">
        <f>RIGHT(N2805, LEN(N2805) - LEN(Q2805) - 1)</f>
        <v>plays</v>
      </c>
      <c r="S2805" s="11">
        <f>(((J2805/60)/60)/24)+DATE(1970,1,1)</f>
        <v>42158.065694444449</v>
      </c>
      <c r="T2805" s="12">
        <f>(((I2805/60)/60)/24)+DATE(1970,1,1)</f>
        <v>42201</v>
      </c>
      <c r="U2805" s="14">
        <f>YEAR(T2805)</f>
        <v>2015</v>
      </c>
    </row>
    <row r="2806" spans="1:21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>ROUND(((E2806 / D2806)*100), 0)</f>
        <v>115</v>
      </c>
      <c r="P2806">
        <f>IF(L2806&lt;&gt;0, ROUND(E2806/L2806, 2), 0)</f>
        <v>50</v>
      </c>
      <c r="Q2806" s="5" t="str">
        <f>LEFT(N2806, SEARCH("/",N2806,1)-1)</f>
        <v>theater</v>
      </c>
      <c r="R2806" s="5" t="str">
        <f>RIGHT(N2806, LEN(N2806) - LEN(Q2806) - 1)</f>
        <v>plays</v>
      </c>
      <c r="S2806" s="11">
        <f>(((J2806/60)/60)/24)+DATE(1970,1,1)</f>
        <v>41881.453587962962</v>
      </c>
      <c r="T2806" s="12">
        <f>(((I2806/60)/60)/24)+DATE(1970,1,1)</f>
        <v>41911.453587962962</v>
      </c>
      <c r="U2806" s="14">
        <f>YEAR(T2806)</f>
        <v>2014</v>
      </c>
    </row>
    <row r="2807" spans="1:21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>ROUND(((E2807 / D2807)*100), 0)</f>
        <v>110</v>
      </c>
      <c r="P2807">
        <f>IF(L2807&lt;&gt;0, ROUND(E2807/L2807, 2), 0)</f>
        <v>24.44</v>
      </c>
      <c r="Q2807" s="5" t="str">
        <f>LEFT(N2807, SEARCH("/",N2807,1)-1)</f>
        <v>theater</v>
      </c>
      <c r="R2807" s="5" t="str">
        <f>RIGHT(N2807, LEN(N2807) - LEN(Q2807) - 1)</f>
        <v>plays</v>
      </c>
      <c r="S2807" s="11">
        <f>(((J2807/60)/60)/24)+DATE(1970,1,1)</f>
        <v>42213.505474537036</v>
      </c>
      <c r="T2807" s="12">
        <f>(((I2807/60)/60)/24)+DATE(1970,1,1)</f>
        <v>42238.505474537036</v>
      </c>
      <c r="U2807" s="14">
        <f>YEAR(T2807)</f>
        <v>2015</v>
      </c>
    </row>
    <row r="2808" spans="1:21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>ROUND(((E2808 / D2808)*100), 0)</f>
        <v>112</v>
      </c>
      <c r="P2808">
        <f>IF(L2808&lt;&gt;0, ROUND(E2808/L2808, 2), 0)</f>
        <v>44.25</v>
      </c>
      <c r="Q2808" s="5" t="str">
        <f>LEFT(N2808, SEARCH("/",N2808,1)-1)</f>
        <v>theater</v>
      </c>
      <c r="R2808" s="5" t="str">
        <f>RIGHT(N2808, LEN(N2808) - LEN(Q2808) - 1)</f>
        <v>plays</v>
      </c>
      <c r="S2808" s="11">
        <f>(((J2808/60)/60)/24)+DATE(1970,1,1)</f>
        <v>42185.267245370371</v>
      </c>
      <c r="T2808" s="12">
        <f>(((I2808/60)/60)/24)+DATE(1970,1,1)</f>
        <v>42221.458333333328</v>
      </c>
      <c r="U2808" s="14">
        <f>YEAR(T2808)</f>
        <v>2015</v>
      </c>
    </row>
    <row r="2809" spans="1:21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>ROUND(((E2809 / D2809)*100), 0)</f>
        <v>126</v>
      </c>
      <c r="P2809">
        <f>IF(L2809&lt;&gt;0, ROUND(E2809/L2809, 2), 0)</f>
        <v>67.739999999999995</v>
      </c>
      <c r="Q2809" s="5" t="str">
        <f>LEFT(N2809, SEARCH("/",N2809,1)-1)</f>
        <v>theater</v>
      </c>
      <c r="R2809" s="5" t="str">
        <f>RIGHT(N2809, LEN(N2809) - LEN(Q2809) - 1)</f>
        <v>plays</v>
      </c>
      <c r="S2809" s="11">
        <f>(((J2809/60)/60)/24)+DATE(1970,1,1)</f>
        <v>42154.873124999998</v>
      </c>
      <c r="T2809" s="12">
        <f>(((I2809/60)/60)/24)+DATE(1970,1,1)</f>
        <v>42184.873124999998</v>
      </c>
      <c r="U2809" s="14">
        <f>YEAR(T2809)</f>
        <v>2015</v>
      </c>
    </row>
    <row r="2810" spans="1:21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>ROUND(((E2810 / D2810)*100), 0)</f>
        <v>100</v>
      </c>
      <c r="P2810">
        <f>IF(L2810&lt;&gt;0, ROUND(E2810/L2810, 2), 0)</f>
        <v>65.38</v>
      </c>
      <c r="Q2810" s="5" t="str">
        <f>LEFT(N2810, SEARCH("/",N2810,1)-1)</f>
        <v>theater</v>
      </c>
      <c r="R2810" s="5" t="str">
        <f>RIGHT(N2810, LEN(N2810) - LEN(Q2810) - 1)</f>
        <v>plays</v>
      </c>
      <c r="S2810" s="11">
        <f>(((J2810/60)/60)/24)+DATE(1970,1,1)</f>
        <v>42208.84646990741</v>
      </c>
      <c r="T2810" s="12">
        <f>(((I2810/60)/60)/24)+DATE(1970,1,1)</f>
        <v>42238.84646990741</v>
      </c>
      <c r="U2810" s="14">
        <f>YEAR(T2810)</f>
        <v>2015</v>
      </c>
    </row>
    <row r="2811" spans="1:21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>ROUND(((E2811 / D2811)*100), 0)</f>
        <v>102</v>
      </c>
      <c r="P2811">
        <f>IF(L2811&lt;&gt;0, ROUND(E2811/L2811, 2), 0)</f>
        <v>121.9</v>
      </c>
      <c r="Q2811" s="5" t="str">
        <f>LEFT(N2811, SEARCH("/",N2811,1)-1)</f>
        <v>theater</v>
      </c>
      <c r="R2811" s="5" t="str">
        <f>RIGHT(N2811, LEN(N2811) - LEN(Q2811) - 1)</f>
        <v>plays</v>
      </c>
      <c r="S2811" s="11">
        <f>(((J2811/60)/60)/24)+DATE(1970,1,1)</f>
        <v>42451.496817129635</v>
      </c>
      <c r="T2811" s="12">
        <f>(((I2811/60)/60)/24)+DATE(1970,1,1)</f>
        <v>42459.610416666663</v>
      </c>
      <c r="U2811" s="14">
        <f>YEAR(T2811)</f>
        <v>2016</v>
      </c>
    </row>
    <row r="2812" spans="1:21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>ROUND(((E2812 / D2812)*100), 0)</f>
        <v>108</v>
      </c>
      <c r="P2812">
        <f>IF(L2812&lt;&gt;0, ROUND(E2812/L2812, 2), 0)</f>
        <v>47.46</v>
      </c>
      <c r="Q2812" s="5" t="str">
        <f>LEFT(N2812, SEARCH("/",N2812,1)-1)</f>
        <v>theater</v>
      </c>
      <c r="R2812" s="5" t="str">
        <f>RIGHT(N2812, LEN(N2812) - LEN(Q2812) - 1)</f>
        <v>plays</v>
      </c>
      <c r="S2812" s="11">
        <f>(((J2812/60)/60)/24)+DATE(1970,1,1)</f>
        <v>41759.13962962963</v>
      </c>
      <c r="T2812" s="12">
        <f>(((I2812/60)/60)/24)+DATE(1970,1,1)</f>
        <v>41791.165972222225</v>
      </c>
      <c r="U2812" s="14">
        <f>YEAR(T2812)</f>
        <v>2014</v>
      </c>
    </row>
    <row r="2813" spans="1:21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>ROUND(((E2813 / D2813)*100), 0)</f>
        <v>100</v>
      </c>
      <c r="P2813">
        <f>IF(L2813&lt;&gt;0, ROUND(E2813/L2813, 2), 0)</f>
        <v>92.84</v>
      </c>
      <c r="Q2813" s="5" t="str">
        <f>LEFT(N2813, SEARCH("/",N2813,1)-1)</f>
        <v>theater</v>
      </c>
      <c r="R2813" s="5" t="str">
        <f>RIGHT(N2813, LEN(N2813) - LEN(Q2813) - 1)</f>
        <v>plays</v>
      </c>
      <c r="S2813" s="11">
        <f>(((J2813/60)/60)/24)+DATE(1970,1,1)</f>
        <v>42028.496562500004</v>
      </c>
      <c r="T2813" s="12">
        <f>(((I2813/60)/60)/24)+DATE(1970,1,1)</f>
        <v>42058.496562500004</v>
      </c>
      <c r="U2813" s="14">
        <f>YEAR(T2813)</f>
        <v>2015</v>
      </c>
    </row>
    <row r="2814" spans="1:21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>ROUND(((E2814 / D2814)*100), 0)</f>
        <v>113</v>
      </c>
      <c r="P2814">
        <f>IF(L2814&lt;&gt;0, ROUND(E2814/L2814, 2), 0)</f>
        <v>68.25</v>
      </c>
      <c r="Q2814" s="5" t="str">
        <f>LEFT(N2814, SEARCH("/",N2814,1)-1)</f>
        <v>theater</v>
      </c>
      <c r="R2814" s="5" t="str">
        <f>RIGHT(N2814, LEN(N2814) - LEN(Q2814) - 1)</f>
        <v>plays</v>
      </c>
      <c r="S2814" s="11">
        <f>(((J2814/60)/60)/24)+DATE(1970,1,1)</f>
        <v>42054.74418981481</v>
      </c>
      <c r="T2814" s="12">
        <f>(((I2814/60)/60)/24)+DATE(1970,1,1)</f>
        <v>42100.166666666672</v>
      </c>
      <c r="U2814" s="14">
        <f>YEAR(T2814)</f>
        <v>2015</v>
      </c>
    </row>
    <row r="2815" spans="1:21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>ROUND(((E2815 / D2815)*100), 0)</f>
        <v>128</v>
      </c>
      <c r="P2815">
        <f>IF(L2815&lt;&gt;0, ROUND(E2815/L2815, 2), 0)</f>
        <v>37.21</v>
      </c>
      <c r="Q2815" s="5" t="str">
        <f>LEFT(N2815, SEARCH("/",N2815,1)-1)</f>
        <v>theater</v>
      </c>
      <c r="R2815" s="5" t="str">
        <f>RIGHT(N2815, LEN(N2815) - LEN(Q2815) - 1)</f>
        <v>plays</v>
      </c>
      <c r="S2815" s="11">
        <f>(((J2815/60)/60)/24)+DATE(1970,1,1)</f>
        <v>42693.742604166662</v>
      </c>
      <c r="T2815" s="12">
        <f>(((I2815/60)/60)/24)+DATE(1970,1,1)</f>
        <v>42718.742604166662</v>
      </c>
      <c r="U2815" s="14">
        <f>YEAR(T2815)</f>
        <v>2016</v>
      </c>
    </row>
    <row r="2816" spans="1:21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>ROUND(((E2816 / D2816)*100), 0)</f>
        <v>108</v>
      </c>
      <c r="P2816">
        <f>IF(L2816&lt;&gt;0, ROUND(E2816/L2816, 2), 0)</f>
        <v>25.25</v>
      </c>
      <c r="Q2816" s="5" t="str">
        <f>LEFT(N2816, SEARCH("/",N2816,1)-1)</f>
        <v>theater</v>
      </c>
      <c r="R2816" s="5" t="str">
        <f>RIGHT(N2816, LEN(N2816) - LEN(Q2816) - 1)</f>
        <v>plays</v>
      </c>
      <c r="S2816" s="11">
        <f>(((J2816/60)/60)/24)+DATE(1970,1,1)</f>
        <v>42103.399479166663</v>
      </c>
      <c r="T2816" s="12">
        <f>(((I2816/60)/60)/24)+DATE(1970,1,1)</f>
        <v>42133.399479166663</v>
      </c>
      <c r="U2816" s="14">
        <f>YEAR(T2816)</f>
        <v>2015</v>
      </c>
    </row>
    <row r="2817" spans="1:21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>ROUND(((E2817 / D2817)*100), 0)</f>
        <v>242</v>
      </c>
      <c r="P2817">
        <f>IF(L2817&lt;&gt;0, ROUND(E2817/L2817, 2), 0)</f>
        <v>43.21</v>
      </c>
      <c r="Q2817" s="5" t="str">
        <f>LEFT(N2817, SEARCH("/",N2817,1)-1)</f>
        <v>theater</v>
      </c>
      <c r="R2817" s="5" t="str">
        <f>RIGHT(N2817, LEN(N2817) - LEN(Q2817) - 1)</f>
        <v>plays</v>
      </c>
      <c r="S2817" s="11">
        <f>(((J2817/60)/60)/24)+DATE(1970,1,1)</f>
        <v>42559.776724537034</v>
      </c>
      <c r="T2817" s="12">
        <f>(((I2817/60)/60)/24)+DATE(1970,1,1)</f>
        <v>42589.776724537034</v>
      </c>
      <c r="U2817" s="14">
        <f>YEAR(T2817)</f>
        <v>2016</v>
      </c>
    </row>
    <row r="2818" spans="1:21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>ROUND(((E2818 / D2818)*100), 0)</f>
        <v>142</v>
      </c>
      <c r="P2818">
        <f>IF(L2818&lt;&gt;0, ROUND(E2818/L2818, 2), 0)</f>
        <v>25.13</v>
      </c>
      <c r="Q2818" s="5" t="str">
        <f>LEFT(N2818, SEARCH("/",N2818,1)-1)</f>
        <v>theater</v>
      </c>
      <c r="R2818" s="5" t="str">
        <f>RIGHT(N2818, LEN(N2818) - LEN(Q2818) - 1)</f>
        <v>plays</v>
      </c>
      <c r="S2818" s="11">
        <f>(((J2818/60)/60)/24)+DATE(1970,1,1)</f>
        <v>42188.467499999999</v>
      </c>
      <c r="T2818" s="12">
        <f>(((I2818/60)/60)/24)+DATE(1970,1,1)</f>
        <v>42218.666666666672</v>
      </c>
      <c r="U2818" s="14">
        <f>YEAR(T2818)</f>
        <v>2015</v>
      </c>
    </row>
    <row r="2819" spans="1:21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>ROUND(((E2819 / D2819)*100), 0)</f>
        <v>130</v>
      </c>
      <c r="P2819">
        <f>IF(L2819&lt;&gt;0, ROUND(E2819/L2819, 2), 0)</f>
        <v>23.64</v>
      </c>
      <c r="Q2819" s="5" t="str">
        <f>LEFT(N2819, SEARCH("/",N2819,1)-1)</f>
        <v>theater</v>
      </c>
      <c r="R2819" s="5" t="str">
        <f>RIGHT(N2819, LEN(N2819) - LEN(Q2819) - 1)</f>
        <v>plays</v>
      </c>
      <c r="S2819" s="11">
        <f>(((J2819/60)/60)/24)+DATE(1970,1,1)</f>
        <v>42023.634976851856</v>
      </c>
      <c r="T2819" s="12">
        <f>(((I2819/60)/60)/24)+DATE(1970,1,1)</f>
        <v>42063.634976851856</v>
      </c>
      <c r="U2819" s="14">
        <f>YEAR(T2819)</f>
        <v>2015</v>
      </c>
    </row>
    <row r="2820" spans="1:21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>ROUND(((E2820 / D2820)*100), 0)</f>
        <v>106</v>
      </c>
      <c r="P2820">
        <f>IF(L2820&lt;&gt;0, ROUND(E2820/L2820, 2), 0)</f>
        <v>103.95</v>
      </c>
      <c r="Q2820" s="5" t="str">
        <f>LEFT(N2820, SEARCH("/",N2820,1)-1)</f>
        <v>theater</v>
      </c>
      <c r="R2820" s="5" t="str">
        <f>RIGHT(N2820, LEN(N2820) - LEN(Q2820) - 1)</f>
        <v>plays</v>
      </c>
      <c r="S2820" s="11">
        <f>(((J2820/60)/60)/24)+DATE(1970,1,1)</f>
        <v>42250.598217592589</v>
      </c>
      <c r="T2820" s="12">
        <f>(((I2820/60)/60)/24)+DATE(1970,1,1)</f>
        <v>42270.598217592589</v>
      </c>
      <c r="U2820" s="14">
        <f>YEAR(T2820)</f>
        <v>2015</v>
      </c>
    </row>
    <row r="2821" spans="1:21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>ROUND(((E2821 / D2821)*100), 0)</f>
        <v>105</v>
      </c>
      <c r="P2821">
        <f>IF(L2821&lt;&gt;0, ROUND(E2821/L2821, 2), 0)</f>
        <v>50.38</v>
      </c>
      <c r="Q2821" s="5" t="str">
        <f>LEFT(N2821, SEARCH("/",N2821,1)-1)</f>
        <v>theater</v>
      </c>
      <c r="R2821" s="5" t="str">
        <f>RIGHT(N2821, LEN(N2821) - LEN(Q2821) - 1)</f>
        <v>plays</v>
      </c>
      <c r="S2821" s="11">
        <f>(((J2821/60)/60)/24)+DATE(1970,1,1)</f>
        <v>42139.525567129633</v>
      </c>
      <c r="T2821" s="12">
        <f>(((I2821/60)/60)/24)+DATE(1970,1,1)</f>
        <v>42169.525567129633</v>
      </c>
      <c r="U2821" s="14">
        <f>YEAR(T2821)</f>
        <v>2015</v>
      </c>
    </row>
    <row r="2822" spans="1:21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>ROUND(((E2822 / D2822)*100), 0)</f>
        <v>136</v>
      </c>
      <c r="P2822">
        <f>IF(L2822&lt;&gt;0, ROUND(E2822/L2822, 2), 0)</f>
        <v>13.6</v>
      </c>
      <c r="Q2822" s="5" t="str">
        <f>LEFT(N2822, SEARCH("/",N2822,1)-1)</f>
        <v>theater</v>
      </c>
      <c r="R2822" s="5" t="str">
        <f>RIGHT(N2822, LEN(N2822) - LEN(Q2822) - 1)</f>
        <v>plays</v>
      </c>
      <c r="S2822" s="11">
        <f>(((J2822/60)/60)/24)+DATE(1970,1,1)</f>
        <v>42401.610983796301</v>
      </c>
      <c r="T2822" s="12">
        <f>(((I2822/60)/60)/24)+DATE(1970,1,1)</f>
        <v>42426</v>
      </c>
      <c r="U2822" s="14">
        <f>YEAR(T2822)</f>
        <v>2016</v>
      </c>
    </row>
    <row r="2823" spans="1:21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>ROUND(((E2823 / D2823)*100), 0)</f>
        <v>100</v>
      </c>
      <c r="P2823">
        <f>IF(L2823&lt;&gt;0, ROUND(E2823/L2823, 2), 0)</f>
        <v>28.57</v>
      </c>
      <c r="Q2823" s="5" t="str">
        <f>LEFT(N2823, SEARCH("/",N2823,1)-1)</f>
        <v>theater</v>
      </c>
      <c r="R2823" s="5" t="str">
        <f>RIGHT(N2823, LEN(N2823) - LEN(Q2823) - 1)</f>
        <v>plays</v>
      </c>
      <c r="S2823" s="11">
        <f>(((J2823/60)/60)/24)+DATE(1970,1,1)</f>
        <v>41875.922858796301</v>
      </c>
      <c r="T2823" s="12">
        <f>(((I2823/60)/60)/24)+DATE(1970,1,1)</f>
        <v>41905.922858796301</v>
      </c>
      <c r="U2823" s="14">
        <f>YEAR(T2823)</f>
        <v>2014</v>
      </c>
    </row>
    <row r="2824" spans="1:21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>ROUND(((E2824 / D2824)*100), 0)</f>
        <v>100</v>
      </c>
      <c r="P2824">
        <f>IF(L2824&lt;&gt;0, ROUND(E2824/L2824, 2), 0)</f>
        <v>63.83</v>
      </c>
      <c r="Q2824" s="5" t="str">
        <f>LEFT(N2824, SEARCH("/",N2824,1)-1)</f>
        <v>theater</v>
      </c>
      <c r="R2824" s="5" t="str">
        <f>RIGHT(N2824, LEN(N2824) - LEN(Q2824) - 1)</f>
        <v>plays</v>
      </c>
      <c r="S2824" s="11">
        <f>(((J2824/60)/60)/24)+DATE(1970,1,1)</f>
        <v>42060.683935185181</v>
      </c>
      <c r="T2824" s="12">
        <f>(((I2824/60)/60)/24)+DATE(1970,1,1)</f>
        <v>42090.642268518524</v>
      </c>
      <c r="U2824" s="14">
        <f>YEAR(T2824)</f>
        <v>2015</v>
      </c>
    </row>
    <row r="2825" spans="1:21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>ROUND(((E2825 / D2825)*100), 0)</f>
        <v>124</v>
      </c>
      <c r="P2825">
        <f>IF(L2825&lt;&gt;0, ROUND(E2825/L2825, 2), 0)</f>
        <v>8.86</v>
      </c>
      <c r="Q2825" s="5" t="str">
        <f>LEFT(N2825, SEARCH("/",N2825,1)-1)</f>
        <v>theater</v>
      </c>
      <c r="R2825" s="5" t="str">
        <f>RIGHT(N2825, LEN(N2825) - LEN(Q2825) - 1)</f>
        <v>plays</v>
      </c>
      <c r="S2825" s="11">
        <f>(((J2825/60)/60)/24)+DATE(1970,1,1)</f>
        <v>42067.011643518519</v>
      </c>
      <c r="T2825" s="12">
        <f>(((I2825/60)/60)/24)+DATE(1970,1,1)</f>
        <v>42094.957638888889</v>
      </c>
      <c r="U2825" s="14">
        <f>YEAR(T2825)</f>
        <v>2015</v>
      </c>
    </row>
    <row r="2826" spans="1:21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>ROUND(((E2826 / D2826)*100), 0)</f>
        <v>117</v>
      </c>
      <c r="P2826">
        <f>IF(L2826&lt;&gt;0, ROUND(E2826/L2826, 2), 0)</f>
        <v>50.67</v>
      </c>
      <c r="Q2826" s="5" t="str">
        <f>LEFT(N2826, SEARCH("/",N2826,1)-1)</f>
        <v>theater</v>
      </c>
      <c r="R2826" s="5" t="str">
        <f>RIGHT(N2826, LEN(N2826) - LEN(Q2826) - 1)</f>
        <v>plays</v>
      </c>
      <c r="S2826" s="11">
        <f>(((J2826/60)/60)/24)+DATE(1970,1,1)</f>
        <v>42136.270787037036</v>
      </c>
      <c r="T2826" s="12">
        <f>(((I2826/60)/60)/24)+DATE(1970,1,1)</f>
        <v>42168.071527777778</v>
      </c>
      <c r="U2826" s="14">
        <f>YEAR(T2826)</f>
        <v>2015</v>
      </c>
    </row>
    <row r="2827" spans="1:21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>ROUND(((E2827 / D2827)*100), 0)</f>
        <v>103</v>
      </c>
      <c r="P2827">
        <f>IF(L2827&lt;&gt;0, ROUND(E2827/L2827, 2), 0)</f>
        <v>60.78</v>
      </c>
      <c r="Q2827" s="5" t="str">
        <f>LEFT(N2827, SEARCH("/",N2827,1)-1)</f>
        <v>theater</v>
      </c>
      <c r="R2827" s="5" t="str">
        <f>RIGHT(N2827, LEN(N2827) - LEN(Q2827) - 1)</f>
        <v>plays</v>
      </c>
      <c r="S2827" s="11">
        <f>(((J2827/60)/60)/24)+DATE(1970,1,1)</f>
        <v>42312.792662037042</v>
      </c>
      <c r="T2827" s="12">
        <f>(((I2827/60)/60)/24)+DATE(1970,1,1)</f>
        <v>42342.792662037042</v>
      </c>
      <c r="U2827" s="14">
        <f>YEAR(T2827)</f>
        <v>2015</v>
      </c>
    </row>
    <row r="2828" spans="1:21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>ROUND(((E2828 / D2828)*100), 0)</f>
        <v>108</v>
      </c>
      <c r="P2828">
        <f>IF(L2828&lt;&gt;0, ROUND(E2828/L2828, 2), 0)</f>
        <v>113.42</v>
      </c>
      <c r="Q2828" s="5" t="str">
        <f>LEFT(N2828, SEARCH("/",N2828,1)-1)</f>
        <v>theater</v>
      </c>
      <c r="R2828" s="5" t="str">
        <f>RIGHT(N2828, LEN(N2828) - LEN(Q2828) - 1)</f>
        <v>plays</v>
      </c>
      <c r="S2828" s="11">
        <f>(((J2828/60)/60)/24)+DATE(1970,1,1)</f>
        <v>42171.034861111111</v>
      </c>
      <c r="T2828" s="12">
        <f>(((I2828/60)/60)/24)+DATE(1970,1,1)</f>
        <v>42195.291666666672</v>
      </c>
      <c r="U2828" s="14">
        <f>YEAR(T2828)</f>
        <v>2015</v>
      </c>
    </row>
    <row r="2829" spans="1:21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>ROUND(((E2829 / D2829)*100), 0)</f>
        <v>120</v>
      </c>
      <c r="P2829">
        <f>IF(L2829&lt;&gt;0, ROUND(E2829/L2829, 2), 0)</f>
        <v>104.57</v>
      </c>
      <c r="Q2829" s="5" t="str">
        <f>LEFT(N2829, SEARCH("/",N2829,1)-1)</f>
        <v>theater</v>
      </c>
      <c r="R2829" s="5" t="str">
        <f>RIGHT(N2829, LEN(N2829) - LEN(Q2829) - 1)</f>
        <v>plays</v>
      </c>
      <c r="S2829" s="11">
        <f>(((J2829/60)/60)/24)+DATE(1970,1,1)</f>
        <v>42494.683634259258</v>
      </c>
      <c r="T2829" s="12">
        <f>(((I2829/60)/60)/24)+DATE(1970,1,1)</f>
        <v>42524.6875</v>
      </c>
      <c r="U2829" s="14">
        <f>YEAR(T2829)</f>
        <v>2016</v>
      </c>
    </row>
    <row r="2830" spans="1:21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>ROUND(((E2830 / D2830)*100), 0)</f>
        <v>100</v>
      </c>
      <c r="P2830">
        <f>IF(L2830&lt;&gt;0, ROUND(E2830/L2830, 2), 0)</f>
        <v>98.31</v>
      </c>
      <c r="Q2830" s="5" t="str">
        <f>LEFT(N2830, SEARCH("/",N2830,1)-1)</f>
        <v>theater</v>
      </c>
      <c r="R2830" s="5" t="str">
        <f>RIGHT(N2830, LEN(N2830) - LEN(Q2830) - 1)</f>
        <v>plays</v>
      </c>
      <c r="S2830" s="11">
        <f>(((J2830/60)/60)/24)+DATE(1970,1,1)</f>
        <v>42254.264687499999</v>
      </c>
      <c r="T2830" s="12">
        <f>(((I2830/60)/60)/24)+DATE(1970,1,1)</f>
        <v>42279.958333333328</v>
      </c>
      <c r="U2830" s="14">
        <f>YEAR(T2830)</f>
        <v>2015</v>
      </c>
    </row>
    <row r="2831" spans="1:21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>ROUND(((E2831 / D2831)*100), 0)</f>
        <v>107</v>
      </c>
      <c r="P2831">
        <f>IF(L2831&lt;&gt;0, ROUND(E2831/L2831, 2), 0)</f>
        <v>35.04</v>
      </c>
      <c r="Q2831" s="5" t="str">
        <f>LEFT(N2831, SEARCH("/",N2831,1)-1)</f>
        <v>theater</v>
      </c>
      <c r="R2831" s="5" t="str">
        <f>RIGHT(N2831, LEN(N2831) - LEN(Q2831) - 1)</f>
        <v>plays</v>
      </c>
      <c r="S2831" s="11">
        <f>(((J2831/60)/60)/24)+DATE(1970,1,1)</f>
        <v>42495.434236111112</v>
      </c>
      <c r="T2831" s="12">
        <f>(((I2831/60)/60)/24)+DATE(1970,1,1)</f>
        <v>42523.434236111112</v>
      </c>
      <c r="U2831" s="14">
        <f>YEAR(T2831)</f>
        <v>2016</v>
      </c>
    </row>
    <row r="2832" spans="1:21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>ROUND(((E2832 / D2832)*100), 0)</f>
        <v>100</v>
      </c>
      <c r="P2832">
        <f>IF(L2832&lt;&gt;0, ROUND(E2832/L2832, 2), 0)</f>
        <v>272.73</v>
      </c>
      <c r="Q2832" s="5" t="str">
        <f>LEFT(N2832, SEARCH("/",N2832,1)-1)</f>
        <v>theater</v>
      </c>
      <c r="R2832" s="5" t="str">
        <f>RIGHT(N2832, LEN(N2832) - LEN(Q2832) - 1)</f>
        <v>plays</v>
      </c>
      <c r="S2832" s="11">
        <f>(((J2832/60)/60)/24)+DATE(1970,1,1)</f>
        <v>41758.839675925927</v>
      </c>
      <c r="T2832" s="12">
        <f>(((I2832/60)/60)/24)+DATE(1970,1,1)</f>
        <v>41771.165972222225</v>
      </c>
      <c r="U2832" s="14">
        <f>YEAR(T2832)</f>
        <v>2014</v>
      </c>
    </row>
    <row r="2833" spans="1:21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>ROUND(((E2833 / D2833)*100), 0)</f>
        <v>111</v>
      </c>
      <c r="P2833">
        <f>IF(L2833&lt;&gt;0, ROUND(E2833/L2833, 2), 0)</f>
        <v>63.85</v>
      </c>
      <c r="Q2833" s="5" t="str">
        <f>LEFT(N2833, SEARCH("/",N2833,1)-1)</f>
        <v>theater</v>
      </c>
      <c r="R2833" s="5" t="str">
        <f>RIGHT(N2833, LEN(N2833) - LEN(Q2833) - 1)</f>
        <v>plays</v>
      </c>
      <c r="S2833" s="11">
        <f>(((J2833/60)/60)/24)+DATE(1970,1,1)</f>
        <v>42171.824884259258</v>
      </c>
      <c r="T2833" s="12">
        <f>(((I2833/60)/60)/24)+DATE(1970,1,1)</f>
        <v>42201.824884259258</v>
      </c>
      <c r="U2833" s="14">
        <f>YEAR(T2833)</f>
        <v>2015</v>
      </c>
    </row>
    <row r="2834" spans="1:21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>ROUND(((E2834 / D2834)*100), 0)</f>
        <v>115</v>
      </c>
      <c r="P2834">
        <f>IF(L2834&lt;&gt;0, ROUND(E2834/L2834, 2), 0)</f>
        <v>30.19</v>
      </c>
      <c r="Q2834" s="5" t="str">
        <f>LEFT(N2834, SEARCH("/",N2834,1)-1)</f>
        <v>theater</v>
      </c>
      <c r="R2834" s="5" t="str">
        <f>RIGHT(N2834, LEN(N2834) - LEN(Q2834) - 1)</f>
        <v>plays</v>
      </c>
      <c r="S2834" s="11">
        <f>(((J2834/60)/60)/24)+DATE(1970,1,1)</f>
        <v>41938.709421296298</v>
      </c>
      <c r="T2834" s="12">
        <f>(((I2834/60)/60)/24)+DATE(1970,1,1)</f>
        <v>41966.916666666672</v>
      </c>
      <c r="U2834" s="14">
        <f>YEAR(T2834)</f>
        <v>2014</v>
      </c>
    </row>
    <row r="2835" spans="1:21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>ROUND(((E2835 / D2835)*100), 0)</f>
        <v>108</v>
      </c>
      <c r="P2835">
        <f>IF(L2835&lt;&gt;0, ROUND(E2835/L2835, 2), 0)</f>
        <v>83.51</v>
      </c>
      <c r="Q2835" s="5" t="str">
        <f>LEFT(N2835, SEARCH("/",N2835,1)-1)</f>
        <v>theater</v>
      </c>
      <c r="R2835" s="5" t="str">
        <f>RIGHT(N2835, LEN(N2835) - LEN(Q2835) - 1)</f>
        <v>plays</v>
      </c>
      <c r="S2835" s="11">
        <f>(((J2835/60)/60)/24)+DATE(1970,1,1)</f>
        <v>42268.127696759257</v>
      </c>
      <c r="T2835" s="12">
        <f>(((I2835/60)/60)/24)+DATE(1970,1,1)</f>
        <v>42288.083333333328</v>
      </c>
      <c r="U2835" s="14">
        <f>YEAR(T2835)</f>
        <v>2015</v>
      </c>
    </row>
    <row r="2836" spans="1:21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>ROUND(((E2836 / D2836)*100), 0)</f>
        <v>170</v>
      </c>
      <c r="P2836">
        <f>IF(L2836&lt;&gt;0, ROUND(E2836/L2836, 2), 0)</f>
        <v>64.760000000000005</v>
      </c>
      <c r="Q2836" s="5" t="str">
        <f>LEFT(N2836, SEARCH("/",N2836,1)-1)</f>
        <v>theater</v>
      </c>
      <c r="R2836" s="5" t="str">
        <f>RIGHT(N2836, LEN(N2836) - LEN(Q2836) - 1)</f>
        <v>plays</v>
      </c>
      <c r="S2836" s="11">
        <f>(((J2836/60)/60)/24)+DATE(1970,1,1)</f>
        <v>42019.959837962961</v>
      </c>
      <c r="T2836" s="12">
        <f>(((I2836/60)/60)/24)+DATE(1970,1,1)</f>
        <v>42034.959837962961</v>
      </c>
      <c r="U2836" s="14">
        <f>YEAR(T2836)</f>
        <v>2015</v>
      </c>
    </row>
    <row r="2837" spans="1:21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>ROUND(((E2837 / D2837)*100), 0)</f>
        <v>187</v>
      </c>
      <c r="P2837">
        <f>IF(L2837&lt;&gt;0, ROUND(E2837/L2837, 2), 0)</f>
        <v>20.12</v>
      </c>
      <c r="Q2837" s="5" t="str">
        <f>LEFT(N2837, SEARCH("/",N2837,1)-1)</f>
        <v>theater</v>
      </c>
      <c r="R2837" s="5" t="str">
        <f>RIGHT(N2837, LEN(N2837) - LEN(Q2837) - 1)</f>
        <v>plays</v>
      </c>
      <c r="S2837" s="11">
        <f>(((J2837/60)/60)/24)+DATE(1970,1,1)</f>
        <v>42313.703900462962</v>
      </c>
      <c r="T2837" s="12">
        <f>(((I2837/60)/60)/24)+DATE(1970,1,1)</f>
        <v>42343</v>
      </c>
      <c r="U2837" s="14">
        <f>YEAR(T2837)</f>
        <v>2015</v>
      </c>
    </row>
    <row r="2838" spans="1:21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>ROUND(((E2838 / D2838)*100), 0)</f>
        <v>108</v>
      </c>
      <c r="P2838">
        <f>IF(L2838&lt;&gt;0, ROUND(E2838/L2838, 2), 0)</f>
        <v>44.09</v>
      </c>
      <c r="Q2838" s="5" t="str">
        <f>LEFT(N2838, SEARCH("/",N2838,1)-1)</f>
        <v>theater</v>
      </c>
      <c r="R2838" s="5" t="str">
        <f>RIGHT(N2838, LEN(N2838) - LEN(Q2838) - 1)</f>
        <v>plays</v>
      </c>
      <c r="S2838" s="11">
        <f>(((J2838/60)/60)/24)+DATE(1970,1,1)</f>
        <v>42746.261782407411</v>
      </c>
      <c r="T2838" s="12">
        <f>(((I2838/60)/60)/24)+DATE(1970,1,1)</f>
        <v>42784.207638888889</v>
      </c>
      <c r="U2838" s="14">
        <f>YEAR(T2838)</f>
        <v>2017</v>
      </c>
    </row>
    <row r="2839" spans="1:21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>ROUND(((E2839 / D2839)*100), 0)</f>
        <v>100</v>
      </c>
      <c r="P2839">
        <f>IF(L2839&lt;&gt;0, ROUND(E2839/L2839, 2), 0)</f>
        <v>40.479999999999997</v>
      </c>
      <c r="Q2839" s="5" t="str">
        <f>LEFT(N2839, SEARCH("/",N2839,1)-1)</f>
        <v>theater</v>
      </c>
      <c r="R2839" s="5" t="str">
        <f>RIGHT(N2839, LEN(N2839) - LEN(Q2839) - 1)</f>
        <v>plays</v>
      </c>
      <c r="S2839" s="11">
        <f>(((J2839/60)/60)/24)+DATE(1970,1,1)</f>
        <v>42307.908379629633</v>
      </c>
      <c r="T2839" s="12">
        <f>(((I2839/60)/60)/24)+DATE(1970,1,1)</f>
        <v>42347.950046296297</v>
      </c>
      <c r="U2839" s="14">
        <f>YEAR(T2839)</f>
        <v>2015</v>
      </c>
    </row>
    <row r="2840" spans="1:21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>ROUND(((E2840 / D2840)*100), 0)</f>
        <v>120</v>
      </c>
      <c r="P2840">
        <f>IF(L2840&lt;&gt;0, ROUND(E2840/L2840, 2), 0)</f>
        <v>44.54</v>
      </c>
      <c r="Q2840" s="5" t="str">
        <f>LEFT(N2840, SEARCH("/",N2840,1)-1)</f>
        <v>theater</v>
      </c>
      <c r="R2840" s="5" t="str">
        <f>RIGHT(N2840, LEN(N2840) - LEN(Q2840) - 1)</f>
        <v>plays</v>
      </c>
      <c r="S2840" s="11">
        <f>(((J2840/60)/60)/24)+DATE(1970,1,1)</f>
        <v>41842.607592592591</v>
      </c>
      <c r="T2840" s="12">
        <f>(((I2840/60)/60)/24)+DATE(1970,1,1)</f>
        <v>41864.916666666664</v>
      </c>
      <c r="U2840" s="14">
        <f>YEAR(T2840)</f>
        <v>2014</v>
      </c>
    </row>
    <row r="2841" spans="1:21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>ROUND(((E2841 / D2841)*100), 0)</f>
        <v>111</v>
      </c>
      <c r="P2841">
        <f>IF(L2841&lt;&gt;0, ROUND(E2841/L2841, 2), 0)</f>
        <v>125.81</v>
      </c>
      <c r="Q2841" s="5" t="str">
        <f>LEFT(N2841, SEARCH("/",N2841,1)-1)</f>
        <v>theater</v>
      </c>
      <c r="R2841" s="5" t="str">
        <f>RIGHT(N2841, LEN(N2841) - LEN(Q2841) - 1)</f>
        <v>plays</v>
      </c>
      <c r="S2841" s="11">
        <f>(((J2841/60)/60)/24)+DATE(1970,1,1)</f>
        <v>41853.240208333329</v>
      </c>
      <c r="T2841" s="12">
        <f>(((I2841/60)/60)/24)+DATE(1970,1,1)</f>
        <v>41876.207638888889</v>
      </c>
      <c r="U2841" s="14">
        <f>YEAR(T2841)</f>
        <v>2014</v>
      </c>
    </row>
    <row r="2842" spans="1:21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>ROUND(((E2842 / D2842)*100), 0)</f>
        <v>104</v>
      </c>
      <c r="P2842">
        <f>IF(L2842&lt;&gt;0, ROUND(E2842/L2842, 2), 0)</f>
        <v>19.7</v>
      </c>
      <c r="Q2842" s="5" t="str">
        <f>LEFT(N2842, SEARCH("/",N2842,1)-1)</f>
        <v>theater</v>
      </c>
      <c r="R2842" s="5" t="str">
        <f>RIGHT(N2842, LEN(N2842) - LEN(Q2842) - 1)</f>
        <v>plays</v>
      </c>
      <c r="S2842" s="11">
        <f>(((J2842/60)/60)/24)+DATE(1970,1,1)</f>
        <v>42060.035636574074</v>
      </c>
      <c r="T2842" s="12">
        <f>(((I2842/60)/60)/24)+DATE(1970,1,1)</f>
        <v>42081.708333333328</v>
      </c>
      <c r="U2842" s="14">
        <f>YEAR(T2842)</f>
        <v>2015</v>
      </c>
    </row>
    <row r="2843" spans="1:21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>ROUND(((E2843 / D2843)*100), 0)</f>
        <v>1</v>
      </c>
      <c r="P2843">
        <f>IF(L2843&lt;&gt;0, ROUND(E2843/L2843, 2), 0)</f>
        <v>10</v>
      </c>
      <c r="Q2843" s="5" t="str">
        <f>LEFT(N2843, SEARCH("/",N2843,1)-1)</f>
        <v>theater</v>
      </c>
      <c r="R2843" s="5" t="str">
        <f>RIGHT(N2843, LEN(N2843) - LEN(Q2843) - 1)</f>
        <v>plays</v>
      </c>
      <c r="S2843" s="11">
        <f>(((J2843/60)/60)/24)+DATE(1970,1,1)</f>
        <v>42291.739548611105</v>
      </c>
      <c r="T2843" s="12">
        <f>(((I2843/60)/60)/24)+DATE(1970,1,1)</f>
        <v>42351.781215277777</v>
      </c>
      <c r="U2843" s="14">
        <f>YEAR(T2843)</f>
        <v>2015</v>
      </c>
    </row>
    <row r="2844" spans="1:21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>ROUND(((E2844 / D2844)*100), 0)</f>
        <v>0</v>
      </c>
      <c r="P2844">
        <f>IF(L2844&lt;&gt;0, ROUND(E2844/L2844, 2), 0)</f>
        <v>0</v>
      </c>
      <c r="Q2844" s="5" t="str">
        <f>LEFT(N2844, SEARCH("/",N2844,1)-1)</f>
        <v>theater</v>
      </c>
      <c r="R2844" s="5" t="str">
        <f>RIGHT(N2844, LEN(N2844) - LEN(Q2844) - 1)</f>
        <v>plays</v>
      </c>
      <c r="S2844" s="11">
        <f>(((J2844/60)/60)/24)+DATE(1970,1,1)</f>
        <v>41784.952488425923</v>
      </c>
      <c r="T2844" s="12">
        <f>(((I2844/60)/60)/24)+DATE(1970,1,1)</f>
        <v>41811.458333333336</v>
      </c>
      <c r="U2844" s="14">
        <f>YEAR(T2844)</f>
        <v>2014</v>
      </c>
    </row>
    <row r="2845" spans="1:21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>ROUND(((E2845 / D2845)*100), 0)</f>
        <v>0</v>
      </c>
      <c r="P2845">
        <f>IF(L2845&lt;&gt;0, ROUND(E2845/L2845, 2), 0)</f>
        <v>0</v>
      </c>
      <c r="Q2845" s="5" t="str">
        <f>LEFT(N2845, SEARCH("/",N2845,1)-1)</f>
        <v>theater</v>
      </c>
      <c r="R2845" s="5" t="str">
        <f>RIGHT(N2845, LEN(N2845) - LEN(Q2845) - 1)</f>
        <v>plays</v>
      </c>
      <c r="S2845" s="11">
        <f>(((J2845/60)/60)/24)+DATE(1970,1,1)</f>
        <v>42492.737847222219</v>
      </c>
      <c r="T2845" s="12">
        <f>(((I2845/60)/60)/24)+DATE(1970,1,1)</f>
        <v>42534.166666666672</v>
      </c>
      <c r="U2845" s="14">
        <f>YEAR(T2845)</f>
        <v>2016</v>
      </c>
    </row>
    <row r="2846" spans="1:21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>ROUND(((E2846 / D2846)*100), 0)</f>
        <v>5</v>
      </c>
      <c r="P2846">
        <f>IF(L2846&lt;&gt;0, ROUND(E2846/L2846, 2), 0)</f>
        <v>30</v>
      </c>
      <c r="Q2846" s="5" t="str">
        <f>LEFT(N2846, SEARCH("/",N2846,1)-1)</f>
        <v>theater</v>
      </c>
      <c r="R2846" s="5" t="str">
        <f>RIGHT(N2846, LEN(N2846) - LEN(Q2846) - 1)</f>
        <v>plays</v>
      </c>
      <c r="S2846" s="11">
        <f>(((J2846/60)/60)/24)+DATE(1970,1,1)</f>
        <v>42709.546064814815</v>
      </c>
      <c r="T2846" s="12">
        <f>(((I2846/60)/60)/24)+DATE(1970,1,1)</f>
        <v>42739.546064814815</v>
      </c>
      <c r="U2846" s="14">
        <f>YEAR(T2846)</f>
        <v>2017</v>
      </c>
    </row>
    <row r="2847" spans="1:21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>ROUND(((E2847 / D2847)*100), 0)</f>
        <v>32</v>
      </c>
      <c r="P2847">
        <f>IF(L2847&lt;&gt;0, ROUND(E2847/L2847, 2), 0)</f>
        <v>60.67</v>
      </c>
      <c r="Q2847" s="5" t="str">
        <f>LEFT(N2847, SEARCH("/",N2847,1)-1)</f>
        <v>theater</v>
      </c>
      <c r="R2847" s="5" t="str">
        <f>RIGHT(N2847, LEN(N2847) - LEN(Q2847) - 1)</f>
        <v>plays</v>
      </c>
      <c r="S2847" s="11">
        <f>(((J2847/60)/60)/24)+DATE(1970,1,1)</f>
        <v>42103.016585648147</v>
      </c>
      <c r="T2847" s="12">
        <f>(((I2847/60)/60)/24)+DATE(1970,1,1)</f>
        <v>42163.016585648147</v>
      </c>
      <c r="U2847" s="14">
        <f>YEAR(T2847)</f>
        <v>2015</v>
      </c>
    </row>
    <row r="2848" spans="1:21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>ROUND(((E2848 / D2848)*100), 0)</f>
        <v>0</v>
      </c>
      <c r="P2848">
        <f>IF(L2848&lt;&gt;0, ROUND(E2848/L2848, 2), 0)</f>
        <v>0</v>
      </c>
      <c r="Q2848" s="5" t="str">
        <f>LEFT(N2848, SEARCH("/",N2848,1)-1)</f>
        <v>theater</v>
      </c>
      <c r="R2848" s="5" t="str">
        <f>RIGHT(N2848, LEN(N2848) - LEN(Q2848) - 1)</f>
        <v>plays</v>
      </c>
      <c r="S2848" s="11">
        <f>(((J2848/60)/60)/24)+DATE(1970,1,1)</f>
        <v>42108.692060185189</v>
      </c>
      <c r="T2848" s="12">
        <f>(((I2848/60)/60)/24)+DATE(1970,1,1)</f>
        <v>42153.692060185189</v>
      </c>
      <c r="U2848" s="14">
        <f>YEAR(T2848)</f>
        <v>2015</v>
      </c>
    </row>
    <row r="2849" spans="1:21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>ROUND(((E2849 / D2849)*100), 0)</f>
        <v>0</v>
      </c>
      <c r="P2849">
        <f>IF(L2849&lt;&gt;0, ROUND(E2849/L2849, 2), 0)</f>
        <v>0</v>
      </c>
      <c r="Q2849" s="5" t="str">
        <f>LEFT(N2849, SEARCH("/",N2849,1)-1)</f>
        <v>theater</v>
      </c>
      <c r="R2849" s="5" t="str">
        <f>RIGHT(N2849, LEN(N2849) - LEN(Q2849) - 1)</f>
        <v>plays</v>
      </c>
      <c r="S2849" s="11">
        <f>(((J2849/60)/60)/24)+DATE(1970,1,1)</f>
        <v>42453.806307870371</v>
      </c>
      <c r="T2849" s="12">
        <f>(((I2849/60)/60)/24)+DATE(1970,1,1)</f>
        <v>42513.806307870371</v>
      </c>
      <c r="U2849" s="14">
        <f>YEAR(T2849)</f>
        <v>2016</v>
      </c>
    </row>
    <row r="2850" spans="1:21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>ROUND(((E2850 / D2850)*100), 0)</f>
        <v>0</v>
      </c>
      <c r="P2850">
        <f>IF(L2850&lt;&gt;0, ROUND(E2850/L2850, 2), 0)</f>
        <v>23.33</v>
      </c>
      <c r="Q2850" s="5" t="str">
        <f>LEFT(N2850, SEARCH("/",N2850,1)-1)</f>
        <v>theater</v>
      </c>
      <c r="R2850" s="5" t="str">
        <f>RIGHT(N2850, LEN(N2850) - LEN(Q2850) - 1)</f>
        <v>plays</v>
      </c>
      <c r="S2850" s="11">
        <f>(((J2850/60)/60)/24)+DATE(1970,1,1)</f>
        <v>42123.648831018523</v>
      </c>
      <c r="T2850" s="12">
        <f>(((I2850/60)/60)/24)+DATE(1970,1,1)</f>
        <v>42153.648831018523</v>
      </c>
      <c r="U2850" s="14">
        <f>YEAR(T2850)</f>
        <v>2015</v>
      </c>
    </row>
    <row r="2851" spans="1:21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>ROUND(((E2851 / D2851)*100), 0)</f>
        <v>1</v>
      </c>
      <c r="P2851">
        <f>IF(L2851&lt;&gt;0, ROUND(E2851/L2851, 2), 0)</f>
        <v>5</v>
      </c>
      <c r="Q2851" s="5" t="str">
        <f>LEFT(N2851, SEARCH("/",N2851,1)-1)</f>
        <v>theater</v>
      </c>
      <c r="R2851" s="5" t="str">
        <f>RIGHT(N2851, LEN(N2851) - LEN(Q2851) - 1)</f>
        <v>plays</v>
      </c>
      <c r="S2851" s="11">
        <f>(((J2851/60)/60)/24)+DATE(1970,1,1)</f>
        <v>42453.428240740745</v>
      </c>
      <c r="T2851" s="12">
        <f>(((I2851/60)/60)/24)+DATE(1970,1,1)</f>
        <v>42483.428240740745</v>
      </c>
      <c r="U2851" s="14">
        <f>YEAR(T2851)</f>
        <v>2016</v>
      </c>
    </row>
    <row r="2852" spans="1:21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>ROUND(((E2852 / D2852)*100), 0)</f>
        <v>4</v>
      </c>
      <c r="P2852">
        <f>IF(L2852&lt;&gt;0, ROUND(E2852/L2852, 2), 0)</f>
        <v>23.92</v>
      </c>
      <c r="Q2852" s="5" t="str">
        <f>LEFT(N2852, SEARCH("/",N2852,1)-1)</f>
        <v>theater</v>
      </c>
      <c r="R2852" s="5" t="str">
        <f>RIGHT(N2852, LEN(N2852) - LEN(Q2852) - 1)</f>
        <v>plays</v>
      </c>
      <c r="S2852" s="11">
        <f>(((J2852/60)/60)/24)+DATE(1970,1,1)</f>
        <v>41858.007071759261</v>
      </c>
      <c r="T2852" s="12">
        <f>(((I2852/60)/60)/24)+DATE(1970,1,1)</f>
        <v>41888.007071759261</v>
      </c>
      <c r="U2852" s="14">
        <f>YEAR(T2852)</f>
        <v>2014</v>
      </c>
    </row>
    <row r="2853" spans="1:21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>ROUND(((E2853 / D2853)*100), 0)</f>
        <v>0</v>
      </c>
      <c r="P2853">
        <f>IF(L2853&lt;&gt;0, ROUND(E2853/L2853, 2), 0)</f>
        <v>0</v>
      </c>
      <c r="Q2853" s="5" t="str">
        <f>LEFT(N2853, SEARCH("/",N2853,1)-1)</f>
        <v>theater</v>
      </c>
      <c r="R2853" s="5" t="str">
        <f>RIGHT(N2853, LEN(N2853) - LEN(Q2853) - 1)</f>
        <v>plays</v>
      </c>
      <c r="S2853" s="11">
        <f>(((J2853/60)/60)/24)+DATE(1970,1,1)</f>
        <v>42390.002650462964</v>
      </c>
      <c r="T2853" s="12">
        <f>(((I2853/60)/60)/24)+DATE(1970,1,1)</f>
        <v>42398.970138888893</v>
      </c>
      <c r="U2853" s="14">
        <f>YEAR(T2853)</f>
        <v>2016</v>
      </c>
    </row>
    <row r="2854" spans="1:21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>ROUND(((E2854 / D2854)*100), 0)</f>
        <v>2</v>
      </c>
      <c r="P2854">
        <f>IF(L2854&lt;&gt;0, ROUND(E2854/L2854, 2), 0)</f>
        <v>15.83</v>
      </c>
      <c r="Q2854" s="5" t="str">
        <f>LEFT(N2854, SEARCH("/",N2854,1)-1)</f>
        <v>theater</v>
      </c>
      <c r="R2854" s="5" t="str">
        <f>RIGHT(N2854, LEN(N2854) - LEN(Q2854) - 1)</f>
        <v>plays</v>
      </c>
      <c r="S2854" s="11">
        <f>(((J2854/60)/60)/24)+DATE(1970,1,1)</f>
        <v>41781.045173611114</v>
      </c>
      <c r="T2854" s="12">
        <f>(((I2854/60)/60)/24)+DATE(1970,1,1)</f>
        <v>41811.045173611114</v>
      </c>
      <c r="U2854" s="14">
        <f>YEAR(T2854)</f>
        <v>2014</v>
      </c>
    </row>
    <row r="2855" spans="1:21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>ROUND(((E2855 / D2855)*100), 0)</f>
        <v>0</v>
      </c>
      <c r="P2855">
        <f>IF(L2855&lt;&gt;0, ROUND(E2855/L2855, 2), 0)</f>
        <v>0</v>
      </c>
      <c r="Q2855" s="5" t="str">
        <f>LEFT(N2855, SEARCH("/",N2855,1)-1)</f>
        <v>theater</v>
      </c>
      <c r="R2855" s="5" t="str">
        <f>RIGHT(N2855, LEN(N2855) - LEN(Q2855) - 1)</f>
        <v>plays</v>
      </c>
      <c r="S2855" s="11">
        <f>(((J2855/60)/60)/24)+DATE(1970,1,1)</f>
        <v>41836.190937499996</v>
      </c>
      <c r="T2855" s="12">
        <f>(((I2855/60)/60)/24)+DATE(1970,1,1)</f>
        <v>41896.190937499996</v>
      </c>
      <c r="U2855" s="14">
        <f>YEAR(T2855)</f>
        <v>2014</v>
      </c>
    </row>
    <row r="2856" spans="1:21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>ROUND(((E2856 / D2856)*100), 0)</f>
        <v>42</v>
      </c>
      <c r="P2856">
        <f>IF(L2856&lt;&gt;0, ROUND(E2856/L2856, 2), 0)</f>
        <v>29.79</v>
      </c>
      <c r="Q2856" s="5" t="str">
        <f>LEFT(N2856, SEARCH("/",N2856,1)-1)</f>
        <v>theater</v>
      </c>
      <c r="R2856" s="5" t="str">
        <f>RIGHT(N2856, LEN(N2856) - LEN(Q2856) - 1)</f>
        <v>plays</v>
      </c>
      <c r="S2856" s="11">
        <f>(((J2856/60)/60)/24)+DATE(1970,1,1)</f>
        <v>42111.71665509259</v>
      </c>
      <c r="T2856" s="12">
        <f>(((I2856/60)/60)/24)+DATE(1970,1,1)</f>
        <v>42131.71665509259</v>
      </c>
      <c r="U2856" s="14">
        <f>YEAR(T2856)</f>
        <v>2015</v>
      </c>
    </row>
    <row r="2857" spans="1:21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>ROUND(((E2857 / D2857)*100), 0)</f>
        <v>50</v>
      </c>
      <c r="P2857">
        <f>IF(L2857&lt;&gt;0, ROUND(E2857/L2857, 2), 0)</f>
        <v>60</v>
      </c>
      <c r="Q2857" s="5" t="str">
        <f>LEFT(N2857, SEARCH("/",N2857,1)-1)</f>
        <v>theater</v>
      </c>
      <c r="R2857" s="5" t="str">
        <f>RIGHT(N2857, LEN(N2857) - LEN(Q2857) - 1)</f>
        <v>plays</v>
      </c>
      <c r="S2857" s="11">
        <f>(((J2857/60)/60)/24)+DATE(1970,1,1)</f>
        <v>42370.007766203707</v>
      </c>
      <c r="T2857" s="12">
        <f>(((I2857/60)/60)/24)+DATE(1970,1,1)</f>
        <v>42398.981944444444</v>
      </c>
      <c r="U2857" s="14">
        <f>YEAR(T2857)</f>
        <v>2016</v>
      </c>
    </row>
    <row r="2858" spans="1:21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>ROUND(((E2858 / D2858)*100), 0)</f>
        <v>5</v>
      </c>
      <c r="P2858">
        <f>IF(L2858&lt;&gt;0, ROUND(E2858/L2858, 2), 0)</f>
        <v>24.33</v>
      </c>
      <c r="Q2858" s="5" t="str">
        <f>LEFT(N2858, SEARCH("/",N2858,1)-1)</f>
        <v>theater</v>
      </c>
      <c r="R2858" s="5" t="str">
        <f>RIGHT(N2858, LEN(N2858) - LEN(Q2858) - 1)</f>
        <v>plays</v>
      </c>
      <c r="S2858" s="11">
        <f>(((J2858/60)/60)/24)+DATE(1970,1,1)</f>
        <v>42165.037581018521</v>
      </c>
      <c r="T2858" s="12">
        <f>(((I2858/60)/60)/24)+DATE(1970,1,1)</f>
        <v>42224.898611111115</v>
      </c>
      <c r="U2858" s="14">
        <f>YEAR(T2858)</f>
        <v>2015</v>
      </c>
    </row>
    <row r="2859" spans="1:21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>ROUND(((E2859 / D2859)*100), 0)</f>
        <v>20</v>
      </c>
      <c r="P2859">
        <f>IF(L2859&lt;&gt;0, ROUND(E2859/L2859, 2), 0)</f>
        <v>500</v>
      </c>
      <c r="Q2859" s="5" t="str">
        <f>LEFT(N2859, SEARCH("/",N2859,1)-1)</f>
        <v>theater</v>
      </c>
      <c r="R2859" s="5" t="str">
        <f>RIGHT(N2859, LEN(N2859) - LEN(Q2859) - 1)</f>
        <v>plays</v>
      </c>
      <c r="S2859" s="11">
        <f>(((J2859/60)/60)/24)+DATE(1970,1,1)</f>
        <v>42726.920081018514</v>
      </c>
      <c r="T2859" s="12">
        <f>(((I2859/60)/60)/24)+DATE(1970,1,1)</f>
        <v>42786.75</v>
      </c>
      <c r="U2859" s="14">
        <f>YEAR(T2859)</f>
        <v>2017</v>
      </c>
    </row>
    <row r="2860" spans="1:21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>ROUND(((E2860 / D2860)*100), 0)</f>
        <v>0</v>
      </c>
      <c r="P2860">
        <f>IF(L2860&lt;&gt;0, ROUND(E2860/L2860, 2), 0)</f>
        <v>0</v>
      </c>
      <c r="Q2860" s="5" t="str">
        <f>LEFT(N2860, SEARCH("/",N2860,1)-1)</f>
        <v>theater</v>
      </c>
      <c r="R2860" s="5" t="str">
        <f>RIGHT(N2860, LEN(N2860) - LEN(Q2860) - 1)</f>
        <v>plays</v>
      </c>
      <c r="S2860" s="11">
        <f>(((J2860/60)/60)/24)+DATE(1970,1,1)</f>
        <v>41954.545081018514</v>
      </c>
      <c r="T2860" s="12">
        <f>(((I2860/60)/60)/24)+DATE(1970,1,1)</f>
        <v>41978.477777777778</v>
      </c>
      <c r="U2860" s="14">
        <f>YEAR(T2860)</f>
        <v>2014</v>
      </c>
    </row>
    <row r="2861" spans="1:21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>ROUND(((E2861 / D2861)*100), 0)</f>
        <v>2</v>
      </c>
      <c r="P2861">
        <f>IF(L2861&lt;&gt;0, ROUND(E2861/L2861, 2), 0)</f>
        <v>35</v>
      </c>
      <c r="Q2861" s="5" t="str">
        <f>LEFT(N2861, SEARCH("/",N2861,1)-1)</f>
        <v>theater</v>
      </c>
      <c r="R2861" s="5" t="str">
        <f>RIGHT(N2861, LEN(N2861) - LEN(Q2861) - 1)</f>
        <v>plays</v>
      </c>
      <c r="S2861" s="11">
        <f>(((J2861/60)/60)/24)+DATE(1970,1,1)</f>
        <v>42233.362314814818</v>
      </c>
      <c r="T2861" s="12">
        <f>(((I2861/60)/60)/24)+DATE(1970,1,1)</f>
        <v>42293.362314814818</v>
      </c>
      <c r="U2861" s="14">
        <f>YEAR(T2861)</f>
        <v>2015</v>
      </c>
    </row>
    <row r="2862" spans="1:21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>ROUND(((E2862 / D2862)*100), 0)</f>
        <v>7</v>
      </c>
      <c r="P2862">
        <f>IF(L2862&lt;&gt;0, ROUND(E2862/L2862, 2), 0)</f>
        <v>29.56</v>
      </c>
      <c r="Q2862" s="5" t="str">
        <f>LEFT(N2862, SEARCH("/",N2862,1)-1)</f>
        <v>theater</v>
      </c>
      <c r="R2862" s="5" t="str">
        <f>RIGHT(N2862, LEN(N2862) - LEN(Q2862) - 1)</f>
        <v>plays</v>
      </c>
      <c r="S2862" s="11">
        <f>(((J2862/60)/60)/24)+DATE(1970,1,1)</f>
        <v>42480.800648148142</v>
      </c>
      <c r="T2862" s="12">
        <f>(((I2862/60)/60)/24)+DATE(1970,1,1)</f>
        <v>42540.800648148142</v>
      </c>
      <c r="U2862" s="14">
        <f>YEAR(T2862)</f>
        <v>2016</v>
      </c>
    </row>
    <row r="2863" spans="1:21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>ROUND(((E2863 / D2863)*100), 0)</f>
        <v>32</v>
      </c>
      <c r="P2863">
        <f>IF(L2863&lt;&gt;0, ROUND(E2863/L2863, 2), 0)</f>
        <v>26.67</v>
      </c>
      <c r="Q2863" s="5" t="str">
        <f>LEFT(N2863, SEARCH("/",N2863,1)-1)</f>
        <v>theater</v>
      </c>
      <c r="R2863" s="5" t="str">
        <f>RIGHT(N2863, LEN(N2863) - LEN(Q2863) - 1)</f>
        <v>plays</v>
      </c>
      <c r="S2863" s="11">
        <f>(((J2863/60)/60)/24)+DATE(1970,1,1)</f>
        <v>42257.590833333335</v>
      </c>
      <c r="T2863" s="12">
        <f>(((I2863/60)/60)/24)+DATE(1970,1,1)</f>
        <v>42271.590833333335</v>
      </c>
      <c r="U2863" s="14">
        <f>YEAR(T2863)</f>
        <v>2015</v>
      </c>
    </row>
    <row r="2864" spans="1:21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>ROUND(((E2864 / D2864)*100), 0)</f>
        <v>0</v>
      </c>
      <c r="P2864">
        <f>IF(L2864&lt;&gt;0, ROUND(E2864/L2864, 2), 0)</f>
        <v>18.329999999999998</v>
      </c>
      <c r="Q2864" s="5" t="str">
        <f>LEFT(N2864, SEARCH("/",N2864,1)-1)</f>
        <v>theater</v>
      </c>
      <c r="R2864" s="5" t="str">
        <f>RIGHT(N2864, LEN(N2864) - LEN(Q2864) - 1)</f>
        <v>plays</v>
      </c>
      <c r="S2864" s="11">
        <f>(((J2864/60)/60)/24)+DATE(1970,1,1)</f>
        <v>41784.789687500001</v>
      </c>
      <c r="T2864" s="12">
        <f>(((I2864/60)/60)/24)+DATE(1970,1,1)</f>
        <v>41814.789687500001</v>
      </c>
      <c r="U2864" s="14">
        <f>YEAR(T2864)</f>
        <v>2014</v>
      </c>
    </row>
    <row r="2865" spans="1:21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>ROUND(((E2865 / D2865)*100), 0)</f>
        <v>0</v>
      </c>
      <c r="P2865">
        <f>IF(L2865&lt;&gt;0, ROUND(E2865/L2865, 2), 0)</f>
        <v>20</v>
      </c>
      <c r="Q2865" s="5" t="str">
        <f>LEFT(N2865, SEARCH("/",N2865,1)-1)</f>
        <v>theater</v>
      </c>
      <c r="R2865" s="5" t="str">
        <f>RIGHT(N2865, LEN(N2865) - LEN(Q2865) - 1)</f>
        <v>plays</v>
      </c>
      <c r="S2865" s="11">
        <f>(((J2865/60)/60)/24)+DATE(1970,1,1)</f>
        <v>41831.675034722226</v>
      </c>
      <c r="T2865" s="12">
        <f>(((I2865/60)/60)/24)+DATE(1970,1,1)</f>
        <v>41891.675034722226</v>
      </c>
      <c r="U2865" s="14">
        <f>YEAR(T2865)</f>
        <v>2014</v>
      </c>
    </row>
    <row r="2866" spans="1:21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>ROUND(((E2866 / D2866)*100), 0)</f>
        <v>2</v>
      </c>
      <c r="P2866">
        <f>IF(L2866&lt;&gt;0, ROUND(E2866/L2866, 2), 0)</f>
        <v>13.33</v>
      </c>
      <c r="Q2866" s="5" t="str">
        <f>LEFT(N2866, SEARCH("/",N2866,1)-1)</f>
        <v>theater</v>
      </c>
      <c r="R2866" s="5" t="str">
        <f>RIGHT(N2866, LEN(N2866) - LEN(Q2866) - 1)</f>
        <v>plays</v>
      </c>
      <c r="S2866" s="11">
        <f>(((J2866/60)/60)/24)+DATE(1970,1,1)</f>
        <v>42172.613506944443</v>
      </c>
      <c r="T2866" s="12">
        <f>(((I2866/60)/60)/24)+DATE(1970,1,1)</f>
        <v>42202.554166666669</v>
      </c>
      <c r="U2866" s="14">
        <f>YEAR(T2866)</f>
        <v>2015</v>
      </c>
    </row>
    <row r="2867" spans="1:21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>ROUND(((E2867 / D2867)*100), 0)</f>
        <v>0</v>
      </c>
      <c r="P2867">
        <f>IF(L2867&lt;&gt;0, ROUND(E2867/L2867, 2), 0)</f>
        <v>0</v>
      </c>
      <c r="Q2867" s="5" t="str">
        <f>LEFT(N2867, SEARCH("/",N2867,1)-1)</f>
        <v>theater</v>
      </c>
      <c r="R2867" s="5" t="str">
        <f>RIGHT(N2867, LEN(N2867) - LEN(Q2867) - 1)</f>
        <v>plays</v>
      </c>
      <c r="S2867" s="11">
        <f>(((J2867/60)/60)/24)+DATE(1970,1,1)</f>
        <v>41950.114108796297</v>
      </c>
      <c r="T2867" s="12">
        <f>(((I2867/60)/60)/24)+DATE(1970,1,1)</f>
        <v>42010.114108796297</v>
      </c>
      <c r="U2867" s="14">
        <f>YEAR(T2867)</f>
        <v>2015</v>
      </c>
    </row>
    <row r="2868" spans="1:21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>ROUND(((E2868 / D2868)*100), 0)</f>
        <v>1</v>
      </c>
      <c r="P2868">
        <f>IF(L2868&lt;&gt;0, ROUND(E2868/L2868, 2), 0)</f>
        <v>22.5</v>
      </c>
      <c r="Q2868" s="5" t="str">
        <f>LEFT(N2868, SEARCH("/",N2868,1)-1)</f>
        <v>theater</v>
      </c>
      <c r="R2868" s="5" t="str">
        <f>RIGHT(N2868, LEN(N2868) - LEN(Q2868) - 1)</f>
        <v>plays</v>
      </c>
      <c r="S2868" s="11">
        <f>(((J2868/60)/60)/24)+DATE(1970,1,1)</f>
        <v>42627.955104166671</v>
      </c>
      <c r="T2868" s="12">
        <f>(((I2868/60)/60)/24)+DATE(1970,1,1)</f>
        <v>42657.916666666672</v>
      </c>
      <c r="U2868" s="14">
        <f>YEAR(T2868)</f>
        <v>2016</v>
      </c>
    </row>
    <row r="2869" spans="1:21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>ROUND(((E2869 / D2869)*100), 0)</f>
        <v>20</v>
      </c>
      <c r="P2869">
        <f>IF(L2869&lt;&gt;0, ROUND(E2869/L2869, 2), 0)</f>
        <v>50.4</v>
      </c>
      <c r="Q2869" s="5" t="str">
        <f>LEFT(N2869, SEARCH("/",N2869,1)-1)</f>
        <v>theater</v>
      </c>
      <c r="R2869" s="5" t="str">
        <f>RIGHT(N2869, LEN(N2869) - LEN(Q2869) - 1)</f>
        <v>plays</v>
      </c>
      <c r="S2869" s="11">
        <f>(((J2869/60)/60)/24)+DATE(1970,1,1)</f>
        <v>42531.195277777777</v>
      </c>
      <c r="T2869" s="12">
        <f>(((I2869/60)/60)/24)+DATE(1970,1,1)</f>
        <v>42555.166666666672</v>
      </c>
      <c r="U2869" s="14">
        <f>YEAR(T2869)</f>
        <v>2016</v>
      </c>
    </row>
    <row r="2870" spans="1:21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>ROUND(((E2870 / D2870)*100), 0)</f>
        <v>42</v>
      </c>
      <c r="P2870">
        <f>IF(L2870&lt;&gt;0, ROUND(E2870/L2870, 2), 0)</f>
        <v>105.03</v>
      </c>
      <c r="Q2870" s="5" t="str">
        <f>LEFT(N2870, SEARCH("/",N2870,1)-1)</f>
        <v>theater</v>
      </c>
      <c r="R2870" s="5" t="str">
        <f>RIGHT(N2870, LEN(N2870) - LEN(Q2870) - 1)</f>
        <v>plays</v>
      </c>
      <c r="S2870" s="11">
        <f>(((J2870/60)/60)/24)+DATE(1970,1,1)</f>
        <v>42618.827013888891</v>
      </c>
      <c r="T2870" s="12">
        <f>(((I2870/60)/60)/24)+DATE(1970,1,1)</f>
        <v>42648.827013888891</v>
      </c>
      <c r="U2870" s="14">
        <f>YEAR(T2870)</f>
        <v>2016</v>
      </c>
    </row>
    <row r="2871" spans="1:21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>ROUND(((E2871 / D2871)*100), 0)</f>
        <v>1</v>
      </c>
      <c r="P2871">
        <f>IF(L2871&lt;&gt;0, ROUND(E2871/L2871, 2), 0)</f>
        <v>35.4</v>
      </c>
      <c r="Q2871" s="5" t="str">
        <f>LEFT(N2871, SEARCH("/",N2871,1)-1)</f>
        <v>theater</v>
      </c>
      <c r="R2871" s="5" t="str">
        <f>RIGHT(N2871, LEN(N2871) - LEN(Q2871) - 1)</f>
        <v>plays</v>
      </c>
      <c r="S2871" s="11">
        <f>(((J2871/60)/60)/24)+DATE(1970,1,1)</f>
        <v>42540.593530092592</v>
      </c>
      <c r="T2871" s="12">
        <f>(((I2871/60)/60)/24)+DATE(1970,1,1)</f>
        <v>42570.593530092592</v>
      </c>
      <c r="U2871" s="14">
        <f>YEAR(T2871)</f>
        <v>2016</v>
      </c>
    </row>
    <row r="2872" spans="1:21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>ROUND(((E2872 / D2872)*100), 0)</f>
        <v>15</v>
      </c>
      <c r="P2872">
        <f>IF(L2872&lt;&gt;0, ROUND(E2872/L2872, 2), 0)</f>
        <v>83.33</v>
      </c>
      <c r="Q2872" s="5" t="str">
        <f>LEFT(N2872, SEARCH("/",N2872,1)-1)</f>
        <v>theater</v>
      </c>
      <c r="R2872" s="5" t="str">
        <f>RIGHT(N2872, LEN(N2872) - LEN(Q2872) - 1)</f>
        <v>plays</v>
      </c>
      <c r="S2872" s="11">
        <f>(((J2872/60)/60)/24)+DATE(1970,1,1)</f>
        <v>41746.189409722225</v>
      </c>
      <c r="T2872" s="12">
        <f>(((I2872/60)/60)/24)+DATE(1970,1,1)</f>
        <v>41776.189409722225</v>
      </c>
      <c r="U2872" s="14">
        <f>YEAR(T2872)</f>
        <v>2014</v>
      </c>
    </row>
    <row r="2873" spans="1:21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>ROUND(((E2873 / D2873)*100), 0)</f>
        <v>5</v>
      </c>
      <c r="P2873">
        <f>IF(L2873&lt;&gt;0, ROUND(E2873/L2873, 2), 0)</f>
        <v>35.92</v>
      </c>
      <c r="Q2873" s="5" t="str">
        <f>LEFT(N2873, SEARCH("/",N2873,1)-1)</f>
        <v>theater</v>
      </c>
      <c r="R2873" s="5" t="str">
        <f>RIGHT(N2873, LEN(N2873) - LEN(Q2873) - 1)</f>
        <v>plays</v>
      </c>
      <c r="S2873" s="11">
        <f>(((J2873/60)/60)/24)+DATE(1970,1,1)</f>
        <v>41974.738576388889</v>
      </c>
      <c r="T2873" s="12">
        <f>(((I2873/60)/60)/24)+DATE(1970,1,1)</f>
        <v>41994.738576388889</v>
      </c>
      <c r="U2873" s="14">
        <f>YEAR(T2873)</f>
        <v>2014</v>
      </c>
    </row>
    <row r="2874" spans="1:21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>ROUND(((E2874 / D2874)*100), 0)</f>
        <v>0</v>
      </c>
      <c r="P2874">
        <f>IF(L2874&lt;&gt;0, ROUND(E2874/L2874, 2), 0)</f>
        <v>0</v>
      </c>
      <c r="Q2874" s="5" t="str">
        <f>LEFT(N2874, SEARCH("/",N2874,1)-1)</f>
        <v>theater</v>
      </c>
      <c r="R2874" s="5" t="str">
        <f>RIGHT(N2874, LEN(N2874) - LEN(Q2874) - 1)</f>
        <v>plays</v>
      </c>
      <c r="S2874" s="11">
        <f>(((J2874/60)/60)/24)+DATE(1970,1,1)</f>
        <v>42115.11618055556</v>
      </c>
      <c r="T2874" s="12">
        <f>(((I2874/60)/60)/24)+DATE(1970,1,1)</f>
        <v>42175.11618055556</v>
      </c>
      <c r="U2874" s="14">
        <f>YEAR(T2874)</f>
        <v>2015</v>
      </c>
    </row>
    <row r="2875" spans="1:21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>ROUND(((E2875 / D2875)*100), 0)</f>
        <v>38</v>
      </c>
      <c r="P2875">
        <f>IF(L2875&lt;&gt;0, ROUND(E2875/L2875, 2), 0)</f>
        <v>119.13</v>
      </c>
      <c r="Q2875" s="5" t="str">
        <f>LEFT(N2875, SEARCH("/",N2875,1)-1)</f>
        <v>theater</v>
      </c>
      <c r="R2875" s="5" t="str">
        <f>RIGHT(N2875, LEN(N2875) - LEN(Q2875) - 1)</f>
        <v>plays</v>
      </c>
      <c r="S2875" s="11">
        <f>(((J2875/60)/60)/24)+DATE(1970,1,1)</f>
        <v>42002.817488425921</v>
      </c>
      <c r="T2875" s="12">
        <f>(((I2875/60)/60)/24)+DATE(1970,1,1)</f>
        <v>42032.817488425921</v>
      </c>
      <c r="U2875" s="14">
        <f>YEAR(T2875)</f>
        <v>2015</v>
      </c>
    </row>
    <row r="2876" spans="1:21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>ROUND(((E2876 / D2876)*100), 0)</f>
        <v>5</v>
      </c>
      <c r="P2876">
        <f>IF(L2876&lt;&gt;0, ROUND(E2876/L2876, 2), 0)</f>
        <v>90.33</v>
      </c>
      <c r="Q2876" s="5" t="str">
        <f>LEFT(N2876, SEARCH("/",N2876,1)-1)</f>
        <v>theater</v>
      </c>
      <c r="R2876" s="5" t="str">
        <f>RIGHT(N2876, LEN(N2876) - LEN(Q2876) - 1)</f>
        <v>plays</v>
      </c>
      <c r="S2876" s="11">
        <f>(((J2876/60)/60)/24)+DATE(1970,1,1)</f>
        <v>42722.84474537037</v>
      </c>
      <c r="T2876" s="12">
        <f>(((I2876/60)/60)/24)+DATE(1970,1,1)</f>
        <v>42752.84474537037</v>
      </c>
      <c r="U2876" s="14">
        <f>YEAR(T2876)</f>
        <v>2017</v>
      </c>
    </row>
    <row r="2877" spans="1:21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>ROUND(((E2877 / D2877)*100), 0)</f>
        <v>0</v>
      </c>
      <c r="P2877">
        <f>IF(L2877&lt;&gt;0, ROUND(E2877/L2877, 2), 0)</f>
        <v>2.33</v>
      </c>
      <c r="Q2877" s="5" t="str">
        <f>LEFT(N2877, SEARCH("/",N2877,1)-1)</f>
        <v>theater</v>
      </c>
      <c r="R2877" s="5" t="str">
        <f>RIGHT(N2877, LEN(N2877) - LEN(Q2877) - 1)</f>
        <v>plays</v>
      </c>
      <c r="S2877" s="11">
        <f>(((J2877/60)/60)/24)+DATE(1970,1,1)</f>
        <v>42465.128391203703</v>
      </c>
      <c r="T2877" s="12">
        <f>(((I2877/60)/60)/24)+DATE(1970,1,1)</f>
        <v>42495.128391203703</v>
      </c>
      <c r="U2877" s="14">
        <f>YEAR(T2877)</f>
        <v>2016</v>
      </c>
    </row>
    <row r="2878" spans="1:21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>ROUND(((E2878 / D2878)*100), 0)</f>
        <v>0</v>
      </c>
      <c r="P2878">
        <f>IF(L2878&lt;&gt;0, ROUND(E2878/L2878, 2), 0)</f>
        <v>0</v>
      </c>
      <c r="Q2878" s="5" t="str">
        <f>LEFT(N2878, SEARCH("/",N2878,1)-1)</f>
        <v>theater</v>
      </c>
      <c r="R2878" s="5" t="str">
        <f>RIGHT(N2878, LEN(N2878) - LEN(Q2878) - 1)</f>
        <v>plays</v>
      </c>
      <c r="S2878" s="11">
        <f>(((J2878/60)/60)/24)+DATE(1970,1,1)</f>
        <v>42171.743969907402</v>
      </c>
      <c r="T2878" s="12">
        <f>(((I2878/60)/60)/24)+DATE(1970,1,1)</f>
        <v>42201.743969907402</v>
      </c>
      <c r="U2878" s="14">
        <f>YEAR(T2878)</f>
        <v>2015</v>
      </c>
    </row>
    <row r="2879" spans="1:21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>ROUND(((E2879 / D2879)*100), 0)</f>
        <v>11</v>
      </c>
      <c r="P2879">
        <f>IF(L2879&lt;&gt;0, ROUND(E2879/L2879, 2), 0)</f>
        <v>108.33</v>
      </c>
      <c r="Q2879" s="5" t="str">
        <f>LEFT(N2879, SEARCH("/",N2879,1)-1)</f>
        <v>theater</v>
      </c>
      <c r="R2879" s="5" t="str">
        <f>RIGHT(N2879, LEN(N2879) - LEN(Q2879) - 1)</f>
        <v>plays</v>
      </c>
      <c r="S2879" s="11">
        <f>(((J2879/60)/60)/24)+DATE(1970,1,1)</f>
        <v>42672.955138888887</v>
      </c>
      <c r="T2879" s="12">
        <f>(((I2879/60)/60)/24)+DATE(1970,1,1)</f>
        <v>42704.708333333328</v>
      </c>
      <c r="U2879" s="14">
        <f>YEAR(T2879)</f>
        <v>2016</v>
      </c>
    </row>
    <row r="2880" spans="1:21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>ROUND(((E2880 / D2880)*100), 0)</f>
        <v>2</v>
      </c>
      <c r="P2880">
        <f>IF(L2880&lt;&gt;0, ROUND(E2880/L2880, 2), 0)</f>
        <v>15.75</v>
      </c>
      <c r="Q2880" s="5" t="str">
        <f>LEFT(N2880, SEARCH("/",N2880,1)-1)</f>
        <v>theater</v>
      </c>
      <c r="R2880" s="5" t="str">
        <f>RIGHT(N2880, LEN(N2880) - LEN(Q2880) - 1)</f>
        <v>plays</v>
      </c>
      <c r="S2880" s="11">
        <f>(((J2880/60)/60)/24)+DATE(1970,1,1)</f>
        <v>42128.615682870368</v>
      </c>
      <c r="T2880" s="12">
        <f>(((I2880/60)/60)/24)+DATE(1970,1,1)</f>
        <v>42188.615682870368</v>
      </c>
      <c r="U2880" s="14">
        <f>YEAR(T2880)</f>
        <v>2015</v>
      </c>
    </row>
    <row r="2881" spans="1:21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>ROUND(((E2881 / D2881)*100), 0)</f>
        <v>0</v>
      </c>
      <c r="P2881">
        <f>IF(L2881&lt;&gt;0, ROUND(E2881/L2881, 2), 0)</f>
        <v>29</v>
      </c>
      <c r="Q2881" s="5" t="str">
        <f>LEFT(N2881, SEARCH("/",N2881,1)-1)</f>
        <v>theater</v>
      </c>
      <c r="R2881" s="5" t="str">
        <f>RIGHT(N2881, LEN(N2881) - LEN(Q2881) - 1)</f>
        <v>plays</v>
      </c>
      <c r="S2881" s="11">
        <f>(((J2881/60)/60)/24)+DATE(1970,1,1)</f>
        <v>42359.725243055553</v>
      </c>
      <c r="T2881" s="12">
        <f>(((I2881/60)/60)/24)+DATE(1970,1,1)</f>
        <v>42389.725243055553</v>
      </c>
      <c r="U2881" s="14">
        <f>YEAR(T2881)</f>
        <v>2016</v>
      </c>
    </row>
    <row r="2882" spans="1:21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>ROUND(((E2882 / D2882)*100), 0)</f>
        <v>23</v>
      </c>
      <c r="P2882">
        <f>IF(L2882&lt;&gt;0, ROUND(E2882/L2882, 2), 0)</f>
        <v>96.55</v>
      </c>
      <c r="Q2882" s="5" t="str">
        <f>LEFT(N2882, SEARCH("/",N2882,1)-1)</f>
        <v>theater</v>
      </c>
      <c r="R2882" s="5" t="str">
        <f>RIGHT(N2882, LEN(N2882) - LEN(Q2882) - 1)</f>
        <v>plays</v>
      </c>
      <c r="S2882" s="11">
        <f>(((J2882/60)/60)/24)+DATE(1970,1,1)</f>
        <v>42192.905694444446</v>
      </c>
      <c r="T2882" s="12">
        <f>(((I2882/60)/60)/24)+DATE(1970,1,1)</f>
        <v>42236.711805555555</v>
      </c>
      <c r="U2882" s="14">
        <f>YEAR(T2882)</f>
        <v>2015</v>
      </c>
    </row>
    <row r="2883" spans="1:21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>ROUND(((E2883 / D2883)*100), 0)</f>
        <v>0</v>
      </c>
      <c r="P2883">
        <f>IF(L2883&lt;&gt;0, ROUND(E2883/L2883, 2), 0)</f>
        <v>0</v>
      </c>
      <c r="Q2883" s="5" t="str">
        <f>LEFT(N2883, SEARCH("/",N2883,1)-1)</f>
        <v>theater</v>
      </c>
      <c r="R2883" s="5" t="str">
        <f>RIGHT(N2883, LEN(N2883) - LEN(Q2883) - 1)</f>
        <v>plays</v>
      </c>
      <c r="S2883" s="11">
        <f>(((J2883/60)/60)/24)+DATE(1970,1,1)</f>
        <v>41916.597638888888</v>
      </c>
      <c r="T2883" s="12">
        <f>(((I2883/60)/60)/24)+DATE(1970,1,1)</f>
        <v>41976.639305555553</v>
      </c>
      <c r="U2883" s="14">
        <f>YEAR(T2883)</f>
        <v>2014</v>
      </c>
    </row>
    <row r="2884" spans="1:21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>ROUND(((E2884 / D2884)*100), 0)</f>
        <v>34</v>
      </c>
      <c r="P2884">
        <f>IF(L2884&lt;&gt;0, ROUND(E2884/L2884, 2), 0)</f>
        <v>63</v>
      </c>
      <c r="Q2884" s="5" t="str">
        <f>LEFT(N2884, SEARCH("/",N2884,1)-1)</f>
        <v>theater</v>
      </c>
      <c r="R2884" s="5" t="str">
        <f>RIGHT(N2884, LEN(N2884) - LEN(Q2884) - 1)</f>
        <v>plays</v>
      </c>
      <c r="S2884" s="11">
        <f>(((J2884/60)/60)/24)+DATE(1970,1,1)</f>
        <v>42461.596273148149</v>
      </c>
      <c r="T2884" s="12">
        <f>(((I2884/60)/60)/24)+DATE(1970,1,1)</f>
        <v>42491.596273148149</v>
      </c>
      <c r="U2884" s="14">
        <f>YEAR(T2884)</f>
        <v>2016</v>
      </c>
    </row>
    <row r="2885" spans="1:21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>ROUND(((E2885 / D2885)*100), 0)</f>
        <v>19</v>
      </c>
      <c r="P2885">
        <f>IF(L2885&lt;&gt;0, ROUND(E2885/L2885, 2), 0)</f>
        <v>381.6</v>
      </c>
      <c r="Q2885" s="5" t="str">
        <f>LEFT(N2885, SEARCH("/",N2885,1)-1)</f>
        <v>theater</v>
      </c>
      <c r="R2885" s="5" t="str">
        <f>RIGHT(N2885, LEN(N2885) - LEN(Q2885) - 1)</f>
        <v>plays</v>
      </c>
      <c r="S2885" s="11">
        <f>(((J2885/60)/60)/24)+DATE(1970,1,1)</f>
        <v>42370.90320601852</v>
      </c>
      <c r="T2885" s="12">
        <f>(((I2885/60)/60)/24)+DATE(1970,1,1)</f>
        <v>42406.207638888889</v>
      </c>
      <c r="U2885" s="14">
        <f>YEAR(T2885)</f>
        <v>2016</v>
      </c>
    </row>
    <row r="2886" spans="1:21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>ROUND(((E2886 / D2886)*100), 0)</f>
        <v>0</v>
      </c>
      <c r="P2886">
        <f>IF(L2886&lt;&gt;0, ROUND(E2886/L2886, 2), 0)</f>
        <v>46.25</v>
      </c>
      <c r="Q2886" s="5" t="str">
        <f>LEFT(N2886, SEARCH("/",N2886,1)-1)</f>
        <v>theater</v>
      </c>
      <c r="R2886" s="5" t="str">
        <f>RIGHT(N2886, LEN(N2886) - LEN(Q2886) - 1)</f>
        <v>plays</v>
      </c>
      <c r="S2886" s="11">
        <f>(((J2886/60)/60)/24)+DATE(1970,1,1)</f>
        <v>41948.727256944447</v>
      </c>
      <c r="T2886" s="12">
        <f>(((I2886/60)/60)/24)+DATE(1970,1,1)</f>
        <v>41978.727256944447</v>
      </c>
      <c r="U2886" s="14">
        <f>YEAR(T2886)</f>
        <v>2014</v>
      </c>
    </row>
    <row r="2887" spans="1:21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>ROUND(((E2887 / D2887)*100), 0)</f>
        <v>33</v>
      </c>
      <c r="P2887">
        <f>IF(L2887&lt;&gt;0, ROUND(E2887/L2887, 2), 0)</f>
        <v>26</v>
      </c>
      <c r="Q2887" s="5" t="str">
        <f>LEFT(N2887, SEARCH("/",N2887,1)-1)</f>
        <v>theater</v>
      </c>
      <c r="R2887" s="5" t="str">
        <f>RIGHT(N2887, LEN(N2887) - LEN(Q2887) - 1)</f>
        <v>plays</v>
      </c>
      <c r="S2887" s="11">
        <f>(((J2887/60)/60)/24)+DATE(1970,1,1)</f>
        <v>42047.07640046296</v>
      </c>
      <c r="T2887" s="12">
        <f>(((I2887/60)/60)/24)+DATE(1970,1,1)</f>
        <v>42077.034733796296</v>
      </c>
      <c r="U2887" s="14">
        <f>YEAR(T2887)</f>
        <v>2015</v>
      </c>
    </row>
    <row r="2888" spans="1:21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>ROUND(((E2888 / D2888)*100), 0)</f>
        <v>5</v>
      </c>
      <c r="P2888">
        <f>IF(L2888&lt;&gt;0, ROUND(E2888/L2888, 2), 0)</f>
        <v>10</v>
      </c>
      <c r="Q2888" s="5" t="str">
        <f>LEFT(N2888, SEARCH("/",N2888,1)-1)</f>
        <v>theater</v>
      </c>
      <c r="R2888" s="5" t="str">
        <f>RIGHT(N2888, LEN(N2888) - LEN(Q2888) - 1)</f>
        <v>plays</v>
      </c>
      <c r="S2888" s="11">
        <f>(((J2888/60)/60)/24)+DATE(1970,1,1)</f>
        <v>42261.632916666669</v>
      </c>
      <c r="T2888" s="12">
        <f>(((I2888/60)/60)/24)+DATE(1970,1,1)</f>
        <v>42266.165972222225</v>
      </c>
      <c r="U2888" s="14">
        <f>YEAR(T2888)</f>
        <v>2015</v>
      </c>
    </row>
    <row r="2889" spans="1:21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>ROUND(((E2889 / D2889)*100), 0)</f>
        <v>0</v>
      </c>
      <c r="P2889">
        <f>IF(L2889&lt;&gt;0, ROUND(E2889/L2889, 2), 0)</f>
        <v>5</v>
      </c>
      <c r="Q2889" s="5" t="str">
        <f>LEFT(N2889, SEARCH("/",N2889,1)-1)</f>
        <v>theater</v>
      </c>
      <c r="R2889" s="5" t="str">
        <f>RIGHT(N2889, LEN(N2889) - LEN(Q2889) - 1)</f>
        <v>plays</v>
      </c>
      <c r="S2889" s="11">
        <f>(((J2889/60)/60)/24)+DATE(1970,1,1)</f>
        <v>41985.427361111113</v>
      </c>
      <c r="T2889" s="12">
        <f>(((I2889/60)/60)/24)+DATE(1970,1,1)</f>
        <v>42015.427361111113</v>
      </c>
      <c r="U2889" s="14">
        <f>YEAR(T2889)</f>
        <v>2015</v>
      </c>
    </row>
    <row r="2890" spans="1:21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>ROUND(((E2890 / D2890)*100), 0)</f>
        <v>0</v>
      </c>
      <c r="P2890">
        <f>IF(L2890&lt;&gt;0, ROUND(E2890/L2890, 2), 0)</f>
        <v>0</v>
      </c>
      <c r="Q2890" s="5" t="str">
        <f>LEFT(N2890, SEARCH("/",N2890,1)-1)</f>
        <v>theater</v>
      </c>
      <c r="R2890" s="5" t="str">
        <f>RIGHT(N2890, LEN(N2890) - LEN(Q2890) - 1)</f>
        <v>plays</v>
      </c>
      <c r="S2890" s="11">
        <f>(((J2890/60)/60)/24)+DATE(1970,1,1)</f>
        <v>41922.535185185188</v>
      </c>
      <c r="T2890" s="12">
        <f>(((I2890/60)/60)/24)+DATE(1970,1,1)</f>
        <v>41930.207638888889</v>
      </c>
      <c r="U2890" s="14">
        <f>YEAR(T2890)</f>
        <v>2014</v>
      </c>
    </row>
    <row r="2891" spans="1:21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>ROUND(((E2891 / D2891)*100), 0)</f>
        <v>38</v>
      </c>
      <c r="P2891">
        <f>IF(L2891&lt;&gt;0, ROUND(E2891/L2891, 2), 0)</f>
        <v>81.569999999999993</v>
      </c>
      <c r="Q2891" s="5" t="str">
        <f>LEFT(N2891, SEARCH("/",N2891,1)-1)</f>
        <v>theater</v>
      </c>
      <c r="R2891" s="5" t="str">
        <f>RIGHT(N2891, LEN(N2891) - LEN(Q2891) - 1)</f>
        <v>plays</v>
      </c>
      <c r="S2891" s="11">
        <f>(((J2891/60)/60)/24)+DATE(1970,1,1)</f>
        <v>41850.863252314812</v>
      </c>
      <c r="T2891" s="12">
        <f>(((I2891/60)/60)/24)+DATE(1970,1,1)</f>
        <v>41880.863252314812</v>
      </c>
      <c r="U2891" s="14">
        <f>YEAR(T2891)</f>
        <v>2014</v>
      </c>
    </row>
    <row r="2892" spans="1:21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>ROUND(((E2892 / D2892)*100), 0)</f>
        <v>1</v>
      </c>
      <c r="P2892">
        <f>IF(L2892&lt;&gt;0, ROUND(E2892/L2892, 2), 0)</f>
        <v>7</v>
      </c>
      <c r="Q2892" s="5" t="str">
        <f>LEFT(N2892, SEARCH("/",N2892,1)-1)</f>
        <v>theater</v>
      </c>
      <c r="R2892" s="5" t="str">
        <f>RIGHT(N2892, LEN(N2892) - LEN(Q2892) - 1)</f>
        <v>plays</v>
      </c>
      <c r="S2892" s="11">
        <f>(((J2892/60)/60)/24)+DATE(1970,1,1)</f>
        <v>41831.742962962962</v>
      </c>
      <c r="T2892" s="12">
        <f>(((I2892/60)/60)/24)+DATE(1970,1,1)</f>
        <v>41860.125</v>
      </c>
      <c r="U2892" s="14">
        <f>YEAR(T2892)</f>
        <v>2014</v>
      </c>
    </row>
    <row r="2893" spans="1:21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>ROUND(((E2893 / D2893)*100), 0)</f>
        <v>3</v>
      </c>
      <c r="P2893">
        <f>IF(L2893&lt;&gt;0, ROUND(E2893/L2893, 2), 0)</f>
        <v>27.3</v>
      </c>
      <c r="Q2893" s="5" t="str">
        <f>LEFT(N2893, SEARCH("/",N2893,1)-1)</f>
        <v>theater</v>
      </c>
      <c r="R2893" s="5" t="str">
        <f>RIGHT(N2893, LEN(N2893) - LEN(Q2893) - 1)</f>
        <v>plays</v>
      </c>
      <c r="S2893" s="11">
        <f>(((J2893/60)/60)/24)+DATE(1970,1,1)</f>
        <v>42415.883425925931</v>
      </c>
      <c r="T2893" s="12">
        <f>(((I2893/60)/60)/24)+DATE(1970,1,1)</f>
        <v>42475.84175925926</v>
      </c>
      <c r="U2893" s="14">
        <f>YEAR(T2893)</f>
        <v>2016</v>
      </c>
    </row>
    <row r="2894" spans="1:21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>ROUND(((E2894 / D2894)*100), 0)</f>
        <v>9</v>
      </c>
      <c r="P2894">
        <f>IF(L2894&lt;&gt;0, ROUND(E2894/L2894, 2), 0)</f>
        <v>29.41</v>
      </c>
      <c r="Q2894" s="5" t="str">
        <f>LEFT(N2894, SEARCH("/",N2894,1)-1)</f>
        <v>theater</v>
      </c>
      <c r="R2894" s="5" t="str">
        <f>RIGHT(N2894, LEN(N2894) - LEN(Q2894) - 1)</f>
        <v>plays</v>
      </c>
      <c r="S2894" s="11">
        <f>(((J2894/60)/60)/24)+DATE(1970,1,1)</f>
        <v>41869.714166666665</v>
      </c>
      <c r="T2894" s="12">
        <f>(((I2894/60)/60)/24)+DATE(1970,1,1)</f>
        <v>41876.875</v>
      </c>
      <c r="U2894" s="14">
        <f>YEAR(T2894)</f>
        <v>2014</v>
      </c>
    </row>
    <row r="2895" spans="1:21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>ROUND(((E2895 / D2895)*100), 0)</f>
        <v>1</v>
      </c>
      <c r="P2895">
        <f>IF(L2895&lt;&gt;0, ROUND(E2895/L2895, 2), 0)</f>
        <v>12.5</v>
      </c>
      <c r="Q2895" s="5" t="str">
        <f>LEFT(N2895, SEARCH("/",N2895,1)-1)</f>
        <v>theater</v>
      </c>
      <c r="R2895" s="5" t="str">
        <f>RIGHT(N2895, LEN(N2895) - LEN(Q2895) - 1)</f>
        <v>plays</v>
      </c>
      <c r="S2895" s="11">
        <f>(((J2895/60)/60)/24)+DATE(1970,1,1)</f>
        <v>41953.773090277777</v>
      </c>
      <c r="T2895" s="12">
        <f>(((I2895/60)/60)/24)+DATE(1970,1,1)</f>
        <v>42013.083333333328</v>
      </c>
      <c r="U2895" s="14">
        <f>YEAR(T2895)</f>
        <v>2015</v>
      </c>
    </row>
    <row r="2896" spans="1:21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>ROUND(((E2896 / D2896)*100), 0)</f>
        <v>0</v>
      </c>
      <c r="P2896">
        <f>IF(L2896&lt;&gt;0, ROUND(E2896/L2896, 2), 0)</f>
        <v>0</v>
      </c>
      <c r="Q2896" s="5" t="str">
        <f>LEFT(N2896, SEARCH("/",N2896,1)-1)</f>
        <v>theater</v>
      </c>
      <c r="R2896" s="5" t="str">
        <f>RIGHT(N2896, LEN(N2896) - LEN(Q2896) - 1)</f>
        <v>plays</v>
      </c>
      <c r="S2896" s="11">
        <f>(((J2896/60)/60)/24)+DATE(1970,1,1)</f>
        <v>42037.986284722225</v>
      </c>
      <c r="T2896" s="12">
        <f>(((I2896/60)/60)/24)+DATE(1970,1,1)</f>
        <v>42097.944618055553</v>
      </c>
      <c r="U2896" s="14">
        <f>YEAR(T2896)</f>
        <v>2015</v>
      </c>
    </row>
    <row r="2897" spans="1:21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>ROUND(((E2897 / D2897)*100), 0)</f>
        <v>5</v>
      </c>
      <c r="P2897">
        <f>IF(L2897&lt;&gt;0, ROUND(E2897/L2897, 2), 0)</f>
        <v>5.75</v>
      </c>
      <c r="Q2897" s="5" t="str">
        <f>LEFT(N2897, SEARCH("/",N2897,1)-1)</f>
        <v>theater</v>
      </c>
      <c r="R2897" s="5" t="str">
        <f>RIGHT(N2897, LEN(N2897) - LEN(Q2897) - 1)</f>
        <v>plays</v>
      </c>
      <c r="S2897" s="11">
        <f>(((J2897/60)/60)/24)+DATE(1970,1,1)</f>
        <v>41811.555462962962</v>
      </c>
      <c r="T2897" s="12">
        <f>(((I2897/60)/60)/24)+DATE(1970,1,1)</f>
        <v>41812.875</v>
      </c>
      <c r="U2897" s="14">
        <f>YEAR(T2897)</f>
        <v>2014</v>
      </c>
    </row>
    <row r="2898" spans="1:21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>ROUND(((E2898 / D2898)*100), 0)</f>
        <v>21</v>
      </c>
      <c r="P2898">
        <f>IF(L2898&lt;&gt;0, ROUND(E2898/L2898, 2), 0)</f>
        <v>52.08</v>
      </c>
      <c r="Q2898" s="5" t="str">
        <f>LEFT(N2898, SEARCH("/",N2898,1)-1)</f>
        <v>theater</v>
      </c>
      <c r="R2898" s="5" t="str">
        <f>RIGHT(N2898, LEN(N2898) - LEN(Q2898) - 1)</f>
        <v>plays</v>
      </c>
      <c r="S2898" s="11">
        <f>(((J2898/60)/60)/24)+DATE(1970,1,1)</f>
        <v>42701.908807870372</v>
      </c>
      <c r="T2898" s="12">
        <f>(((I2898/60)/60)/24)+DATE(1970,1,1)</f>
        <v>42716.25</v>
      </c>
      <c r="U2898" s="14">
        <f>YEAR(T2898)</f>
        <v>2016</v>
      </c>
    </row>
    <row r="2899" spans="1:21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>ROUND(((E2899 / D2899)*100), 0)</f>
        <v>5</v>
      </c>
      <c r="P2899">
        <f>IF(L2899&lt;&gt;0, ROUND(E2899/L2899, 2), 0)</f>
        <v>183.33</v>
      </c>
      <c r="Q2899" s="5" t="str">
        <f>LEFT(N2899, SEARCH("/",N2899,1)-1)</f>
        <v>theater</v>
      </c>
      <c r="R2899" s="5" t="str">
        <f>RIGHT(N2899, LEN(N2899) - LEN(Q2899) - 1)</f>
        <v>plays</v>
      </c>
      <c r="S2899" s="11">
        <f>(((J2899/60)/60)/24)+DATE(1970,1,1)</f>
        <v>42258.646504629629</v>
      </c>
      <c r="T2899" s="12">
        <f>(((I2899/60)/60)/24)+DATE(1970,1,1)</f>
        <v>42288.645196759258</v>
      </c>
      <c r="U2899" s="14">
        <f>YEAR(T2899)</f>
        <v>2015</v>
      </c>
    </row>
    <row r="2900" spans="1:21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>ROUND(((E2900 / D2900)*100), 0)</f>
        <v>4</v>
      </c>
      <c r="P2900">
        <f>IF(L2900&lt;&gt;0, ROUND(E2900/L2900, 2), 0)</f>
        <v>26.33</v>
      </c>
      <c r="Q2900" s="5" t="str">
        <f>LEFT(N2900, SEARCH("/",N2900,1)-1)</f>
        <v>theater</v>
      </c>
      <c r="R2900" s="5" t="str">
        <f>RIGHT(N2900, LEN(N2900) - LEN(Q2900) - 1)</f>
        <v>plays</v>
      </c>
      <c r="S2900" s="11">
        <f>(((J2900/60)/60)/24)+DATE(1970,1,1)</f>
        <v>42278.664965277778</v>
      </c>
      <c r="T2900" s="12">
        <f>(((I2900/60)/60)/24)+DATE(1970,1,1)</f>
        <v>42308.664965277778</v>
      </c>
      <c r="U2900" s="14">
        <f>YEAR(T2900)</f>
        <v>2015</v>
      </c>
    </row>
    <row r="2901" spans="1:21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>ROUND(((E2901 / D2901)*100), 0)</f>
        <v>0</v>
      </c>
      <c r="P2901">
        <f>IF(L2901&lt;&gt;0, ROUND(E2901/L2901, 2), 0)</f>
        <v>0</v>
      </c>
      <c r="Q2901" s="5" t="str">
        <f>LEFT(N2901, SEARCH("/",N2901,1)-1)</f>
        <v>theater</v>
      </c>
      <c r="R2901" s="5" t="str">
        <f>RIGHT(N2901, LEN(N2901) - LEN(Q2901) - 1)</f>
        <v>plays</v>
      </c>
      <c r="S2901" s="11">
        <f>(((J2901/60)/60)/24)+DATE(1970,1,1)</f>
        <v>42515.078217592592</v>
      </c>
      <c r="T2901" s="12">
        <f>(((I2901/60)/60)/24)+DATE(1970,1,1)</f>
        <v>42575.078217592592</v>
      </c>
      <c r="U2901" s="14">
        <f>YEAR(T2901)</f>
        <v>2016</v>
      </c>
    </row>
    <row r="2902" spans="1:21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>ROUND(((E2902 / D2902)*100), 0)</f>
        <v>62</v>
      </c>
      <c r="P2902">
        <f>IF(L2902&lt;&gt;0, ROUND(E2902/L2902, 2), 0)</f>
        <v>486.43</v>
      </c>
      <c r="Q2902" s="5" t="str">
        <f>LEFT(N2902, SEARCH("/",N2902,1)-1)</f>
        <v>theater</v>
      </c>
      <c r="R2902" s="5" t="str">
        <f>RIGHT(N2902, LEN(N2902) - LEN(Q2902) - 1)</f>
        <v>plays</v>
      </c>
      <c r="S2902" s="11">
        <f>(((J2902/60)/60)/24)+DATE(1970,1,1)</f>
        <v>41830.234166666669</v>
      </c>
      <c r="T2902" s="12">
        <f>(((I2902/60)/60)/24)+DATE(1970,1,1)</f>
        <v>41860.234166666669</v>
      </c>
      <c r="U2902" s="14">
        <f>YEAR(T2902)</f>
        <v>2014</v>
      </c>
    </row>
    <row r="2903" spans="1:21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>ROUND(((E2903 / D2903)*100), 0)</f>
        <v>1</v>
      </c>
      <c r="P2903">
        <f>IF(L2903&lt;&gt;0, ROUND(E2903/L2903, 2), 0)</f>
        <v>3</v>
      </c>
      <c r="Q2903" s="5" t="str">
        <f>LEFT(N2903, SEARCH("/",N2903,1)-1)</f>
        <v>theater</v>
      </c>
      <c r="R2903" s="5" t="str">
        <f>RIGHT(N2903, LEN(N2903) - LEN(Q2903) - 1)</f>
        <v>plays</v>
      </c>
      <c r="S2903" s="11">
        <f>(((J2903/60)/60)/24)+DATE(1970,1,1)</f>
        <v>41982.904386574075</v>
      </c>
      <c r="T2903" s="12">
        <f>(((I2903/60)/60)/24)+DATE(1970,1,1)</f>
        <v>42042.904386574075</v>
      </c>
      <c r="U2903" s="14">
        <f>YEAR(T2903)</f>
        <v>2015</v>
      </c>
    </row>
    <row r="2904" spans="1:21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>ROUND(((E2904 / D2904)*100), 0)</f>
        <v>0</v>
      </c>
      <c r="P2904">
        <f>IF(L2904&lt;&gt;0, ROUND(E2904/L2904, 2), 0)</f>
        <v>25</v>
      </c>
      <c r="Q2904" s="5" t="str">
        <f>LEFT(N2904, SEARCH("/",N2904,1)-1)</f>
        <v>theater</v>
      </c>
      <c r="R2904" s="5" t="str">
        <f>RIGHT(N2904, LEN(N2904) - LEN(Q2904) - 1)</f>
        <v>plays</v>
      </c>
      <c r="S2904" s="11">
        <f>(((J2904/60)/60)/24)+DATE(1970,1,1)</f>
        <v>42210.439768518518</v>
      </c>
      <c r="T2904" s="12">
        <f>(((I2904/60)/60)/24)+DATE(1970,1,1)</f>
        <v>42240.439768518518</v>
      </c>
      <c r="U2904" s="14">
        <f>YEAR(T2904)</f>
        <v>2015</v>
      </c>
    </row>
    <row r="2905" spans="1:21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>ROUND(((E2905 / D2905)*100), 0)</f>
        <v>1</v>
      </c>
      <c r="P2905">
        <f>IF(L2905&lt;&gt;0, ROUND(E2905/L2905, 2), 0)</f>
        <v>9.75</v>
      </c>
      <c r="Q2905" s="5" t="str">
        <f>LEFT(N2905, SEARCH("/",N2905,1)-1)</f>
        <v>theater</v>
      </c>
      <c r="R2905" s="5" t="str">
        <f>RIGHT(N2905, LEN(N2905) - LEN(Q2905) - 1)</f>
        <v>plays</v>
      </c>
      <c r="S2905" s="11">
        <f>(((J2905/60)/60)/24)+DATE(1970,1,1)</f>
        <v>42196.166874999995</v>
      </c>
      <c r="T2905" s="12">
        <f>(((I2905/60)/60)/24)+DATE(1970,1,1)</f>
        <v>42256.166874999995</v>
      </c>
      <c r="U2905" s="14">
        <f>YEAR(T2905)</f>
        <v>2015</v>
      </c>
    </row>
    <row r="2906" spans="1:21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>ROUND(((E2906 / D2906)*100), 0)</f>
        <v>5</v>
      </c>
      <c r="P2906">
        <f>IF(L2906&lt;&gt;0, ROUND(E2906/L2906, 2), 0)</f>
        <v>18.75</v>
      </c>
      <c r="Q2906" s="5" t="str">
        <f>LEFT(N2906, SEARCH("/",N2906,1)-1)</f>
        <v>theater</v>
      </c>
      <c r="R2906" s="5" t="str">
        <f>RIGHT(N2906, LEN(N2906) - LEN(Q2906) - 1)</f>
        <v>plays</v>
      </c>
      <c r="S2906" s="11">
        <f>(((J2906/60)/60)/24)+DATE(1970,1,1)</f>
        <v>41940.967951388891</v>
      </c>
      <c r="T2906" s="12">
        <f>(((I2906/60)/60)/24)+DATE(1970,1,1)</f>
        <v>41952.5</v>
      </c>
      <c r="U2906" s="14">
        <f>YEAR(T2906)</f>
        <v>2014</v>
      </c>
    </row>
    <row r="2907" spans="1:21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>ROUND(((E2907 / D2907)*100), 0)</f>
        <v>18</v>
      </c>
      <c r="P2907">
        <f>IF(L2907&lt;&gt;0, ROUND(E2907/L2907, 2), 0)</f>
        <v>36.590000000000003</v>
      </c>
      <c r="Q2907" s="5" t="str">
        <f>LEFT(N2907, SEARCH("/",N2907,1)-1)</f>
        <v>theater</v>
      </c>
      <c r="R2907" s="5" t="str">
        <f>RIGHT(N2907, LEN(N2907) - LEN(Q2907) - 1)</f>
        <v>plays</v>
      </c>
      <c r="S2907" s="11">
        <f>(((J2907/60)/60)/24)+DATE(1970,1,1)</f>
        <v>42606.056863425925</v>
      </c>
      <c r="T2907" s="12">
        <f>(((I2907/60)/60)/24)+DATE(1970,1,1)</f>
        <v>42620.056863425925</v>
      </c>
      <c r="U2907" s="14">
        <f>YEAR(T2907)</f>
        <v>2016</v>
      </c>
    </row>
    <row r="2908" spans="1:21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>ROUND(((E2908 / D2908)*100), 0)</f>
        <v>9</v>
      </c>
      <c r="P2908">
        <f>IF(L2908&lt;&gt;0, ROUND(E2908/L2908, 2), 0)</f>
        <v>80.709999999999994</v>
      </c>
      <c r="Q2908" s="5" t="str">
        <f>LEFT(N2908, SEARCH("/",N2908,1)-1)</f>
        <v>theater</v>
      </c>
      <c r="R2908" s="5" t="str">
        <f>RIGHT(N2908, LEN(N2908) - LEN(Q2908) - 1)</f>
        <v>plays</v>
      </c>
      <c r="S2908" s="11">
        <f>(((J2908/60)/60)/24)+DATE(1970,1,1)</f>
        <v>42199.648912037039</v>
      </c>
      <c r="T2908" s="12">
        <f>(((I2908/60)/60)/24)+DATE(1970,1,1)</f>
        <v>42217.041666666672</v>
      </c>
      <c r="U2908" s="14">
        <f>YEAR(T2908)</f>
        <v>2015</v>
      </c>
    </row>
    <row r="2909" spans="1:21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>ROUND(((E2909 / D2909)*100), 0)</f>
        <v>0</v>
      </c>
      <c r="P2909">
        <f>IF(L2909&lt;&gt;0, ROUND(E2909/L2909, 2), 0)</f>
        <v>1</v>
      </c>
      <c r="Q2909" s="5" t="str">
        <f>LEFT(N2909, SEARCH("/",N2909,1)-1)</f>
        <v>theater</v>
      </c>
      <c r="R2909" s="5" t="str">
        <f>RIGHT(N2909, LEN(N2909) - LEN(Q2909) - 1)</f>
        <v>plays</v>
      </c>
      <c r="S2909" s="11">
        <f>(((J2909/60)/60)/24)+DATE(1970,1,1)</f>
        <v>42444.877743055549</v>
      </c>
      <c r="T2909" s="12">
        <f>(((I2909/60)/60)/24)+DATE(1970,1,1)</f>
        <v>42504.877743055549</v>
      </c>
      <c r="U2909" s="14">
        <f>YEAR(T2909)</f>
        <v>2016</v>
      </c>
    </row>
    <row r="2910" spans="1:21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>ROUND(((E2910 / D2910)*100), 0)</f>
        <v>3</v>
      </c>
      <c r="P2910">
        <f>IF(L2910&lt;&gt;0, ROUND(E2910/L2910, 2), 0)</f>
        <v>52.8</v>
      </c>
      <c r="Q2910" s="5" t="str">
        <f>LEFT(N2910, SEARCH("/",N2910,1)-1)</f>
        <v>theater</v>
      </c>
      <c r="R2910" s="5" t="str">
        <f>RIGHT(N2910, LEN(N2910) - LEN(Q2910) - 1)</f>
        <v>plays</v>
      </c>
      <c r="S2910" s="11">
        <f>(((J2910/60)/60)/24)+DATE(1970,1,1)</f>
        <v>42499.731701388882</v>
      </c>
      <c r="T2910" s="12">
        <f>(((I2910/60)/60)/24)+DATE(1970,1,1)</f>
        <v>42529.731701388882</v>
      </c>
      <c r="U2910" s="14">
        <f>YEAR(T2910)</f>
        <v>2016</v>
      </c>
    </row>
    <row r="2911" spans="1:21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>ROUND(((E2911 / D2911)*100), 0)</f>
        <v>0</v>
      </c>
      <c r="P2911">
        <f>IF(L2911&lt;&gt;0, ROUND(E2911/L2911, 2), 0)</f>
        <v>20</v>
      </c>
      <c r="Q2911" s="5" t="str">
        <f>LEFT(N2911, SEARCH("/",N2911,1)-1)</f>
        <v>theater</v>
      </c>
      <c r="R2911" s="5" t="str">
        <f>RIGHT(N2911, LEN(N2911) - LEN(Q2911) - 1)</f>
        <v>plays</v>
      </c>
      <c r="S2911" s="11">
        <f>(((J2911/60)/60)/24)+DATE(1970,1,1)</f>
        <v>41929.266215277778</v>
      </c>
      <c r="T2911" s="12">
        <f>(((I2911/60)/60)/24)+DATE(1970,1,1)</f>
        <v>41968.823611111111</v>
      </c>
      <c r="U2911" s="14">
        <f>YEAR(T2911)</f>
        <v>2014</v>
      </c>
    </row>
    <row r="2912" spans="1:21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>ROUND(((E2912 / D2912)*100), 0)</f>
        <v>0</v>
      </c>
      <c r="P2912">
        <f>IF(L2912&lt;&gt;0, ROUND(E2912/L2912, 2), 0)</f>
        <v>1</v>
      </c>
      <c r="Q2912" s="5" t="str">
        <f>LEFT(N2912, SEARCH("/",N2912,1)-1)</f>
        <v>theater</v>
      </c>
      <c r="R2912" s="5" t="str">
        <f>RIGHT(N2912, LEN(N2912) - LEN(Q2912) - 1)</f>
        <v>plays</v>
      </c>
      <c r="S2912" s="11">
        <f>(((J2912/60)/60)/24)+DATE(1970,1,1)</f>
        <v>42107.841284722221</v>
      </c>
      <c r="T2912" s="12">
        <f>(((I2912/60)/60)/24)+DATE(1970,1,1)</f>
        <v>42167.841284722221</v>
      </c>
      <c r="U2912" s="14">
        <f>YEAR(T2912)</f>
        <v>2015</v>
      </c>
    </row>
    <row r="2913" spans="1:21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>ROUND(((E2913 / D2913)*100), 0)</f>
        <v>37</v>
      </c>
      <c r="P2913">
        <f>IF(L2913&lt;&gt;0, ROUND(E2913/L2913, 2), 0)</f>
        <v>46.93</v>
      </c>
      <c r="Q2913" s="5" t="str">
        <f>LEFT(N2913, SEARCH("/",N2913,1)-1)</f>
        <v>theater</v>
      </c>
      <c r="R2913" s="5" t="str">
        <f>RIGHT(N2913, LEN(N2913) - LEN(Q2913) - 1)</f>
        <v>plays</v>
      </c>
      <c r="S2913" s="11">
        <f>(((J2913/60)/60)/24)+DATE(1970,1,1)</f>
        <v>42142.768819444449</v>
      </c>
      <c r="T2913" s="12">
        <f>(((I2913/60)/60)/24)+DATE(1970,1,1)</f>
        <v>42182.768819444449</v>
      </c>
      <c r="U2913" s="14">
        <f>YEAR(T2913)</f>
        <v>2015</v>
      </c>
    </row>
    <row r="2914" spans="1:21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>ROUND(((E2914 / D2914)*100), 0)</f>
        <v>14</v>
      </c>
      <c r="P2914">
        <f>IF(L2914&lt;&gt;0, ROUND(E2914/L2914, 2), 0)</f>
        <v>78.08</v>
      </c>
      <c r="Q2914" s="5" t="str">
        <f>LEFT(N2914, SEARCH("/",N2914,1)-1)</f>
        <v>theater</v>
      </c>
      <c r="R2914" s="5" t="str">
        <f>RIGHT(N2914, LEN(N2914) - LEN(Q2914) - 1)</f>
        <v>plays</v>
      </c>
      <c r="S2914" s="11">
        <f>(((J2914/60)/60)/24)+DATE(1970,1,1)</f>
        <v>42354.131643518514</v>
      </c>
      <c r="T2914" s="12">
        <f>(((I2914/60)/60)/24)+DATE(1970,1,1)</f>
        <v>42384.131643518514</v>
      </c>
      <c r="U2914" s="14">
        <f>YEAR(T2914)</f>
        <v>2016</v>
      </c>
    </row>
    <row r="2915" spans="1:21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>ROUND(((E2915 / D2915)*100), 0)</f>
        <v>0</v>
      </c>
      <c r="P2915">
        <f>IF(L2915&lt;&gt;0, ROUND(E2915/L2915, 2), 0)</f>
        <v>1</v>
      </c>
      <c r="Q2915" s="5" t="str">
        <f>LEFT(N2915, SEARCH("/",N2915,1)-1)</f>
        <v>theater</v>
      </c>
      <c r="R2915" s="5" t="str">
        <f>RIGHT(N2915, LEN(N2915) - LEN(Q2915) - 1)</f>
        <v>plays</v>
      </c>
      <c r="S2915" s="11">
        <f>(((J2915/60)/60)/24)+DATE(1970,1,1)</f>
        <v>41828.922905092593</v>
      </c>
      <c r="T2915" s="12">
        <f>(((I2915/60)/60)/24)+DATE(1970,1,1)</f>
        <v>41888.922905092593</v>
      </c>
      <c r="U2915" s="14">
        <f>YEAR(T2915)</f>
        <v>2014</v>
      </c>
    </row>
    <row r="2916" spans="1:21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>ROUND(((E2916 / D2916)*100), 0)</f>
        <v>0</v>
      </c>
      <c r="P2916">
        <f>IF(L2916&lt;&gt;0, ROUND(E2916/L2916, 2), 0)</f>
        <v>1</v>
      </c>
      <c r="Q2916" s="5" t="str">
        <f>LEFT(N2916, SEARCH("/",N2916,1)-1)</f>
        <v>theater</v>
      </c>
      <c r="R2916" s="5" t="str">
        <f>RIGHT(N2916, LEN(N2916) - LEN(Q2916) - 1)</f>
        <v>plays</v>
      </c>
      <c r="S2916" s="11">
        <f>(((J2916/60)/60)/24)+DATE(1970,1,1)</f>
        <v>42017.907337962963</v>
      </c>
      <c r="T2916" s="12">
        <f>(((I2916/60)/60)/24)+DATE(1970,1,1)</f>
        <v>42077.865671296298</v>
      </c>
      <c r="U2916" s="14">
        <f>YEAR(T2916)</f>
        <v>2015</v>
      </c>
    </row>
    <row r="2917" spans="1:21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>ROUND(((E2917 / D2917)*100), 0)</f>
        <v>61</v>
      </c>
      <c r="P2917">
        <f>IF(L2917&lt;&gt;0, ROUND(E2917/L2917, 2), 0)</f>
        <v>203.67</v>
      </c>
      <c r="Q2917" s="5" t="str">
        <f>LEFT(N2917, SEARCH("/",N2917,1)-1)</f>
        <v>theater</v>
      </c>
      <c r="R2917" s="5" t="str">
        <f>RIGHT(N2917, LEN(N2917) - LEN(Q2917) - 1)</f>
        <v>plays</v>
      </c>
      <c r="S2917" s="11">
        <f>(((J2917/60)/60)/24)+DATE(1970,1,1)</f>
        <v>42415.398032407407</v>
      </c>
      <c r="T2917" s="12">
        <f>(((I2917/60)/60)/24)+DATE(1970,1,1)</f>
        <v>42445.356365740736</v>
      </c>
      <c r="U2917" s="14">
        <f>YEAR(T2917)</f>
        <v>2016</v>
      </c>
    </row>
    <row r="2918" spans="1:21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>ROUND(((E2918 / D2918)*100), 0)</f>
        <v>8</v>
      </c>
      <c r="P2918">
        <f>IF(L2918&lt;&gt;0, ROUND(E2918/L2918, 2), 0)</f>
        <v>20.71</v>
      </c>
      <c r="Q2918" s="5" t="str">
        <f>LEFT(N2918, SEARCH("/",N2918,1)-1)</f>
        <v>theater</v>
      </c>
      <c r="R2918" s="5" t="str">
        <f>RIGHT(N2918, LEN(N2918) - LEN(Q2918) - 1)</f>
        <v>plays</v>
      </c>
      <c r="S2918" s="11">
        <f>(((J2918/60)/60)/24)+DATE(1970,1,1)</f>
        <v>41755.476724537039</v>
      </c>
      <c r="T2918" s="12">
        <f>(((I2918/60)/60)/24)+DATE(1970,1,1)</f>
        <v>41778.476724537039</v>
      </c>
      <c r="U2918" s="14">
        <f>YEAR(T2918)</f>
        <v>2014</v>
      </c>
    </row>
    <row r="2919" spans="1:21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>ROUND(((E2919 / D2919)*100), 0)</f>
        <v>22</v>
      </c>
      <c r="P2919">
        <f>IF(L2919&lt;&gt;0, ROUND(E2919/L2919, 2), 0)</f>
        <v>48.56</v>
      </c>
      <c r="Q2919" s="5" t="str">
        <f>LEFT(N2919, SEARCH("/",N2919,1)-1)</f>
        <v>theater</v>
      </c>
      <c r="R2919" s="5" t="str">
        <f>RIGHT(N2919, LEN(N2919) - LEN(Q2919) - 1)</f>
        <v>plays</v>
      </c>
      <c r="S2919" s="11">
        <f>(((J2919/60)/60)/24)+DATE(1970,1,1)</f>
        <v>42245.234340277777</v>
      </c>
      <c r="T2919" s="12">
        <f>(((I2919/60)/60)/24)+DATE(1970,1,1)</f>
        <v>42263.234340277777</v>
      </c>
      <c r="U2919" s="14">
        <f>YEAR(T2919)</f>
        <v>2015</v>
      </c>
    </row>
    <row r="2920" spans="1:21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>ROUND(((E2920 / D2920)*100), 0)</f>
        <v>27</v>
      </c>
      <c r="P2920">
        <f>IF(L2920&lt;&gt;0, ROUND(E2920/L2920, 2), 0)</f>
        <v>68.099999999999994</v>
      </c>
      <c r="Q2920" s="5" t="str">
        <f>LEFT(N2920, SEARCH("/",N2920,1)-1)</f>
        <v>theater</v>
      </c>
      <c r="R2920" s="5" t="str">
        <f>RIGHT(N2920, LEN(N2920) - LEN(Q2920) - 1)</f>
        <v>plays</v>
      </c>
      <c r="S2920" s="11">
        <f>(((J2920/60)/60)/24)+DATE(1970,1,1)</f>
        <v>42278.629710648151</v>
      </c>
      <c r="T2920" s="12">
        <f>(((I2920/60)/60)/24)+DATE(1970,1,1)</f>
        <v>42306.629710648151</v>
      </c>
      <c r="U2920" s="14">
        <f>YEAR(T2920)</f>
        <v>2015</v>
      </c>
    </row>
    <row r="2921" spans="1:21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>ROUND(((E2921 / D2921)*100), 0)</f>
        <v>9</v>
      </c>
      <c r="P2921">
        <f>IF(L2921&lt;&gt;0, ROUND(E2921/L2921, 2), 0)</f>
        <v>8.5</v>
      </c>
      <c r="Q2921" s="5" t="str">
        <f>LEFT(N2921, SEARCH("/",N2921,1)-1)</f>
        <v>theater</v>
      </c>
      <c r="R2921" s="5" t="str">
        <f>RIGHT(N2921, LEN(N2921) - LEN(Q2921) - 1)</f>
        <v>plays</v>
      </c>
      <c r="S2921" s="11">
        <f>(((J2921/60)/60)/24)+DATE(1970,1,1)</f>
        <v>41826.61954861111</v>
      </c>
      <c r="T2921" s="12">
        <f>(((I2921/60)/60)/24)+DATE(1970,1,1)</f>
        <v>41856.61954861111</v>
      </c>
      <c r="U2921" s="14">
        <f>YEAR(T2921)</f>
        <v>2014</v>
      </c>
    </row>
    <row r="2922" spans="1:21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>ROUND(((E2922 / D2922)*100), 0)</f>
        <v>27</v>
      </c>
      <c r="P2922">
        <f>IF(L2922&lt;&gt;0, ROUND(E2922/L2922, 2), 0)</f>
        <v>51.62</v>
      </c>
      <c r="Q2922" s="5" t="str">
        <f>LEFT(N2922, SEARCH("/",N2922,1)-1)</f>
        <v>theater</v>
      </c>
      <c r="R2922" s="5" t="str">
        <f>RIGHT(N2922, LEN(N2922) - LEN(Q2922) - 1)</f>
        <v>plays</v>
      </c>
      <c r="S2922" s="11">
        <f>(((J2922/60)/60)/24)+DATE(1970,1,1)</f>
        <v>42058.792476851857</v>
      </c>
      <c r="T2922" s="12">
        <f>(((I2922/60)/60)/24)+DATE(1970,1,1)</f>
        <v>42088.750810185185</v>
      </c>
      <c r="U2922" s="14">
        <f>YEAR(T2922)</f>
        <v>2015</v>
      </c>
    </row>
    <row r="2923" spans="1:21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>ROUND(((E2923 / D2923)*100), 0)</f>
        <v>129</v>
      </c>
      <c r="P2923">
        <f>IF(L2923&lt;&gt;0, ROUND(E2923/L2923, 2), 0)</f>
        <v>43</v>
      </c>
      <c r="Q2923" s="5" t="str">
        <f>LEFT(N2923, SEARCH("/",N2923,1)-1)</f>
        <v>theater</v>
      </c>
      <c r="R2923" s="5" t="str">
        <f>RIGHT(N2923, LEN(N2923) - LEN(Q2923) - 1)</f>
        <v>musical</v>
      </c>
      <c r="S2923" s="11">
        <f>(((J2923/60)/60)/24)+DATE(1970,1,1)</f>
        <v>41877.886620370373</v>
      </c>
      <c r="T2923" s="12">
        <f>(((I2923/60)/60)/24)+DATE(1970,1,1)</f>
        <v>41907.886620370373</v>
      </c>
      <c r="U2923" s="14">
        <f>YEAR(T2923)</f>
        <v>2014</v>
      </c>
    </row>
    <row r="2924" spans="1:21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>ROUND(((E2924 / D2924)*100), 0)</f>
        <v>100</v>
      </c>
      <c r="P2924">
        <f>IF(L2924&lt;&gt;0, ROUND(E2924/L2924, 2), 0)</f>
        <v>83.33</v>
      </c>
      <c r="Q2924" s="5" t="str">
        <f>LEFT(N2924, SEARCH("/",N2924,1)-1)</f>
        <v>theater</v>
      </c>
      <c r="R2924" s="5" t="str">
        <f>RIGHT(N2924, LEN(N2924) - LEN(Q2924) - 1)</f>
        <v>musical</v>
      </c>
      <c r="S2924" s="11">
        <f>(((J2924/60)/60)/24)+DATE(1970,1,1)</f>
        <v>42097.874155092592</v>
      </c>
      <c r="T2924" s="12">
        <f>(((I2924/60)/60)/24)+DATE(1970,1,1)</f>
        <v>42142.874155092592</v>
      </c>
      <c r="U2924" s="14">
        <f>YEAR(T2924)</f>
        <v>2015</v>
      </c>
    </row>
    <row r="2925" spans="1:21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>ROUND(((E2925 / D2925)*100), 0)</f>
        <v>100</v>
      </c>
      <c r="P2925">
        <f>IF(L2925&lt;&gt;0, ROUND(E2925/L2925, 2), 0)</f>
        <v>30</v>
      </c>
      <c r="Q2925" s="5" t="str">
        <f>LEFT(N2925, SEARCH("/",N2925,1)-1)</f>
        <v>theater</v>
      </c>
      <c r="R2925" s="5" t="str">
        <f>RIGHT(N2925, LEN(N2925) - LEN(Q2925) - 1)</f>
        <v>musical</v>
      </c>
      <c r="S2925" s="11">
        <f>(((J2925/60)/60)/24)+DATE(1970,1,1)</f>
        <v>42013.15253472222</v>
      </c>
      <c r="T2925" s="12">
        <f>(((I2925/60)/60)/24)+DATE(1970,1,1)</f>
        <v>42028.125</v>
      </c>
      <c r="U2925" s="14">
        <f>YEAR(T2925)</f>
        <v>2015</v>
      </c>
    </row>
    <row r="2926" spans="1:21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>ROUND(((E2926 / D2926)*100), 0)</f>
        <v>103</v>
      </c>
      <c r="P2926">
        <f>IF(L2926&lt;&gt;0, ROUND(E2926/L2926, 2), 0)</f>
        <v>175.51</v>
      </c>
      <c r="Q2926" s="5" t="str">
        <f>LEFT(N2926, SEARCH("/",N2926,1)-1)</f>
        <v>theater</v>
      </c>
      <c r="R2926" s="5" t="str">
        <f>RIGHT(N2926, LEN(N2926) - LEN(Q2926) - 1)</f>
        <v>musical</v>
      </c>
      <c r="S2926" s="11">
        <f>(((J2926/60)/60)/24)+DATE(1970,1,1)</f>
        <v>42103.556828703702</v>
      </c>
      <c r="T2926" s="12">
        <f>(((I2926/60)/60)/24)+DATE(1970,1,1)</f>
        <v>42133.165972222225</v>
      </c>
      <c r="U2926" s="14">
        <f>YEAR(T2926)</f>
        <v>2015</v>
      </c>
    </row>
    <row r="2927" spans="1:21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>ROUND(((E2927 / D2927)*100), 0)</f>
        <v>102</v>
      </c>
      <c r="P2927">
        <f>IF(L2927&lt;&gt;0, ROUND(E2927/L2927, 2), 0)</f>
        <v>231.66</v>
      </c>
      <c r="Q2927" s="5" t="str">
        <f>LEFT(N2927, SEARCH("/",N2927,1)-1)</f>
        <v>theater</v>
      </c>
      <c r="R2927" s="5" t="str">
        <f>RIGHT(N2927, LEN(N2927) - LEN(Q2927) - 1)</f>
        <v>musical</v>
      </c>
      <c r="S2927" s="11">
        <f>(((J2927/60)/60)/24)+DATE(1970,1,1)</f>
        <v>41863.584120370368</v>
      </c>
      <c r="T2927" s="12">
        <f>(((I2927/60)/60)/24)+DATE(1970,1,1)</f>
        <v>41893.584120370368</v>
      </c>
      <c r="U2927" s="14">
        <f>YEAR(T2927)</f>
        <v>2014</v>
      </c>
    </row>
    <row r="2928" spans="1:21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>ROUND(((E2928 / D2928)*100), 0)</f>
        <v>125</v>
      </c>
      <c r="P2928">
        <f>IF(L2928&lt;&gt;0, ROUND(E2928/L2928, 2), 0)</f>
        <v>75</v>
      </c>
      <c r="Q2928" s="5" t="str">
        <f>LEFT(N2928, SEARCH("/",N2928,1)-1)</f>
        <v>theater</v>
      </c>
      <c r="R2928" s="5" t="str">
        <f>RIGHT(N2928, LEN(N2928) - LEN(Q2928) - 1)</f>
        <v>musical</v>
      </c>
      <c r="S2928" s="11">
        <f>(((J2928/60)/60)/24)+DATE(1970,1,1)</f>
        <v>42044.765960648147</v>
      </c>
      <c r="T2928" s="12">
        <f>(((I2928/60)/60)/24)+DATE(1970,1,1)</f>
        <v>42058.765960648147</v>
      </c>
      <c r="U2928" s="14">
        <f>YEAR(T2928)</f>
        <v>2015</v>
      </c>
    </row>
    <row r="2929" spans="1:21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>ROUND(((E2929 / D2929)*100), 0)</f>
        <v>131</v>
      </c>
      <c r="P2929">
        <f>IF(L2929&lt;&gt;0, ROUND(E2929/L2929, 2), 0)</f>
        <v>112.14</v>
      </c>
      <c r="Q2929" s="5" t="str">
        <f>LEFT(N2929, SEARCH("/",N2929,1)-1)</f>
        <v>theater</v>
      </c>
      <c r="R2929" s="5" t="str">
        <f>RIGHT(N2929, LEN(N2929) - LEN(Q2929) - 1)</f>
        <v>musical</v>
      </c>
      <c r="S2929" s="11">
        <f>(((J2929/60)/60)/24)+DATE(1970,1,1)</f>
        <v>41806.669317129628</v>
      </c>
      <c r="T2929" s="12">
        <f>(((I2929/60)/60)/24)+DATE(1970,1,1)</f>
        <v>41835.208333333336</v>
      </c>
      <c r="U2929" s="14">
        <f>YEAR(T2929)</f>
        <v>2014</v>
      </c>
    </row>
    <row r="2930" spans="1:21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>ROUND(((E2930 / D2930)*100), 0)</f>
        <v>100</v>
      </c>
      <c r="P2930">
        <f>IF(L2930&lt;&gt;0, ROUND(E2930/L2930, 2), 0)</f>
        <v>41.67</v>
      </c>
      <c r="Q2930" s="5" t="str">
        <f>LEFT(N2930, SEARCH("/",N2930,1)-1)</f>
        <v>theater</v>
      </c>
      <c r="R2930" s="5" t="str">
        <f>RIGHT(N2930, LEN(N2930) - LEN(Q2930) - 1)</f>
        <v>musical</v>
      </c>
      <c r="S2930" s="11">
        <f>(((J2930/60)/60)/24)+DATE(1970,1,1)</f>
        <v>42403.998217592598</v>
      </c>
      <c r="T2930" s="12">
        <f>(((I2930/60)/60)/24)+DATE(1970,1,1)</f>
        <v>42433.998217592598</v>
      </c>
      <c r="U2930" s="14">
        <f>YEAR(T2930)</f>
        <v>2016</v>
      </c>
    </row>
    <row r="2931" spans="1:21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>ROUND(((E2931 / D2931)*100), 0)</f>
        <v>102</v>
      </c>
      <c r="P2931">
        <f>IF(L2931&lt;&gt;0, ROUND(E2931/L2931, 2), 0)</f>
        <v>255.17</v>
      </c>
      <c r="Q2931" s="5" t="str">
        <f>LEFT(N2931, SEARCH("/",N2931,1)-1)</f>
        <v>theater</v>
      </c>
      <c r="R2931" s="5" t="str">
        <f>RIGHT(N2931, LEN(N2931) - LEN(Q2931) - 1)</f>
        <v>musical</v>
      </c>
      <c r="S2931" s="11">
        <f>(((J2931/60)/60)/24)+DATE(1970,1,1)</f>
        <v>41754.564328703702</v>
      </c>
      <c r="T2931" s="12">
        <f>(((I2931/60)/60)/24)+DATE(1970,1,1)</f>
        <v>41784.564328703702</v>
      </c>
      <c r="U2931" s="14">
        <f>YEAR(T2931)</f>
        <v>2014</v>
      </c>
    </row>
    <row r="2932" spans="1:21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>ROUND(((E2932 / D2932)*100), 0)</f>
        <v>101</v>
      </c>
      <c r="P2932">
        <f>IF(L2932&lt;&gt;0, ROUND(E2932/L2932, 2), 0)</f>
        <v>162.77000000000001</v>
      </c>
      <c r="Q2932" s="5" t="str">
        <f>LEFT(N2932, SEARCH("/",N2932,1)-1)</f>
        <v>theater</v>
      </c>
      <c r="R2932" s="5" t="str">
        <f>RIGHT(N2932, LEN(N2932) - LEN(Q2932) - 1)</f>
        <v>musical</v>
      </c>
      <c r="S2932" s="11">
        <f>(((J2932/60)/60)/24)+DATE(1970,1,1)</f>
        <v>42101.584074074075</v>
      </c>
      <c r="T2932" s="12">
        <f>(((I2932/60)/60)/24)+DATE(1970,1,1)</f>
        <v>42131.584074074075</v>
      </c>
      <c r="U2932" s="14">
        <f>YEAR(T2932)</f>
        <v>2015</v>
      </c>
    </row>
    <row r="2933" spans="1:21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>ROUND(((E2933 / D2933)*100), 0)</f>
        <v>106</v>
      </c>
      <c r="P2933">
        <f>IF(L2933&lt;&gt;0, ROUND(E2933/L2933, 2), 0)</f>
        <v>88.33</v>
      </c>
      <c r="Q2933" s="5" t="str">
        <f>LEFT(N2933, SEARCH("/",N2933,1)-1)</f>
        <v>theater</v>
      </c>
      <c r="R2933" s="5" t="str">
        <f>RIGHT(N2933, LEN(N2933) - LEN(Q2933) - 1)</f>
        <v>musical</v>
      </c>
      <c r="S2933" s="11">
        <f>(((J2933/60)/60)/24)+DATE(1970,1,1)</f>
        <v>41872.291238425925</v>
      </c>
      <c r="T2933" s="12">
        <f>(((I2933/60)/60)/24)+DATE(1970,1,1)</f>
        <v>41897.255555555559</v>
      </c>
      <c r="U2933" s="14">
        <f>YEAR(T2933)</f>
        <v>2014</v>
      </c>
    </row>
    <row r="2934" spans="1:21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>ROUND(((E2934 / D2934)*100), 0)</f>
        <v>105</v>
      </c>
      <c r="P2934">
        <f>IF(L2934&lt;&gt;0, ROUND(E2934/L2934, 2), 0)</f>
        <v>85.74</v>
      </c>
      <c r="Q2934" s="5" t="str">
        <f>LEFT(N2934, SEARCH("/",N2934,1)-1)</f>
        <v>theater</v>
      </c>
      <c r="R2934" s="5" t="str">
        <f>RIGHT(N2934, LEN(N2934) - LEN(Q2934) - 1)</f>
        <v>musical</v>
      </c>
      <c r="S2934" s="11">
        <f>(((J2934/60)/60)/24)+DATE(1970,1,1)</f>
        <v>42025.164780092593</v>
      </c>
      <c r="T2934" s="12">
        <f>(((I2934/60)/60)/24)+DATE(1970,1,1)</f>
        <v>42056.458333333328</v>
      </c>
      <c r="U2934" s="14">
        <f>YEAR(T2934)</f>
        <v>2015</v>
      </c>
    </row>
    <row r="2935" spans="1:21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>ROUND(((E2935 / D2935)*100), 0)</f>
        <v>103</v>
      </c>
      <c r="P2935">
        <f>IF(L2935&lt;&gt;0, ROUND(E2935/L2935, 2), 0)</f>
        <v>47.57</v>
      </c>
      <c r="Q2935" s="5" t="str">
        <f>LEFT(N2935, SEARCH("/",N2935,1)-1)</f>
        <v>theater</v>
      </c>
      <c r="R2935" s="5" t="str">
        <f>RIGHT(N2935, LEN(N2935) - LEN(Q2935) - 1)</f>
        <v>musical</v>
      </c>
      <c r="S2935" s="11">
        <f>(((J2935/60)/60)/24)+DATE(1970,1,1)</f>
        <v>42495.956631944442</v>
      </c>
      <c r="T2935" s="12">
        <f>(((I2935/60)/60)/24)+DATE(1970,1,1)</f>
        <v>42525.956631944442</v>
      </c>
      <c r="U2935" s="14">
        <f>YEAR(T2935)</f>
        <v>2016</v>
      </c>
    </row>
    <row r="2936" spans="1:21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>ROUND(((E2936 / D2936)*100), 0)</f>
        <v>108</v>
      </c>
      <c r="P2936">
        <f>IF(L2936&lt;&gt;0, ROUND(E2936/L2936, 2), 0)</f>
        <v>72.97</v>
      </c>
      <c r="Q2936" s="5" t="str">
        <f>LEFT(N2936, SEARCH("/",N2936,1)-1)</f>
        <v>theater</v>
      </c>
      <c r="R2936" s="5" t="str">
        <f>RIGHT(N2936, LEN(N2936) - LEN(Q2936) - 1)</f>
        <v>musical</v>
      </c>
      <c r="S2936" s="11">
        <f>(((J2936/60)/60)/24)+DATE(1970,1,1)</f>
        <v>41775.636157407411</v>
      </c>
      <c r="T2936" s="12">
        <f>(((I2936/60)/60)/24)+DATE(1970,1,1)</f>
        <v>41805.636157407411</v>
      </c>
      <c r="U2936" s="14">
        <f>YEAR(T2936)</f>
        <v>2014</v>
      </c>
    </row>
    <row r="2937" spans="1:21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>ROUND(((E2937 / D2937)*100), 0)</f>
        <v>101</v>
      </c>
      <c r="P2937">
        <f>IF(L2937&lt;&gt;0, ROUND(E2937/L2937, 2), 0)</f>
        <v>90.54</v>
      </c>
      <c r="Q2937" s="5" t="str">
        <f>LEFT(N2937, SEARCH("/",N2937,1)-1)</f>
        <v>theater</v>
      </c>
      <c r="R2937" s="5" t="str">
        <f>RIGHT(N2937, LEN(N2937) - LEN(Q2937) - 1)</f>
        <v>musical</v>
      </c>
      <c r="S2937" s="11">
        <f>(((J2937/60)/60)/24)+DATE(1970,1,1)</f>
        <v>42553.583425925928</v>
      </c>
      <c r="T2937" s="12">
        <f>(((I2937/60)/60)/24)+DATE(1970,1,1)</f>
        <v>42611.708333333328</v>
      </c>
      <c r="U2937" s="14">
        <f>YEAR(T2937)</f>
        <v>2016</v>
      </c>
    </row>
    <row r="2938" spans="1:21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>ROUND(((E2938 / D2938)*100), 0)</f>
        <v>128</v>
      </c>
      <c r="P2938">
        <f>IF(L2938&lt;&gt;0, ROUND(E2938/L2938, 2), 0)</f>
        <v>37.65</v>
      </c>
      <c r="Q2938" s="5" t="str">
        <f>LEFT(N2938, SEARCH("/",N2938,1)-1)</f>
        <v>theater</v>
      </c>
      <c r="R2938" s="5" t="str">
        <f>RIGHT(N2938, LEN(N2938) - LEN(Q2938) - 1)</f>
        <v>musical</v>
      </c>
      <c r="S2938" s="11">
        <f>(((J2938/60)/60)/24)+DATE(1970,1,1)</f>
        <v>41912.650729166664</v>
      </c>
      <c r="T2938" s="12">
        <f>(((I2938/60)/60)/24)+DATE(1970,1,1)</f>
        <v>41925.207638888889</v>
      </c>
      <c r="U2938" s="14">
        <f>YEAR(T2938)</f>
        <v>2014</v>
      </c>
    </row>
    <row r="2939" spans="1:21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>ROUND(((E2939 / D2939)*100), 0)</f>
        <v>133</v>
      </c>
      <c r="P2939">
        <f>IF(L2939&lt;&gt;0, ROUND(E2939/L2939, 2), 0)</f>
        <v>36.36</v>
      </c>
      <c r="Q2939" s="5" t="str">
        <f>LEFT(N2939, SEARCH("/",N2939,1)-1)</f>
        <v>theater</v>
      </c>
      <c r="R2939" s="5" t="str">
        <f>RIGHT(N2939, LEN(N2939) - LEN(Q2939) - 1)</f>
        <v>musical</v>
      </c>
      <c r="S2939" s="11">
        <f>(((J2939/60)/60)/24)+DATE(1970,1,1)</f>
        <v>41803.457326388889</v>
      </c>
      <c r="T2939" s="12">
        <f>(((I2939/60)/60)/24)+DATE(1970,1,1)</f>
        <v>41833.457326388889</v>
      </c>
      <c r="U2939" s="14">
        <f>YEAR(T2939)</f>
        <v>2014</v>
      </c>
    </row>
    <row r="2940" spans="1:21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>ROUND(((E2940 / D2940)*100), 0)</f>
        <v>101</v>
      </c>
      <c r="P2940">
        <f>IF(L2940&lt;&gt;0, ROUND(E2940/L2940, 2), 0)</f>
        <v>126.72</v>
      </c>
      <c r="Q2940" s="5" t="str">
        <f>LEFT(N2940, SEARCH("/",N2940,1)-1)</f>
        <v>theater</v>
      </c>
      <c r="R2940" s="5" t="str">
        <f>RIGHT(N2940, LEN(N2940) - LEN(Q2940) - 1)</f>
        <v>musical</v>
      </c>
      <c r="S2940" s="11">
        <f>(((J2940/60)/60)/24)+DATE(1970,1,1)</f>
        <v>42004.703865740739</v>
      </c>
      <c r="T2940" s="12">
        <f>(((I2940/60)/60)/24)+DATE(1970,1,1)</f>
        <v>42034.703865740739</v>
      </c>
      <c r="U2940" s="14">
        <f>YEAR(T2940)</f>
        <v>2015</v>
      </c>
    </row>
    <row r="2941" spans="1:21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>ROUND(((E2941 / D2941)*100), 0)</f>
        <v>103</v>
      </c>
      <c r="P2941">
        <f>IF(L2941&lt;&gt;0, ROUND(E2941/L2941, 2), 0)</f>
        <v>329.2</v>
      </c>
      <c r="Q2941" s="5" t="str">
        <f>LEFT(N2941, SEARCH("/",N2941,1)-1)</f>
        <v>theater</v>
      </c>
      <c r="R2941" s="5" t="str">
        <f>RIGHT(N2941, LEN(N2941) - LEN(Q2941) - 1)</f>
        <v>musical</v>
      </c>
      <c r="S2941" s="11">
        <f>(((J2941/60)/60)/24)+DATE(1970,1,1)</f>
        <v>41845.809166666666</v>
      </c>
      <c r="T2941" s="12">
        <f>(((I2941/60)/60)/24)+DATE(1970,1,1)</f>
        <v>41879.041666666664</v>
      </c>
      <c r="U2941" s="14">
        <f>YEAR(T2941)</f>
        <v>2014</v>
      </c>
    </row>
    <row r="2942" spans="1:21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>ROUND(((E2942 / D2942)*100), 0)</f>
        <v>107</v>
      </c>
      <c r="P2942">
        <f>IF(L2942&lt;&gt;0, ROUND(E2942/L2942, 2), 0)</f>
        <v>81.239999999999995</v>
      </c>
      <c r="Q2942" s="5" t="str">
        <f>LEFT(N2942, SEARCH("/",N2942,1)-1)</f>
        <v>theater</v>
      </c>
      <c r="R2942" s="5" t="str">
        <f>RIGHT(N2942, LEN(N2942) - LEN(Q2942) - 1)</f>
        <v>musical</v>
      </c>
      <c r="S2942" s="11">
        <f>(((J2942/60)/60)/24)+DATE(1970,1,1)</f>
        <v>41982.773356481484</v>
      </c>
      <c r="T2942" s="12">
        <f>(((I2942/60)/60)/24)+DATE(1970,1,1)</f>
        <v>42022.773356481484</v>
      </c>
      <c r="U2942" s="14">
        <f>YEAR(T2942)</f>
        <v>2015</v>
      </c>
    </row>
    <row r="2943" spans="1:21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>ROUND(((E2943 / D2943)*100), 0)</f>
        <v>0</v>
      </c>
      <c r="P2943">
        <f>IF(L2943&lt;&gt;0, ROUND(E2943/L2943, 2), 0)</f>
        <v>1</v>
      </c>
      <c r="Q2943" s="5" t="str">
        <f>LEFT(N2943, SEARCH("/",N2943,1)-1)</f>
        <v>theater</v>
      </c>
      <c r="R2943" s="5" t="str">
        <f>RIGHT(N2943, LEN(N2943) - LEN(Q2943) - 1)</f>
        <v>spaces</v>
      </c>
      <c r="S2943" s="11">
        <f>(((J2943/60)/60)/24)+DATE(1970,1,1)</f>
        <v>42034.960127314815</v>
      </c>
      <c r="T2943" s="12">
        <f>(((I2943/60)/60)/24)+DATE(1970,1,1)</f>
        <v>42064.960127314815</v>
      </c>
      <c r="U2943" s="14">
        <f>YEAR(T2943)</f>
        <v>2015</v>
      </c>
    </row>
    <row r="2944" spans="1:21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>ROUND(((E2944 / D2944)*100), 0)</f>
        <v>20</v>
      </c>
      <c r="P2944">
        <f>IF(L2944&lt;&gt;0, ROUND(E2944/L2944, 2), 0)</f>
        <v>202.23</v>
      </c>
      <c r="Q2944" s="5" t="str">
        <f>LEFT(N2944, SEARCH("/",N2944,1)-1)</f>
        <v>theater</v>
      </c>
      <c r="R2944" s="5" t="str">
        <f>RIGHT(N2944, LEN(N2944) - LEN(Q2944) - 1)</f>
        <v>spaces</v>
      </c>
      <c r="S2944" s="11">
        <f>(((J2944/60)/60)/24)+DATE(1970,1,1)</f>
        <v>42334.803923611107</v>
      </c>
      <c r="T2944" s="12">
        <f>(((I2944/60)/60)/24)+DATE(1970,1,1)</f>
        <v>42354.845833333333</v>
      </c>
      <c r="U2944" s="14">
        <f>YEAR(T2944)</f>
        <v>2015</v>
      </c>
    </row>
    <row r="2945" spans="1:21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>ROUND(((E2945 / D2945)*100), 0)</f>
        <v>0</v>
      </c>
      <c r="P2945">
        <f>IF(L2945&lt;&gt;0, ROUND(E2945/L2945, 2), 0)</f>
        <v>0</v>
      </c>
      <c r="Q2945" s="5" t="str">
        <f>LEFT(N2945, SEARCH("/",N2945,1)-1)</f>
        <v>theater</v>
      </c>
      <c r="R2945" s="5" t="str">
        <f>RIGHT(N2945, LEN(N2945) - LEN(Q2945) - 1)</f>
        <v>spaces</v>
      </c>
      <c r="S2945" s="11">
        <f>(((J2945/60)/60)/24)+DATE(1970,1,1)</f>
        <v>42077.129398148143</v>
      </c>
      <c r="T2945" s="12">
        <f>(((I2945/60)/60)/24)+DATE(1970,1,1)</f>
        <v>42107.129398148143</v>
      </c>
      <c r="U2945" s="14">
        <f>YEAR(T2945)</f>
        <v>2015</v>
      </c>
    </row>
    <row r="2946" spans="1:21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>ROUND(((E2946 / D2946)*100), 0)</f>
        <v>1</v>
      </c>
      <c r="P2946">
        <f>IF(L2946&lt;&gt;0, ROUND(E2946/L2946, 2), 0)</f>
        <v>100</v>
      </c>
      <c r="Q2946" s="5" t="str">
        <f>LEFT(N2946, SEARCH("/",N2946,1)-1)</f>
        <v>theater</v>
      </c>
      <c r="R2946" s="5" t="str">
        <f>RIGHT(N2946, LEN(N2946) - LEN(Q2946) - 1)</f>
        <v>spaces</v>
      </c>
      <c r="S2946" s="11">
        <f>(((J2946/60)/60)/24)+DATE(1970,1,1)</f>
        <v>42132.9143287037</v>
      </c>
      <c r="T2946" s="12">
        <f>(((I2946/60)/60)/24)+DATE(1970,1,1)</f>
        <v>42162.9143287037</v>
      </c>
      <c r="U2946" s="14">
        <f>YEAR(T2946)</f>
        <v>2015</v>
      </c>
    </row>
    <row r="2947" spans="1:21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>ROUND(((E2947 / D2947)*100), 0)</f>
        <v>0</v>
      </c>
      <c r="P2947">
        <f>IF(L2947&lt;&gt;0, ROUND(E2947/L2947, 2), 0)</f>
        <v>0</v>
      </c>
      <c r="Q2947" s="5" t="str">
        <f>LEFT(N2947, SEARCH("/",N2947,1)-1)</f>
        <v>theater</v>
      </c>
      <c r="R2947" s="5" t="str">
        <f>RIGHT(N2947, LEN(N2947) - LEN(Q2947) - 1)</f>
        <v>spaces</v>
      </c>
      <c r="S2947" s="11">
        <f>(((J2947/60)/60)/24)+DATE(1970,1,1)</f>
        <v>42118.139583333337</v>
      </c>
      <c r="T2947" s="12">
        <f>(((I2947/60)/60)/24)+DATE(1970,1,1)</f>
        <v>42148.139583333337</v>
      </c>
      <c r="U2947" s="14">
        <f>YEAR(T2947)</f>
        <v>2015</v>
      </c>
    </row>
    <row r="2948" spans="1:21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>ROUND(((E2948 / D2948)*100), 0)</f>
        <v>0</v>
      </c>
      <c r="P2948">
        <f>IF(L2948&lt;&gt;0, ROUND(E2948/L2948, 2), 0)</f>
        <v>1</v>
      </c>
      <c r="Q2948" s="5" t="str">
        <f>LEFT(N2948, SEARCH("/",N2948,1)-1)</f>
        <v>theater</v>
      </c>
      <c r="R2948" s="5" t="str">
        <f>RIGHT(N2948, LEN(N2948) - LEN(Q2948) - 1)</f>
        <v>spaces</v>
      </c>
      <c r="S2948" s="11">
        <f>(((J2948/60)/60)/24)+DATE(1970,1,1)</f>
        <v>42567.531157407408</v>
      </c>
      <c r="T2948" s="12">
        <f>(((I2948/60)/60)/24)+DATE(1970,1,1)</f>
        <v>42597.531157407408</v>
      </c>
      <c r="U2948" s="14">
        <f>YEAR(T2948)</f>
        <v>2016</v>
      </c>
    </row>
    <row r="2949" spans="1:21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>ROUND(((E2949 / D2949)*100), 0)</f>
        <v>4</v>
      </c>
      <c r="P2949">
        <f>IF(L2949&lt;&gt;0, ROUND(E2949/L2949, 2), 0)</f>
        <v>82.46</v>
      </c>
      <c r="Q2949" s="5" t="str">
        <f>LEFT(N2949, SEARCH("/",N2949,1)-1)</f>
        <v>theater</v>
      </c>
      <c r="R2949" s="5" t="str">
        <f>RIGHT(N2949, LEN(N2949) - LEN(Q2949) - 1)</f>
        <v>spaces</v>
      </c>
      <c r="S2949" s="11">
        <f>(((J2949/60)/60)/24)+DATE(1970,1,1)</f>
        <v>42649.562118055561</v>
      </c>
      <c r="T2949" s="12">
        <f>(((I2949/60)/60)/24)+DATE(1970,1,1)</f>
        <v>42698.715972222228</v>
      </c>
      <c r="U2949" s="14">
        <f>YEAR(T2949)</f>
        <v>2016</v>
      </c>
    </row>
    <row r="2950" spans="1:21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>ROUND(((E2950 / D2950)*100), 0)</f>
        <v>0</v>
      </c>
      <c r="P2950">
        <f>IF(L2950&lt;&gt;0, ROUND(E2950/L2950, 2), 0)</f>
        <v>2.67</v>
      </c>
      <c r="Q2950" s="5" t="str">
        <f>LEFT(N2950, SEARCH("/",N2950,1)-1)</f>
        <v>theater</v>
      </c>
      <c r="R2950" s="5" t="str">
        <f>RIGHT(N2950, LEN(N2950) - LEN(Q2950) - 1)</f>
        <v>spaces</v>
      </c>
      <c r="S2950" s="11">
        <f>(((J2950/60)/60)/24)+DATE(1970,1,1)</f>
        <v>42097.649224537032</v>
      </c>
      <c r="T2950" s="12">
        <f>(((I2950/60)/60)/24)+DATE(1970,1,1)</f>
        <v>42157.649224537032</v>
      </c>
      <c r="U2950" s="14">
        <f>YEAR(T2950)</f>
        <v>2015</v>
      </c>
    </row>
    <row r="2951" spans="1:21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>ROUND(((E2951 / D2951)*100), 0)</f>
        <v>3</v>
      </c>
      <c r="P2951">
        <f>IF(L2951&lt;&gt;0, ROUND(E2951/L2951, 2), 0)</f>
        <v>12.5</v>
      </c>
      <c r="Q2951" s="5" t="str">
        <f>LEFT(N2951, SEARCH("/",N2951,1)-1)</f>
        <v>theater</v>
      </c>
      <c r="R2951" s="5" t="str">
        <f>RIGHT(N2951, LEN(N2951) - LEN(Q2951) - 1)</f>
        <v>spaces</v>
      </c>
      <c r="S2951" s="11">
        <f>(((J2951/60)/60)/24)+DATE(1970,1,1)</f>
        <v>42297.823113425926</v>
      </c>
      <c r="T2951" s="12">
        <f>(((I2951/60)/60)/24)+DATE(1970,1,1)</f>
        <v>42327.864780092597</v>
      </c>
      <c r="U2951" s="14">
        <f>YEAR(T2951)</f>
        <v>2015</v>
      </c>
    </row>
    <row r="2952" spans="1:21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>ROUND(((E2952 / D2952)*100), 0)</f>
        <v>0</v>
      </c>
      <c r="P2952">
        <f>IF(L2952&lt;&gt;0, ROUND(E2952/L2952, 2), 0)</f>
        <v>0</v>
      </c>
      <c r="Q2952" s="5" t="str">
        <f>LEFT(N2952, SEARCH("/",N2952,1)-1)</f>
        <v>theater</v>
      </c>
      <c r="R2952" s="5" t="str">
        <f>RIGHT(N2952, LEN(N2952) - LEN(Q2952) - 1)</f>
        <v>spaces</v>
      </c>
      <c r="S2952" s="11">
        <f>(((J2952/60)/60)/24)+DATE(1970,1,1)</f>
        <v>42362.36518518519</v>
      </c>
      <c r="T2952" s="12">
        <f>(((I2952/60)/60)/24)+DATE(1970,1,1)</f>
        <v>42392.36518518519</v>
      </c>
      <c r="U2952" s="14">
        <f>YEAR(T2952)</f>
        <v>2016</v>
      </c>
    </row>
    <row r="2953" spans="1:21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>ROUND(((E2953 / D2953)*100), 0)</f>
        <v>2</v>
      </c>
      <c r="P2953">
        <f>IF(L2953&lt;&gt;0, ROUND(E2953/L2953, 2), 0)</f>
        <v>18.899999999999999</v>
      </c>
      <c r="Q2953" s="5" t="str">
        <f>LEFT(N2953, SEARCH("/",N2953,1)-1)</f>
        <v>theater</v>
      </c>
      <c r="R2953" s="5" t="str">
        <f>RIGHT(N2953, LEN(N2953) - LEN(Q2953) - 1)</f>
        <v>spaces</v>
      </c>
      <c r="S2953" s="11">
        <f>(((J2953/60)/60)/24)+DATE(1970,1,1)</f>
        <v>41872.802928240737</v>
      </c>
      <c r="T2953" s="12">
        <f>(((I2953/60)/60)/24)+DATE(1970,1,1)</f>
        <v>41917.802928240737</v>
      </c>
      <c r="U2953" s="14">
        <f>YEAR(T2953)</f>
        <v>2014</v>
      </c>
    </row>
    <row r="2954" spans="1:21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>ROUND(((E2954 / D2954)*100), 0)</f>
        <v>8</v>
      </c>
      <c r="P2954">
        <f>IF(L2954&lt;&gt;0, ROUND(E2954/L2954, 2), 0)</f>
        <v>200.63</v>
      </c>
      <c r="Q2954" s="5" t="str">
        <f>LEFT(N2954, SEARCH("/",N2954,1)-1)</f>
        <v>theater</v>
      </c>
      <c r="R2954" s="5" t="str">
        <f>RIGHT(N2954, LEN(N2954) - LEN(Q2954) - 1)</f>
        <v>spaces</v>
      </c>
      <c r="S2954" s="11">
        <f>(((J2954/60)/60)/24)+DATE(1970,1,1)</f>
        <v>42628.690266203703</v>
      </c>
      <c r="T2954" s="12">
        <f>(((I2954/60)/60)/24)+DATE(1970,1,1)</f>
        <v>42660.166666666672</v>
      </c>
      <c r="U2954" s="14">
        <f>YEAR(T2954)</f>
        <v>2016</v>
      </c>
    </row>
    <row r="2955" spans="1:21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>ROUND(((E2955 / D2955)*100), 0)</f>
        <v>0</v>
      </c>
      <c r="P2955">
        <f>IF(L2955&lt;&gt;0, ROUND(E2955/L2955, 2), 0)</f>
        <v>201.67</v>
      </c>
      <c r="Q2955" s="5" t="str">
        <f>LEFT(N2955, SEARCH("/",N2955,1)-1)</f>
        <v>theater</v>
      </c>
      <c r="R2955" s="5" t="str">
        <f>RIGHT(N2955, LEN(N2955) - LEN(Q2955) - 1)</f>
        <v>spaces</v>
      </c>
      <c r="S2955" s="11">
        <f>(((J2955/60)/60)/24)+DATE(1970,1,1)</f>
        <v>42255.791909722218</v>
      </c>
      <c r="T2955" s="12">
        <f>(((I2955/60)/60)/24)+DATE(1970,1,1)</f>
        <v>42285.791909722218</v>
      </c>
      <c r="U2955" s="14">
        <f>YEAR(T2955)</f>
        <v>2015</v>
      </c>
    </row>
    <row r="2956" spans="1:21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>ROUND(((E2956 / D2956)*100), 0)</f>
        <v>0</v>
      </c>
      <c r="P2956">
        <f>IF(L2956&lt;&gt;0, ROUND(E2956/L2956, 2), 0)</f>
        <v>0</v>
      </c>
      <c r="Q2956" s="5" t="str">
        <f>LEFT(N2956, SEARCH("/",N2956,1)-1)</f>
        <v>theater</v>
      </c>
      <c r="R2956" s="5" t="str">
        <f>RIGHT(N2956, LEN(N2956) - LEN(Q2956) - 1)</f>
        <v>spaces</v>
      </c>
      <c r="S2956" s="11">
        <f>(((J2956/60)/60)/24)+DATE(1970,1,1)</f>
        <v>42790.583368055552</v>
      </c>
      <c r="T2956" s="12">
        <f>(((I2956/60)/60)/24)+DATE(1970,1,1)</f>
        <v>42810.541701388895</v>
      </c>
      <c r="U2956" s="14">
        <f>YEAR(T2956)</f>
        <v>2017</v>
      </c>
    </row>
    <row r="2957" spans="1:21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>ROUND(((E2957 / D2957)*100), 0)</f>
        <v>60</v>
      </c>
      <c r="P2957">
        <f>IF(L2957&lt;&gt;0, ROUND(E2957/L2957, 2), 0)</f>
        <v>65</v>
      </c>
      <c r="Q2957" s="5" t="str">
        <f>LEFT(N2957, SEARCH("/",N2957,1)-1)</f>
        <v>theater</v>
      </c>
      <c r="R2957" s="5" t="str">
        <f>RIGHT(N2957, LEN(N2957) - LEN(Q2957) - 1)</f>
        <v>spaces</v>
      </c>
      <c r="S2957" s="11">
        <f>(((J2957/60)/60)/24)+DATE(1970,1,1)</f>
        <v>42141.741307870368</v>
      </c>
      <c r="T2957" s="12">
        <f>(((I2957/60)/60)/24)+DATE(1970,1,1)</f>
        <v>42171.741307870368</v>
      </c>
      <c r="U2957" s="14">
        <f>YEAR(T2957)</f>
        <v>2015</v>
      </c>
    </row>
    <row r="2958" spans="1:21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>ROUND(((E2958 / D2958)*100), 0)</f>
        <v>17</v>
      </c>
      <c r="P2958">
        <f>IF(L2958&lt;&gt;0, ROUND(E2958/L2958, 2), 0)</f>
        <v>66.099999999999994</v>
      </c>
      <c r="Q2958" s="5" t="str">
        <f>LEFT(N2958, SEARCH("/",N2958,1)-1)</f>
        <v>theater</v>
      </c>
      <c r="R2958" s="5" t="str">
        <f>RIGHT(N2958, LEN(N2958) - LEN(Q2958) - 1)</f>
        <v>spaces</v>
      </c>
      <c r="S2958" s="11">
        <f>(((J2958/60)/60)/24)+DATE(1970,1,1)</f>
        <v>42464.958912037036</v>
      </c>
      <c r="T2958" s="12">
        <f>(((I2958/60)/60)/24)+DATE(1970,1,1)</f>
        <v>42494.958912037036</v>
      </c>
      <c r="U2958" s="14">
        <f>YEAR(T2958)</f>
        <v>2016</v>
      </c>
    </row>
    <row r="2959" spans="1:21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>ROUND(((E2959 / D2959)*100), 0)</f>
        <v>2</v>
      </c>
      <c r="P2959">
        <f>IF(L2959&lt;&gt;0, ROUND(E2959/L2959, 2), 0)</f>
        <v>93.33</v>
      </c>
      <c r="Q2959" s="5" t="str">
        <f>LEFT(N2959, SEARCH("/",N2959,1)-1)</f>
        <v>theater</v>
      </c>
      <c r="R2959" s="5" t="str">
        <f>RIGHT(N2959, LEN(N2959) - LEN(Q2959) - 1)</f>
        <v>spaces</v>
      </c>
      <c r="S2959" s="11">
        <f>(((J2959/60)/60)/24)+DATE(1970,1,1)</f>
        <v>42031.011249999996</v>
      </c>
      <c r="T2959" s="12">
        <f>(((I2959/60)/60)/24)+DATE(1970,1,1)</f>
        <v>42090.969583333332</v>
      </c>
      <c r="U2959" s="14">
        <f>YEAR(T2959)</f>
        <v>2015</v>
      </c>
    </row>
    <row r="2960" spans="1:21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>ROUND(((E2960 / D2960)*100), 0)</f>
        <v>0</v>
      </c>
      <c r="P2960">
        <f>IF(L2960&lt;&gt;0, ROUND(E2960/L2960, 2), 0)</f>
        <v>0</v>
      </c>
      <c r="Q2960" s="5" t="str">
        <f>LEFT(N2960, SEARCH("/",N2960,1)-1)</f>
        <v>theater</v>
      </c>
      <c r="R2960" s="5" t="str">
        <f>RIGHT(N2960, LEN(N2960) - LEN(Q2960) - 1)</f>
        <v>spaces</v>
      </c>
      <c r="S2960" s="11">
        <f>(((J2960/60)/60)/24)+DATE(1970,1,1)</f>
        <v>42438.779131944444</v>
      </c>
      <c r="T2960" s="12">
        <f>(((I2960/60)/60)/24)+DATE(1970,1,1)</f>
        <v>42498.73746527778</v>
      </c>
      <c r="U2960" s="14">
        <f>YEAR(T2960)</f>
        <v>2016</v>
      </c>
    </row>
    <row r="2961" spans="1:21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>ROUND(((E2961 / D2961)*100), 0)</f>
        <v>0</v>
      </c>
      <c r="P2961">
        <f>IF(L2961&lt;&gt;0, ROUND(E2961/L2961, 2), 0)</f>
        <v>0</v>
      </c>
      <c r="Q2961" s="5" t="str">
        <f>LEFT(N2961, SEARCH("/",N2961,1)-1)</f>
        <v>theater</v>
      </c>
      <c r="R2961" s="5" t="str">
        <f>RIGHT(N2961, LEN(N2961) - LEN(Q2961) - 1)</f>
        <v>spaces</v>
      </c>
      <c r="S2961" s="11">
        <f>(((J2961/60)/60)/24)+DATE(1970,1,1)</f>
        <v>42498.008391203708</v>
      </c>
      <c r="T2961" s="12">
        <f>(((I2961/60)/60)/24)+DATE(1970,1,1)</f>
        <v>42528.008391203708</v>
      </c>
      <c r="U2961" s="14">
        <f>YEAR(T2961)</f>
        <v>2016</v>
      </c>
    </row>
    <row r="2962" spans="1:21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>ROUND(((E2962 / D2962)*100), 0)</f>
        <v>0</v>
      </c>
      <c r="P2962">
        <f>IF(L2962&lt;&gt;0, ROUND(E2962/L2962, 2), 0)</f>
        <v>0</v>
      </c>
      <c r="Q2962" s="5" t="str">
        <f>LEFT(N2962, SEARCH("/",N2962,1)-1)</f>
        <v>theater</v>
      </c>
      <c r="R2962" s="5" t="str">
        <f>RIGHT(N2962, LEN(N2962) - LEN(Q2962) - 1)</f>
        <v>spaces</v>
      </c>
      <c r="S2962" s="11">
        <f>(((J2962/60)/60)/24)+DATE(1970,1,1)</f>
        <v>41863.757210648146</v>
      </c>
      <c r="T2962" s="12">
        <f>(((I2962/60)/60)/24)+DATE(1970,1,1)</f>
        <v>41893.757210648146</v>
      </c>
      <c r="U2962" s="14">
        <f>YEAR(T2962)</f>
        <v>2014</v>
      </c>
    </row>
    <row r="2963" spans="1:21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>ROUND(((E2963 / D2963)*100), 0)</f>
        <v>110</v>
      </c>
      <c r="P2963">
        <f>IF(L2963&lt;&gt;0, ROUND(E2963/L2963, 2), 0)</f>
        <v>50.75</v>
      </c>
      <c r="Q2963" s="5" t="str">
        <f>LEFT(N2963, SEARCH("/",N2963,1)-1)</f>
        <v>theater</v>
      </c>
      <c r="R2963" s="5" t="str">
        <f>RIGHT(N2963, LEN(N2963) - LEN(Q2963) - 1)</f>
        <v>plays</v>
      </c>
      <c r="S2963" s="11">
        <f>(((J2963/60)/60)/24)+DATE(1970,1,1)</f>
        <v>42061.212488425925</v>
      </c>
      <c r="T2963" s="12">
        <f>(((I2963/60)/60)/24)+DATE(1970,1,1)</f>
        <v>42089.166666666672</v>
      </c>
      <c r="U2963" s="14">
        <f>YEAR(T2963)</f>
        <v>2015</v>
      </c>
    </row>
    <row r="2964" spans="1:21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>ROUND(((E2964 / D2964)*100), 0)</f>
        <v>122</v>
      </c>
      <c r="P2964">
        <f>IF(L2964&lt;&gt;0, ROUND(E2964/L2964, 2), 0)</f>
        <v>60.9</v>
      </c>
      <c r="Q2964" s="5" t="str">
        <f>LEFT(N2964, SEARCH("/",N2964,1)-1)</f>
        <v>theater</v>
      </c>
      <c r="R2964" s="5" t="str">
        <f>RIGHT(N2964, LEN(N2964) - LEN(Q2964) - 1)</f>
        <v>plays</v>
      </c>
      <c r="S2964" s="11">
        <f>(((J2964/60)/60)/24)+DATE(1970,1,1)</f>
        <v>42036.24428240741</v>
      </c>
      <c r="T2964" s="12">
        <f>(((I2964/60)/60)/24)+DATE(1970,1,1)</f>
        <v>42064.290972222225</v>
      </c>
      <c r="U2964" s="14">
        <f>YEAR(T2964)</f>
        <v>2015</v>
      </c>
    </row>
    <row r="2965" spans="1:21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>ROUND(((E2965 / D2965)*100), 0)</f>
        <v>107</v>
      </c>
      <c r="P2965">
        <f>IF(L2965&lt;&gt;0, ROUND(E2965/L2965, 2), 0)</f>
        <v>109.03</v>
      </c>
      <c r="Q2965" s="5" t="str">
        <f>LEFT(N2965, SEARCH("/",N2965,1)-1)</f>
        <v>theater</v>
      </c>
      <c r="R2965" s="5" t="str">
        <f>RIGHT(N2965, LEN(N2965) - LEN(Q2965) - 1)</f>
        <v>plays</v>
      </c>
      <c r="S2965" s="11">
        <f>(((J2965/60)/60)/24)+DATE(1970,1,1)</f>
        <v>42157.470185185186</v>
      </c>
      <c r="T2965" s="12">
        <f>(((I2965/60)/60)/24)+DATE(1970,1,1)</f>
        <v>42187.470185185186</v>
      </c>
      <c r="U2965" s="14">
        <f>YEAR(T2965)</f>
        <v>2015</v>
      </c>
    </row>
    <row r="2966" spans="1:21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>ROUND(((E2966 / D2966)*100), 0)</f>
        <v>101</v>
      </c>
      <c r="P2966">
        <f>IF(L2966&lt;&gt;0, ROUND(E2966/L2966, 2), 0)</f>
        <v>25.69</v>
      </c>
      <c r="Q2966" s="5" t="str">
        <f>LEFT(N2966, SEARCH("/",N2966,1)-1)</f>
        <v>theater</v>
      </c>
      <c r="R2966" s="5" t="str">
        <f>RIGHT(N2966, LEN(N2966) - LEN(Q2966) - 1)</f>
        <v>plays</v>
      </c>
      <c r="S2966" s="11">
        <f>(((J2966/60)/60)/24)+DATE(1970,1,1)</f>
        <v>41827.909942129627</v>
      </c>
      <c r="T2966" s="12">
        <f>(((I2966/60)/60)/24)+DATE(1970,1,1)</f>
        <v>41857.897222222222</v>
      </c>
      <c r="U2966" s="14">
        <f>YEAR(T2966)</f>
        <v>2014</v>
      </c>
    </row>
    <row r="2967" spans="1:21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>ROUND(((E2967 / D2967)*100), 0)</f>
        <v>109</v>
      </c>
      <c r="P2967">
        <f>IF(L2967&lt;&gt;0, ROUND(E2967/L2967, 2), 0)</f>
        <v>41.92</v>
      </c>
      <c r="Q2967" s="5" t="str">
        <f>LEFT(N2967, SEARCH("/",N2967,1)-1)</f>
        <v>theater</v>
      </c>
      <c r="R2967" s="5" t="str">
        <f>RIGHT(N2967, LEN(N2967) - LEN(Q2967) - 1)</f>
        <v>plays</v>
      </c>
      <c r="S2967" s="11">
        <f>(((J2967/60)/60)/24)+DATE(1970,1,1)</f>
        <v>42162.729548611111</v>
      </c>
      <c r="T2967" s="12">
        <f>(((I2967/60)/60)/24)+DATE(1970,1,1)</f>
        <v>42192.729548611111</v>
      </c>
      <c r="U2967" s="14">
        <f>YEAR(T2967)</f>
        <v>2015</v>
      </c>
    </row>
    <row r="2968" spans="1:21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>ROUND(((E2968 / D2968)*100), 0)</f>
        <v>114</v>
      </c>
      <c r="P2968">
        <f>IF(L2968&lt;&gt;0, ROUND(E2968/L2968, 2), 0)</f>
        <v>88.77</v>
      </c>
      <c r="Q2968" s="5" t="str">
        <f>LEFT(N2968, SEARCH("/",N2968,1)-1)</f>
        <v>theater</v>
      </c>
      <c r="R2968" s="5" t="str">
        <f>RIGHT(N2968, LEN(N2968) - LEN(Q2968) - 1)</f>
        <v>plays</v>
      </c>
      <c r="S2968" s="11">
        <f>(((J2968/60)/60)/24)+DATE(1970,1,1)</f>
        <v>42233.738564814819</v>
      </c>
      <c r="T2968" s="12">
        <f>(((I2968/60)/60)/24)+DATE(1970,1,1)</f>
        <v>42263.738564814819</v>
      </c>
      <c r="U2968" s="14">
        <f>YEAR(T2968)</f>
        <v>2015</v>
      </c>
    </row>
    <row r="2969" spans="1:21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>ROUND(((E2969 / D2969)*100), 0)</f>
        <v>114</v>
      </c>
      <c r="P2969">
        <f>IF(L2969&lt;&gt;0, ROUND(E2969/L2969, 2), 0)</f>
        <v>80.23</v>
      </c>
      <c r="Q2969" s="5" t="str">
        <f>LEFT(N2969, SEARCH("/",N2969,1)-1)</f>
        <v>theater</v>
      </c>
      <c r="R2969" s="5" t="str">
        <f>RIGHT(N2969, LEN(N2969) - LEN(Q2969) - 1)</f>
        <v>plays</v>
      </c>
      <c r="S2969" s="11">
        <f>(((J2969/60)/60)/24)+DATE(1970,1,1)</f>
        <v>42042.197824074072</v>
      </c>
      <c r="T2969" s="12">
        <f>(((I2969/60)/60)/24)+DATE(1970,1,1)</f>
        <v>42072.156157407408</v>
      </c>
      <c r="U2969" s="14">
        <f>YEAR(T2969)</f>
        <v>2015</v>
      </c>
    </row>
    <row r="2970" spans="1:21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>ROUND(((E2970 / D2970)*100), 0)</f>
        <v>106</v>
      </c>
      <c r="P2970">
        <f>IF(L2970&lt;&gt;0, ROUND(E2970/L2970, 2), 0)</f>
        <v>78.94</v>
      </c>
      <c r="Q2970" s="5" t="str">
        <f>LEFT(N2970, SEARCH("/",N2970,1)-1)</f>
        <v>theater</v>
      </c>
      <c r="R2970" s="5" t="str">
        <f>RIGHT(N2970, LEN(N2970) - LEN(Q2970) - 1)</f>
        <v>plays</v>
      </c>
      <c r="S2970" s="11">
        <f>(((J2970/60)/60)/24)+DATE(1970,1,1)</f>
        <v>42585.523842592593</v>
      </c>
      <c r="T2970" s="12">
        <f>(((I2970/60)/60)/24)+DATE(1970,1,1)</f>
        <v>42599.165972222225</v>
      </c>
      <c r="U2970" s="14">
        <f>YEAR(T2970)</f>
        <v>2016</v>
      </c>
    </row>
    <row r="2971" spans="1:21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>ROUND(((E2971 / D2971)*100), 0)</f>
        <v>163</v>
      </c>
      <c r="P2971">
        <f>IF(L2971&lt;&gt;0, ROUND(E2971/L2971, 2), 0)</f>
        <v>95.59</v>
      </c>
      <c r="Q2971" s="5" t="str">
        <f>LEFT(N2971, SEARCH("/",N2971,1)-1)</f>
        <v>theater</v>
      </c>
      <c r="R2971" s="5" t="str">
        <f>RIGHT(N2971, LEN(N2971) - LEN(Q2971) - 1)</f>
        <v>plays</v>
      </c>
      <c r="S2971" s="11">
        <f>(((J2971/60)/60)/24)+DATE(1970,1,1)</f>
        <v>42097.786493055552</v>
      </c>
      <c r="T2971" s="12">
        <f>(((I2971/60)/60)/24)+DATE(1970,1,1)</f>
        <v>42127.952083333337</v>
      </c>
      <c r="U2971" s="14">
        <f>YEAR(T2971)</f>
        <v>2015</v>
      </c>
    </row>
    <row r="2972" spans="1:21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>ROUND(((E2972 / D2972)*100), 0)</f>
        <v>106</v>
      </c>
      <c r="P2972">
        <f>IF(L2972&lt;&gt;0, ROUND(E2972/L2972, 2), 0)</f>
        <v>69.89</v>
      </c>
      <c r="Q2972" s="5" t="str">
        <f>LEFT(N2972, SEARCH("/",N2972,1)-1)</f>
        <v>theater</v>
      </c>
      <c r="R2972" s="5" t="str">
        <f>RIGHT(N2972, LEN(N2972) - LEN(Q2972) - 1)</f>
        <v>plays</v>
      </c>
      <c r="S2972" s="11">
        <f>(((J2972/60)/60)/24)+DATE(1970,1,1)</f>
        <v>41808.669571759259</v>
      </c>
      <c r="T2972" s="12">
        <f>(((I2972/60)/60)/24)+DATE(1970,1,1)</f>
        <v>41838.669571759259</v>
      </c>
      <c r="U2972" s="14">
        <f>YEAR(T2972)</f>
        <v>2014</v>
      </c>
    </row>
    <row r="2973" spans="1:21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>ROUND(((E2973 / D2973)*100), 0)</f>
        <v>100</v>
      </c>
      <c r="P2973">
        <f>IF(L2973&lt;&gt;0, ROUND(E2973/L2973, 2), 0)</f>
        <v>74.53</v>
      </c>
      <c r="Q2973" s="5" t="str">
        <f>LEFT(N2973, SEARCH("/",N2973,1)-1)</f>
        <v>theater</v>
      </c>
      <c r="R2973" s="5" t="str">
        <f>RIGHT(N2973, LEN(N2973) - LEN(Q2973) - 1)</f>
        <v>plays</v>
      </c>
      <c r="S2973" s="11">
        <f>(((J2973/60)/60)/24)+DATE(1970,1,1)</f>
        <v>41852.658310185187</v>
      </c>
      <c r="T2973" s="12">
        <f>(((I2973/60)/60)/24)+DATE(1970,1,1)</f>
        <v>41882.658310185187</v>
      </c>
      <c r="U2973" s="14">
        <f>YEAR(T2973)</f>
        <v>2014</v>
      </c>
    </row>
    <row r="2974" spans="1:21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>ROUND(((E2974 / D2974)*100), 0)</f>
        <v>105</v>
      </c>
      <c r="P2974">
        <f>IF(L2974&lt;&gt;0, ROUND(E2974/L2974, 2), 0)</f>
        <v>123.94</v>
      </c>
      <c r="Q2974" s="5" t="str">
        <f>LEFT(N2974, SEARCH("/",N2974,1)-1)</f>
        <v>theater</v>
      </c>
      <c r="R2974" s="5" t="str">
        <f>RIGHT(N2974, LEN(N2974) - LEN(Q2974) - 1)</f>
        <v>plays</v>
      </c>
      <c r="S2974" s="11">
        <f>(((J2974/60)/60)/24)+DATE(1970,1,1)</f>
        <v>42694.110185185185</v>
      </c>
      <c r="T2974" s="12">
        <f>(((I2974/60)/60)/24)+DATE(1970,1,1)</f>
        <v>42709.041666666672</v>
      </c>
      <c r="U2974" s="14">
        <f>YEAR(T2974)</f>
        <v>2016</v>
      </c>
    </row>
    <row r="2975" spans="1:21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>ROUND(((E2975 / D2975)*100), 0)</f>
        <v>175</v>
      </c>
      <c r="P2975">
        <f>IF(L2975&lt;&gt;0, ROUND(E2975/L2975, 2), 0)</f>
        <v>264.85000000000002</v>
      </c>
      <c r="Q2975" s="5" t="str">
        <f>LEFT(N2975, SEARCH("/",N2975,1)-1)</f>
        <v>theater</v>
      </c>
      <c r="R2975" s="5" t="str">
        <f>RIGHT(N2975, LEN(N2975) - LEN(Q2975) - 1)</f>
        <v>plays</v>
      </c>
      <c r="S2975" s="11">
        <f>(((J2975/60)/60)/24)+DATE(1970,1,1)</f>
        <v>42341.818379629629</v>
      </c>
      <c r="T2975" s="12">
        <f>(((I2975/60)/60)/24)+DATE(1970,1,1)</f>
        <v>42370.166666666672</v>
      </c>
      <c r="U2975" s="14">
        <f>YEAR(T2975)</f>
        <v>2016</v>
      </c>
    </row>
    <row r="2976" spans="1:21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>ROUND(((E2976 / D2976)*100), 0)</f>
        <v>102</v>
      </c>
      <c r="P2976">
        <f>IF(L2976&lt;&gt;0, ROUND(E2976/L2976, 2), 0)</f>
        <v>58.62</v>
      </c>
      <c r="Q2976" s="5" t="str">
        <f>LEFT(N2976, SEARCH("/",N2976,1)-1)</f>
        <v>theater</v>
      </c>
      <c r="R2976" s="5" t="str">
        <f>RIGHT(N2976, LEN(N2976) - LEN(Q2976) - 1)</f>
        <v>plays</v>
      </c>
      <c r="S2976" s="11">
        <f>(((J2976/60)/60)/24)+DATE(1970,1,1)</f>
        <v>41880.061006944445</v>
      </c>
      <c r="T2976" s="12">
        <f>(((I2976/60)/60)/24)+DATE(1970,1,1)</f>
        <v>41908.065972222219</v>
      </c>
      <c r="U2976" s="14">
        <f>YEAR(T2976)</f>
        <v>2014</v>
      </c>
    </row>
    <row r="2977" spans="1:21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>ROUND(((E2977 / D2977)*100), 0)</f>
        <v>100</v>
      </c>
      <c r="P2977">
        <f>IF(L2977&lt;&gt;0, ROUND(E2977/L2977, 2), 0)</f>
        <v>70.88</v>
      </c>
      <c r="Q2977" s="5" t="str">
        <f>LEFT(N2977, SEARCH("/",N2977,1)-1)</f>
        <v>theater</v>
      </c>
      <c r="R2977" s="5" t="str">
        <f>RIGHT(N2977, LEN(N2977) - LEN(Q2977) - 1)</f>
        <v>plays</v>
      </c>
      <c r="S2977" s="11">
        <f>(((J2977/60)/60)/24)+DATE(1970,1,1)</f>
        <v>41941.683865740742</v>
      </c>
      <c r="T2977" s="12">
        <f>(((I2977/60)/60)/24)+DATE(1970,1,1)</f>
        <v>41970.125</v>
      </c>
      <c r="U2977" s="14">
        <f>YEAR(T2977)</f>
        <v>2014</v>
      </c>
    </row>
    <row r="2978" spans="1:21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>ROUND(((E2978 / D2978)*100), 0)</f>
        <v>171</v>
      </c>
      <c r="P2978">
        <f>IF(L2978&lt;&gt;0, ROUND(E2978/L2978, 2), 0)</f>
        <v>8.57</v>
      </c>
      <c r="Q2978" s="5" t="str">
        <f>LEFT(N2978, SEARCH("/",N2978,1)-1)</f>
        <v>theater</v>
      </c>
      <c r="R2978" s="5" t="str">
        <f>RIGHT(N2978, LEN(N2978) - LEN(Q2978) - 1)</f>
        <v>plays</v>
      </c>
      <c r="S2978" s="11">
        <f>(((J2978/60)/60)/24)+DATE(1970,1,1)</f>
        <v>42425.730671296296</v>
      </c>
      <c r="T2978" s="12">
        <f>(((I2978/60)/60)/24)+DATE(1970,1,1)</f>
        <v>42442.5</v>
      </c>
      <c r="U2978" s="14">
        <f>YEAR(T2978)</f>
        <v>2016</v>
      </c>
    </row>
    <row r="2979" spans="1:21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>ROUND(((E2979 / D2979)*100), 0)</f>
        <v>114</v>
      </c>
      <c r="P2979">
        <f>IF(L2979&lt;&gt;0, ROUND(E2979/L2979, 2), 0)</f>
        <v>113.57</v>
      </c>
      <c r="Q2979" s="5" t="str">
        <f>LEFT(N2979, SEARCH("/",N2979,1)-1)</f>
        <v>theater</v>
      </c>
      <c r="R2979" s="5" t="str">
        <f>RIGHT(N2979, LEN(N2979) - LEN(Q2979) - 1)</f>
        <v>plays</v>
      </c>
      <c r="S2979" s="11">
        <f>(((J2979/60)/60)/24)+DATE(1970,1,1)</f>
        <v>42026.88118055556</v>
      </c>
      <c r="T2979" s="12">
        <f>(((I2979/60)/60)/24)+DATE(1970,1,1)</f>
        <v>42086.093055555553</v>
      </c>
      <c r="U2979" s="14">
        <f>YEAR(T2979)</f>
        <v>2015</v>
      </c>
    </row>
    <row r="2980" spans="1:21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>ROUND(((E2980 / D2980)*100), 0)</f>
        <v>129</v>
      </c>
      <c r="P2980">
        <f>IF(L2980&lt;&gt;0, ROUND(E2980/L2980, 2), 0)</f>
        <v>60.69</v>
      </c>
      <c r="Q2980" s="5" t="str">
        <f>LEFT(N2980, SEARCH("/",N2980,1)-1)</f>
        <v>theater</v>
      </c>
      <c r="R2980" s="5" t="str">
        <f>RIGHT(N2980, LEN(N2980) - LEN(Q2980) - 1)</f>
        <v>plays</v>
      </c>
      <c r="S2980" s="11">
        <f>(((J2980/60)/60)/24)+DATE(1970,1,1)</f>
        <v>41922.640590277777</v>
      </c>
      <c r="T2980" s="12">
        <f>(((I2980/60)/60)/24)+DATE(1970,1,1)</f>
        <v>41932.249305555553</v>
      </c>
      <c r="U2980" s="14">
        <f>YEAR(T2980)</f>
        <v>2014</v>
      </c>
    </row>
    <row r="2981" spans="1:21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>ROUND(((E2981 / D2981)*100), 0)</f>
        <v>101</v>
      </c>
      <c r="P2981">
        <f>IF(L2981&lt;&gt;0, ROUND(E2981/L2981, 2), 0)</f>
        <v>110.22</v>
      </c>
      <c r="Q2981" s="5" t="str">
        <f>LEFT(N2981, SEARCH("/",N2981,1)-1)</f>
        <v>theater</v>
      </c>
      <c r="R2981" s="5" t="str">
        <f>RIGHT(N2981, LEN(N2981) - LEN(Q2981) - 1)</f>
        <v>plays</v>
      </c>
      <c r="S2981" s="11">
        <f>(((J2981/60)/60)/24)+DATE(1970,1,1)</f>
        <v>41993.824340277773</v>
      </c>
      <c r="T2981" s="12">
        <f>(((I2981/60)/60)/24)+DATE(1970,1,1)</f>
        <v>42010.25</v>
      </c>
      <c r="U2981" s="14">
        <f>YEAR(T2981)</f>
        <v>2015</v>
      </c>
    </row>
    <row r="2982" spans="1:21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>ROUND(((E2982 / D2982)*100), 0)</f>
        <v>109</v>
      </c>
      <c r="P2982">
        <f>IF(L2982&lt;&gt;0, ROUND(E2982/L2982, 2), 0)</f>
        <v>136.46</v>
      </c>
      <c r="Q2982" s="5" t="str">
        <f>LEFT(N2982, SEARCH("/",N2982,1)-1)</f>
        <v>theater</v>
      </c>
      <c r="R2982" s="5" t="str">
        <f>RIGHT(N2982, LEN(N2982) - LEN(Q2982) - 1)</f>
        <v>plays</v>
      </c>
      <c r="S2982" s="11">
        <f>(((J2982/60)/60)/24)+DATE(1970,1,1)</f>
        <v>42219.915856481486</v>
      </c>
      <c r="T2982" s="12">
        <f>(((I2982/60)/60)/24)+DATE(1970,1,1)</f>
        <v>42240.083333333328</v>
      </c>
      <c r="U2982" s="14">
        <f>YEAR(T2982)</f>
        <v>2015</v>
      </c>
    </row>
    <row r="2983" spans="1:21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>ROUND(((E2983 / D2983)*100), 0)</f>
        <v>129</v>
      </c>
      <c r="P2983">
        <f>IF(L2983&lt;&gt;0, ROUND(E2983/L2983, 2), 0)</f>
        <v>53.16</v>
      </c>
      <c r="Q2983" s="5" t="str">
        <f>LEFT(N2983, SEARCH("/",N2983,1)-1)</f>
        <v>theater</v>
      </c>
      <c r="R2983" s="5" t="str">
        <f>RIGHT(N2983, LEN(N2983) - LEN(Q2983) - 1)</f>
        <v>spaces</v>
      </c>
      <c r="S2983" s="11">
        <f>(((J2983/60)/60)/24)+DATE(1970,1,1)</f>
        <v>42225.559675925921</v>
      </c>
      <c r="T2983" s="12">
        <f>(((I2983/60)/60)/24)+DATE(1970,1,1)</f>
        <v>42270.559675925921</v>
      </c>
      <c r="U2983" s="14">
        <f>YEAR(T2983)</f>
        <v>2015</v>
      </c>
    </row>
    <row r="2984" spans="1:21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>ROUND(((E2984 / D2984)*100), 0)</f>
        <v>102</v>
      </c>
      <c r="P2984">
        <f>IF(L2984&lt;&gt;0, ROUND(E2984/L2984, 2), 0)</f>
        <v>86.49</v>
      </c>
      <c r="Q2984" s="5" t="str">
        <f>LEFT(N2984, SEARCH("/",N2984,1)-1)</f>
        <v>theater</v>
      </c>
      <c r="R2984" s="5" t="str">
        <f>RIGHT(N2984, LEN(N2984) - LEN(Q2984) - 1)</f>
        <v>spaces</v>
      </c>
      <c r="S2984" s="11">
        <f>(((J2984/60)/60)/24)+DATE(1970,1,1)</f>
        <v>42381.686840277776</v>
      </c>
      <c r="T2984" s="12">
        <f>(((I2984/60)/60)/24)+DATE(1970,1,1)</f>
        <v>42411.686840277776</v>
      </c>
      <c r="U2984" s="14">
        <f>YEAR(T2984)</f>
        <v>2016</v>
      </c>
    </row>
    <row r="2985" spans="1:21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>ROUND(((E2985 / D2985)*100), 0)</f>
        <v>147</v>
      </c>
      <c r="P2985">
        <f>IF(L2985&lt;&gt;0, ROUND(E2985/L2985, 2), 0)</f>
        <v>155.24</v>
      </c>
      <c r="Q2985" s="5" t="str">
        <f>LEFT(N2985, SEARCH("/",N2985,1)-1)</f>
        <v>theater</v>
      </c>
      <c r="R2985" s="5" t="str">
        <f>RIGHT(N2985, LEN(N2985) - LEN(Q2985) - 1)</f>
        <v>spaces</v>
      </c>
      <c r="S2985" s="11">
        <f>(((J2985/60)/60)/24)+DATE(1970,1,1)</f>
        <v>41894.632361111115</v>
      </c>
      <c r="T2985" s="12">
        <f>(((I2985/60)/60)/24)+DATE(1970,1,1)</f>
        <v>41954.674027777779</v>
      </c>
      <c r="U2985" s="14">
        <f>YEAR(T2985)</f>
        <v>2014</v>
      </c>
    </row>
    <row r="2986" spans="1:21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>ROUND(((E2986 / D2986)*100), 0)</f>
        <v>100</v>
      </c>
      <c r="P2986">
        <f>IF(L2986&lt;&gt;0, ROUND(E2986/L2986, 2), 0)</f>
        <v>115.08</v>
      </c>
      <c r="Q2986" s="5" t="str">
        <f>LEFT(N2986, SEARCH("/",N2986,1)-1)</f>
        <v>theater</v>
      </c>
      <c r="R2986" s="5" t="str">
        <f>RIGHT(N2986, LEN(N2986) - LEN(Q2986) - 1)</f>
        <v>spaces</v>
      </c>
      <c r="S2986" s="11">
        <f>(((J2986/60)/60)/24)+DATE(1970,1,1)</f>
        <v>42576.278715277775</v>
      </c>
      <c r="T2986" s="12">
        <f>(((I2986/60)/60)/24)+DATE(1970,1,1)</f>
        <v>42606.278715277775</v>
      </c>
      <c r="U2986" s="14">
        <f>YEAR(T2986)</f>
        <v>2016</v>
      </c>
    </row>
    <row r="2987" spans="1:21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>ROUND(((E2987 / D2987)*100), 0)</f>
        <v>122</v>
      </c>
      <c r="P2987">
        <f>IF(L2987&lt;&gt;0, ROUND(E2987/L2987, 2), 0)</f>
        <v>109.59</v>
      </c>
      <c r="Q2987" s="5" t="str">
        <f>LEFT(N2987, SEARCH("/",N2987,1)-1)</f>
        <v>theater</v>
      </c>
      <c r="R2987" s="5" t="str">
        <f>RIGHT(N2987, LEN(N2987) - LEN(Q2987) - 1)</f>
        <v>spaces</v>
      </c>
      <c r="S2987" s="11">
        <f>(((J2987/60)/60)/24)+DATE(1970,1,1)</f>
        <v>42654.973703703698</v>
      </c>
      <c r="T2987" s="12">
        <f>(((I2987/60)/60)/24)+DATE(1970,1,1)</f>
        <v>42674.166666666672</v>
      </c>
      <c r="U2987" s="14">
        <f>YEAR(T2987)</f>
        <v>2016</v>
      </c>
    </row>
    <row r="2988" spans="1:21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>ROUND(((E2988 / D2988)*100), 0)</f>
        <v>106</v>
      </c>
      <c r="P2988">
        <f>IF(L2988&lt;&gt;0, ROUND(E2988/L2988, 2), 0)</f>
        <v>45.21</v>
      </c>
      <c r="Q2988" s="5" t="str">
        <f>LEFT(N2988, SEARCH("/",N2988,1)-1)</f>
        <v>theater</v>
      </c>
      <c r="R2988" s="5" t="str">
        <f>RIGHT(N2988, LEN(N2988) - LEN(Q2988) - 1)</f>
        <v>spaces</v>
      </c>
      <c r="S2988" s="11">
        <f>(((J2988/60)/60)/24)+DATE(1970,1,1)</f>
        <v>42431.500069444446</v>
      </c>
      <c r="T2988" s="12">
        <f>(((I2988/60)/60)/24)+DATE(1970,1,1)</f>
        <v>42491.458402777775</v>
      </c>
      <c r="U2988" s="14">
        <f>YEAR(T2988)</f>
        <v>2016</v>
      </c>
    </row>
    <row r="2989" spans="1:21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>ROUND(((E2989 / D2989)*100), 0)</f>
        <v>110</v>
      </c>
      <c r="P2989">
        <f>IF(L2989&lt;&gt;0, ROUND(E2989/L2989, 2), 0)</f>
        <v>104.15</v>
      </c>
      <c r="Q2989" s="5" t="str">
        <f>LEFT(N2989, SEARCH("/",N2989,1)-1)</f>
        <v>theater</v>
      </c>
      <c r="R2989" s="5" t="str">
        <f>RIGHT(N2989, LEN(N2989) - LEN(Q2989) - 1)</f>
        <v>spaces</v>
      </c>
      <c r="S2989" s="11">
        <f>(((J2989/60)/60)/24)+DATE(1970,1,1)</f>
        <v>42627.307303240741</v>
      </c>
      <c r="T2989" s="12">
        <f>(((I2989/60)/60)/24)+DATE(1970,1,1)</f>
        <v>42656</v>
      </c>
      <c r="U2989" s="14">
        <f>YEAR(T2989)</f>
        <v>2016</v>
      </c>
    </row>
    <row r="2990" spans="1:21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>ROUND(((E2990 / D2990)*100), 0)</f>
        <v>100</v>
      </c>
      <c r="P2990">
        <f>IF(L2990&lt;&gt;0, ROUND(E2990/L2990, 2), 0)</f>
        <v>35.71</v>
      </c>
      <c r="Q2990" s="5" t="str">
        <f>LEFT(N2990, SEARCH("/",N2990,1)-1)</f>
        <v>theater</v>
      </c>
      <c r="R2990" s="5" t="str">
        <f>RIGHT(N2990, LEN(N2990) - LEN(Q2990) - 1)</f>
        <v>spaces</v>
      </c>
      <c r="S2990" s="11">
        <f>(((J2990/60)/60)/24)+DATE(1970,1,1)</f>
        <v>42511.362048611118</v>
      </c>
      <c r="T2990" s="12">
        <f>(((I2990/60)/60)/24)+DATE(1970,1,1)</f>
        <v>42541.362048611118</v>
      </c>
      <c r="U2990" s="14">
        <f>YEAR(T2990)</f>
        <v>2016</v>
      </c>
    </row>
    <row r="2991" spans="1:21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>ROUND(((E2991 / D2991)*100), 0)</f>
        <v>177</v>
      </c>
      <c r="P2991">
        <f>IF(L2991&lt;&gt;0, ROUND(E2991/L2991, 2), 0)</f>
        <v>97</v>
      </c>
      <c r="Q2991" s="5" t="str">
        <f>LEFT(N2991, SEARCH("/",N2991,1)-1)</f>
        <v>theater</v>
      </c>
      <c r="R2991" s="5" t="str">
        <f>RIGHT(N2991, LEN(N2991) - LEN(Q2991) - 1)</f>
        <v>spaces</v>
      </c>
      <c r="S2991" s="11">
        <f>(((J2991/60)/60)/24)+DATE(1970,1,1)</f>
        <v>42337.02039351852</v>
      </c>
      <c r="T2991" s="12">
        <f>(((I2991/60)/60)/24)+DATE(1970,1,1)</f>
        <v>42359.207638888889</v>
      </c>
      <c r="U2991" s="14">
        <f>YEAR(T2991)</f>
        <v>2015</v>
      </c>
    </row>
    <row r="2992" spans="1:21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>ROUND(((E2992 / D2992)*100), 0)</f>
        <v>100</v>
      </c>
      <c r="P2992">
        <f>IF(L2992&lt;&gt;0, ROUND(E2992/L2992, 2), 0)</f>
        <v>370.37</v>
      </c>
      <c r="Q2992" s="5" t="str">
        <f>LEFT(N2992, SEARCH("/",N2992,1)-1)</f>
        <v>theater</v>
      </c>
      <c r="R2992" s="5" t="str">
        <f>RIGHT(N2992, LEN(N2992) - LEN(Q2992) - 1)</f>
        <v>spaces</v>
      </c>
      <c r="S2992" s="11">
        <f>(((J2992/60)/60)/24)+DATE(1970,1,1)</f>
        <v>42341.57430555555</v>
      </c>
      <c r="T2992" s="12">
        <f>(((I2992/60)/60)/24)+DATE(1970,1,1)</f>
        <v>42376.57430555555</v>
      </c>
      <c r="U2992" s="14">
        <f>YEAR(T2992)</f>
        <v>2016</v>
      </c>
    </row>
    <row r="2993" spans="1:21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>ROUND(((E2993 / D2993)*100), 0)</f>
        <v>103</v>
      </c>
      <c r="P2993">
        <f>IF(L2993&lt;&gt;0, ROUND(E2993/L2993, 2), 0)</f>
        <v>94.41</v>
      </c>
      <c r="Q2993" s="5" t="str">
        <f>LEFT(N2993, SEARCH("/",N2993,1)-1)</f>
        <v>theater</v>
      </c>
      <c r="R2993" s="5" t="str">
        <f>RIGHT(N2993, LEN(N2993) - LEN(Q2993) - 1)</f>
        <v>spaces</v>
      </c>
      <c r="S2993" s="11">
        <f>(((J2993/60)/60)/24)+DATE(1970,1,1)</f>
        <v>42740.837152777778</v>
      </c>
      <c r="T2993" s="12">
        <f>(((I2993/60)/60)/24)+DATE(1970,1,1)</f>
        <v>42762.837152777778</v>
      </c>
      <c r="U2993" s="14">
        <f>YEAR(T2993)</f>
        <v>2017</v>
      </c>
    </row>
    <row r="2994" spans="1:21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>ROUND(((E2994 / D2994)*100), 0)</f>
        <v>105</v>
      </c>
      <c r="P2994">
        <f>IF(L2994&lt;&gt;0, ROUND(E2994/L2994, 2), 0)</f>
        <v>48.98</v>
      </c>
      <c r="Q2994" s="5" t="str">
        <f>LEFT(N2994, SEARCH("/",N2994,1)-1)</f>
        <v>theater</v>
      </c>
      <c r="R2994" s="5" t="str">
        <f>RIGHT(N2994, LEN(N2994) - LEN(Q2994) - 1)</f>
        <v>spaces</v>
      </c>
      <c r="S2994" s="11">
        <f>(((J2994/60)/60)/24)+DATE(1970,1,1)</f>
        <v>42622.767476851848</v>
      </c>
      <c r="T2994" s="12">
        <f>(((I2994/60)/60)/24)+DATE(1970,1,1)</f>
        <v>42652.767476851848</v>
      </c>
      <c r="U2994" s="14">
        <f>YEAR(T2994)</f>
        <v>2016</v>
      </c>
    </row>
    <row r="2995" spans="1:21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>ROUND(((E2995 / D2995)*100), 0)</f>
        <v>100</v>
      </c>
      <c r="P2995">
        <f>IF(L2995&lt;&gt;0, ROUND(E2995/L2995, 2), 0)</f>
        <v>45.59</v>
      </c>
      <c r="Q2995" s="5" t="str">
        <f>LEFT(N2995, SEARCH("/",N2995,1)-1)</f>
        <v>theater</v>
      </c>
      <c r="R2995" s="5" t="str">
        <f>RIGHT(N2995, LEN(N2995) - LEN(Q2995) - 1)</f>
        <v>spaces</v>
      </c>
      <c r="S2995" s="11">
        <f>(((J2995/60)/60)/24)+DATE(1970,1,1)</f>
        <v>42390.838738425926</v>
      </c>
      <c r="T2995" s="12">
        <f>(((I2995/60)/60)/24)+DATE(1970,1,1)</f>
        <v>42420.838738425926</v>
      </c>
      <c r="U2995" s="14">
        <f>YEAR(T2995)</f>
        <v>2016</v>
      </c>
    </row>
    <row r="2996" spans="1:21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>ROUND(((E2996 / D2996)*100), 0)</f>
        <v>458</v>
      </c>
      <c r="P2996">
        <f>IF(L2996&lt;&gt;0, ROUND(E2996/L2996, 2), 0)</f>
        <v>23.28</v>
      </c>
      <c r="Q2996" s="5" t="str">
        <f>LEFT(N2996, SEARCH("/",N2996,1)-1)</f>
        <v>theater</v>
      </c>
      <c r="R2996" s="5" t="str">
        <f>RIGHT(N2996, LEN(N2996) - LEN(Q2996) - 1)</f>
        <v>spaces</v>
      </c>
      <c r="S2996" s="11">
        <f>(((J2996/60)/60)/24)+DATE(1970,1,1)</f>
        <v>41885.478842592594</v>
      </c>
      <c r="T2996" s="12">
        <f>(((I2996/60)/60)/24)+DATE(1970,1,1)</f>
        <v>41915.478842592594</v>
      </c>
      <c r="U2996" s="14">
        <f>YEAR(T2996)</f>
        <v>2014</v>
      </c>
    </row>
    <row r="2997" spans="1:21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>ROUND(((E2997 / D2997)*100), 0)</f>
        <v>105</v>
      </c>
      <c r="P2997">
        <f>IF(L2997&lt;&gt;0, ROUND(E2997/L2997, 2), 0)</f>
        <v>63.23</v>
      </c>
      <c r="Q2997" s="5" t="str">
        <f>LEFT(N2997, SEARCH("/",N2997,1)-1)</f>
        <v>theater</v>
      </c>
      <c r="R2997" s="5" t="str">
        <f>RIGHT(N2997, LEN(N2997) - LEN(Q2997) - 1)</f>
        <v>spaces</v>
      </c>
      <c r="S2997" s="11">
        <f>(((J2997/60)/60)/24)+DATE(1970,1,1)</f>
        <v>42724.665173611109</v>
      </c>
      <c r="T2997" s="12">
        <f>(((I2997/60)/60)/24)+DATE(1970,1,1)</f>
        <v>42754.665173611109</v>
      </c>
      <c r="U2997" s="14">
        <f>YEAR(T2997)</f>
        <v>2017</v>
      </c>
    </row>
    <row r="2998" spans="1:21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>ROUND(((E2998 / D2998)*100), 0)</f>
        <v>172</v>
      </c>
      <c r="P2998">
        <f>IF(L2998&lt;&gt;0, ROUND(E2998/L2998, 2), 0)</f>
        <v>153.52000000000001</v>
      </c>
      <c r="Q2998" s="5" t="str">
        <f>LEFT(N2998, SEARCH("/",N2998,1)-1)</f>
        <v>theater</v>
      </c>
      <c r="R2998" s="5" t="str">
        <f>RIGHT(N2998, LEN(N2998) - LEN(Q2998) - 1)</f>
        <v>spaces</v>
      </c>
      <c r="S2998" s="11">
        <f>(((J2998/60)/60)/24)+DATE(1970,1,1)</f>
        <v>42090.912500000006</v>
      </c>
      <c r="T2998" s="12">
        <f>(((I2998/60)/60)/24)+DATE(1970,1,1)</f>
        <v>42150.912500000006</v>
      </c>
      <c r="U2998" s="14">
        <f>YEAR(T2998)</f>
        <v>2015</v>
      </c>
    </row>
    <row r="2999" spans="1:21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>ROUND(((E2999 / D2999)*100), 0)</f>
        <v>104</v>
      </c>
      <c r="P2999">
        <f>IF(L2999&lt;&gt;0, ROUND(E2999/L2999, 2), 0)</f>
        <v>90.2</v>
      </c>
      <c r="Q2999" s="5" t="str">
        <f>LEFT(N2999, SEARCH("/",N2999,1)-1)</f>
        <v>theater</v>
      </c>
      <c r="R2999" s="5" t="str">
        <f>RIGHT(N2999, LEN(N2999) - LEN(Q2999) - 1)</f>
        <v>spaces</v>
      </c>
      <c r="S2999" s="11">
        <f>(((J2999/60)/60)/24)+DATE(1970,1,1)</f>
        <v>42775.733715277776</v>
      </c>
      <c r="T2999" s="12">
        <f>(((I2999/60)/60)/24)+DATE(1970,1,1)</f>
        <v>42793.207638888889</v>
      </c>
      <c r="U2999" s="14">
        <f>YEAR(T2999)</f>
        <v>2017</v>
      </c>
    </row>
    <row r="3000" spans="1:21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>ROUND(((E3000 / D3000)*100), 0)</f>
        <v>103</v>
      </c>
      <c r="P3000">
        <f>IF(L3000&lt;&gt;0, ROUND(E3000/L3000, 2), 0)</f>
        <v>118.97</v>
      </c>
      <c r="Q3000" s="5" t="str">
        <f>LEFT(N3000, SEARCH("/",N3000,1)-1)</f>
        <v>theater</v>
      </c>
      <c r="R3000" s="5" t="str">
        <f>RIGHT(N3000, LEN(N3000) - LEN(Q3000) - 1)</f>
        <v>spaces</v>
      </c>
      <c r="S3000" s="11">
        <f>(((J3000/60)/60)/24)+DATE(1970,1,1)</f>
        <v>41778.193622685183</v>
      </c>
      <c r="T3000" s="12">
        <f>(((I3000/60)/60)/24)+DATE(1970,1,1)</f>
        <v>41806.184027777781</v>
      </c>
      <c r="U3000" s="14">
        <f>YEAR(T3000)</f>
        <v>2014</v>
      </c>
    </row>
    <row r="3001" spans="1:21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>ROUND(((E3001 / D3001)*100), 0)</f>
        <v>119</v>
      </c>
      <c r="P3001">
        <f>IF(L3001&lt;&gt;0, ROUND(E3001/L3001, 2), 0)</f>
        <v>80.25</v>
      </c>
      <c r="Q3001" s="5" t="str">
        <f>LEFT(N3001, SEARCH("/",N3001,1)-1)</f>
        <v>theater</v>
      </c>
      <c r="R3001" s="5" t="str">
        <f>RIGHT(N3001, LEN(N3001) - LEN(Q3001) - 1)</f>
        <v>spaces</v>
      </c>
      <c r="S3001" s="11">
        <f>(((J3001/60)/60)/24)+DATE(1970,1,1)</f>
        <v>42780.740277777775</v>
      </c>
      <c r="T3001" s="12">
        <f>(((I3001/60)/60)/24)+DATE(1970,1,1)</f>
        <v>42795.083333333328</v>
      </c>
      <c r="U3001" s="14">
        <f>YEAR(T3001)</f>
        <v>2017</v>
      </c>
    </row>
    <row r="3002" spans="1:21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>ROUND(((E3002 / D3002)*100), 0)</f>
        <v>100</v>
      </c>
      <c r="P3002">
        <f>IF(L3002&lt;&gt;0, ROUND(E3002/L3002, 2), 0)</f>
        <v>62.5</v>
      </c>
      <c r="Q3002" s="5" t="str">
        <f>LEFT(N3002, SEARCH("/",N3002,1)-1)</f>
        <v>theater</v>
      </c>
      <c r="R3002" s="5" t="str">
        <f>RIGHT(N3002, LEN(N3002) - LEN(Q3002) - 1)</f>
        <v>spaces</v>
      </c>
      <c r="S3002" s="11">
        <f>(((J3002/60)/60)/24)+DATE(1970,1,1)</f>
        <v>42752.827199074076</v>
      </c>
      <c r="T3002" s="12">
        <f>(((I3002/60)/60)/24)+DATE(1970,1,1)</f>
        <v>42766.75</v>
      </c>
      <c r="U3002" s="14">
        <f>YEAR(T3002)</f>
        <v>2017</v>
      </c>
    </row>
    <row r="3003" spans="1:21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>ROUND(((E3003 / D3003)*100), 0)</f>
        <v>319</v>
      </c>
      <c r="P3003">
        <f>IF(L3003&lt;&gt;0, ROUND(E3003/L3003, 2), 0)</f>
        <v>131.38</v>
      </c>
      <c r="Q3003" s="5" t="str">
        <f>LEFT(N3003, SEARCH("/",N3003,1)-1)</f>
        <v>theater</v>
      </c>
      <c r="R3003" s="5" t="str">
        <f>RIGHT(N3003, LEN(N3003) - LEN(Q3003) - 1)</f>
        <v>spaces</v>
      </c>
      <c r="S3003" s="11">
        <f>(((J3003/60)/60)/24)+DATE(1970,1,1)</f>
        <v>42534.895625000005</v>
      </c>
      <c r="T3003" s="12">
        <f>(((I3003/60)/60)/24)+DATE(1970,1,1)</f>
        <v>42564.895625000005</v>
      </c>
      <c r="U3003" s="14">
        <f>YEAR(T3003)</f>
        <v>2016</v>
      </c>
    </row>
    <row r="3004" spans="1:21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>ROUND(((E3004 / D3004)*100), 0)</f>
        <v>109</v>
      </c>
      <c r="P3004">
        <f>IF(L3004&lt;&gt;0, ROUND(E3004/L3004, 2), 0)</f>
        <v>73.03</v>
      </c>
      <c r="Q3004" s="5" t="str">
        <f>LEFT(N3004, SEARCH("/",N3004,1)-1)</f>
        <v>theater</v>
      </c>
      <c r="R3004" s="5" t="str">
        <f>RIGHT(N3004, LEN(N3004) - LEN(Q3004) - 1)</f>
        <v>spaces</v>
      </c>
      <c r="S3004" s="11">
        <f>(((J3004/60)/60)/24)+DATE(1970,1,1)</f>
        <v>41239.83625</v>
      </c>
      <c r="T3004" s="12">
        <f>(((I3004/60)/60)/24)+DATE(1970,1,1)</f>
        <v>41269.83625</v>
      </c>
      <c r="U3004" s="14">
        <f>YEAR(T3004)</f>
        <v>2012</v>
      </c>
    </row>
    <row r="3005" spans="1:21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>ROUND(((E3005 / D3005)*100), 0)</f>
        <v>101</v>
      </c>
      <c r="P3005">
        <f>IF(L3005&lt;&gt;0, ROUND(E3005/L3005, 2), 0)</f>
        <v>178.53</v>
      </c>
      <c r="Q3005" s="5" t="str">
        <f>LEFT(N3005, SEARCH("/",N3005,1)-1)</f>
        <v>theater</v>
      </c>
      <c r="R3005" s="5" t="str">
        <f>RIGHT(N3005, LEN(N3005) - LEN(Q3005) - 1)</f>
        <v>spaces</v>
      </c>
      <c r="S3005" s="11">
        <f>(((J3005/60)/60)/24)+DATE(1970,1,1)</f>
        <v>42398.849259259259</v>
      </c>
      <c r="T3005" s="12">
        <f>(((I3005/60)/60)/24)+DATE(1970,1,1)</f>
        <v>42430.249305555553</v>
      </c>
      <c r="U3005" s="14">
        <f>YEAR(T3005)</f>
        <v>2016</v>
      </c>
    </row>
    <row r="3006" spans="1:21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>ROUND(((E3006 / D3006)*100), 0)</f>
        <v>113</v>
      </c>
      <c r="P3006">
        <f>IF(L3006&lt;&gt;0, ROUND(E3006/L3006, 2), 0)</f>
        <v>162.91</v>
      </c>
      <c r="Q3006" s="5" t="str">
        <f>LEFT(N3006, SEARCH("/",N3006,1)-1)</f>
        <v>theater</v>
      </c>
      <c r="R3006" s="5" t="str">
        <f>RIGHT(N3006, LEN(N3006) - LEN(Q3006) - 1)</f>
        <v>spaces</v>
      </c>
      <c r="S3006" s="11">
        <f>(((J3006/60)/60)/24)+DATE(1970,1,1)</f>
        <v>41928.881064814814</v>
      </c>
      <c r="T3006" s="12">
        <f>(((I3006/60)/60)/24)+DATE(1970,1,1)</f>
        <v>41958.922731481478</v>
      </c>
      <c r="U3006" s="14">
        <f>YEAR(T3006)</f>
        <v>2014</v>
      </c>
    </row>
    <row r="3007" spans="1:21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>ROUND(((E3007 / D3007)*100), 0)</f>
        <v>120</v>
      </c>
      <c r="P3007">
        <f>IF(L3007&lt;&gt;0, ROUND(E3007/L3007, 2), 0)</f>
        <v>108.24</v>
      </c>
      <c r="Q3007" s="5" t="str">
        <f>LEFT(N3007, SEARCH("/",N3007,1)-1)</f>
        <v>theater</v>
      </c>
      <c r="R3007" s="5" t="str">
        <f>RIGHT(N3007, LEN(N3007) - LEN(Q3007) - 1)</f>
        <v>spaces</v>
      </c>
      <c r="S3007" s="11">
        <f>(((J3007/60)/60)/24)+DATE(1970,1,1)</f>
        <v>41888.674826388888</v>
      </c>
      <c r="T3007" s="12">
        <f>(((I3007/60)/60)/24)+DATE(1970,1,1)</f>
        <v>41918.674826388888</v>
      </c>
      <c r="U3007" s="14">
        <f>YEAR(T3007)</f>
        <v>2014</v>
      </c>
    </row>
    <row r="3008" spans="1:21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>ROUND(((E3008 / D3008)*100), 0)</f>
        <v>108</v>
      </c>
      <c r="P3008">
        <f>IF(L3008&lt;&gt;0, ROUND(E3008/L3008, 2), 0)</f>
        <v>88.87</v>
      </c>
      <c r="Q3008" s="5" t="str">
        <f>LEFT(N3008, SEARCH("/",N3008,1)-1)</f>
        <v>theater</v>
      </c>
      <c r="R3008" s="5" t="str">
        <f>RIGHT(N3008, LEN(N3008) - LEN(Q3008) - 1)</f>
        <v>spaces</v>
      </c>
      <c r="S3008" s="11">
        <f>(((J3008/60)/60)/24)+DATE(1970,1,1)</f>
        <v>41957.756840277783</v>
      </c>
      <c r="T3008" s="12">
        <f>(((I3008/60)/60)/24)+DATE(1970,1,1)</f>
        <v>41987.756840277783</v>
      </c>
      <c r="U3008" s="14">
        <f>YEAR(T3008)</f>
        <v>2014</v>
      </c>
    </row>
    <row r="3009" spans="1:21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>ROUND(((E3009 / D3009)*100), 0)</f>
        <v>180</v>
      </c>
      <c r="P3009">
        <f>IF(L3009&lt;&gt;0, ROUND(E3009/L3009, 2), 0)</f>
        <v>54</v>
      </c>
      <c r="Q3009" s="5" t="str">
        <f>LEFT(N3009, SEARCH("/",N3009,1)-1)</f>
        <v>theater</v>
      </c>
      <c r="R3009" s="5" t="str">
        <f>RIGHT(N3009, LEN(N3009) - LEN(Q3009) - 1)</f>
        <v>spaces</v>
      </c>
      <c r="S3009" s="11">
        <f>(((J3009/60)/60)/24)+DATE(1970,1,1)</f>
        <v>42098.216238425928</v>
      </c>
      <c r="T3009" s="12">
        <f>(((I3009/60)/60)/24)+DATE(1970,1,1)</f>
        <v>42119.216238425928</v>
      </c>
      <c r="U3009" s="14">
        <f>YEAR(T3009)</f>
        <v>2015</v>
      </c>
    </row>
    <row r="3010" spans="1:21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>ROUND(((E3010 / D3010)*100), 0)</f>
        <v>101</v>
      </c>
      <c r="P3010">
        <f>IF(L3010&lt;&gt;0, ROUND(E3010/L3010, 2), 0)</f>
        <v>116.73</v>
      </c>
      <c r="Q3010" s="5" t="str">
        <f>LEFT(N3010, SEARCH("/",N3010,1)-1)</f>
        <v>theater</v>
      </c>
      <c r="R3010" s="5" t="str">
        <f>RIGHT(N3010, LEN(N3010) - LEN(Q3010) - 1)</f>
        <v>spaces</v>
      </c>
      <c r="S3010" s="11">
        <f>(((J3010/60)/60)/24)+DATE(1970,1,1)</f>
        <v>42360.212025462963</v>
      </c>
      <c r="T3010" s="12">
        <f>(((I3010/60)/60)/24)+DATE(1970,1,1)</f>
        <v>42390.212025462963</v>
      </c>
      <c r="U3010" s="14">
        <f>YEAR(T3010)</f>
        <v>2016</v>
      </c>
    </row>
    <row r="3011" spans="1:21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>ROUND(((E3011 / D3011)*100), 0)</f>
        <v>120</v>
      </c>
      <c r="P3011">
        <f>IF(L3011&lt;&gt;0, ROUND(E3011/L3011, 2), 0)</f>
        <v>233.9</v>
      </c>
      <c r="Q3011" s="5" t="str">
        <f>LEFT(N3011, SEARCH("/",N3011,1)-1)</f>
        <v>theater</v>
      </c>
      <c r="R3011" s="5" t="str">
        <f>RIGHT(N3011, LEN(N3011) - LEN(Q3011) - 1)</f>
        <v>spaces</v>
      </c>
      <c r="S3011" s="11">
        <f>(((J3011/60)/60)/24)+DATE(1970,1,1)</f>
        <v>41939.569907407407</v>
      </c>
      <c r="T3011" s="12">
        <f>(((I3011/60)/60)/24)+DATE(1970,1,1)</f>
        <v>41969.611574074079</v>
      </c>
      <c r="U3011" s="14">
        <f>YEAR(T3011)</f>
        <v>2014</v>
      </c>
    </row>
    <row r="3012" spans="1:21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>ROUND(((E3012 / D3012)*100), 0)</f>
        <v>158</v>
      </c>
      <c r="P3012">
        <f>IF(L3012&lt;&gt;0, ROUND(E3012/L3012, 2), 0)</f>
        <v>158</v>
      </c>
      <c r="Q3012" s="5" t="str">
        <f>LEFT(N3012, SEARCH("/",N3012,1)-1)</f>
        <v>theater</v>
      </c>
      <c r="R3012" s="5" t="str">
        <f>RIGHT(N3012, LEN(N3012) - LEN(Q3012) - 1)</f>
        <v>spaces</v>
      </c>
      <c r="S3012" s="11">
        <f>(((J3012/60)/60)/24)+DATE(1970,1,1)</f>
        <v>41996.832395833335</v>
      </c>
      <c r="T3012" s="12">
        <f>(((I3012/60)/60)/24)+DATE(1970,1,1)</f>
        <v>42056.832395833335</v>
      </c>
      <c r="U3012" s="14">
        <f>YEAR(T3012)</f>
        <v>2015</v>
      </c>
    </row>
    <row r="3013" spans="1:21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>ROUND(((E3013 / D3013)*100), 0)</f>
        <v>124</v>
      </c>
      <c r="P3013">
        <f>IF(L3013&lt;&gt;0, ROUND(E3013/L3013, 2), 0)</f>
        <v>14.84</v>
      </c>
      <c r="Q3013" s="5" t="str">
        <f>LEFT(N3013, SEARCH("/",N3013,1)-1)</f>
        <v>theater</v>
      </c>
      <c r="R3013" s="5" t="str">
        <f>RIGHT(N3013, LEN(N3013) - LEN(Q3013) - 1)</f>
        <v>spaces</v>
      </c>
      <c r="S3013" s="11">
        <f>(((J3013/60)/60)/24)+DATE(1970,1,1)</f>
        <v>42334.468935185185</v>
      </c>
      <c r="T3013" s="12">
        <f>(((I3013/60)/60)/24)+DATE(1970,1,1)</f>
        <v>42361.957638888889</v>
      </c>
      <c r="U3013" s="14">
        <f>YEAR(T3013)</f>
        <v>2015</v>
      </c>
    </row>
    <row r="3014" spans="1:21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>ROUND(((E3014 / D3014)*100), 0)</f>
        <v>117</v>
      </c>
      <c r="P3014">
        <f>IF(L3014&lt;&gt;0, ROUND(E3014/L3014, 2), 0)</f>
        <v>85.18</v>
      </c>
      <c r="Q3014" s="5" t="str">
        <f>LEFT(N3014, SEARCH("/",N3014,1)-1)</f>
        <v>theater</v>
      </c>
      <c r="R3014" s="5" t="str">
        <f>RIGHT(N3014, LEN(N3014) - LEN(Q3014) - 1)</f>
        <v>spaces</v>
      </c>
      <c r="S3014" s="11">
        <f>(((J3014/60)/60)/24)+DATE(1970,1,1)</f>
        <v>42024.702893518523</v>
      </c>
      <c r="T3014" s="12">
        <f>(((I3014/60)/60)/24)+DATE(1970,1,1)</f>
        <v>42045.702893518523</v>
      </c>
      <c r="U3014" s="14">
        <f>YEAR(T3014)</f>
        <v>2015</v>
      </c>
    </row>
    <row r="3015" spans="1:21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>ROUND(((E3015 / D3015)*100), 0)</f>
        <v>157</v>
      </c>
      <c r="P3015">
        <f>IF(L3015&lt;&gt;0, ROUND(E3015/L3015, 2), 0)</f>
        <v>146.69</v>
      </c>
      <c r="Q3015" s="5" t="str">
        <f>LEFT(N3015, SEARCH("/",N3015,1)-1)</f>
        <v>theater</v>
      </c>
      <c r="R3015" s="5" t="str">
        <f>RIGHT(N3015, LEN(N3015) - LEN(Q3015) - 1)</f>
        <v>spaces</v>
      </c>
      <c r="S3015" s="11">
        <f>(((J3015/60)/60)/24)+DATE(1970,1,1)</f>
        <v>42146.836215277777</v>
      </c>
      <c r="T3015" s="12">
        <f>(((I3015/60)/60)/24)+DATE(1970,1,1)</f>
        <v>42176.836215277777</v>
      </c>
      <c r="U3015" s="14">
        <f>YEAR(T3015)</f>
        <v>2015</v>
      </c>
    </row>
    <row r="3016" spans="1:21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>ROUND(((E3016 / D3016)*100), 0)</f>
        <v>113</v>
      </c>
      <c r="P3016">
        <f>IF(L3016&lt;&gt;0, ROUND(E3016/L3016, 2), 0)</f>
        <v>50.76</v>
      </c>
      <c r="Q3016" s="5" t="str">
        <f>LEFT(N3016, SEARCH("/",N3016,1)-1)</f>
        <v>theater</v>
      </c>
      <c r="R3016" s="5" t="str">
        <f>RIGHT(N3016, LEN(N3016) - LEN(Q3016) - 1)</f>
        <v>spaces</v>
      </c>
      <c r="S3016" s="11">
        <f>(((J3016/60)/60)/24)+DATE(1970,1,1)</f>
        <v>41920.123611111114</v>
      </c>
      <c r="T3016" s="12">
        <f>(((I3016/60)/60)/24)+DATE(1970,1,1)</f>
        <v>41948.208333333336</v>
      </c>
      <c r="U3016" s="14">
        <f>YEAR(T3016)</f>
        <v>2014</v>
      </c>
    </row>
    <row r="3017" spans="1:21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>ROUND(((E3017 / D3017)*100), 0)</f>
        <v>103</v>
      </c>
      <c r="P3017">
        <f>IF(L3017&lt;&gt;0, ROUND(E3017/L3017, 2), 0)</f>
        <v>87.7</v>
      </c>
      <c r="Q3017" s="5" t="str">
        <f>LEFT(N3017, SEARCH("/",N3017,1)-1)</f>
        <v>theater</v>
      </c>
      <c r="R3017" s="5" t="str">
        <f>RIGHT(N3017, LEN(N3017) - LEN(Q3017) - 1)</f>
        <v>spaces</v>
      </c>
      <c r="S3017" s="11">
        <f>(((J3017/60)/60)/24)+DATE(1970,1,1)</f>
        <v>41785.72729166667</v>
      </c>
      <c r="T3017" s="12">
        <f>(((I3017/60)/60)/24)+DATE(1970,1,1)</f>
        <v>41801.166666666664</v>
      </c>
      <c r="U3017" s="14">
        <f>YEAR(T3017)</f>
        <v>2014</v>
      </c>
    </row>
    <row r="3018" spans="1:21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>ROUND(((E3018 / D3018)*100), 0)</f>
        <v>103</v>
      </c>
      <c r="P3018">
        <f>IF(L3018&lt;&gt;0, ROUND(E3018/L3018, 2), 0)</f>
        <v>242.28</v>
      </c>
      <c r="Q3018" s="5" t="str">
        <f>LEFT(N3018, SEARCH("/",N3018,1)-1)</f>
        <v>theater</v>
      </c>
      <c r="R3018" s="5" t="str">
        <f>RIGHT(N3018, LEN(N3018) - LEN(Q3018) - 1)</f>
        <v>spaces</v>
      </c>
      <c r="S3018" s="11">
        <f>(((J3018/60)/60)/24)+DATE(1970,1,1)</f>
        <v>41778.548055555555</v>
      </c>
      <c r="T3018" s="12">
        <f>(((I3018/60)/60)/24)+DATE(1970,1,1)</f>
        <v>41838.548055555555</v>
      </c>
      <c r="U3018" s="14">
        <f>YEAR(T3018)</f>
        <v>2014</v>
      </c>
    </row>
    <row r="3019" spans="1:21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>ROUND(((E3019 / D3019)*100), 0)</f>
        <v>106</v>
      </c>
      <c r="P3019">
        <f>IF(L3019&lt;&gt;0, ROUND(E3019/L3019, 2), 0)</f>
        <v>146.44999999999999</v>
      </c>
      <c r="Q3019" s="5" t="str">
        <f>LEFT(N3019, SEARCH("/",N3019,1)-1)</f>
        <v>theater</v>
      </c>
      <c r="R3019" s="5" t="str">
        <f>RIGHT(N3019, LEN(N3019) - LEN(Q3019) - 1)</f>
        <v>spaces</v>
      </c>
      <c r="S3019" s="11">
        <f>(((J3019/60)/60)/24)+DATE(1970,1,1)</f>
        <v>41841.850034722222</v>
      </c>
      <c r="T3019" s="12">
        <f>(((I3019/60)/60)/24)+DATE(1970,1,1)</f>
        <v>41871.850034722222</v>
      </c>
      <c r="U3019" s="14">
        <f>YEAR(T3019)</f>
        <v>2014</v>
      </c>
    </row>
    <row r="3020" spans="1:21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>ROUND(((E3020 / D3020)*100), 0)</f>
        <v>101</v>
      </c>
      <c r="P3020">
        <f>IF(L3020&lt;&gt;0, ROUND(E3020/L3020, 2), 0)</f>
        <v>103.17</v>
      </c>
      <c r="Q3020" s="5" t="str">
        <f>LEFT(N3020, SEARCH("/",N3020,1)-1)</f>
        <v>theater</v>
      </c>
      <c r="R3020" s="5" t="str">
        <f>RIGHT(N3020, LEN(N3020) - LEN(Q3020) - 1)</f>
        <v>spaces</v>
      </c>
      <c r="S3020" s="11">
        <f>(((J3020/60)/60)/24)+DATE(1970,1,1)</f>
        <v>42163.29833333334</v>
      </c>
      <c r="T3020" s="12">
        <f>(((I3020/60)/60)/24)+DATE(1970,1,1)</f>
        <v>42205.916666666672</v>
      </c>
      <c r="U3020" s="14">
        <f>YEAR(T3020)</f>
        <v>2015</v>
      </c>
    </row>
    <row r="3021" spans="1:21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>ROUND(((E3021 / D3021)*100), 0)</f>
        <v>121</v>
      </c>
      <c r="P3021">
        <f>IF(L3021&lt;&gt;0, ROUND(E3021/L3021, 2), 0)</f>
        <v>80.459999999999994</v>
      </c>
      <c r="Q3021" s="5" t="str">
        <f>LEFT(N3021, SEARCH("/",N3021,1)-1)</f>
        <v>theater</v>
      </c>
      <c r="R3021" s="5" t="str">
        <f>RIGHT(N3021, LEN(N3021) - LEN(Q3021) - 1)</f>
        <v>spaces</v>
      </c>
      <c r="S3021" s="11">
        <f>(((J3021/60)/60)/24)+DATE(1970,1,1)</f>
        <v>41758.833564814813</v>
      </c>
      <c r="T3021" s="12">
        <f>(((I3021/60)/60)/24)+DATE(1970,1,1)</f>
        <v>41786.125</v>
      </c>
      <c r="U3021" s="14">
        <f>YEAR(T3021)</f>
        <v>2014</v>
      </c>
    </row>
    <row r="3022" spans="1:21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>ROUND(((E3022 / D3022)*100), 0)</f>
        <v>101</v>
      </c>
      <c r="P3022">
        <f>IF(L3022&lt;&gt;0, ROUND(E3022/L3022, 2), 0)</f>
        <v>234.67</v>
      </c>
      <c r="Q3022" s="5" t="str">
        <f>LEFT(N3022, SEARCH("/",N3022,1)-1)</f>
        <v>theater</v>
      </c>
      <c r="R3022" s="5" t="str">
        <f>RIGHT(N3022, LEN(N3022) - LEN(Q3022) - 1)</f>
        <v>spaces</v>
      </c>
      <c r="S3022" s="11">
        <f>(((J3022/60)/60)/24)+DATE(1970,1,1)</f>
        <v>42170.846446759257</v>
      </c>
      <c r="T3022" s="12">
        <f>(((I3022/60)/60)/24)+DATE(1970,1,1)</f>
        <v>42230.846446759257</v>
      </c>
      <c r="U3022" s="14">
        <f>YEAR(T3022)</f>
        <v>2015</v>
      </c>
    </row>
    <row r="3023" spans="1:21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>ROUND(((E3023 / D3023)*100), 0)</f>
        <v>116</v>
      </c>
      <c r="P3023">
        <f>IF(L3023&lt;&gt;0, ROUND(E3023/L3023, 2), 0)</f>
        <v>50.69</v>
      </c>
      <c r="Q3023" s="5" t="str">
        <f>LEFT(N3023, SEARCH("/",N3023,1)-1)</f>
        <v>theater</v>
      </c>
      <c r="R3023" s="5" t="str">
        <f>RIGHT(N3023, LEN(N3023) - LEN(Q3023) - 1)</f>
        <v>spaces</v>
      </c>
      <c r="S3023" s="11">
        <f>(((J3023/60)/60)/24)+DATE(1970,1,1)</f>
        <v>42660.618854166663</v>
      </c>
      <c r="T3023" s="12">
        <f>(((I3023/60)/60)/24)+DATE(1970,1,1)</f>
        <v>42696.249305555553</v>
      </c>
      <c r="U3023" s="14">
        <f>YEAR(T3023)</f>
        <v>2016</v>
      </c>
    </row>
    <row r="3024" spans="1:21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>ROUND(((E3024 / D3024)*100), 0)</f>
        <v>101</v>
      </c>
      <c r="P3024">
        <f>IF(L3024&lt;&gt;0, ROUND(E3024/L3024, 2), 0)</f>
        <v>162.71</v>
      </c>
      <c r="Q3024" s="5" t="str">
        <f>LEFT(N3024, SEARCH("/",N3024,1)-1)</f>
        <v>theater</v>
      </c>
      <c r="R3024" s="5" t="str">
        <f>RIGHT(N3024, LEN(N3024) - LEN(Q3024) - 1)</f>
        <v>spaces</v>
      </c>
      <c r="S3024" s="11">
        <f>(((J3024/60)/60)/24)+DATE(1970,1,1)</f>
        <v>42564.95380787037</v>
      </c>
      <c r="T3024" s="12">
        <f>(((I3024/60)/60)/24)+DATE(1970,1,1)</f>
        <v>42609.95380787037</v>
      </c>
      <c r="U3024" s="14">
        <f>YEAR(T3024)</f>
        <v>2016</v>
      </c>
    </row>
    <row r="3025" spans="1:21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>ROUND(((E3025 / D3025)*100), 0)</f>
        <v>103</v>
      </c>
      <c r="P3025">
        <f>IF(L3025&lt;&gt;0, ROUND(E3025/L3025, 2), 0)</f>
        <v>120.17</v>
      </c>
      <c r="Q3025" s="5" t="str">
        <f>LEFT(N3025, SEARCH("/",N3025,1)-1)</f>
        <v>theater</v>
      </c>
      <c r="R3025" s="5" t="str">
        <f>RIGHT(N3025, LEN(N3025) - LEN(Q3025) - 1)</f>
        <v>spaces</v>
      </c>
      <c r="S3025" s="11">
        <f>(((J3025/60)/60)/24)+DATE(1970,1,1)</f>
        <v>42121.675763888896</v>
      </c>
      <c r="T3025" s="12">
        <f>(((I3025/60)/60)/24)+DATE(1970,1,1)</f>
        <v>42166.675763888896</v>
      </c>
      <c r="U3025" s="14">
        <f>YEAR(T3025)</f>
        <v>2015</v>
      </c>
    </row>
    <row r="3026" spans="1:21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>ROUND(((E3026 / D3026)*100), 0)</f>
        <v>246</v>
      </c>
      <c r="P3026">
        <f>IF(L3026&lt;&gt;0, ROUND(E3026/L3026, 2), 0)</f>
        <v>67.7</v>
      </c>
      <c r="Q3026" s="5" t="str">
        <f>LEFT(N3026, SEARCH("/",N3026,1)-1)</f>
        <v>theater</v>
      </c>
      <c r="R3026" s="5" t="str">
        <f>RIGHT(N3026, LEN(N3026) - LEN(Q3026) - 1)</f>
        <v>spaces</v>
      </c>
      <c r="S3026" s="11">
        <f>(((J3026/60)/60)/24)+DATE(1970,1,1)</f>
        <v>41158.993923611109</v>
      </c>
      <c r="T3026" s="12">
        <f>(((I3026/60)/60)/24)+DATE(1970,1,1)</f>
        <v>41188.993923611109</v>
      </c>
      <c r="U3026" s="14">
        <f>YEAR(T3026)</f>
        <v>2012</v>
      </c>
    </row>
    <row r="3027" spans="1:21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>ROUND(((E3027 / D3027)*100), 0)</f>
        <v>302</v>
      </c>
      <c r="P3027">
        <f>IF(L3027&lt;&gt;0, ROUND(E3027/L3027, 2), 0)</f>
        <v>52.1</v>
      </c>
      <c r="Q3027" s="5" t="str">
        <f>LEFT(N3027, SEARCH("/",N3027,1)-1)</f>
        <v>theater</v>
      </c>
      <c r="R3027" s="5" t="str">
        <f>RIGHT(N3027, LEN(N3027) - LEN(Q3027) - 1)</f>
        <v>spaces</v>
      </c>
      <c r="S3027" s="11">
        <f>(((J3027/60)/60)/24)+DATE(1970,1,1)</f>
        <v>41761.509409722225</v>
      </c>
      <c r="T3027" s="12">
        <f>(((I3027/60)/60)/24)+DATE(1970,1,1)</f>
        <v>41789.666666666664</v>
      </c>
      <c r="U3027" s="14">
        <f>YEAR(T3027)</f>
        <v>2014</v>
      </c>
    </row>
    <row r="3028" spans="1:21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>ROUND(((E3028 / D3028)*100), 0)</f>
        <v>143</v>
      </c>
      <c r="P3028">
        <f>IF(L3028&lt;&gt;0, ROUND(E3028/L3028, 2), 0)</f>
        <v>51.6</v>
      </c>
      <c r="Q3028" s="5" t="str">
        <f>LEFT(N3028, SEARCH("/",N3028,1)-1)</f>
        <v>theater</v>
      </c>
      <c r="R3028" s="5" t="str">
        <f>RIGHT(N3028, LEN(N3028) - LEN(Q3028) - 1)</f>
        <v>spaces</v>
      </c>
      <c r="S3028" s="11">
        <f>(((J3028/60)/60)/24)+DATE(1970,1,1)</f>
        <v>42783.459398148145</v>
      </c>
      <c r="T3028" s="12">
        <f>(((I3028/60)/60)/24)+DATE(1970,1,1)</f>
        <v>42797.459398148145</v>
      </c>
      <c r="U3028" s="14">
        <f>YEAR(T3028)</f>
        <v>2017</v>
      </c>
    </row>
    <row r="3029" spans="1:21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>ROUND(((E3029 / D3029)*100), 0)</f>
        <v>131</v>
      </c>
      <c r="P3029">
        <f>IF(L3029&lt;&gt;0, ROUND(E3029/L3029, 2), 0)</f>
        <v>164.3</v>
      </c>
      <c r="Q3029" s="5" t="str">
        <f>LEFT(N3029, SEARCH("/",N3029,1)-1)</f>
        <v>theater</v>
      </c>
      <c r="R3029" s="5" t="str">
        <f>RIGHT(N3029, LEN(N3029) - LEN(Q3029) - 1)</f>
        <v>spaces</v>
      </c>
      <c r="S3029" s="11">
        <f>(((J3029/60)/60)/24)+DATE(1970,1,1)</f>
        <v>42053.704293981486</v>
      </c>
      <c r="T3029" s="12">
        <f>(((I3029/60)/60)/24)+DATE(1970,1,1)</f>
        <v>42083.662627314814</v>
      </c>
      <c r="U3029" s="14">
        <f>YEAR(T3029)</f>
        <v>2015</v>
      </c>
    </row>
    <row r="3030" spans="1:21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>ROUND(((E3030 / D3030)*100), 0)</f>
        <v>168</v>
      </c>
      <c r="P3030">
        <f>IF(L3030&lt;&gt;0, ROUND(E3030/L3030, 2), 0)</f>
        <v>84.86</v>
      </c>
      <c r="Q3030" s="5" t="str">
        <f>LEFT(N3030, SEARCH("/",N3030,1)-1)</f>
        <v>theater</v>
      </c>
      <c r="R3030" s="5" t="str">
        <f>RIGHT(N3030, LEN(N3030) - LEN(Q3030) - 1)</f>
        <v>spaces</v>
      </c>
      <c r="S3030" s="11">
        <f>(((J3030/60)/60)/24)+DATE(1970,1,1)</f>
        <v>42567.264178240745</v>
      </c>
      <c r="T3030" s="12">
        <f>(((I3030/60)/60)/24)+DATE(1970,1,1)</f>
        <v>42597.264178240745</v>
      </c>
      <c r="U3030" s="14">
        <f>YEAR(T3030)</f>
        <v>2016</v>
      </c>
    </row>
    <row r="3031" spans="1:21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>ROUND(((E3031 / D3031)*100), 0)</f>
        <v>110</v>
      </c>
      <c r="P3031">
        <f>IF(L3031&lt;&gt;0, ROUND(E3031/L3031, 2), 0)</f>
        <v>94.55</v>
      </c>
      <c r="Q3031" s="5" t="str">
        <f>LEFT(N3031, SEARCH("/",N3031,1)-1)</f>
        <v>theater</v>
      </c>
      <c r="R3031" s="5" t="str">
        <f>RIGHT(N3031, LEN(N3031) - LEN(Q3031) - 1)</f>
        <v>spaces</v>
      </c>
      <c r="S3031" s="11">
        <f>(((J3031/60)/60)/24)+DATE(1970,1,1)</f>
        <v>41932.708877314813</v>
      </c>
      <c r="T3031" s="12">
        <f>(((I3031/60)/60)/24)+DATE(1970,1,1)</f>
        <v>41961.190972222219</v>
      </c>
      <c r="U3031" s="14">
        <f>YEAR(T3031)</f>
        <v>2014</v>
      </c>
    </row>
    <row r="3032" spans="1:21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>ROUND(((E3032 / D3032)*100), 0)</f>
        <v>107</v>
      </c>
      <c r="P3032">
        <f>IF(L3032&lt;&gt;0, ROUND(E3032/L3032, 2), 0)</f>
        <v>45.54</v>
      </c>
      <c r="Q3032" s="5" t="str">
        <f>LEFT(N3032, SEARCH("/",N3032,1)-1)</f>
        <v>theater</v>
      </c>
      <c r="R3032" s="5" t="str">
        <f>RIGHT(N3032, LEN(N3032) - LEN(Q3032) - 1)</f>
        <v>spaces</v>
      </c>
      <c r="S3032" s="11">
        <f>(((J3032/60)/60)/24)+DATE(1970,1,1)</f>
        <v>42233.747349537036</v>
      </c>
      <c r="T3032" s="12">
        <f>(((I3032/60)/60)/24)+DATE(1970,1,1)</f>
        <v>42263.747349537036</v>
      </c>
      <c r="U3032" s="14">
        <f>YEAR(T3032)</f>
        <v>2015</v>
      </c>
    </row>
    <row r="3033" spans="1:21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>ROUND(((E3033 / D3033)*100), 0)</f>
        <v>100</v>
      </c>
      <c r="P3033">
        <f>IF(L3033&lt;&gt;0, ROUND(E3033/L3033, 2), 0)</f>
        <v>51.72</v>
      </c>
      <c r="Q3033" s="5" t="str">
        <f>LEFT(N3033, SEARCH("/",N3033,1)-1)</f>
        <v>theater</v>
      </c>
      <c r="R3033" s="5" t="str">
        <f>RIGHT(N3033, LEN(N3033) - LEN(Q3033) - 1)</f>
        <v>spaces</v>
      </c>
      <c r="S3033" s="11">
        <f>(((J3033/60)/60)/24)+DATE(1970,1,1)</f>
        <v>42597.882488425923</v>
      </c>
      <c r="T3033" s="12">
        <f>(((I3033/60)/60)/24)+DATE(1970,1,1)</f>
        <v>42657.882488425923</v>
      </c>
      <c r="U3033" s="14">
        <f>YEAR(T3033)</f>
        <v>2016</v>
      </c>
    </row>
    <row r="3034" spans="1:21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>ROUND(((E3034 / D3034)*100), 0)</f>
        <v>127</v>
      </c>
      <c r="P3034">
        <f>IF(L3034&lt;&gt;0, ROUND(E3034/L3034, 2), 0)</f>
        <v>50.88</v>
      </c>
      <c r="Q3034" s="5" t="str">
        <f>LEFT(N3034, SEARCH("/",N3034,1)-1)</f>
        <v>theater</v>
      </c>
      <c r="R3034" s="5" t="str">
        <f>RIGHT(N3034, LEN(N3034) - LEN(Q3034) - 1)</f>
        <v>spaces</v>
      </c>
      <c r="S3034" s="11">
        <f>(((J3034/60)/60)/24)+DATE(1970,1,1)</f>
        <v>42228.044664351852</v>
      </c>
      <c r="T3034" s="12">
        <f>(((I3034/60)/60)/24)+DATE(1970,1,1)</f>
        <v>42258.044664351852</v>
      </c>
      <c r="U3034" s="14">
        <f>YEAR(T3034)</f>
        <v>2015</v>
      </c>
    </row>
    <row r="3035" spans="1:21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>ROUND(((E3035 / D3035)*100), 0)</f>
        <v>147</v>
      </c>
      <c r="P3035">
        <f>IF(L3035&lt;&gt;0, ROUND(E3035/L3035, 2), 0)</f>
        <v>191.13</v>
      </c>
      <c r="Q3035" s="5" t="str">
        <f>LEFT(N3035, SEARCH("/",N3035,1)-1)</f>
        <v>theater</v>
      </c>
      <c r="R3035" s="5" t="str">
        <f>RIGHT(N3035, LEN(N3035) - LEN(Q3035) - 1)</f>
        <v>spaces</v>
      </c>
      <c r="S3035" s="11">
        <f>(((J3035/60)/60)/24)+DATE(1970,1,1)</f>
        <v>42570.110243055555</v>
      </c>
      <c r="T3035" s="12">
        <f>(((I3035/60)/60)/24)+DATE(1970,1,1)</f>
        <v>42600.110243055555</v>
      </c>
      <c r="U3035" s="14">
        <f>YEAR(T3035)</f>
        <v>2016</v>
      </c>
    </row>
    <row r="3036" spans="1:21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>ROUND(((E3036 / D3036)*100), 0)</f>
        <v>113</v>
      </c>
      <c r="P3036">
        <f>IF(L3036&lt;&gt;0, ROUND(E3036/L3036, 2), 0)</f>
        <v>89.31</v>
      </c>
      <c r="Q3036" s="5" t="str">
        <f>LEFT(N3036, SEARCH("/",N3036,1)-1)</f>
        <v>theater</v>
      </c>
      <c r="R3036" s="5" t="str">
        <f>RIGHT(N3036, LEN(N3036) - LEN(Q3036) - 1)</f>
        <v>spaces</v>
      </c>
      <c r="S3036" s="11">
        <f>(((J3036/60)/60)/24)+DATE(1970,1,1)</f>
        <v>42644.535358796296</v>
      </c>
      <c r="T3036" s="12">
        <f>(((I3036/60)/60)/24)+DATE(1970,1,1)</f>
        <v>42675.165972222225</v>
      </c>
      <c r="U3036" s="14">
        <f>YEAR(T3036)</f>
        <v>2016</v>
      </c>
    </row>
    <row r="3037" spans="1:21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>ROUND(((E3037 / D3037)*100), 0)</f>
        <v>109</v>
      </c>
      <c r="P3037">
        <f>IF(L3037&lt;&gt;0, ROUND(E3037/L3037, 2), 0)</f>
        <v>88.59</v>
      </c>
      <c r="Q3037" s="5" t="str">
        <f>LEFT(N3037, SEARCH("/",N3037,1)-1)</f>
        <v>theater</v>
      </c>
      <c r="R3037" s="5" t="str">
        <f>RIGHT(N3037, LEN(N3037) - LEN(Q3037) - 1)</f>
        <v>spaces</v>
      </c>
      <c r="S3037" s="11">
        <f>(((J3037/60)/60)/24)+DATE(1970,1,1)</f>
        <v>41368.560289351852</v>
      </c>
      <c r="T3037" s="12">
        <f>(((I3037/60)/60)/24)+DATE(1970,1,1)</f>
        <v>41398.560289351852</v>
      </c>
      <c r="U3037" s="14">
        <f>YEAR(T3037)</f>
        <v>2013</v>
      </c>
    </row>
    <row r="3038" spans="1:21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>ROUND(((E3038 / D3038)*100), 0)</f>
        <v>127</v>
      </c>
      <c r="P3038">
        <f>IF(L3038&lt;&gt;0, ROUND(E3038/L3038, 2), 0)</f>
        <v>96.3</v>
      </c>
      <c r="Q3038" s="5" t="str">
        <f>LEFT(N3038, SEARCH("/",N3038,1)-1)</f>
        <v>theater</v>
      </c>
      <c r="R3038" s="5" t="str">
        <f>RIGHT(N3038, LEN(N3038) - LEN(Q3038) - 1)</f>
        <v>spaces</v>
      </c>
      <c r="S3038" s="11">
        <f>(((J3038/60)/60)/24)+DATE(1970,1,1)</f>
        <v>41466.785231481481</v>
      </c>
      <c r="T3038" s="12">
        <f>(((I3038/60)/60)/24)+DATE(1970,1,1)</f>
        <v>41502.499305555553</v>
      </c>
      <c r="U3038" s="14">
        <f>YEAR(T3038)</f>
        <v>2013</v>
      </c>
    </row>
    <row r="3039" spans="1:21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>ROUND(((E3039 / D3039)*100), 0)</f>
        <v>213</v>
      </c>
      <c r="P3039">
        <f>IF(L3039&lt;&gt;0, ROUND(E3039/L3039, 2), 0)</f>
        <v>33.31</v>
      </c>
      <c r="Q3039" s="5" t="str">
        <f>LEFT(N3039, SEARCH("/",N3039,1)-1)</f>
        <v>theater</v>
      </c>
      <c r="R3039" s="5" t="str">
        <f>RIGHT(N3039, LEN(N3039) - LEN(Q3039) - 1)</f>
        <v>spaces</v>
      </c>
      <c r="S3039" s="11">
        <f>(((J3039/60)/60)/24)+DATE(1970,1,1)</f>
        <v>40378.893206018518</v>
      </c>
      <c r="T3039" s="12">
        <f>(((I3039/60)/60)/24)+DATE(1970,1,1)</f>
        <v>40453.207638888889</v>
      </c>
      <c r="U3039" s="14">
        <f>YEAR(T3039)</f>
        <v>2010</v>
      </c>
    </row>
    <row r="3040" spans="1:21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>ROUND(((E3040 / D3040)*100), 0)</f>
        <v>101</v>
      </c>
      <c r="P3040">
        <f>IF(L3040&lt;&gt;0, ROUND(E3040/L3040, 2), 0)</f>
        <v>37.22</v>
      </c>
      <c r="Q3040" s="5" t="str">
        <f>LEFT(N3040, SEARCH("/",N3040,1)-1)</f>
        <v>theater</v>
      </c>
      <c r="R3040" s="5" t="str">
        <f>RIGHT(N3040, LEN(N3040) - LEN(Q3040) - 1)</f>
        <v>spaces</v>
      </c>
      <c r="S3040" s="11">
        <f>(((J3040/60)/60)/24)+DATE(1970,1,1)</f>
        <v>42373.252280092594</v>
      </c>
      <c r="T3040" s="12">
        <f>(((I3040/60)/60)/24)+DATE(1970,1,1)</f>
        <v>42433.252280092594</v>
      </c>
      <c r="U3040" s="14">
        <f>YEAR(T3040)</f>
        <v>2016</v>
      </c>
    </row>
    <row r="3041" spans="1:21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>ROUND(((E3041 / D3041)*100), 0)</f>
        <v>109</v>
      </c>
      <c r="P3041">
        <f>IF(L3041&lt;&gt;0, ROUND(E3041/L3041, 2), 0)</f>
        <v>92.13</v>
      </c>
      <c r="Q3041" s="5" t="str">
        <f>LEFT(N3041, SEARCH("/",N3041,1)-1)</f>
        <v>theater</v>
      </c>
      <c r="R3041" s="5" t="str">
        <f>RIGHT(N3041, LEN(N3041) - LEN(Q3041) - 1)</f>
        <v>spaces</v>
      </c>
      <c r="S3041" s="11">
        <f>(((J3041/60)/60)/24)+DATE(1970,1,1)</f>
        <v>41610.794421296298</v>
      </c>
      <c r="T3041" s="12">
        <f>(((I3041/60)/60)/24)+DATE(1970,1,1)</f>
        <v>41637.332638888889</v>
      </c>
      <c r="U3041" s="14">
        <f>YEAR(T3041)</f>
        <v>2013</v>
      </c>
    </row>
    <row r="3042" spans="1:21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>ROUND(((E3042 / D3042)*100), 0)</f>
        <v>108</v>
      </c>
      <c r="P3042">
        <f>IF(L3042&lt;&gt;0, ROUND(E3042/L3042, 2), 0)</f>
        <v>76.790000000000006</v>
      </c>
      <c r="Q3042" s="5" t="str">
        <f>LEFT(N3042, SEARCH("/",N3042,1)-1)</f>
        <v>theater</v>
      </c>
      <c r="R3042" s="5" t="str">
        <f>RIGHT(N3042, LEN(N3042) - LEN(Q3042) - 1)</f>
        <v>spaces</v>
      </c>
      <c r="S3042" s="11">
        <f>(((J3042/60)/60)/24)+DATE(1970,1,1)</f>
        <v>42177.791909722218</v>
      </c>
      <c r="T3042" s="12">
        <f>(((I3042/60)/60)/24)+DATE(1970,1,1)</f>
        <v>42181.958333333328</v>
      </c>
      <c r="U3042" s="14">
        <f>YEAR(T3042)</f>
        <v>2015</v>
      </c>
    </row>
    <row r="3043" spans="1:21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>ROUND(((E3043 / D3043)*100), 0)</f>
        <v>110</v>
      </c>
      <c r="P3043">
        <f>IF(L3043&lt;&gt;0, ROUND(E3043/L3043, 2), 0)</f>
        <v>96.53</v>
      </c>
      <c r="Q3043" s="5" t="str">
        <f>LEFT(N3043, SEARCH("/",N3043,1)-1)</f>
        <v>theater</v>
      </c>
      <c r="R3043" s="5" t="str">
        <f>RIGHT(N3043, LEN(N3043) - LEN(Q3043) - 1)</f>
        <v>spaces</v>
      </c>
      <c r="S3043" s="11">
        <f>(((J3043/60)/60)/24)+DATE(1970,1,1)</f>
        <v>42359.868611111116</v>
      </c>
      <c r="T3043" s="12">
        <f>(((I3043/60)/60)/24)+DATE(1970,1,1)</f>
        <v>42389.868611111116</v>
      </c>
      <c r="U3043" s="14">
        <f>YEAR(T3043)</f>
        <v>2016</v>
      </c>
    </row>
    <row r="3044" spans="1:21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>ROUND(((E3044 / D3044)*100), 0)</f>
        <v>128</v>
      </c>
      <c r="P3044">
        <f>IF(L3044&lt;&gt;0, ROUND(E3044/L3044, 2), 0)</f>
        <v>51.89</v>
      </c>
      <c r="Q3044" s="5" t="str">
        <f>LEFT(N3044, SEARCH("/",N3044,1)-1)</f>
        <v>theater</v>
      </c>
      <c r="R3044" s="5" t="str">
        <f>RIGHT(N3044, LEN(N3044) - LEN(Q3044) - 1)</f>
        <v>spaces</v>
      </c>
      <c r="S3044" s="11">
        <f>(((J3044/60)/60)/24)+DATE(1970,1,1)</f>
        <v>42253.688043981485</v>
      </c>
      <c r="T3044" s="12">
        <f>(((I3044/60)/60)/24)+DATE(1970,1,1)</f>
        <v>42283.688043981485</v>
      </c>
      <c r="U3044" s="14">
        <f>YEAR(T3044)</f>
        <v>2015</v>
      </c>
    </row>
    <row r="3045" spans="1:21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>ROUND(((E3045 / D3045)*100), 0)</f>
        <v>110</v>
      </c>
      <c r="P3045">
        <f>IF(L3045&lt;&gt;0, ROUND(E3045/L3045, 2), 0)</f>
        <v>128.91</v>
      </c>
      <c r="Q3045" s="5" t="str">
        <f>LEFT(N3045, SEARCH("/",N3045,1)-1)</f>
        <v>theater</v>
      </c>
      <c r="R3045" s="5" t="str">
        <f>RIGHT(N3045, LEN(N3045) - LEN(Q3045) - 1)</f>
        <v>spaces</v>
      </c>
      <c r="S3045" s="11">
        <f>(((J3045/60)/60)/24)+DATE(1970,1,1)</f>
        <v>42083.070590277777</v>
      </c>
      <c r="T3045" s="12">
        <f>(((I3045/60)/60)/24)+DATE(1970,1,1)</f>
        <v>42110.118055555555</v>
      </c>
      <c r="U3045" s="14">
        <f>YEAR(T3045)</f>
        <v>2015</v>
      </c>
    </row>
    <row r="3046" spans="1:21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>ROUND(((E3046 / D3046)*100), 0)</f>
        <v>109</v>
      </c>
      <c r="P3046">
        <f>IF(L3046&lt;&gt;0, ROUND(E3046/L3046, 2), 0)</f>
        <v>84.11</v>
      </c>
      <c r="Q3046" s="5" t="str">
        <f>LEFT(N3046, SEARCH("/",N3046,1)-1)</f>
        <v>theater</v>
      </c>
      <c r="R3046" s="5" t="str">
        <f>RIGHT(N3046, LEN(N3046) - LEN(Q3046) - 1)</f>
        <v>spaces</v>
      </c>
      <c r="S3046" s="11">
        <f>(((J3046/60)/60)/24)+DATE(1970,1,1)</f>
        <v>42387.7268287037</v>
      </c>
      <c r="T3046" s="12">
        <f>(((I3046/60)/60)/24)+DATE(1970,1,1)</f>
        <v>42402.7268287037</v>
      </c>
      <c r="U3046" s="14">
        <f>YEAR(T3046)</f>
        <v>2016</v>
      </c>
    </row>
    <row r="3047" spans="1:21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>ROUND(((E3047 / D3047)*100), 0)</f>
        <v>133</v>
      </c>
      <c r="P3047">
        <f>IF(L3047&lt;&gt;0, ROUND(E3047/L3047, 2), 0)</f>
        <v>82.94</v>
      </c>
      <c r="Q3047" s="5" t="str">
        <f>LEFT(N3047, SEARCH("/",N3047,1)-1)</f>
        <v>theater</v>
      </c>
      <c r="R3047" s="5" t="str">
        <f>RIGHT(N3047, LEN(N3047) - LEN(Q3047) - 1)</f>
        <v>spaces</v>
      </c>
      <c r="S3047" s="11">
        <f>(((J3047/60)/60)/24)+DATE(1970,1,1)</f>
        <v>41843.155729166669</v>
      </c>
      <c r="T3047" s="12">
        <f>(((I3047/60)/60)/24)+DATE(1970,1,1)</f>
        <v>41873.155729166669</v>
      </c>
      <c r="U3047" s="14">
        <f>YEAR(T3047)</f>
        <v>2014</v>
      </c>
    </row>
    <row r="3048" spans="1:21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>ROUND(((E3048 / D3048)*100), 0)</f>
        <v>191</v>
      </c>
      <c r="P3048">
        <f>IF(L3048&lt;&gt;0, ROUND(E3048/L3048, 2), 0)</f>
        <v>259.95</v>
      </c>
      <c r="Q3048" s="5" t="str">
        <f>LEFT(N3048, SEARCH("/",N3048,1)-1)</f>
        <v>theater</v>
      </c>
      <c r="R3048" s="5" t="str">
        <f>RIGHT(N3048, LEN(N3048) - LEN(Q3048) - 1)</f>
        <v>spaces</v>
      </c>
      <c r="S3048" s="11">
        <f>(((J3048/60)/60)/24)+DATE(1970,1,1)</f>
        <v>41862.803078703706</v>
      </c>
      <c r="T3048" s="12">
        <f>(((I3048/60)/60)/24)+DATE(1970,1,1)</f>
        <v>41892.202777777777</v>
      </c>
      <c r="U3048" s="14">
        <f>YEAR(T3048)</f>
        <v>2014</v>
      </c>
    </row>
    <row r="3049" spans="1:21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>ROUND(((E3049 / D3049)*100), 0)</f>
        <v>149</v>
      </c>
      <c r="P3049">
        <f>IF(L3049&lt;&gt;0, ROUND(E3049/L3049, 2), 0)</f>
        <v>37.25</v>
      </c>
      <c r="Q3049" s="5" t="str">
        <f>LEFT(N3049, SEARCH("/",N3049,1)-1)</f>
        <v>theater</v>
      </c>
      <c r="R3049" s="5" t="str">
        <f>RIGHT(N3049, LEN(N3049) - LEN(Q3049) - 1)</f>
        <v>spaces</v>
      </c>
      <c r="S3049" s="11">
        <f>(((J3049/60)/60)/24)+DATE(1970,1,1)</f>
        <v>42443.989050925928</v>
      </c>
      <c r="T3049" s="12">
        <f>(((I3049/60)/60)/24)+DATE(1970,1,1)</f>
        <v>42487.552777777775</v>
      </c>
      <c r="U3049" s="14">
        <f>YEAR(T3049)</f>
        <v>2016</v>
      </c>
    </row>
    <row r="3050" spans="1:21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>ROUND(((E3050 / D3050)*100), 0)</f>
        <v>166</v>
      </c>
      <c r="P3050">
        <f>IF(L3050&lt;&gt;0, ROUND(E3050/L3050, 2), 0)</f>
        <v>177.02</v>
      </c>
      <c r="Q3050" s="5" t="str">
        <f>LEFT(N3050, SEARCH("/",N3050,1)-1)</f>
        <v>theater</v>
      </c>
      <c r="R3050" s="5" t="str">
        <f>RIGHT(N3050, LEN(N3050) - LEN(Q3050) - 1)</f>
        <v>spaces</v>
      </c>
      <c r="S3050" s="11">
        <f>(((J3050/60)/60)/24)+DATE(1970,1,1)</f>
        <v>41975.901180555549</v>
      </c>
      <c r="T3050" s="12">
        <f>(((I3050/60)/60)/24)+DATE(1970,1,1)</f>
        <v>42004.890277777777</v>
      </c>
      <c r="U3050" s="14">
        <f>YEAR(T3050)</f>
        <v>2014</v>
      </c>
    </row>
    <row r="3051" spans="1:21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>ROUND(((E3051 / D3051)*100), 0)</f>
        <v>107</v>
      </c>
      <c r="P3051">
        <f>IF(L3051&lt;&gt;0, ROUND(E3051/L3051, 2), 0)</f>
        <v>74.069999999999993</v>
      </c>
      <c r="Q3051" s="5" t="str">
        <f>LEFT(N3051, SEARCH("/",N3051,1)-1)</f>
        <v>theater</v>
      </c>
      <c r="R3051" s="5" t="str">
        <f>RIGHT(N3051, LEN(N3051) - LEN(Q3051) - 1)</f>
        <v>spaces</v>
      </c>
      <c r="S3051" s="11">
        <f>(((J3051/60)/60)/24)+DATE(1970,1,1)</f>
        <v>42139.014525462961</v>
      </c>
      <c r="T3051" s="12">
        <f>(((I3051/60)/60)/24)+DATE(1970,1,1)</f>
        <v>42169.014525462961</v>
      </c>
      <c r="U3051" s="14">
        <f>YEAR(T3051)</f>
        <v>2015</v>
      </c>
    </row>
    <row r="3052" spans="1:21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>ROUND(((E3052 / D3052)*100), 0)</f>
        <v>106</v>
      </c>
      <c r="P3052">
        <f>IF(L3052&lt;&gt;0, ROUND(E3052/L3052, 2), 0)</f>
        <v>70.67</v>
      </c>
      <c r="Q3052" s="5" t="str">
        <f>LEFT(N3052, SEARCH("/",N3052,1)-1)</f>
        <v>theater</v>
      </c>
      <c r="R3052" s="5" t="str">
        <f>RIGHT(N3052, LEN(N3052) - LEN(Q3052) - 1)</f>
        <v>spaces</v>
      </c>
      <c r="S3052" s="11">
        <f>(((J3052/60)/60)/24)+DATE(1970,1,1)</f>
        <v>42465.16851851852</v>
      </c>
      <c r="T3052" s="12">
        <f>(((I3052/60)/60)/24)+DATE(1970,1,1)</f>
        <v>42495.16851851852</v>
      </c>
      <c r="U3052" s="14">
        <f>YEAR(T3052)</f>
        <v>2016</v>
      </c>
    </row>
    <row r="3053" spans="1:21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>ROUND(((E3053 / D3053)*100), 0)</f>
        <v>24</v>
      </c>
      <c r="P3053">
        <f>IF(L3053&lt;&gt;0, ROUND(E3053/L3053, 2), 0)</f>
        <v>23.63</v>
      </c>
      <c r="Q3053" s="5" t="str">
        <f>LEFT(N3053, SEARCH("/",N3053,1)-1)</f>
        <v>theater</v>
      </c>
      <c r="R3053" s="5" t="str">
        <f>RIGHT(N3053, LEN(N3053) - LEN(Q3053) - 1)</f>
        <v>spaces</v>
      </c>
      <c r="S3053" s="11">
        <f>(((J3053/60)/60)/24)+DATE(1970,1,1)</f>
        <v>42744.416030092587</v>
      </c>
      <c r="T3053" s="12">
        <f>(((I3053/60)/60)/24)+DATE(1970,1,1)</f>
        <v>42774.416030092587</v>
      </c>
      <c r="U3053" s="14">
        <f>YEAR(T3053)</f>
        <v>2017</v>
      </c>
    </row>
    <row r="3054" spans="1:21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>ROUND(((E3054 / D3054)*100), 0)</f>
        <v>0</v>
      </c>
      <c r="P3054">
        <f>IF(L3054&lt;&gt;0, ROUND(E3054/L3054, 2), 0)</f>
        <v>37.5</v>
      </c>
      <c r="Q3054" s="5" t="str">
        <f>LEFT(N3054, SEARCH("/",N3054,1)-1)</f>
        <v>theater</v>
      </c>
      <c r="R3054" s="5" t="str">
        <f>RIGHT(N3054, LEN(N3054) - LEN(Q3054) - 1)</f>
        <v>spaces</v>
      </c>
      <c r="S3054" s="11">
        <f>(((J3054/60)/60)/24)+DATE(1970,1,1)</f>
        <v>42122.670069444444</v>
      </c>
      <c r="T3054" s="12">
        <f>(((I3054/60)/60)/24)+DATE(1970,1,1)</f>
        <v>42152.665972222225</v>
      </c>
      <c r="U3054" s="14">
        <f>YEAR(T3054)</f>
        <v>2015</v>
      </c>
    </row>
    <row r="3055" spans="1:21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>ROUND(((E3055 / D3055)*100), 0)</f>
        <v>0</v>
      </c>
      <c r="P3055">
        <f>IF(L3055&lt;&gt;0, ROUND(E3055/L3055, 2), 0)</f>
        <v>13.33</v>
      </c>
      <c r="Q3055" s="5" t="str">
        <f>LEFT(N3055, SEARCH("/",N3055,1)-1)</f>
        <v>theater</v>
      </c>
      <c r="R3055" s="5" t="str">
        <f>RIGHT(N3055, LEN(N3055) - LEN(Q3055) - 1)</f>
        <v>spaces</v>
      </c>
      <c r="S3055" s="11">
        <f>(((J3055/60)/60)/24)+DATE(1970,1,1)</f>
        <v>41862.761724537035</v>
      </c>
      <c r="T3055" s="12">
        <f>(((I3055/60)/60)/24)+DATE(1970,1,1)</f>
        <v>41914.165972222225</v>
      </c>
      <c r="U3055" s="14">
        <f>YEAR(T3055)</f>
        <v>2014</v>
      </c>
    </row>
    <row r="3056" spans="1:21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>ROUND(((E3056 / D3056)*100), 0)</f>
        <v>0</v>
      </c>
      <c r="P3056">
        <f>IF(L3056&lt;&gt;0, ROUND(E3056/L3056, 2), 0)</f>
        <v>0</v>
      </c>
      <c r="Q3056" s="5" t="str">
        <f>LEFT(N3056, SEARCH("/",N3056,1)-1)</f>
        <v>theater</v>
      </c>
      <c r="R3056" s="5" t="str">
        <f>RIGHT(N3056, LEN(N3056) - LEN(Q3056) - 1)</f>
        <v>spaces</v>
      </c>
      <c r="S3056" s="11">
        <f>(((J3056/60)/60)/24)+DATE(1970,1,1)</f>
        <v>42027.832800925928</v>
      </c>
      <c r="T3056" s="12">
        <f>(((I3056/60)/60)/24)+DATE(1970,1,1)</f>
        <v>42065.044444444444</v>
      </c>
      <c r="U3056" s="14">
        <f>YEAR(T3056)</f>
        <v>2015</v>
      </c>
    </row>
    <row r="3057" spans="1:21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>ROUND(((E3057 / D3057)*100), 0)</f>
        <v>0</v>
      </c>
      <c r="P3057">
        <f>IF(L3057&lt;&gt;0, ROUND(E3057/L3057, 2), 0)</f>
        <v>1</v>
      </c>
      <c r="Q3057" s="5" t="str">
        <f>LEFT(N3057, SEARCH("/",N3057,1)-1)</f>
        <v>theater</v>
      </c>
      <c r="R3057" s="5" t="str">
        <f>RIGHT(N3057, LEN(N3057) - LEN(Q3057) - 1)</f>
        <v>spaces</v>
      </c>
      <c r="S3057" s="11">
        <f>(((J3057/60)/60)/24)+DATE(1970,1,1)</f>
        <v>41953.95821759259</v>
      </c>
      <c r="T3057" s="12">
        <f>(((I3057/60)/60)/24)+DATE(1970,1,1)</f>
        <v>42013.95821759259</v>
      </c>
      <c r="U3057" s="14">
        <f>YEAR(T3057)</f>
        <v>2015</v>
      </c>
    </row>
    <row r="3058" spans="1:21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>ROUND(((E3058 / D3058)*100), 0)</f>
        <v>0</v>
      </c>
      <c r="P3058">
        <f>IF(L3058&lt;&gt;0, ROUND(E3058/L3058, 2), 0)</f>
        <v>0</v>
      </c>
      <c r="Q3058" s="5" t="str">
        <f>LEFT(N3058, SEARCH("/",N3058,1)-1)</f>
        <v>theater</v>
      </c>
      <c r="R3058" s="5" t="str">
        <f>RIGHT(N3058, LEN(N3058) - LEN(Q3058) - 1)</f>
        <v>spaces</v>
      </c>
      <c r="S3058" s="11">
        <f>(((J3058/60)/60)/24)+DATE(1970,1,1)</f>
        <v>41851.636388888888</v>
      </c>
      <c r="T3058" s="12">
        <f>(((I3058/60)/60)/24)+DATE(1970,1,1)</f>
        <v>41911.636388888888</v>
      </c>
      <c r="U3058" s="14">
        <f>YEAR(T3058)</f>
        <v>2014</v>
      </c>
    </row>
    <row r="3059" spans="1:21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>ROUND(((E3059 / D3059)*100), 0)</f>
        <v>0</v>
      </c>
      <c r="P3059">
        <f>IF(L3059&lt;&gt;0, ROUND(E3059/L3059, 2), 0)</f>
        <v>0</v>
      </c>
      <c r="Q3059" s="5" t="str">
        <f>LEFT(N3059, SEARCH("/",N3059,1)-1)</f>
        <v>theater</v>
      </c>
      <c r="R3059" s="5" t="str">
        <f>RIGHT(N3059, LEN(N3059) - LEN(Q3059) - 1)</f>
        <v>spaces</v>
      </c>
      <c r="S3059" s="11">
        <f>(((J3059/60)/60)/24)+DATE(1970,1,1)</f>
        <v>42433.650590277779</v>
      </c>
      <c r="T3059" s="12">
        <f>(((I3059/60)/60)/24)+DATE(1970,1,1)</f>
        <v>42463.608923611115</v>
      </c>
      <c r="U3059" s="14">
        <f>YEAR(T3059)</f>
        <v>2016</v>
      </c>
    </row>
    <row r="3060" spans="1:21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>ROUND(((E3060 / D3060)*100), 0)</f>
        <v>0</v>
      </c>
      <c r="P3060">
        <f>IF(L3060&lt;&gt;0, ROUND(E3060/L3060, 2), 0)</f>
        <v>1</v>
      </c>
      <c r="Q3060" s="5" t="str">
        <f>LEFT(N3060, SEARCH("/",N3060,1)-1)</f>
        <v>theater</v>
      </c>
      <c r="R3060" s="5" t="str">
        <f>RIGHT(N3060, LEN(N3060) - LEN(Q3060) - 1)</f>
        <v>spaces</v>
      </c>
      <c r="S3060" s="11">
        <f>(((J3060/60)/60)/24)+DATE(1970,1,1)</f>
        <v>42460.374305555553</v>
      </c>
      <c r="T3060" s="12">
        <f>(((I3060/60)/60)/24)+DATE(1970,1,1)</f>
        <v>42510.374305555553</v>
      </c>
      <c r="U3060" s="14">
        <f>YEAR(T3060)</f>
        <v>2016</v>
      </c>
    </row>
    <row r="3061" spans="1:21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>ROUND(((E3061 / D3061)*100), 0)</f>
        <v>3</v>
      </c>
      <c r="P3061">
        <f>IF(L3061&lt;&gt;0, ROUND(E3061/L3061, 2), 0)</f>
        <v>41</v>
      </c>
      <c r="Q3061" s="5" t="str">
        <f>LEFT(N3061, SEARCH("/",N3061,1)-1)</f>
        <v>theater</v>
      </c>
      <c r="R3061" s="5" t="str">
        <f>RIGHT(N3061, LEN(N3061) - LEN(Q3061) - 1)</f>
        <v>spaces</v>
      </c>
      <c r="S3061" s="11">
        <f>(((J3061/60)/60)/24)+DATE(1970,1,1)</f>
        <v>41829.935717592591</v>
      </c>
      <c r="T3061" s="12">
        <f>(((I3061/60)/60)/24)+DATE(1970,1,1)</f>
        <v>41859.935717592591</v>
      </c>
      <c r="U3061" s="14">
        <f>YEAR(T3061)</f>
        <v>2014</v>
      </c>
    </row>
    <row r="3062" spans="1:21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>ROUND(((E3062 / D3062)*100), 0)</f>
        <v>0</v>
      </c>
      <c r="P3062">
        <f>IF(L3062&lt;&gt;0, ROUND(E3062/L3062, 2), 0)</f>
        <v>55.83</v>
      </c>
      <c r="Q3062" s="5" t="str">
        <f>LEFT(N3062, SEARCH("/",N3062,1)-1)</f>
        <v>theater</v>
      </c>
      <c r="R3062" s="5" t="str">
        <f>RIGHT(N3062, LEN(N3062) - LEN(Q3062) - 1)</f>
        <v>spaces</v>
      </c>
      <c r="S3062" s="11">
        <f>(((J3062/60)/60)/24)+DATE(1970,1,1)</f>
        <v>42245.274699074071</v>
      </c>
      <c r="T3062" s="12">
        <f>(((I3062/60)/60)/24)+DATE(1970,1,1)</f>
        <v>42275.274699074071</v>
      </c>
      <c r="U3062" s="14">
        <f>YEAR(T3062)</f>
        <v>2015</v>
      </c>
    </row>
    <row r="3063" spans="1:21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>ROUND(((E3063 / D3063)*100), 0)</f>
        <v>0</v>
      </c>
      <c r="P3063">
        <f>IF(L3063&lt;&gt;0, ROUND(E3063/L3063, 2), 0)</f>
        <v>0</v>
      </c>
      <c r="Q3063" s="5" t="str">
        <f>LEFT(N3063, SEARCH("/",N3063,1)-1)</f>
        <v>theater</v>
      </c>
      <c r="R3063" s="5" t="str">
        <f>RIGHT(N3063, LEN(N3063) - LEN(Q3063) - 1)</f>
        <v>spaces</v>
      </c>
      <c r="S3063" s="11">
        <f>(((J3063/60)/60)/24)+DATE(1970,1,1)</f>
        <v>41834.784120370372</v>
      </c>
      <c r="T3063" s="12">
        <f>(((I3063/60)/60)/24)+DATE(1970,1,1)</f>
        <v>41864.784120370372</v>
      </c>
      <c r="U3063" s="14">
        <f>YEAR(T3063)</f>
        <v>2014</v>
      </c>
    </row>
    <row r="3064" spans="1:21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>ROUND(((E3064 / D3064)*100), 0)</f>
        <v>67</v>
      </c>
      <c r="P3064">
        <f>IF(L3064&lt;&gt;0, ROUND(E3064/L3064, 2), 0)</f>
        <v>99.76</v>
      </c>
      <c r="Q3064" s="5" t="str">
        <f>LEFT(N3064, SEARCH("/",N3064,1)-1)</f>
        <v>theater</v>
      </c>
      <c r="R3064" s="5" t="str">
        <f>RIGHT(N3064, LEN(N3064) - LEN(Q3064) - 1)</f>
        <v>spaces</v>
      </c>
      <c r="S3064" s="11">
        <f>(((J3064/60)/60)/24)+DATE(1970,1,1)</f>
        <v>42248.535787037035</v>
      </c>
      <c r="T3064" s="12">
        <f>(((I3064/60)/60)/24)+DATE(1970,1,1)</f>
        <v>42277.75</v>
      </c>
      <c r="U3064" s="14">
        <f>YEAR(T3064)</f>
        <v>2015</v>
      </c>
    </row>
    <row r="3065" spans="1:21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>ROUND(((E3065 / D3065)*100), 0)</f>
        <v>20</v>
      </c>
      <c r="P3065">
        <f>IF(L3065&lt;&gt;0, ROUND(E3065/L3065, 2), 0)</f>
        <v>25.52</v>
      </c>
      <c r="Q3065" s="5" t="str">
        <f>LEFT(N3065, SEARCH("/",N3065,1)-1)</f>
        <v>theater</v>
      </c>
      <c r="R3065" s="5" t="str">
        <f>RIGHT(N3065, LEN(N3065) - LEN(Q3065) - 1)</f>
        <v>spaces</v>
      </c>
      <c r="S3065" s="11">
        <f>(((J3065/60)/60)/24)+DATE(1970,1,1)</f>
        <v>42630.922893518517</v>
      </c>
      <c r="T3065" s="12">
        <f>(((I3065/60)/60)/24)+DATE(1970,1,1)</f>
        <v>42665.922893518517</v>
      </c>
      <c r="U3065" s="14">
        <f>YEAR(T3065)</f>
        <v>2016</v>
      </c>
    </row>
    <row r="3066" spans="1:21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>ROUND(((E3066 / D3066)*100), 0)</f>
        <v>11</v>
      </c>
      <c r="P3066">
        <f>IF(L3066&lt;&gt;0, ROUND(E3066/L3066, 2), 0)</f>
        <v>117.65</v>
      </c>
      <c r="Q3066" s="5" t="str">
        <f>LEFT(N3066, SEARCH("/",N3066,1)-1)</f>
        <v>theater</v>
      </c>
      <c r="R3066" s="5" t="str">
        <f>RIGHT(N3066, LEN(N3066) - LEN(Q3066) - 1)</f>
        <v>spaces</v>
      </c>
      <c r="S3066" s="11">
        <f>(((J3066/60)/60)/24)+DATE(1970,1,1)</f>
        <v>42299.130162037036</v>
      </c>
      <c r="T3066" s="12">
        <f>(((I3066/60)/60)/24)+DATE(1970,1,1)</f>
        <v>42330.290972222225</v>
      </c>
      <c r="U3066" s="14">
        <f>YEAR(T3066)</f>
        <v>2015</v>
      </c>
    </row>
    <row r="3067" spans="1:21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>ROUND(((E3067 / D3067)*100), 0)</f>
        <v>0</v>
      </c>
      <c r="P3067">
        <f>IF(L3067&lt;&gt;0, ROUND(E3067/L3067, 2), 0)</f>
        <v>5</v>
      </c>
      <c r="Q3067" s="5" t="str">
        <f>LEFT(N3067, SEARCH("/",N3067,1)-1)</f>
        <v>theater</v>
      </c>
      <c r="R3067" s="5" t="str">
        <f>RIGHT(N3067, LEN(N3067) - LEN(Q3067) - 1)</f>
        <v>spaces</v>
      </c>
      <c r="S3067" s="11">
        <f>(((J3067/60)/60)/24)+DATE(1970,1,1)</f>
        <v>41825.055231481485</v>
      </c>
      <c r="T3067" s="12">
        <f>(((I3067/60)/60)/24)+DATE(1970,1,1)</f>
        <v>41850.055231481485</v>
      </c>
      <c r="U3067" s="14">
        <f>YEAR(T3067)</f>
        <v>2014</v>
      </c>
    </row>
    <row r="3068" spans="1:21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>ROUND(((E3068 / D3068)*100), 0)</f>
        <v>12</v>
      </c>
      <c r="P3068">
        <f>IF(L3068&lt;&gt;0, ROUND(E3068/L3068, 2), 0)</f>
        <v>2796.67</v>
      </c>
      <c r="Q3068" s="5" t="str">
        <f>LEFT(N3068, SEARCH("/",N3068,1)-1)</f>
        <v>theater</v>
      </c>
      <c r="R3068" s="5" t="str">
        <f>RIGHT(N3068, LEN(N3068) - LEN(Q3068) - 1)</f>
        <v>spaces</v>
      </c>
      <c r="S3068" s="11">
        <f>(((J3068/60)/60)/24)+DATE(1970,1,1)</f>
        <v>42531.228437500002</v>
      </c>
      <c r="T3068" s="12">
        <f>(((I3068/60)/60)/24)+DATE(1970,1,1)</f>
        <v>42561.228437500002</v>
      </c>
      <c r="U3068" s="14">
        <f>YEAR(T3068)</f>
        <v>2016</v>
      </c>
    </row>
    <row r="3069" spans="1:21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>ROUND(((E3069 / D3069)*100), 0)</f>
        <v>3</v>
      </c>
      <c r="P3069">
        <f>IF(L3069&lt;&gt;0, ROUND(E3069/L3069, 2), 0)</f>
        <v>200</v>
      </c>
      <c r="Q3069" s="5" t="str">
        <f>LEFT(N3069, SEARCH("/",N3069,1)-1)</f>
        <v>theater</v>
      </c>
      <c r="R3069" s="5" t="str">
        <f>RIGHT(N3069, LEN(N3069) - LEN(Q3069) - 1)</f>
        <v>spaces</v>
      </c>
      <c r="S3069" s="11">
        <f>(((J3069/60)/60)/24)+DATE(1970,1,1)</f>
        <v>42226.938414351855</v>
      </c>
      <c r="T3069" s="12">
        <f>(((I3069/60)/60)/24)+DATE(1970,1,1)</f>
        <v>42256.938414351855</v>
      </c>
      <c r="U3069" s="14">
        <f>YEAR(T3069)</f>
        <v>2015</v>
      </c>
    </row>
    <row r="3070" spans="1:21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>ROUND(((E3070 / D3070)*100), 0)</f>
        <v>0</v>
      </c>
      <c r="P3070">
        <f>IF(L3070&lt;&gt;0, ROUND(E3070/L3070, 2), 0)</f>
        <v>87.5</v>
      </c>
      <c r="Q3070" s="5" t="str">
        <f>LEFT(N3070, SEARCH("/",N3070,1)-1)</f>
        <v>theater</v>
      </c>
      <c r="R3070" s="5" t="str">
        <f>RIGHT(N3070, LEN(N3070) - LEN(Q3070) - 1)</f>
        <v>spaces</v>
      </c>
      <c r="S3070" s="11">
        <f>(((J3070/60)/60)/24)+DATE(1970,1,1)</f>
        <v>42263.691574074073</v>
      </c>
      <c r="T3070" s="12">
        <f>(((I3070/60)/60)/24)+DATE(1970,1,1)</f>
        <v>42293.691574074073</v>
      </c>
      <c r="U3070" s="14">
        <f>YEAR(T3070)</f>
        <v>2015</v>
      </c>
    </row>
    <row r="3071" spans="1:21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>ROUND(((E3071 / D3071)*100), 0)</f>
        <v>14</v>
      </c>
      <c r="P3071">
        <f>IF(L3071&lt;&gt;0, ROUND(E3071/L3071, 2), 0)</f>
        <v>20.14</v>
      </c>
      <c r="Q3071" s="5" t="str">
        <f>LEFT(N3071, SEARCH("/",N3071,1)-1)</f>
        <v>theater</v>
      </c>
      <c r="R3071" s="5" t="str">
        <f>RIGHT(N3071, LEN(N3071) - LEN(Q3071) - 1)</f>
        <v>spaces</v>
      </c>
      <c r="S3071" s="11">
        <f>(((J3071/60)/60)/24)+DATE(1970,1,1)</f>
        <v>41957.833726851852</v>
      </c>
      <c r="T3071" s="12">
        <f>(((I3071/60)/60)/24)+DATE(1970,1,1)</f>
        <v>41987.833726851852</v>
      </c>
      <c r="U3071" s="14">
        <f>YEAR(T3071)</f>
        <v>2014</v>
      </c>
    </row>
    <row r="3072" spans="1:21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>ROUND(((E3072 / D3072)*100), 0)</f>
        <v>3</v>
      </c>
      <c r="P3072">
        <f>IF(L3072&lt;&gt;0, ROUND(E3072/L3072, 2), 0)</f>
        <v>20.88</v>
      </c>
      <c r="Q3072" s="5" t="str">
        <f>LEFT(N3072, SEARCH("/",N3072,1)-1)</f>
        <v>theater</v>
      </c>
      <c r="R3072" s="5" t="str">
        <f>RIGHT(N3072, LEN(N3072) - LEN(Q3072) - 1)</f>
        <v>spaces</v>
      </c>
      <c r="S3072" s="11">
        <f>(((J3072/60)/60)/24)+DATE(1970,1,1)</f>
        <v>42690.733437499999</v>
      </c>
      <c r="T3072" s="12">
        <f>(((I3072/60)/60)/24)+DATE(1970,1,1)</f>
        <v>42711.733437499999</v>
      </c>
      <c r="U3072" s="14">
        <f>YEAR(T3072)</f>
        <v>2016</v>
      </c>
    </row>
    <row r="3073" spans="1:21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>ROUND(((E3073 / D3073)*100), 0)</f>
        <v>60</v>
      </c>
      <c r="P3073">
        <f>IF(L3073&lt;&gt;0, ROUND(E3073/L3073, 2), 0)</f>
        <v>61.31</v>
      </c>
      <c r="Q3073" s="5" t="str">
        <f>LEFT(N3073, SEARCH("/",N3073,1)-1)</f>
        <v>theater</v>
      </c>
      <c r="R3073" s="5" t="str">
        <f>RIGHT(N3073, LEN(N3073) - LEN(Q3073) - 1)</f>
        <v>spaces</v>
      </c>
      <c r="S3073" s="11">
        <f>(((J3073/60)/60)/24)+DATE(1970,1,1)</f>
        <v>42097.732418981483</v>
      </c>
      <c r="T3073" s="12">
        <f>(((I3073/60)/60)/24)+DATE(1970,1,1)</f>
        <v>42115.249305555553</v>
      </c>
      <c r="U3073" s="14">
        <f>YEAR(T3073)</f>
        <v>2015</v>
      </c>
    </row>
    <row r="3074" spans="1:21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>ROUND(((E3074 / D3074)*100), 0)</f>
        <v>0</v>
      </c>
      <c r="P3074">
        <f>IF(L3074&lt;&gt;0, ROUND(E3074/L3074, 2), 0)</f>
        <v>1</v>
      </c>
      <c r="Q3074" s="5" t="str">
        <f>LEFT(N3074, SEARCH("/",N3074,1)-1)</f>
        <v>theater</v>
      </c>
      <c r="R3074" s="5" t="str">
        <f>RIGHT(N3074, LEN(N3074) - LEN(Q3074) - 1)</f>
        <v>spaces</v>
      </c>
      <c r="S3074" s="11">
        <f>(((J3074/60)/60)/24)+DATE(1970,1,1)</f>
        <v>42658.690532407403</v>
      </c>
      <c r="T3074" s="12">
        <f>(((I3074/60)/60)/24)+DATE(1970,1,1)</f>
        <v>42673.073611111111</v>
      </c>
      <c r="U3074" s="14">
        <f>YEAR(T3074)</f>
        <v>2016</v>
      </c>
    </row>
    <row r="3075" spans="1:21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>ROUND(((E3075 / D3075)*100), 0)</f>
        <v>0</v>
      </c>
      <c r="P3075">
        <f>IF(L3075&lt;&gt;0, ROUND(E3075/L3075, 2), 0)</f>
        <v>92.14</v>
      </c>
      <c r="Q3075" s="5" t="str">
        <f>LEFT(N3075, SEARCH("/",N3075,1)-1)</f>
        <v>theater</v>
      </c>
      <c r="R3075" s="5" t="str">
        <f>RIGHT(N3075, LEN(N3075) - LEN(Q3075) - 1)</f>
        <v>spaces</v>
      </c>
      <c r="S3075" s="11">
        <f>(((J3075/60)/60)/24)+DATE(1970,1,1)</f>
        <v>42111.684027777781</v>
      </c>
      <c r="T3075" s="12">
        <f>(((I3075/60)/60)/24)+DATE(1970,1,1)</f>
        <v>42169.804861111115</v>
      </c>
      <c r="U3075" s="14">
        <f>YEAR(T3075)</f>
        <v>2015</v>
      </c>
    </row>
    <row r="3076" spans="1:21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>ROUND(((E3076 / D3076)*100), 0)</f>
        <v>0</v>
      </c>
      <c r="P3076">
        <f>IF(L3076&lt;&gt;0, ROUND(E3076/L3076, 2), 0)</f>
        <v>7.33</v>
      </c>
      <c r="Q3076" s="5" t="str">
        <f>LEFT(N3076, SEARCH("/",N3076,1)-1)</f>
        <v>theater</v>
      </c>
      <c r="R3076" s="5" t="str">
        <f>RIGHT(N3076, LEN(N3076) - LEN(Q3076) - 1)</f>
        <v>spaces</v>
      </c>
      <c r="S3076" s="11">
        <f>(((J3076/60)/60)/24)+DATE(1970,1,1)</f>
        <v>42409.571284722217</v>
      </c>
      <c r="T3076" s="12">
        <f>(((I3076/60)/60)/24)+DATE(1970,1,1)</f>
        <v>42439.571284722217</v>
      </c>
      <c r="U3076" s="14">
        <f>YEAR(T3076)</f>
        <v>2016</v>
      </c>
    </row>
    <row r="3077" spans="1:21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>ROUND(((E3077 / D3077)*100), 0)</f>
        <v>9</v>
      </c>
      <c r="P3077">
        <f>IF(L3077&lt;&gt;0, ROUND(E3077/L3077, 2), 0)</f>
        <v>64.8</v>
      </c>
      <c r="Q3077" s="5" t="str">
        <f>LEFT(N3077, SEARCH("/",N3077,1)-1)</f>
        <v>theater</v>
      </c>
      <c r="R3077" s="5" t="str">
        <f>RIGHT(N3077, LEN(N3077) - LEN(Q3077) - 1)</f>
        <v>spaces</v>
      </c>
      <c r="S3077" s="11">
        <f>(((J3077/60)/60)/24)+DATE(1970,1,1)</f>
        <v>42551.102314814809</v>
      </c>
      <c r="T3077" s="12">
        <f>(((I3077/60)/60)/24)+DATE(1970,1,1)</f>
        <v>42601.102314814809</v>
      </c>
      <c r="U3077" s="14">
        <f>YEAR(T3077)</f>
        <v>2016</v>
      </c>
    </row>
    <row r="3078" spans="1:21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>ROUND(((E3078 / D3078)*100), 0)</f>
        <v>15</v>
      </c>
      <c r="P3078">
        <f>IF(L3078&lt;&gt;0, ROUND(E3078/L3078, 2), 0)</f>
        <v>30.12</v>
      </c>
      <c r="Q3078" s="5" t="str">
        <f>LEFT(N3078, SEARCH("/",N3078,1)-1)</f>
        <v>theater</v>
      </c>
      <c r="R3078" s="5" t="str">
        <f>RIGHT(N3078, LEN(N3078) - LEN(Q3078) - 1)</f>
        <v>spaces</v>
      </c>
      <c r="S3078" s="11">
        <f>(((J3078/60)/60)/24)+DATE(1970,1,1)</f>
        <v>42226.651886574073</v>
      </c>
      <c r="T3078" s="12">
        <f>(((I3078/60)/60)/24)+DATE(1970,1,1)</f>
        <v>42286.651886574073</v>
      </c>
      <c r="U3078" s="14">
        <f>YEAR(T3078)</f>
        <v>2015</v>
      </c>
    </row>
    <row r="3079" spans="1:21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>ROUND(((E3079 / D3079)*100), 0)</f>
        <v>0</v>
      </c>
      <c r="P3079">
        <f>IF(L3079&lt;&gt;0, ROUND(E3079/L3079, 2), 0)</f>
        <v>52.5</v>
      </c>
      <c r="Q3079" s="5" t="str">
        <f>LEFT(N3079, SEARCH("/",N3079,1)-1)</f>
        <v>theater</v>
      </c>
      <c r="R3079" s="5" t="str">
        <f>RIGHT(N3079, LEN(N3079) - LEN(Q3079) - 1)</f>
        <v>spaces</v>
      </c>
      <c r="S3079" s="11">
        <f>(((J3079/60)/60)/24)+DATE(1970,1,1)</f>
        <v>42766.956921296296</v>
      </c>
      <c r="T3079" s="12">
        <f>(((I3079/60)/60)/24)+DATE(1970,1,1)</f>
        <v>42796.956921296296</v>
      </c>
      <c r="U3079" s="14">
        <f>YEAR(T3079)</f>
        <v>2017</v>
      </c>
    </row>
    <row r="3080" spans="1:21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>ROUND(((E3080 / D3080)*100), 0)</f>
        <v>0</v>
      </c>
      <c r="P3080">
        <f>IF(L3080&lt;&gt;0, ROUND(E3080/L3080, 2), 0)</f>
        <v>23.67</v>
      </c>
      <c r="Q3080" s="5" t="str">
        <f>LEFT(N3080, SEARCH("/",N3080,1)-1)</f>
        <v>theater</v>
      </c>
      <c r="R3080" s="5" t="str">
        <f>RIGHT(N3080, LEN(N3080) - LEN(Q3080) - 1)</f>
        <v>spaces</v>
      </c>
      <c r="S3080" s="11">
        <f>(((J3080/60)/60)/24)+DATE(1970,1,1)</f>
        <v>42031.138831018514</v>
      </c>
      <c r="T3080" s="12">
        <f>(((I3080/60)/60)/24)+DATE(1970,1,1)</f>
        <v>42061.138831018514</v>
      </c>
      <c r="U3080" s="14">
        <f>YEAR(T3080)</f>
        <v>2015</v>
      </c>
    </row>
    <row r="3081" spans="1:21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>ROUND(((E3081 / D3081)*100), 0)</f>
        <v>1</v>
      </c>
      <c r="P3081">
        <f>IF(L3081&lt;&gt;0, ROUND(E3081/L3081, 2), 0)</f>
        <v>415.78</v>
      </c>
      <c r="Q3081" s="5" t="str">
        <f>LEFT(N3081, SEARCH("/",N3081,1)-1)</f>
        <v>theater</v>
      </c>
      <c r="R3081" s="5" t="str">
        <f>RIGHT(N3081, LEN(N3081) - LEN(Q3081) - 1)</f>
        <v>spaces</v>
      </c>
      <c r="S3081" s="11">
        <f>(((J3081/60)/60)/24)+DATE(1970,1,1)</f>
        <v>42055.713368055556</v>
      </c>
      <c r="T3081" s="12">
        <f>(((I3081/60)/60)/24)+DATE(1970,1,1)</f>
        <v>42085.671701388885</v>
      </c>
      <c r="U3081" s="14">
        <f>YEAR(T3081)</f>
        <v>2015</v>
      </c>
    </row>
    <row r="3082" spans="1:21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>ROUND(((E3082 / D3082)*100), 0)</f>
        <v>0</v>
      </c>
      <c r="P3082">
        <f>IF(L3082&lt;&gt;0, ROUND(E3082/L3082, 2), 0)</f>
        <v>53.71</v>
      </c>
      <c r="Q3082" s="5" t="str">
        <f>LEFT(N3082, SEARCH("/",N3082,1)-1)</f>
        <v>theater</v>
      </c>
      <c r="R3082" s="5" t="str">
        <f>RIGHT(N3082, LEN(N3082) - LEN(Q3082) - 1)</f>
        <v>spaces</v>
      </c>
      <c r="S3082" s="11">
        <f>(((J3082/60)/60)/24)+DATE(1970,1,1)</f>
        <v>41940.028287037036</v>
      </c>
      <c r="T3082" s="12">
        <f>(((I3082/60)/60)/24)+DATE(1970,1,1)</f>
        <v>42000.0699537037</v>
      </c>
      <c r="U3082" s="14">
        <f>YEAR(T3082)</f>
        <v>2014</v>
      </c>
    </row>
    <row r="3083" spans="1:21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>ROUND(((E3083 / D3083)*100), 0)</f>
        <v>0</v>
      </c>
      <c r="P3083">
        <f>IF(L3083&lt;&gt;0, ROUND(E3083/L3083, 2), 0)</f>
        <v>420.6</v>
      </c>
      <c r="Q3083" s="5" t="str">
        <f>LEFT(N3083, SEARCH("/",N3083,1)-1)</f>
        <v>theater</v>
      </c>
      <c r="R3083" s="5" t="str">
        <f>RIGHT(N3083, LEN(N3083) - LEN(Q3083) - 1)</f>
        <v>spaces</v>
      </c>
      <c r="S3083" s="11">
        <f>(((J3083/60)/60)/24)+DATE(1970,1,1)</f>
        <v>42237.181608796294</v>
      </c>
      <c r="T3083" s="12">
        <f>(((I3083/60)/60)/24)+DATE(1970,1,1)</f>
        <v>42267.181608796294</v>
      </c>
      <c r="U3083" s="14">
        <f>YEAR(T3083)</f>
        <v>2015</v>
      </c>
    </row>
    <row r="3084" spans="1:21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>ROUND(((E3084 / D3084)*100), 0)</f>
        <v>0</v>
      </c>
      <c r="P3084">
        <f>IF(L3084&lt;&gt;0, ROUND(E3084/L3084, 2), 0)</f>
        <v>0</v>
      </c>
      <c r="Q3084" s="5" t="str">
        <f>LEFT(N3084, SEARCH("/",N3084,1)-1)</f>
        <v>theater</v>
      </c>
      <c r="R3084" s="5" t="str">
        <f>RIGHT(N3084, LEN(N3084) - LEN(Q3084) - 1)</f>
        <v>spaces</v>
      </c>
      <c r="S3084" s="11">
        <f>(((J3084/60)/60)/24)+DATE(1970,1,1)</f>
        <v>42293.922986111109</v>
      </c>
      <c r="T3084" s="12">
        <f>(((I3084/60)/60)/24)+DATE(1970,1,1)</f>
        <v>42323.96465277778</v>
      </c>
      <c r="U3084" s="14">
        <f>YEAR(T3084)</f>
        <v>2015</v>
      </c>
    </row>
    <row r="3085" spans="1:21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>ROUND(((E3085 / D3085)*100), 0)</f>
        <v>0</v>
      </c>
      <c r="P3085">
        <f>IF(L3085&lt;&gt;0, ROUND(E3085/L3085, 2), 0)</f>
        <v>18.670000000000002</v>
      </c>
      <c r="Q3085" s="5" t="str">
        <f>LEFT(N3085, SEARCH("/",N3085,1)-1)</f>
        <v>theater</v>
      </c>
      <c r="R3085" s="5" t="str">
        <f>RIGHT(N3085, LEN(N3085) - LEN(Q3085) - 1)</f>
        <v>spaces</v>
      </c>
      <c r="S3085" s="11">
        <f>(((J3085/60)/60)/24)+DATE(1970,1,1)</f>
        <v>41853.563402777778</v>
      </c>
      <c r="T3085" s="12">
        <f>(((I3085/60)/60)/24)+DATE(1970,1,1)</f>
        <v>41883.208333333336</v>
      </c>
      <c r="U3085" s="14">
        <f>YEAR(T3085)</f>
        <v>2014</v>
      </c>
    </row>
    <row r="3086" spans="1:21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>ROUND(((E3086 / D3086)*100), 0)</f>
        <v>12</v>
      </c>
      <c r="P3086">
        <f>IF(L3086&lt;&gt;0, ROUND(E3086/L3086, 2), 0)</f>
        <v>78.33</v>
      </c>
      <c r="Q3086" s="5" t="str">
        <f>LEFT(N3086, SEARCH("/",N3086,1)-1)</f>
        <v>theater</v>
      </c>
      <c r="R3086" s="5" t="str">
        <f>RIGHT(N3086, LEN(N3086) - LEN(Q3086) - 1)</f>
        <v>spaces</v>
      </c>
      <c r="S3086" s="11">
        <f>(((J3086/60)/60)/24)+DATE(1970,1,1)</f>
        <v>42100.723738425921</v>
      </c>
      <c r="T3086" s="12">
        <f>(((I3086/60)/60)/24)+DATE(1970,1,1)</f>
        <v>42129.783333333333</v>
      </c>
      <c r="U3086" s="14">
        <f>YEAR(T3086)</f>
        <v>2015</v>
      </c>
    </row>
    <row r="3087" spans="1:21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>ROUND(((E3087 / D3087)*100), 0)</f>
        <v>2</v>
      </c>
      <c r="P3087">
        <f>IF(L3087&lt;&gt;0, ROUND(E3087/L3087, 2), 0)</f>
        <v>67.78</v>
      </c>
      <c r="Q3087" s="5" t="str">
        <f>LEFT(N3087, SEARCH("/",N3087,1)-1)</f>
        <v>theater</v>
      </c>
      <c r="R3087" s="5" t="str">
        <f>RIGHT(N3087, LEN(N3087) - LEN(Q3087) - 1)</f>
        <v>spaces</v>
      </c>
      <c r="S3087" s="11">
        <f>(((J3087/60)/60)/24)+DATE(1970,1,1)</f>
        <v>42246.883784722217</v>
      </c>
      <c r="T3087" s="12">
        <f>(((I3087/60)/60)/24)+DATE(1970,1,1)</f>
        <v>42276.883784722217</v>
      </c>
      <c r="U3087" s="14">
        <f>YEAR(T3087)</f>
        <v>2015</v>
      </c>
    </row>
    <row r="3088" spans="1:21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>ROUND(((E3088 / D3088)*100), 0)</f>
        <v>0</v>
      </c>
      <c r="P3088">
        <f>IF(L3088&lt;&gt;0, ROUND(E3088/L3088, 2), 0)</f>
        <v>16.670000000000002</v>
      </c>
      <c r="Q3088" s="5" t="str">
        <f>LEFT(N3088, SEARCH("/",N3088,1)-1)</f>
        <v>theater</v>
      </c>
      <c r="R3088" s="5" t="str">
        <f>RIGHT(N3088, LEN(N3088) - LEN(Q3088) - 1)</f>
        <v>spaces</v>
      </c>
      <c r="S3088" s="11">
        <f>(((J3088/60)/60)/24)+DATE(1970,1,1)</f>
        <v>42173.67082175926</v>
      </c>
      <c r="T3088" s="12">
        <f>(((I3088/60)/60)/24)+DATE(1970,1,1)</f>
        <v>42233.67082175926</v>
      </c>
      <c r="U3088" s="14">
        <f>YEAR(T3088)</f>
        <v>2015</v>
      </c>
    </row>
    <row r="3089" spans="1:21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>ROUND(((E3089 / D3089)*100), 0)</f>
        <v>1</v>
      </c>
      <c r="P3089">
        <f>IF(L3089&lt;&gt;0, ROUND(E3089/L3089, 2), 0)</f>
        <v>62.5</v>
      </c>
      <c r="Q3089" s="5" t="str">
        <f>LEFT(N3089, SEARCH("/",N3089,1)-1)</f>
        <v>theater</v>
      </c>
      <c r="R3089" s="5" t="str">
        <f>RIGHT(N3089, LEN(N3089) - LEN(Q3089) - 1)</f>
        <v>spaces</v>
      </c>
      <c r="S3089" s="11">
        <f>(((J3089/60)/60)/24)+DATE(1970,1,1)</f>
        <v>42665.150347222225</v>
      </c>
      <c r="T3089" s="12">
        <f>(((I3089/60)/60)/24)+DATE(1970,1,1)</f>
        <v>42725.192013888889</v>
      </c>
      <c r="U3089" s="14">
        <f>YEAR(T3089)</f>
        <v>2016</v>
      </c>
    </row>
    <row r="3090" spans="1:21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>ROUND(((E3090 / D3090)*100), 0)</f>
        <v>0</v>
      </c>
      <c r="P3090">
        <f>IF(L3090&lt;&gt;0, ROUND(E3090/L3090, 2), 0)</f>
        <v>42</v>
      </c>
      <c r="Q3090" s="5" t="str">
        <f>LEFT(N3090, SEARCH("/",N3090,1)-1)</f>
        <v>theater</v>
      </c>
      <c r="R3090" s="5" t="str">
        <f>RIGHT(N3090, LEN(N3090) - LEN(Q3090) - 1)</f>
        <v>spaces</v>
      </c>
      <c r="S3090" s="11">
        <f>(((J3090/60)/60)/24)+DATE(1970,1,1)</f>
        <v>41981.57230324074</v>
      </c>
      <c r="T3090" s="12">
        <f>(((I3090/60)/60)/24)+DATE(1970,1,1)</f>
        <v>42012.570138888885</v>
      </c>
      <c r="U3090" s="14">
        <f>YEAR(T3090)</f>
        <v>2015</v>
      </c>
    </row>
    <row r="3091" spans="1:21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>ROUND(((E3091 / D3091)*100), 0)</f>
        <v>23</v>
      </c>
      <c r="P3091">
        <f>IF(L3091&lt;&gt;0, ROUND(E3091/L3091, 2), 0)</f>
        <v>130.09</v>
      </c>
      <c r="Q3091" s="5" t="str">
        <f>LEFT(N3091, SEARCH("/",N3091,1)-1)</f>
        <v>theater</v>
      </c>
      <c r="R3091" s="5" t="str">
        <f>RIGHT(N3091, LEN(N3091) - LEN(Q3091) - 1)</f>
        <v>spaces</v>
      </c>
      <c r="S3091" s="11">
        <f>(((J3091/60)/60)/24)+DATE(1970,1,1)</f>
        <v>42528.542627314819</v>
      </c>
      <c r="T3091" s="12">
        <f>(((I3091/60)/60)/24)+DATE(1970,1,1)</f>
        <v>42560.082638888889</v>
      </c>
      <c r="U3091" s="14">
        <f>YEAR(T3091)</f>
        <v>2016</v>
      </c>
    </row>
    <row r="3092" spans="1:21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>ROUND(((E3092 / D3092)*100), 0)</f>
        <v>5</v>
      </c>
      <c r="P3092">
        <f>IF(L3092&lt;&gt;0, ROUND(E3092/L3092, 2), 0)</f>
        <v>1270.22</v>
      </c>
      <c r="Q3092" s="5" t="str">
        <f>LEFT(N3092, SEARCH("/",N3092,1)-1)</f>
        <v>theater</v>
      </c>
      <c r="R3092" s="5" t="str">
        <f>RIGHT(N3092, LEN(N3092) - LEN(Q3092) - 1)</f>
        <v>spaces</v>
      </c>
      <c r="S3092" s="11">
        <f>(((J3092/60)/60)/24)+DATE(1970,1,1)</f>
        <v>42065.818807870368</v>
      </c>
      <c r="T3092" s="12">
        <f>(((I3092/60)/60)/24)+DATE(1970,1,1)</f>
        <v>42125.777141203704</v>
      </c>
      <c r="U3092" s="14">
        <f>YEAR(T3092)</f>
        <v>2015</v>
      </c>
    </row>
    <row r="3093" spans="1:21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>ROUND(((E3093 / D3093)*100), 0)</f>
        <v>16</v>
      </c>
      <c r="P3093">
        <f>IF(L3093&lt;&gt;0, ROUND(E3093/L3093, 2), 0)</f>
        <v>88.44</v>
      </c>
      <c r="Q3093" s="5" t="str">
        <f>LEFT(N3093, SEARCH("/",N3093,1)-1)</f>
        <v>theater</v>
      </c>
      <c r="R3093" s="5" t="str">
        <f>RIGHT(N3093, LEN(N3093) - LEN(Q3093) - 1)</f>
        <v>spaces</v>
      </c>
      <c r="S3093" s="11">
        <f>(((J3093/60)/60)/24)+DATE(1970,1,1)</f>
        <v>42566.948414351849</v>
      </c>
      <c r="T3093" s="12">
        <f>(((I3093/60)/60)/24)+DATE(1970,1,1)</f>
        <v>42596.948414351849</v>
      </c>
      <c r="U3093" s="14">
        <f>YEAR(T3093)</f>
        <v>2016</v>
      </c>
    </row>
    <row r="3094" spans="1:21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>ROUND(((E3094 / D3094)*100), 0)</f>
        <v>1</v>
      </c>
      <c r="P3094">
        <f>IF(L3094&lt;&gt;0, ROUND(E3094/L3094, 2), 0)</f>
        <v>56.34</v>
      </c>
      <c r="Q3094" s="5" t="str">
        <f>LEFT(N3094, SEARCH("/",N3094,1)-1)</f>
        <v>theater</v>
      </c>
      <c r="R3094" s="5" t="str">
        <f>RIGHT(N3094, LEN(N3094) - LEN(Q3094) - 1)</f>
        <v>spaces</v>
      </c>
      <c r="S3094" s="11">
        <f>(((J3094/60)/60)/24)+DATE(1970,1,1)</f>
        <v>42255.619351851856</v>
      </c>
      <c r="T3094" s="12">
        <f>(((I3094/60)/60)/24)+DATE(1970,1,1)</f>
        <v>42292.916666666672</v>
      </c>
      <c r="U3094" s="14">
        <f>YEAR(T3094)</f>
        <v>2015</v>
      </c>
    </row>
    <row r="3095" spans="1:21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>ROUND(((E3095 / D3095)*100), 0)</f>
        <v>23</v>
      </c>
      <c r="P3095">
        <f>IF(L3095&lt;&gt;0, ROUND(E3095/L3095, 2), 0)</f>
        <v>53.53</v>
      </c>
      <c r="Q3095" s="5" t="str">
        <f>LEFT(N3095, SEARCH("/",N3095,1)-1)</f>
        <v>theater</v>
      </c>
      <c r="R3095" s="5" t="str">
        <f>RIGHT(N3095, LEN(N3095) - LEN(Q3095) - 1)</f>
        <v>spaces</v>
      </c>
      <c r="S3095" s="11">
        <f>(((J3095/60)/60)/24)+DATE(1970,1,1)</f>
        <v>41760.909039351849</v>
      </c>
      <c r="T3095" s="12">
        <f>(((I3095/60)/60)/24)+DATE(1970,1,1)</f>
        <v>41791.165972222225</v>
      </c>
      <c r="U3095" s="14">
        <f>YEAR(T3095)</f>
        <v>2014</v>
      </c>
    </row>
    <row r="3096" spans="1:21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>ROUND(((E3096 / D3096)*100), 0)</f>
        <v>0</v>
      </c>
      <c r="P3096">
        <f>IF(L3096&lt;&gt;0, ROUND(E3096/L3096, 2), 0)</f>
        <v>25</v>
      </c>
      <c r="Q3096" s="5" t="str">
        <f>LEFT(N3096, SEARCH("/",N3096,1)-1)</f>
        <v>theater</v>
      </c>
      <c r="R3096" s="5" t="str">
        <f>RIGHT(N3096, LEN(N3096) - LEN(Q3096) - 1)</f>
        <v>spaces</v>
      </c>
      <c r="S3096" s="11">
        <f>(((J3096/60)/60)/24)+DATE(1970,1,1)</f>
        <v>42207.795787037037</v>
      </c>
      <c r="T3096" s="12">
        <f>(((I3096/60)/60)/24)+DATE(1970,1,1)</f>
        <v>42267.795787037037</v>
      </c>
      <c r="U3096" s="14">
        <f>YEAR(T3096)</f>
        <v>2015</v>
      </c>
    </row>
    <row r="3097" spans="1:21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>ROUND(((E3097 / D3097)*100), 0)</f>
        <v>0</v>
      </c>
      <c r="P3097">
        <f>IF(L3097&lt;&gt;0, ROUND(E3097/L3097, 2), 0)</f>
        <v>50</v>
      </c>
      <c r="Q3097" s="5" t="str">
        <f>LEFT(N3097, SEARCH("/",N3097,1)-1)</f>
        <v>theater</v>
      </c>
      <c r="R3097" s="5" t="str">
        <f>RIGHT(N3097, LEN(N3097) - LEN(Q3097) - 1)</f>
        <v>spaces</v>
      </c>
      <c r="S3097" s="11">
        <f>(((J3097/60)/60)/24)+DATE(1970,1,1)</f>
        <v>42523.025231481486</v>
      </c>
      <c r="T3097" s="12">
        <f>(((I3097/60)/60)/24)+DATE(1970,1,1)</f>
        <v>42583.025231481486</v>
      </c>
      <c r="U3097" s="14">
        <f>YEAR(T3097)</f>
        <v>2016</v>
      </c>
    </row>
    <row r="3098" spans="1:21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>ROUND(((E3098 / D3098)*100), 0)</f>
        <v>4</v>
      </c>
      <c r="P3098">
        <f>IF(L3098&lt;&gt;0, ROUND(E3098/L3098, 2), 0)</f>
        <v>56.79</v>
      </c>
      <c r="Q3098" s="5" t="str">
        <f>LEFT(N3098, SEARCH("/",N3098,1)-1)</f>
        <v>theater</v>
      </c>
      <c r="R3098" s="5" t="str">
        <f>RIGHT(N3098, LEN(N3098) - LEN(Q3098) - 1)</f>
        <v>spaces</v>
      </c>
      <c r="S3098" s="11">
        <f>(((J3098/60)/60)/24)+DATE(1970,1,1)</f>
        <v>42114.825532407413</v>
      </c>
      <c r="T3098" s="12">
        <f>(((I3098/60)/60)/24)+DATE(1970,1,1)</f>
        <v>42144.825532407413</v>
      </c>
      <c r="U3098" s="14">
        <f>YEAR(T3098)</f>
        <v>2015</v>
      </c>
    </row>
    <row r="3099" spans="1:21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>ROUND(((E3099 / D3099)*100), 0)</f>
        <v>17</v>
      </c>
      <c r="P3099">
        <f>IF(L3099&lt;&gt;0, ROUND(E3099/L3099, 2), 0)</f>
        <v>40.83</v>
      </c>
      <c r="Q3099" s="5" t="str">
        <f>LEFT(N3099, SEARCH("/",N3099,1)-1)</f>
        <v>theater</v>
      </c>
      <c r="R3099" s="5" t="str">
        <f>RIGHT(N3099, LEN(N3099) - LEN(Q3099) - 1)</f>
        <v>spaces</v>
      </c>
      <c r="S3099" s="11">
        <f>(((J3099/60)/60)/24)+DATE(1970,1,1)</f>
        <v>42629.503483796296</v>
      </c>
      <c r="T3099" s="12">
        <f>(((I3099/60)/60)/24)+DATE(1970,1,1)</f>
        <v>42650.583333333328</v>
      </c>
      <c r="U3099" s="14">
        <f>YEAR(T3099)</f>
        <v>2016</v>
      </c>
    </row>
    <row r="3100" spans="1:21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>ROUND(((E3100 / D3100)*100), 0)</f>
        <v>4</v>
      </c>
      <c r="P3100">
        <f>IF(L3100&lt;&gt;0, ROUND(E3100/L3100, 2), 0)</f>
        <v>65.11</v>
      </c>
      <c r="Q3100" s="5" t="str">
        <f>LEFT(N3100, SEARCH("/",N3100,1)-1)</f>
        <v>theater</v>
      </c>
      <c r="R3100" s="5" t="str">
        <f>RIGHT(N3100, LEN(N3100) - LEN(Q3100) - 1)</f>
        <v>spaces</v>
      </c>
      <c r="S3100" s="11">
        <f>(((J3100/60)/60)/24)+DATE(1970,1,1)</f>
        <v>42359.792233796295</v>
      </c>
      <c r="T3100" s="12">
        <f>(((I3100/60)/60)/24)+DATE(1970,1,1)</f>
        <v>42408.01180555555</v>
      </c>
      <c r="U3100" s="14">
        <f>YEAR(T3100)</f>
        <v>2016</v>
      </c>
    </row>
    <row r="3101" spans="1:21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>ROUND(((E3101 / D3101)*100), 0)</f>
        <v>14</v>
      </c>
      <c r="P3101">
        <f>IF(L3101&lt;&gt;0, ROUND(E3101/L3101, 2), 0)</f>
        <v>55.6</v>
      </c>
      <c r="Q3101" s="5" t="str">
        <f>LEFT(N3101, SEARCH("/",N3101,1)-1)</f>
        <v>theater</v>
      </c>
      <c r="R3101" s="5" t="str">
        <f>RIGHT(N3101, LEN(N3101) - LEN(Q3101) - 1)</f>
        <v>spaces</v>
      </c>
      <c r="S3101" s="11">
        <f>(((J3101/60)/60)/24)+DATE(1970,1,1)</f>
        <v>42382.189710648148</v>
      </c>
      <c r="T3101" s="12">
        <f>(((I3101/60)/60)/24)+DATE(1970,1,1)</f>
        <v>42412.189710648148</v>
      </c>
      <c r="U3101" s="14">
        <f>YEAR(T3101)</f>
        <v>2016</v>
      </c>
    </row>
    <row r="3102" spans="1:21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>ROUND(((E3102 / D3102)*100), 0)</f>
        <v>15</v>
      </c>
      <c r="P3102">
        <f>IF(L3102&lt;&gt;0, ROUND(E3102/L3102, 2), 0)</f>
        <v>140.54</v>
      </c>
      <c r="Q3102" s="5" t="str">
        <f>LEFT(N3102, SEARCH("/",N3102,1)-1)</f>
        <v>theater</v>
      </c>
      <c r="R3102" s="5" t="str">
        <f>RIGHT(N3102, LEN(N3102) - LEN(Q3102) - 1)</f>
        <v>spaces</v>
      </c>
      <c r="S3102" s="11">
        <f>(((J3102/60)/60)/24)+DATE(1970,1,1)</f>
        <v>41902.622395833336</v>
      </c>
      <c r="T3102" s="12">
        <f>(((I3102/60)/60)/24)+DATE(1970,1,1)</f>
        <v>41932.622395833336</v>
      </c>
      <c r="U3102" s="14">
        <f>YEAR(T3102)</f>
        <v>2014</v>
      </c>
    </row>
    <row r="3103" spans="1:21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>ROUND(((E3103 / D3103)*100), 0)</f>
        <v>12</v>
      </c>
      <c r="P3103">
        <f>IF(L3103&lt;&gt;0, ROUND(E3103/L3103, 2), 0)</f>
        <v>25</v>
      </c>
      <c r="Q3103" s="5" t="str">
        <f>LEFT(N3103, SEARCH("/",N3103,1)-1)</f>
        <v>theater</v>
      </c>
      <c r="R3103" s="5" t="str">
        <f>RIGHT(N3103, LEN(N3103) - LEN(Q3103) - 1)</f>
        <v>spaces</v>
      </c>
      <c r="S3103" s="11">
        <f>(((J3103/60)/60)/24)+DATE(1970,1,1)</f>
        <v>42171.383530092593</v>
      </c>
      <c r="T3103" s="12">
        <f>(((I3103/60)/60)/24)+DATE(1970,1,1)</f>
        <v>42201.330555555556</v>
      </c>
      <c r="U3103" s="14">
        <f>YEAR(T3103)</f>
        <v>2015</v>
      </c>
    </row>
    <row r="3104" spans="1:21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>ROUND(((E3104 / D3104)*100), 0)</f>
        <v>39</v>
      </c>
      <c r="P3104">
        <f>IF(L3104&lt;&gt;0, ROUND(E3104/L3104, 2), 0)</f>
        <v>69.53</v>
      </c>
      <c r="Q3104" s="5" t="str">
        <f>LEFT(N3104, SEARCH("/",N3104,1)-1)</f>
        <v>theater</v>
      </c>
      <c r="R3104" s="5" t="str">
        <f>RIGHT(N3104, LEN(N3104) - LEN(Q3104) - 1)</f>
        <v>spaces</v>
      </c>
      <c r="S3104" s="11">
        <f>(((J3104/60)/60)/24)+DATE(1970,1,1)</f>
        <v>42555.340486111112</v>
      </c>
      <c r="T3104" s="12">
        <f>(((I3104/60)/60)/24)+DATE(1970,1,1)</f>
        <v>42605.340486111112</v>
      </c>
      <c r="U3104" s="14">
        <f>YEAR(T3104)</f>
        <v>2016</v>
      </c>
    </row>
    <row r="3105" spans="1:21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>ROUND(((E3105 / D3105)*100), 0)</f>
        <v>0</v>
      </c>
      <c r="P3105">
        <f>IF(L3105&lt;&gt;0, ROUND(E3105/L3105, 2), 0)</f>
        <v>5.5</v>
      </c>
      <c r="Q3105" s="5" t="str">
        <f>LEFT(N3105, SEARCH("/",N3105,1)-1)</f>
        <v>theater</v>
      </c>
      <c r="R3105" s="5" t="str">
        <f>RIGHT(N3105, LEN(N3105) - LEN(Q3105) - 1)</f>
        <v>spaces</v>
      </c>
      <c r="S3105" s="11">
        <f>(((J3105/60)/60)/24)+DATE(1970,1,1)</f>
        <v>42107.156319444446</v>
      </c>
      <c r="T3105" s="12">
        <f>(((I3105/60)/60)/24)+DATE(1970,1,1)</f>
        <v>42167.156319444446</v>
      </c>
      <c r="U3105" s="14">
        <f>YEAR(T3105)</f>
        <v>2015</v>
      </c>
    </row>
    <row r="3106" spans="1:21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>ROUND(((E3106 / D3106)*100), 0)</f>
        <v>30</v>
      </c>
      <c r="P3106">
        <f>IF(L3106&lt;&gt;0, ROUND(E3106/L3106, 2), 0)</f>
        <v>237</v>
      </c>
      <c r="Q3106" s="5" t="str">
        <f>LEFT(N3106, SEARCH("/",N3106,1)-1)</f>
        <v>theater</v>
      </c>
      <c r="R3106" s="5" t="str">
        <f>RIGHT(N3106, LEN(N3106) - LEN(Q3106) - 1)</f>
        <v>spaces</v>
      </c>
      <c r="S3106" s="11">
        <f>(((J3106/60)/60)/24)+DATE(1970,1,1)</f>
        <v>42006.908692129626</v>
      </c>
      <c r="T3106" s="12">
        <f>(((I3106/60)/60)/24)+DATE(1970,1,1)</f>
        <v>42038.083333333328</v>
      </c>
      <c r="U3106" s="14">
        <f>YEAR(T3106)</f>
        <v>2015</v>
      </c>
    </row>
    <row r="3107" spans="1:21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>ROUND(((E3107 / D3107)*100), 0)</f>
        <v>42</v>
      </c>
      <c r="P3107">
        <f>IF(L3107&lt;&gt;0, ROUND(E3107/L3107, 2), 0)</f>
        <v>79.87</v>
      </c>
      <c r="Q3107" s="5" t="str">
        <f>LEFT(N3107, SEARCH("/",N3107,1)-1)</f>
        <v>theater</v>
      </c>
      <c r="R3107" s="5" t="str">
        <f>RIGHT(N3107, LEN(N3107) - LEN(Q3107) - 1)</f>
        <v>spaces</v>
      </c>
      <c r="S3107" s="11">
        <f>(((J3107/60)/60)/24)+DATE(1970,1,1)</f>
        <v>41876.718935185185</v>
      </c>
      <c r="T3107" s="12">
        <f>(((I3107/60)/60)/24)+DATE(1970,1,1)</f>
        <v>41931.208333333336</v>
      </c>
      <c r="U3107" s="14">
        <f>YEAR(T3107)</f>
        <v>2014</v>
      </c>
    </row>
    <row r="3108" spans="1:21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>ROUND(((E3108 / D3108)*100), 0)</f>
        <v>4</v>
      </c>
      <c r="P3108">
        <f>IF(L3108&lt;&gt;0, ROUND(E3108/L3108, 2), 0)</f>
        <v>10.25</v>
      </c>
      <c r="Q3108" s="5" t="str">
        <f>LEFT(N3108, SEARCH("/",N3108,1)-1)</f>
        <v>theater</v>
      </c>
      <c r="R3108" s="5" t="str">
        <f>RIGHT(N3108, LEN(N3108) - LEN(Q3108) - 1)</f>
        <v>spaces</v>
      </c>
      <c r="S3108" s="11">
        <f>(((J3108/60)/60)/24)+DATE(1970,1,1)</f>
        <v>42241.429120370376</v>
      </c>
      <c r="T3108" s="12">
        <f>(((I3108/60)/60)/24)+DATE(1970,1,1)</f>
        <v>42263.916666666672</v>
      </c>
      <c r="U3108" s="14">
        <f>YEAR(T3108)</f>
        <v>2015</v>
      </c>
    </row>
    <row r="3109" spans="1:21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>ROUND(((E3109 / D3109)*100), 0)</f>
        <v>20</v>
      </c>
      <c r="P3109">
        <f>IF(L3109&lt;&gt;0, ROUND(E3109/L3109, 2), 0)</f>
        <v>272.58999999999997</v>
      </c>
      <c r="Q3109" s="5" t="str">
        <f>LEFT(N3109, SEARCH("/",N3109,1)-1)</f>
        <v>theater</v>
      </c>
      <c r="R3109" s="5" t="str">
        <f>RIGHT(N3109, LEN(N3109) - LEN(Q3109) - 1)</f>
        <v>spaces</v>
      </c>
      <c r="S3109" s="11">
        <f>(((J3109/60)/60)/24)+DATE(1970,1,1)</f>
        <v>42128.814247685179</v>
      </c>
      <c r="T3109" s="12">
        <f>(((I3109/60)/60)/24)+DATE(1970,1,1)</f>
        <v>42135.814247685179</v>
      </c>
      <c r="U3109" s="14">
        <f>YEAR(T3109)</f>
        <v>2015</v>
      </c>
    </row>
    <row r="3110" spans="1:21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>ROUND(((E3110 / D3110)*100), 0)</f>
        <v>0</v>
      </c>
      <c r="P3110">
        <f>IF(L3110&lt;&gt;0, ROUND(E3110/L3110, 2), 0)</f>
        <v>13</v>
      </c>
      <c r="Q3110" s="5" t="str">
        <f>LEFT(N3110, SEARCH("/",N3110,1)-1)</f>
        <v>theater</v>
      </c>
      <c r="R3110" s="5" t="str">
        <f>RIGHT(N3110, LEN(N3110) - LEN(Q3110) - 1)</f>
        <v>spaces</v>
      </c>
      <c r="S3110" s="11">
        <f>(((J3110/60)/60)/24)+DATE(1970,1,1)</f>
        <v>42062.680486111116</v>
      </c>
      <c r="T3110" s="12">
        <f>(((I3110/60)/60)/24)+DATE(1970,1,1)</f>
        <v>42122.638819444444</v>
      </c>
      <c r="U3110" s="14">
        <f>YEAR(T3110)</f>
        <v>2015</v>
      </c>
    </row>
    <row r="3111" spans="1:21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>ROUND(((E3111 / D3111)*100), 0)</f>
        <v>25</v>
      </c>
      <c r="P3111">
        <f>IF(L3111&lt;&gt;0, ROUND(E3111/L3111, 2), 0)</f>
        <v>58.18</v>
      </c>
      <c r="Q3111" s="5" t="str">
        <f>LEFT(N3111, SEARCH("/",N3111,1)-1)</f>
        <v>theater</v>
      </c>
      <c r="R3111" s="5" t="str">
        <f>RIGHT(N3111, LEN(N3111) - LEN(Q3111) - 1)</f>
        <v>spaces</v>
      </c>
      <c r="S3111" s="11">
        <f>(((J3111/60)/60)/24)+DATE(1970,1,1)</f>
        <v>41844.125115740739</v>
      </c>
      <c r="T3111" s="12">
        <f>(((I3111/60)/60)/24)+DATE(1970,1,1)</f>
        <v>41879.125115740739</v>
      </c>
      <c r="U3111" s="14">
        <f>YEAR(T3111)</f>
        <v>2014</v>
      </c>
    </row>
    <row r="3112" spans="1:21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>ROUND(((E3112 / D3112)*100), 0)</f>
        <v>0</v>
      </c>
      <c r="P3112">
        <f>IF(L3112&lt;&gt;0, ROUND(E3112/L3112, 2), 0)</f>
        <v>10</v>
      </c>
      <c r="Q3112" s="5" t="str">
        <f>LEFT(N3112, SEARCH("/",N3112,1)-1)</f>
        <v>theater</v>
      </c>
      <c r="R3112" s="5" t="str">
        <f>RIGHT(N3112, LEN(N3112) - LEN(Q3112) - 1)</f>
        <v>spaces</v>
      </c>
      <c r="S3112" s="11">
        <f>(((J3112/60)/60)/24)+DATE(1970,1,1)</f>
        <v>42745.031469907408</v>
      </c>
      <c r="T3112" s="12">
        <f>(((I3112/60)/60)/24)+DATE(1970,1,1)</f>
        <v>42785.031469907408</v>
      </c>
      <c r="U3112" s="14">
        <f>YEAR(T3112)</f>
        <v>2017</v>
      </c>
    </row>
    <row r="3113" spans="1:21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>ROUND(((E3113 / D3113)*100), 0)</f>
        <v>27</v>
      </c>
      <c r="P3113">
        <f>IF(L3113&lt;&gt;0, ROUND(E3113/L3113, 2), 0)</f>
        <v>70.11</v>
      </c>
      <c r="Q3113" s="5" t="str">
        <f>LEFT(N3113, SEARCH("/",N3113,1)-1)</f>
        <v>theater</v>
      </c>
      <c r="R3113" s="5" t="str">
        <f>RIGHT(N3113, LEN(N3113) - LEN(Q3113) - 1)</f>
        <v>spaces</v>
      </c>
      <c r="S3113" s="11">
        <f>(((J3113/60)/60)/24)+DATE(1970,1,1)</f>
        <v>41885.595138888886</v>
      </c>
      <c r="T3113" s="12">
        <f>(((I3113/60)/60)/24)+DATE(1970,1,1)</f>
        <v>41916.595138888886</v>
      </c>
      <c r="U3113" s="14">
        <f>YEAR(T3113)</f>
        <v>2014</v>
      </c>
    </row>
    <row r="3114" spans="1:21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>ROUND(((E3114 / D3114)*100), 0)</f>
        <v>5</v>
      </c>
      <c r="P3114">
        <f>IF(L3114&lt;&gt;0, ROUND(E3114/L3114, 2), 0)</f>
        <v>57.89</v>
      </c>
      <c r="Q3114" s="5" t="str">
        <f>LEFT(N3114, SEARCH("/",N3114,1)-1)</f>
        <v>theater</v>
      </c>
      <c r="R3114" s="5" t="str">
        <f>RIGHT(N3114, LEN(N3114) - LEN(Q3114) - 1)</f>
        <v>spaces</v>
      </c>
      <c r="S3114" s="11">
        <f>(((J3114/60)/60)/24)+DATE(1970,1,1)</f>
        <v>42615.121921296297</v>
      </c>
      <c r="T3114" s="12">
        <f>(((I3114/60)/60)/24)+DATE(1970,1,1)</f>
        <v>42675.121921296297</v>
      </c>
      <c r="U3114" s="14">
        <f>YEAR(T3114)</f>
        <v>2016</v>
      </c>
    </row>
    <row r="3115" spans="1:21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>ROUND(((E3115 / D3115)*100), 0)</f>
        <v>4</v>
      </c>
      <c r="P3115">
        <f>IF(L3115&lt;&gt;0, ROUND(E3115/L3115, 2), 0)</f>
        <v>125.27</v>
      </c>
      <c r="Q3115" s="5" t="str">
        <f>LEFT(N3115, SEARCH("/",N3115,1)-1)</f>
        <v>theater</v>
      </c>
      <c r="R3115" s="5" t="str">
        <f>RIGHT(N3115, LEN(N3115) - LEN(Q3115) - 1)</f>
        <v>spaces</v>
      </c>
      <c r="S3115" s="11">
        <f>(((J3115/60)/60)/24)+DATE(1970,1,1)</f>
        <v>42081.731273148151</v>
      </c>
      <c r="T3115" s="12">
        <f>(((I3115/60)/60)/24)+DATE(1970,1,1)</f>
        <v>42111.731273148151</v>
      </c>
      <c r="U3115" s="14">
        <f>YEAR(T3115)</f>
        <v>2015</v>
      </c>
    </row>
    <row r="3116" spans="1:21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>ROUND(((E3116 / D3116)*100), 0)</f>
        <v>0</v>
      </c>
      <c r="P3116">
        <f>IF(L3116&lt;&gt;0, ROUND(E3116/L3116, 2), 0)</f>
        <v>0</v>
      </c>
      <c r="Q3116" s="5" t="str">
        <f>LEFT(N3116, SEARCH("/",N3116,1)-1)</f>
        <v>theater</v>
      </c>
      <c r="R3116" s="5" t="str">
        <f>RIGHT(N3116, LEN(N3116) - LEN(Q3116) - 1)</f>
        <v>spaces</v>
      </c>
      <c r="S3116" s="11">
        <f>(((J3116/60)/60)/24)+DATE(1970,1,1)</f>
        <v>41843.632523148146</v>
      </c>
      <c r="T3116" s="12">
        <f>(((I3116/60)/60)/24)+DATE(1970,1,1)</f>
        <v>41903.632523148146</v>
      </c>
      <c r="U3116" s="14">
        <f>YEAR(T3116)</f>
        <v>2014</v>
      </c>
    </row>
    <row r="3117" spans="1:21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>ROUND(((E3117 / D3117)*100), 0)</f>
        <v>3</v>
      </c>
      <c r="P3117">
        <f>IF(L3117&lt;&gt;0, ROUND(E3117/L3117, 2), 0)</f>
        <v>300</v>
      </c>
      <c r="Q3117" s="5" t="str">
        <f>LEFT(N3117, SEARCH("/",N3117,1)-1)</f>
        <v>theater</v>
      </c>
      <c r="R3117" s="5" t="str">
        <f>RIGHT(N3117, LEN(N3117) - LEN(Q3117) - 1)</f>
        <v>spaces</v>
      </c>
      <c r="S3117" s="11">
        <f>(((J3117/60)/60)/24)+DATE(1970,1,1)</f>
        <v>42496.447071759263</v>
      </c>
      <c r="T3117" s="12">
        <f>(((I3117/60)/60)/24)+DATE(1970,1,1)</f>
        <v>42526.447071759263</v>
      </c>
      <c r="U3117" s="14">
        <f>YEAR(T3117)</f>
        <v>2016</v>
      </c>
    </row>
    <row r="3118" spans="1:21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>ROUND(((E3118 / D3118)*100), 0)</f>
        <v>57</v>
      </c>
      <c r="P3118">
        <f>IF(L3118&lt;&gt;0, ROUND(E3118/L3118, 2), 0)</f>
        <v>43</v>
      </c>
      <c r="Q3118" s="5" t="str">
        <f>LEFT(N3118, SEARCH("/",N3118,1)-1)</f>
        <v>theater</v>
      </c>
      <c r="R3118" s="5" t="str">
        <f>RIGHT(N3118, LEN(N3118) - LEN(Q3118) - 1)</f>
        <v>spaces</v>
      </c>
      <c r="S3118" s="11">
        <f>(((J3118/60)/60)/24)+DATE(1970,1,1)</f>
        <v>42081.515335648146</v>
      </c>
      <c r="T3118" s="12">
        <f>(((I3118/60)/60)/24)+DATE(1970,1,1)</f>
        <v>42095.515335648146</v>
      </c>
      <c r="U3118" s="14">
        <f>YEAR(T3118)</f>
        <v>2015</v>
      </c>
    </row>
    <row r="3119" spans="1:21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>ROUND(((E3119 / D3119)*100), 0)</f>
        <v>0</v>
      </c>
      <c r="P3119">
        <f>IF(L3119&lt;&gt;0, ROUND(E3119/L3119, 2), 0)</f>
        <v>1</v>
      </c>
      <c r="Q3119" s="5" t="str">
        <f>LEFT(N3119, SEARCH("/",N3119,1)-1)</f>
        <v>theater</v>
      </c>
      <c r="R3119" s="5" t="str">
        <f>RIGHT(N3119, LEN(N3119) - LEN(Q3119) - 1)</f>
        <v>spaces</v>
      </c>
      <c r="S3119" s="11">
        <f>(((J3119/60)/60)/24)+DATE(1970,1,1)</f>
        <v>42509.374537037031</v>
      </c>
      <c r="T3119" s="12">
        <f>(((I3119/60)/60)/24)+DATE(1970,1,1)</f>
        <v>42517.55</v>
      </c>
      <c r="U3119" s="14">
        <f>YEAR(T3119)</f>
        <v>2016</v>
      </c>
    </row>
    <row r="3120" spans="1:21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>ROUND(((E3120 / D3120)*100), 0)</f>
        <v>0</v>
      </c>
      <c r="P3120">
        <f>IF(L3120&lt;&gt;0, ROUND(E3120/L3120, 2), 0)</f>
        <v>775</v>
      </c>
      <c r="Q3120" s="5" t="str">
        <f>LEFT(N3120, SEARCH("/",N3120,1)-1)</f>
        <v>theater</v>
      </c>
      <c r="R3120" s="5" t="str">
        <f>RIGHT(N3120, LEN(N3120) - LEN(Q3120) - 1)</f>
        <v>spaces</v>
      </c>
      <c r="S3120" s="11">
        <f>(((J3120/60)/60)/24)+DATE(1970,1,1)</f>
        <v>42534.649571759262</v>
      </c>
      <c r="T3120" s="12">
        <f>(((I3120/60)/60)/24)+DATE(1970,1,1)</f>
        <v>42553.649571759262</v>
      </c>
      <c r="U3120" s="14">
        <f>YEAR(T3120)</f>
        <v>2016</v>
      </c>
    </row>
    <row r="3121" spans="1:21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>ROUND(((E3121 / D3121)*100), 0)</f>
        <v>0</v>
      </c>
      <c r="P3121">
        <f>IF(L3121&lt;&gt;0, ROUND(E3121/L3121, 2), 0)</f>
        <v>5</v>
      </c>
      <c r="Q3121" s="5" t="str">
        <f>LEFT(N3121, SEARCH("/",N3121,1)-1)</f>
        <v>theater</v>
      </c>
      <c r="R3121" s="5" t="str">
        <f>RIGHT(N3121, LEN(N3121) - LEN(Q3121) - 1)</f>
        <v>spaces</v>
      </c>
      <c r="S3121" s="11">
        <f>(((J3121/60)/60)/24)+DATE(1970,1,1)</f>
        <v>42060.04550925926</v>
      </c>
      <c r="T3121" s="12">
        <f>(((I3121/60)/60)/24)+DATE(1970,1,1)</f>
        <v>42090.003842592589</v>
      </c>
      <c r="U3121" s="14">
        <f>YEAR(T3121)</f>
        <v>2015</v>
      </c>
    </row>
    <row r="3122" spans="1:21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>ROUND(((E3122 / D3122)*100), 0)</f>
        <v>0</v>
      </c>
      <c r="P3122">
        <f>IF(L3122&lt;&gt;0, ROUND(E3122/L3122, 2), 0)</f>
        <v>12.8</v>
      </c>
      <c r="Q3122" s="5" t="str">
        <f>LEFT(N3122, SEARCH("/",N3122,1)-1)</f>
        <v>theater</v>
      </c>
      <c r="R3122" s="5" t="str">
        <f>RIGHT(N3122, LEN(N3122) - LEN(Q3122) - 1)</f>
        <v>spaces</v>
      </c>
      <c r="S3122" s="11">
        <f>(((J3122/60)/60)/24)+DATE(1970,1,1)</f>
        <v>42435.942083333335</v>
      </c>
      <c r="T3122" s="12">
        <f>(((I3122/60)/60)/24)+DATE(1970,1,1)</f>
        <v>42495.900416666671</v>
      </c>
      <c r="U3122" s="14">
        <f>YEAR(T3122)</f>
        <v>2016</v>
      </c>
    </row>
    <row r="3123" spans="1:21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>ROUND(((E3123 / D3123)*100), 0)</f>
        <v>1</v>
      </c>
      <c r="P3123">
        <f>IF(L3123&lt;&gt;0, ROUND(E3123/L3123, 2), 0)</f>
        <v>10</v>
      </c>
      <c r="Q3123" s="5" t="str">
        <f>LEFT(N3123, SEARCH("/",N3123,1)-1)</f>
        <v>theater</v>
      </c>
      <c r="R3123" s="5" t="str">
        <f>RIGHT(N3123, LEN(N3123) - LEN(Q3123) - 1)</f>
        <v>spaces</v>
      </c>
      <c r="S3123" s="11">
        <f>(((J3123/60)/60)/24)+DATE(1970,1,1)</f>
        <v>41848.679803240739</v>
      </c>
      <c r="T3123" s="12">
        <f>(((I3123/60)/60)/24)+DATE(1970,1,1)</f>
        <v>41908.679803240739</v>
      </c>
      <c r="U3123" s="14">
        <f>YEAR(T3123)</f>
        <v>2014</v>
      </c>
    </row>
    <row r="3124" spans="1:21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>ROUND(((E3124 / D3124)*100), 0)</f>
        <v>58</v>
      </c>
      <c r="P3124">
        <f>IF(L3124&lt;&gt;0, ROUND(E3124/L3124, 2), 0)</f>
        <v>58</v>
      </c>
      <c r="Q3124" s="5" t="str">
        <f>LEFT(N3124, SEARCH("/",N3124,1)-1)</f>
        <v>theater</v>
      </c>
      <c r="R3124" s="5" t="str">
        <f>RIGHT(N3124, LEN(N3124) - LEN(Q3124) - 1)</f>
        <v>spaces</v>
      </c>
      <c r="S3124" s="11">
        <f>(((J3124/60)/60)/24)+DATE(1970,1,1)</f>
        <v>42678.932083333333</v>
      </c>
      <c r="T3124" s="12">
        <f>(((I3124/60)/60)/24)+DATE(1970,1,1)</f>
        <v>42683.973750000005</v>
      </c>
      <c r="U3124" s="14">
        <f>YEAR(T3124)</f>
        <v>2016</v>
      </c>
    </row>
    <row r="3125" spans="1:21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>ROUND(((E3125 / D3125)*100), 0)</f>
        <v>68</v>
      </c>
      <c r="P3125">
        <f>IF(L3125&lt;&gt;0, ROUND(E3125/L3125, 2), 0)</f>
        <v>244.8</v>
      </c>
      <c r="Q3125" s="5" t="str">
        <f>LEFT(N3125, SEARCH("/",N3125,1)-1)</f>
        <v>theater</v>
      </c>
      <c r="R3125" s="5" t="str">
        <f>RIGHT(N3125, LEN(N3125) - LEN(Q3125) - 1)</f>
        <v>spaces</v>
      </c>
      <c r="S3125" s="11">
        <f>(((J3125/60)/60)/24)+DATE(1970,1,1)</f>
        <v>42530.993032407408</v>
      </c>
      <c r="T3125" s="12">
        <f>(((I3125/60)/60)/24)+DATE(1970,1,1)</f>
        <v>42560.993032407408</v>
      </c>
      <c r="U3125" s="14">
        <f>YEAR(T3125)</f>
        <v>2016</v>
      </c>
    </row>
    <row r="3126" spans="1:21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>ROUND(((E3126 / D3126)*100), 0)</f>
        <v>0</v>
      </c>
      <c r="P3126">
        <f>IF(L3126&lt;&gt;0, ROUND(E3126/L3126, 2), 0)</f>
        <v>6.5</v>
      </c>
      <c r="Q3126" s="5" t="str">
        <f>LEFT(N3126, SEARCH("/",N3126,1)-1)</f>
        <v>theater</v>
      </c>
      <c r="R3126" s="5" t="str">
        <f>RIGHT(N3126, LEN(N3126) - LEN(Q3126) - 1)</f>
        <v>spaces</v>
      </c>
      <c r="S3126" s="11">
        <f>(((J3126/60)/60)/24)+DATE(1970,1,1)</f>
        <v>41977.780104166668</v>
      </c>
      <c r="T3126" s="12">
        <f>(((I3126/60)/60)/24)+DATE(1970,1,1)</f>
        <v>42037.780104166668</v>
      </c>
      <c r="U3126" s="14">
        <f>YEAR(T3126)</f>
        <v>2015</v>
      </c>
    </row>
    <row r="3127" spans="1:21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>ROUND(((E3127 / D3127)*100), 0)</f>
        <v>0</v>
      </c>
      <c r="P3127">
        <f>IF(L3127&lt;&gt;0, ROUND(E3127/L3127, 2), 0)</f>
        <v>0</v>
      </c>
      <c r="Q3127" s="5" t="str">
        <f>LEFT(N3127, SEARCH("/",N3127,1)-1)</f>
        <v>theater</v>
      </c>
      <c r="R3127" s="5" t="str">
        <f>RIGHT(N3127, LEN(N3127) - LEN(Q3127) - 1)</f>
        <v>spaces</v>
      </c>
      <c r="S3127" s="11">
        <f>(((J3127/60)/60)/24)+DATE(1970,1,1)</f>
        <v>42346.20685185185</v>
      </c>
      <c r="T3127" s="12">
        <f>(((I3127/60)/60)/24)+DATE(1970,1,1)</f>
        <v>42376.20685185185</v>
      </c>
      <c r="U3127" s="14">
        <f>YEAR(T3127)</f>
        <v>2016</v>
      </c>
    </row>
    <row r="3128" spans="1:21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>ROUND(((E3128 / D3128)*100), 0)</f>
        <v>4</v>
      </c>
      <c r="P3128">
        <f>IF(L3128&lt;&gt;0, ROUND(E3128/L3128, 2), 0)</f>
        <v>61.18</v>
      </c>
      <c r="Q3128" s="5" t="str">
        <f>LEFT(N3128, SEARCH("/",N3128,1)-1)</f>
        <v>theater</v>
      </c>
      <c r="R3128" s="5" t="str">
        <f>RIGHT(N3128, LEN(N3128) - LEN(Q3128) - 1)</f>
        <v>spaces</v>
      </c>
      <c r="S3128" s="11">
        <f>(((J3128/60)/60)/24)+DATE(1970,1,1)</f>
        <v>42427.01807870371</v>
      </c>
      <c r="T3128" s="12">
        <f>(((I3128/60)/60)/24)+DATE(1970,1,1)</f>
        <v>42456.976412037038</v>
      </c>
      <c r="U3128" s="14">
        <f>YEAR(T3128)</f>
        <v>2016</v>
      </c>
    </row>
    <row r="3129" spans="1:21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>ROUND(((E3129 / D3129)*100), 0)</f>
        <v>0</v>
      </c>
      <c r="P3129">
        <f>IF(L3129&lt;&gt;0, ROUND(E3129/L3129, 2), 0)</f>
        <v>0</v>
      </c>
      <c r="Q3129" s="5" t="str">
        <f>LEFT(N3129, SEARCH("/",N3129,1)-1)</f>
        <v>theater</v>
      </c>
      <c r="R3129" s="5" t="str">
        <f>RIGHT(N3129, LEN(N3129) - LEN(Q3129) - 1)</f>
        <v>spaces</v>
      </c>
      <c r="S3129" s="11">
        <f>(((J3129/60)/60)/24)+DATE(1970,1,1)</f>
        <v>42034.856817129628</v>
      </c>
      <c r="T3129" s="12">
        <f>(((I3129/60)/60)/24)+DATE(1970,1,1)</f>
        <v>42064.856817129628</v>
      </c>
      <c r="U3129" s="14">
        <f>YEAR(T3129)</f>
        <v>2015</v>
      </c>
    </row>
    <row r="3130" spans="1:21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>ROUND(((E3130 / D3130)*100), 0)</f>
        <v>109</v>
      </c>
      <c r="P3130">
        <f>IF(L3130&lt;&gt;0, ROUND(E3130/L3130, 2), 0)</f>
        <v>139.24</v>
      </c>
      <c r="Q3130" s="5" t="str">
        <f>LEFT(N3130, SEARCH("/",N3130,1)-1)</f>
        <v>theater</v>
      </c>
      <c r="R3130" s="5" t="str">
        <f>RIGHT(N3130, LEN(N3130) - LEN(Q3130) - 1)</f>
        <v>plays</v>
      </c>
      <c r="S3130" s="11">
        <f>(((J3130/60)/60)/24)+DATE(1970,1,1)</f>
        <v>42780.825706018513</v>
      </c>
      <c r="T3130" s="12">
        <f>(((I3130/60)/60)/24)+DATE(1970,1,1)</f>
        <v>42810.784039351856</v>
      </c>
      <c r="U3130" s="14">
        <f>YEAR(T3130)</f>
        <v>2017</v>
      </c>
    </row>
    <row r="3131" spans="1:21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>ROUND(((E3131 / D3131)*100), 0)</f>
        <v>1</v>
      </c>
      <c r="P3131">
        <f>IF(L3131&lt;&gt;0, ROUND(E3131/L3131, 2), 0)</f>
        <v>10</v>
      </c>
      <c r="Q3131" s="5" t="str">
        <f>LEFT(N3131, SEARCH("/",N3131,1)-1)</f>
        <v>theater</v>
      </c>
      <c r="R3131" s="5" t="str">
        <f>RIGHT(N3131, LEN(N3131) - LEN(Q3131) - 1)</f>
        <v>plays</v>
      </c>
      <c r="S3131" s="11">
        <f>(((J3131/60)/60)/24)+DATE(1970,1,1)</f>
        <v>42803.842812499999</v>
      </c>
      <c r="T3131" s="12">
        <f>(((I3131/60)/60)/24)+DATE(1970,1,1)</f>
        <v>42843.801145833335</v>
      </c>
      <c r="U3131" s="14">
        <f>YEAR(T3131)</f>
        <v>2017</v>
      </c>
    </row>
    <row r="3132" spans="1:21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>ROUND(((E3132 / D3132)*100), 0)</f>
        <v>4</v>
      </c>
      <c r="P3132">
        <f>IF(L3132&lt;&gt;0, ROUND(E3132/L3132, 2), 0)</f>
        <v>93.75</v>
      </c>
      <c r="Q3132" s="5" t="str">
        <f>LEFT(N3132, SEARCH("/",N3132,1)-1)</f>
        <v>theater</v>
      </c>
      <c r="R3132" s="5" t="str">
        <f>RIGHT(N3132, LEN(N3132) - LEN(Q3132) - 1)</f>
        <v>plays</v>
      </c>
      <c r="S3132" s="11">
        <f>(((J3132/60)/60)/24)+DATE(1970,1,1)</f>
        <v>42808.640231481477</v>
      </c>
      <c r="T3132" s="12">
        <f>(((I3132/60)/60)/24)+DATE(1970,1,1)</f>
        <v>42839.207638888889</v>
      </c>
      <c r="U3132" s="14">
        <f>YEAR(T3132)</f>
        <v>2017</v>
      </c>
    </row>
    <row r="3133" spans="1:21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>ROUND(((E3133 / D3133)*100), 0)</f>
        <v>16</v>
      </c>
      <c r="P3133">
        <f>IF(L3133&lt;&gt;0, ROUND(E3133/L3133, 2), 0)</f>
        <v>53.75</v>
      </c>
      <c r="Q3133" s="5" t="str">
        <f>LEFT(N3133, SEARCH("/",N3133,1)-1)</f>
        <v>theater</v>
      </c>
      <c r="R3133" s="5" t="str">
        <f>RIGHT(N3133, LEN(N3133) - LEN(Q3133) - 1)</f>
        <v>plays</v>
      </c>
      <c r="S3133" s="11">
        <f>(((J3133/60)/60)/24)+DATE(1970,1,1)</f>
        <v>42803.579224537039</v>
      </c>
      <c r="T3133" s="12">
        <f>(((I3133/60)/60)/24)+DATE(1970,1,1)</f>
        <v>42833.537557870368</v>
      </c>
      <c r="U3133" s="14">
        <f>YEAR(T3133)</f>
        <v>2017</v>
      </c>
    </row>
    <row r="3134" spans="1:21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>ROUND(((E3134 / D3134)*100), 0)</f>
        <v>0</v>
      </c>
      <c r="P3134">
        <f>IF(L3134&lt;&gt;0, ROUND(E3134/L3134, 2), 0)</f>
        <v>10</v>
      </c>
      <c r="Q3134" s="5" t="str">
        <f>LEFT(N3134, SEARCH("/",N3134,1)-1)</f>
        <v>theater</v>
      </c>
      <c r="R3134" s="5" t="str">
        <f>RIGHT(N3134, LEN(N3134) - LEN(Q3134) - 1)</f>
        <v>plays</v>
      </c>
      <c r="S3134" s="11">
        <f>(((J3134/60)/60)/24)+DATE(1970,1,1)</f>
        <v>42786.350231481483</v>
      </c>
      <c r="T3134" s="12">
        <f>(((I3134/60)/60)/24)+DATE(1970,1,1)</f>
        <v>42846.308564814812</v>
      </c>
      <c r="U3134" s="14">
        <f>YEAR(T3134)</f>
        <v>2017</v>
      </c>
    </row>
    <row r="3135" spans="1:21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>ROUND(((E3135 / D3135)*100), 0)</f>
        <v>108</v>
      </c>
      <c r="P3135">
        <f>IF(L3135&lt;&gt;0, ROUND(E3135/L3135, 2), 0)</f>
        <v>33.75</v>
      </c>
      <c r="Q3135" s="5" t="str">
        <f>LEFT(N3135, SEARCH("/",N3135,1)-1)</f>
        <v>theater</v>
      </c>
      <c r="R3135" s="5" t="str">
        <f>RIGHT(N3135, LEN(N3135) - LEN(Q3135) - 1)</f>
        <v>plays</v>
      </c>
      <c r="S3135" s="11">
        <f>(((J3135/60)/60)/24)+DATE(1970,1,1)</f>
        <v>42788.565208333333</v>
      </c>
      <c r="T3135" s="12">
        <f>(((I3135/60)/60)/24)+DATE(1970,1,1)</f>
        <v>42818.523541666669</v>
      </c>
      <c r="U3135" s="14">
        <f>YEAR(T3135)</f>
        <v>2017</v>
      </c>
    </row>
    <row r="3136" spans="1:21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>ROUND(((E3136 / D3136)*100), 0)</f>
        <v>23</v>
      </c>
      <c r="P3136">
        <f>IF(L3136&lt;&gt;0, ROUND(E3136/L3136, 2), 0)</f>
        <v>18.75</v>
      </c>
      <c r="Q3136" s="5" t="str">
        <f>LEFT(N3136, SEARCH("/",N3136,1)-1)</f>
        <v>theater</v>
      </c>
      <c r="R3136" s="5" t="str">
        <f>RIGHT(N3136, LEN(N3136) - LEN(Q3136) - 1)</f>
        <v>plays</v>
      </c>
      <c r="S3136" s="11">
        <f>(((J3136/60)/60)/24)+DATE(1970,1,1)</f>
        <v>42800.720127314817</v>
      </c>
      <c r="T3136" s="12">
        <f>(((I3136/60)/60)/24)+DATE(1970,1,1)</f>
        <v>42821.678460648152</v>
      </c>
      <c r="U3136" s="14">
        <f>YEAR(T3136)</f>
        <v>2017</v>
      </c>
    </row>
    <row r="3137" spans="1:21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>ROUND(((E3137 / D3137)*100), 0)</f>
        <v>21</v>
      </c>
      <c r="P3137">
        <f>IF(L3137&lt;&gt;0, ROUND(E3137/L3137, 2), 0)</f>
        <v>23.14</v>
      </c>
      <c r="Q3137" s="5" t="str">
        <f>LEFT(N3137, SEARCH("/",N3137,1)-1)</f>
        <v>theater</v>
      </c>
      <c r="R3137" s="5" t="str">
        <f>RIGHT(N3137, LEN(N3137) - LEN(Q3137) - 1)</f>
        <v>plays</v>
      </c>
      <c r="S3137" s="11">
        <f>(((J3137/60)/60)/24)+DATE(1970,1,1)</f>
        <v>42807.151863425926</v>
      </c>
      <c r="T3137" s="12">
        <f>(((I3137/60)/60)/24)+DATE(1970,1,1)</f>
        <v>42829.151863425926</v>
      </c>
      <c r="U3137" s="14">
        <f>YEAR(T3137)</f>
        <v>2017</v>
      </c>
    </row>
    <row r="3138" spans="1:21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>ROUND(((E3138 / D3138)*100), 0)</f>
        <v>128</v>
      </c>
      <c r="P3138">
        <f>IF(L3138&lt;&gt;0, ROUND(E3138/L3138, 2), 0)</f>
        <v>29.05</v>
      </c>
      <c r="Q3138" s="5" t="str">
        <f>LEFT(N3138, SEARCH("/",N3138,1)-1)</f>
        <v>theater</v>
      </c>
      <c r="R3138" s="5" t="str">
        <f>RIGHT(N3138, LEN(N3138) - LEN(Q3138) - 1)</f>
        <v>plays</v>
      </c>
      <c r="S3138" s="11">
        <f>(((J3138/60)/60)/24)+DATE(1970,1,1)</f>
        <v>42789.462430555555</v>
      </c>
      <c r="T3138" s="12">
        <f>(((I3138/60)/60)/24)+DATE(1970,1,1)</f>
        <v>42825.957638888889</v>
      </c>
      <c r="U3138" s="14">
        <f>YEAR(T3138)</f>
        <v>2017</v>
      </c>
    </row>
    <row r="3139" spans="1:21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>ROUND(((E3139 / D3139)*100), 0)</f>
        <v>3</v>
      </c>
      <c r="P3139">
        <f>IF(L3139&lt;&gt;0, ROUND(E3139/L3139, 2), 0)</f>
        <v>50</v>
      </c>
      <c r="Q3139" s="5" t="str">
        <f>LEFT(N3139, SEARCH("/",N3139,1)-1)</f>
        <v>theater</v>
      </c>
      <c r="R3139" s="5" t="str">
        <f>RIGHT(N3139, LEN(N3139) - LEN(Q3139) - 1)</f>
        <v>plays</v>
      </c>
      <c r="S3139" s="11">
        <f>(((J3139/60)/60)/24)+DATE(1970,1,1)</f>
        <v>42807.885057870371</v>
      </c>
      <c r="T3139" s="12">
        <f>(((I3139/60)/60)/24)+DATE(1970,1,1)</f>
        <v>42858.8</v>
      </c>
      <c r="U3139" s="14">
        <f>YEAR(T3139)</f>
        <v>2017</v>
      </c>
    </row>
    <row r="3140" spans="1:21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>ROUND(((E3140 / D3140)*100), 0)</f>
        <v>0</v>
      </c>
      <c r="P3140">
        <f>IF(L3140&lt;&gt;0, ROUND(E3140/L3140, 2), 0)</f>
        <v>0</v>
      </c>
      <c r="Q3140" s="5" t="str">
        <f>LEFT(N3140, SEARCH("/",N3140,1)-1)</f>
        <v>theater</v>
      </c>
      <c r="R3140" s="5" t="str">
        <f>RIGHT(N3140, LEN(N3140) - LEN(Q3140) - 1)</f>
        <v>plays</v>
      </c>
      <c r="S3140" s="11">
        <f>(((J3140/60)/60)/24)+DATE(1970,1,1)</f>
        <v>42809.645914351851</v>
      </c>
      <c r="T3140" s="12">
        <f>(((I3140/60)/60)/24)+DATE(1970,1,1)</f>
        <v>42828.645914351851</v>
      </c>
      <c r="U3140" s="14">
        <f>YEAR(T3140)</f>
        <v>2017</v>
      </c>
    </row>
    <row r="3141" spans="1:21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>ROUND(((E3141 / D3141)*100), 0)</f>
        <v>5</v>
      </c>
      <c r="P3141">
        <f>IF(L3141&lt;&gt;0, ROUND(E3141/L3141, 2), 0)</f>
        <v>450</v>
      </c>
      <c r="Q3141" s="5" t="str">
        <f>LEFT(N3141, SEARCH("/",N3141,1)-1)</f>
        <v>theater</v>
      </c>
      <c r="R3141" s="5" t="str">
        <f>RIGHT(N3141, LEN(N3141) - LEN(Q3141) - 1)</f>
        <v>plays</v>
      </c>
      <c r="S3141" s="11">
        <f>(((J3141/60)/60)/24)+DATE(1970,1,1)</f>
        <v>42785.270370370374</v>
      </c>
      <c r="T3141" s="12">
        <f>(((I3141/60)/60)/24)+DATE(1970,1,1)</f>
        <v>42819.189583333333</v>
      </c>
      <c r="U3141" s="14">
        <f>YEAR(T3141)</f>
        <v>2017</v>
      </c>
    </row>
    <row r="3142" spans="1:21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>ROUND(((E3142 / D3142)*100), 0)</f>
        <v>1</v>
      </c>
      <c r="P3142">
        <f>IF(L3142&lt;&gt;0, ROUND(E3142/L3142, 2), 0)</f>
        <v>24</v>
      </c>
      <c r="Q3142" s="5" t="str">
        <f>LEFT(N3142, SEARCH("/",N3142,1)-1)</f>
        <v>theater</v>
      </c>
      <c r="R3142" s="5" t="str">
        <f>RIGHT(N3142, LEN(N3142) - LEN(Q3142) - 1)</f>
        <v>plays</v>
      </c>
      <c r="S3142" s="11">
        <f>(((J3142/60)/60)/24)+DATE(1970,1,1)</f>
        <v>42802.718784722223</v>
      </c>
      <c r="T3142" s="12">
        <f>(((I3142/60)/60)/24)+DATE(1970,1,1)</f>
        <v>42832.677118055552</v>
      </c>
      <c r="U3142" s="14">
        <f>YEAR(T3142)</f>
        <v>2017</v>
      </c>
    </row>
    <row r="3143" spans="1:21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>ROUND(((E3143 / D3143)*100), 0)</f>
        <v>52</v>
      </c>
      <c r="P3143">
        <f>IF(L3143&lt;&gt;0, ROUND(E3143/L3143, 2), 0)</f>
        <v>32.25</v>
      </c>
      <c r="Q3143" s="5" t="str">
        <f>LEFT(N3143, SEARCH("/",N3143,1)-1)</f>
        <v>theater</v>
      </c>
      <c r="R3143" s="5" t="str">
        <f>RIGHT(N3143, LEN(N3143) - LEN(Q3143) - 1)</f>
        <v>plays</v>
      </c>
      <c r="S3143" s="11">
        <f>(((J3143/60)/60)/24)+DATE(1970,1,1)</f>
        <v>42800.753333333334</v>
      </c>
      <c r="T3143" s="12">
        <f>(((I3143/60)/60)/24)+DATE(1970,1,1)</f>
        <v>42841.833333333328</v>
      </c>
      <c r="U3143" s="14">
        <f>YEAR(T3143)</f>
        <v>2017</v>
      </c>
    </row>
    <row r="3144" spans="1:21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>ROUND(((E3144 / D3144)*100), 0)</f>
        <v>2</v>
      </c>
      <c r="P3144">
        <f>IF(L3144&lt;&gt;0, ROUND(E3144/L3144, 2), 0)</f>
        <v>15</v>
      </c>
      <c r="Q3144" s="5" t="str">
        <f>LEFT(N3144, SEARCH("/",N3144,1)-1)</f>
        <v>theater</v>
      </c>
      <c r="R3144" s="5" t="str">
        <f>RIGHT(N3144, LEN(N3144) - LEN(Q3144) - 1)</f>
        <v>plays</v>
      </c>
      <c r="S3144" s="11">
        <f>(((J3144/60)/60)/24)+DATE(1970,1,1)</f>
        <v>42783.513182870374</v>
      </c>
      <c r="T3144" s="12">
        <f>(((I3144/60)/60)/24)+DATE(1970,1,1)</f>
        <v>42813.471516203703</v>
      </c>
      <c r="U3144" s="14">
        <f>YEAR(T3144)</f>
        <v>2017</v>
      </c>
    </row>
    <row r="3145" spans="1:21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>ROUND(((E3145 / D3145)*100), 0)</f>
        <v>0</v>
      </c>
      <c r="P3145">
        <f>IF(L3145&lt;&gt;0, ROUND(E3145/L3145, 2), 0)</f>
        <v>0</v>
      </c>
      <c r="Q3145" s="5" t="str">
        <f>LEFT(N3145, SEARCH("/",N3145,1)-1)</f>
        <v>theater</v>
      </c>
      <c r="R3145" s="5" t="str">
        <f>RIGHT(N3145, LEN(N3145) - LEN(Q3145) - 1)</f>
        <v>plays</v>
      </c>
      <c r="S3145" s="11">
        <f>(((J3145/60)/60)/24)+DATE(1970,1,1)</f>
        <v>42808.358287037037</v>
      </c>
      <c r="T3145" s="12">
        <f>(((I3145/60)/60)/24)+DATE(1970,1,1)</f>
        <v>42834.358287037037</v>
      </c>
      <c r="U3145" s="14">
        <f>YEAR(T3145)</f>
        <v>2017</v>
      </c>
    </row>
    <row r="3146" spans="1:21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>ROUND(((E3146 / D3146)*100), 0)</f>
        <v>75</v>
      </c>
      <c r="P3146">
        <f>IF(L3146&lt;&gt;0, ROUND(E3146/L3146, 2), 0)</f>
        <v>251.33</v>
      </c>
      <c r="Q3146" s="5" t="str">
        <f>LEFT(N3146, SEARCH("/",N3146,1)-1)</f>
        <v>theater</v>
      </c>
      <c r="R3146" s="5" t="str">
        <f>RIGHT(N3146, LEN(N3146) - LEN(Q3146) - 1)</f>
        <v>plays</v>
      </c>
      <c r="S3146" s="11">
        <f>(((J3146/60)/60)/24)+DATE(1970,1,1)</f>
        <v>42796.538275462968</v>
      </c>
      <c r="T3146" s="12">
        <f>(((I3146/60)/60)/24)+DATE(1970,1,1)</f>
        <v>42813.25</v>
      </c>
      <c r="U3146" s="14">
        <f>YEAR(T3146)</f>
        <v>2017</v>
      </c>
    </row>
    <row r="3147" spans="1:21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>ROUND(((E3147 / D3147)*100), 0)</f>
        <v>0</v>
      </c>
      <c r="P3147">
        <f>IF(L3147&lt;&gt;0, ROUND(E3147/L3147, 2), 0)</f>
        <v>0</v>
      </c>
      <c r="Q3147" s="5" t="str">
        <f>LEFT(N3147, SEARCH("/",N3147,1)-1)</f>
        <v>theater</v>
      </c>
      <c r="R3147" s="5" t="str">
        <f>RIGHT(N3147, LEN(N3147) - LEN(Q3147) - 1)</f>
        <v>plays</v>
      </c>
      <c r="S3147" s="11">
        <f>(((J3147/60)/60)/24)+DATE(1970,1,1)</f>
        <v>42762.040902777779</v>
      </c>
      <c r="T3147" s="12">
        <f>(((I3147/60)/60)/24)+DATE(1970,1,1)</f>
        <v>42821.999236111107</v>
      </c>
      <c r="U3147" s="14">
        <f>YEAR(T3147)</f>
        <v>2017</v>
      </c>
    </row>
    <row r="3148" spans="1:21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>ROUND(((E3148 / D3148)*100), 0)</f>
        <v>11</v>
      </c>
      <c r="P3148">
        <f>IF(L3148&lt;&gt;0, ROUND(E3148/L3148, 2), 0)</f>
        <v>437.5</v>
      </c>
      <c r="Q3148" s="5" t="str">
        <f>LEFT(N3148, SEARCH("/",N3148,1)-1)</f>
        <v>theater</v>
      </c>
      <c r="R3148" s="5" t="str">
        <f>RIGHT(N3148, LEN(N3148) - LEN(Q3148) - 1)</f>
        <v>plays</v>
      </c>
      <c r="S3148" s="11">
        <f>(((J3148/60)/60)/24)+DATE(1970,1,1)</f>
        <v>42796.682476851856</v>
      </c>
      <c r="T3148" s="12">
        <f>(((I3148/60)/60)/24)+DATE(1970,1,1)</f>
        <v>42841.640810185185</v>
      </c>
      <c r="U3148" s="14">
        <f>YEAR(T3148)</f>
        <v>2017</v>
      </c>
    </row>
    <row r="3149" spans="1:21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>ROUND(((E3149 / D3149)*100), 0)</f>
        <v>118</v>
      </c>
      <c r="P3149">
        <f>IF(L3149&lt;&gt;0, ROUND(E3149/L3149, 2), 0)</f>
        <v>110.35</v>
      </c>
      <c r="Q3149" s="5" t="str">
        <f>LEFT(N3149, SEARCH("/",N3149,1)-1)</f>
        <v>theater</v>
      </c>
      <c r="R3149" s="5" t="str">
        <f>RIGHT(N3149, LEN(N3149) - LEN(Q3149) - 1)</f>
        <v>plays</v>
      </c>
      <c r="S3149" s="11">
        <f>(((J3149/60)/60)/24)+DATE(1970,1,1)</f>
        <v>41909.969386574077</v>
      </c>
      <c r="T3149" s="12">
        <f>(((I3149/60)/60)/24)+DATE(1970,1,1)</f>
        <v>41950.011053240742</v>
      </c>
      <c r="U3149" s="14">
        <f>YEAR(T3149)</f>
        <v>2014</v>
      </c>
    </row>
    <row r="3150" spans="1:21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>ROUND(((E3150 / D3150)*100), 0)</f>
        <v>131</v>
      </c>
      <c r="P3150">
        <f>IF(L3150&lt;&gt;0, ROUND(E3150/L3150, 2), 0)</f>
        <v>41.42</v>
      </c>
      <c r="Q3150" s="5" t="str">
        <f>LEFT(N3150, SEARCH("/",N3150,1)-1)</f>
        <v>theater</v>
      </c>
      <c r="R3150" s="5" t="str">
        <f>RIGHT(N3150, LEN(N3150) - LEN(Q3150) - 1)</f>
        <v>plays</v>
      </c>
      <c r="S3150" s="11">
        <f>(((J3150/60)/60)/24)+DATE(1970,1,1)</f>
        <v>41891.665324074071</v>
      </c>
      <c r="T3150" s="12">
        <f>(((I3150/60)/60)/24)+DATE(1970,1,1)</f>
        <v>41913.166666666664</v>
      </c>
      <c r="U3150" s="14">
        <f>YEAR(T3150)</f>
        <v>2014</v>
      </c>
    </row>
    <row r="3151" spans="1:21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>ROUND(((E3151 / D3151)*100), 0)</f>
        <v>104</v>
      </c>
      <c r="P3151">
        <f>IF(L3151&lt;&gt;0, ROUND(E3151/L3151, 2), 0)</f>
        <v>52</v>
      </c>
      <c r="Q3151" s="5" t="str">
        <f>LEFT(N3151, SEARCH("/",N3151,1)-1)</f>
        <v>theater</v>
      </c>
      <c r="R3151" s="5" t="str">
        <f>RIGHT(N3151, LEN(N3151) - LEN(Q3151) - 1)</f>
        <v>plays</v>
      </c>
      <c r="S3151" s="11">
        <f>(((J3151/60)/60)/24)+DATE(1970,1,1)</f>
        <v>41226.017361111109</v>
      </c>
      <c r="T3151" s="12">
        <f>(((I3151/60)/60)/24)+DATE(1970,1,1)</f>
        <v>41250.083333333336</v>
      </c>
      <c r="U3151" s="14">
        <f>YEAR(T3151)</f>
        <v>2012</v>
      </c>
    </row>
    <row r="3152" spans="1:21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>ROUND(((E3152 / D3152)*100), 0)</f>
        <v>101</v>
      </c>
      <c r="P3152">
        <f>IF(L3152&lt;&gt;0, ROUND(E3152/L3152, 2), 0)</f>
        <v>33.99</v>
      </c>
      <c r="Q3152" s="5" t="str">
        <f>LEFT(N3152, SEARCH("/",N3152,1)-1)</f>
        <v>theater</v>
      </c>
      <c r="R3152" s="5" t="str">
        <f>RIGHT(N3152, LEN(N3152) - LEN(Q3152) - 1)</f>
        <v>plays</v>
      </c>
      <c r="S3152" s="11">
        <f>(((J3152/60)/60)/24)+DATE(1970,1,1)</f>
        <v>40478.263923611114</v>
      </c>
      <c r="T3152" s="12">
        <f>(((I3152/60)/60)/24)+DATE(1970,1,1)</f>
        <v>40568.166666666664</v>
      </c>
      <c r="U3152" s="14">
        <f>YEAR(T3152)</f>
        <v>2011</v>
      </c>
    </row>
    <row r="3153" spans="1:21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>ROUND(((E3153 / D3153)*100), 0)</f>
        <v>100</v>
      </c>
      <c r="P3153">
        <f>IF(L3153&lt;&gt;0, ROUND(E3153/L3153, 2), 0)</f>
        <v>103.35</v>
      </c>
      <c r="Q3153" s="5" t="str">
        <f>LEFT(N3153, SEARCH("/",N3153,1)-1)</f>
        <v>theater</v>
      </c>
      <c r="R3153" s="5" t="str">
        <f>RIGHT(N3153, LEN(N3153) - LEN(Q3153) - 1)</f>
        <v>plays</v>
      </c>
      <c r="S3153" s="11">
        <f>(((J3153/60)/60)/24)+DATE(1970,1,1)</f>
        <v>41862.83997685185</v>
      </c>
      <c r="T3153" s="12">
        <f>(((I3153/60)/60)/24)+DATE(1970,1,1)</f>
        <v>41892.83997685185</v>
      </c>
      <c r="U3153" s="14">
        <f>YEAR(T3153)</f>
        <v>2014</v>
      </c>
    </row>
    <row r="3154" spans="1:21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>ROUND(((E3154 / D3154)*100), 0)</f>
        <v>106</v>
      </c>
      <c r="P3154">
        <f>IF(L3154&lt;&gt;0, ROUND(E3154/L3154, 2), 0)</f>
        <v>34.79</v>
      </c>
      <c r="Q3154" s="5" t="str">
        <f>LEFT(N3154, SEARCH("/",N3154,1)-1)</f>
        <v>theater</v>
      </c>
      <c r="R3154" s="5" t="str">
        <f>RIGHT(N3154, LEN(N3154) - LEN(Q3154) - 1)</f>
        <v>plays</v>
      </c>
      <c r="S3154" s="11">
        <f>(((J3154/60)/60)/24)+DATE(1970,1,1)</f>
        <v>41550.867673611108</v>
      </c>
      <c r="T3154" s="12">
        <f>(((I3154/60)/60)/24)+DATE(1970,1,1)</f>
        <v>41580.867673611108</v>
      </c>
      <c r="U3154" s="14">
        <f>YEAR(T3154)</f>
        <v>2013</v>
      </c>
    </row>
    <row r="3155" spans="1:21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>ROUND(((E3155 / D3155)*100), 0)</f>
        <v>336</v>
      </c>
      <c r="P3155">
        <f>IF(L3155&lt;&gt;0, ROUND(E3155/L3155, 2), 0)</f>
        <v>41.77</v>
      </c>
      <c r="Q3155" s="5" t="str">
        <f>LEFT(N3155, SEARCH("/",N3155,1)-1)</f>
        <v>theater</v>
      </c>
      <c r="R3155" s="5" t="str">
        <f>RIGHT(N3155, LEN(N3155) - LEN(Q3155) - 1)</f>
        <v>plays</v>
      </c>
      <c r="S3155" s="11">
        <f>(((J3155/60)/60)/24)+DATE(1970,1,1)</f>
        <v>40633.154363425929</v>
      </c>
      <c r="T3155" s="12">
        <f>(((I3155/60)/60)/24)+DATE(1970,1,1)</f>
        <v>40664.207638888889</v>
      </c>
      <c r="U3155" s="14">
        <f>YEAR(T3155)</f>
        <v>2011</v>
      </c>
    </row>
    <row r="3156" spans="1:21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>ROUND(((E3156 / D3156)*100), 0)</f>
        <v>113</v>
      </c>
      <c r="P3156">
        <f>IF(L3156&lt;&gt;0, ROUND(E3156/L3156, 2), 0)</f>
        <v>64.27</v>
      </c>
      <c r="Q3156" s="5" t="str">
        <f>LEFT(N3156, SEARCH("/",N3156,1)-1)</f>
        <v>theater</v>
      </c>
      <c r="R3156" s="5" t="str">
        <f>RIGHT(N3156, LEN(N3156) - LEN(Q3156) - 1)</f>
        <v>plays</v>
      </c>
      <c r="S3156" s="11">
        <f>(((J3156/60)/60)/24)+DATE(1970,1,1)</f>
        <v>40970.875671296293</v>
      </c>
      <c r="T3156" s="12">
        <f>(((I3156/60)/60)/24)+DATE(1970,1,1)</f>
        <v>41000.834004629629</v>
      </c>
      <c r="U3156" s="14">
        <f>YEAR(T3156)</f>
        <v>2012</v>
      </c>
    </row>
    <row r="3157" spans="1:21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>ROUND(((E3157 / D3157)*100), 0)</f>
        <v>189</v>
      </c>
      <c r="P3157">
        <f>IF(L3157&lt;&gt;0, ROUND(E3157/L3157, 2), 0)</f>
        <v>31.21</v>
      </c>
      <c r="Q3157" s="5" t="str">
        <f>LEFT(N3157, SEARCH("/",N3157,1)-1)</f>
        <v>theater</v>
      </c>
      <c r="R3157" s="5" t="str">
        <f>RIGHT(N3157, LEN(N3157) - LEN(Q3157) - 1)</f>
        <v>plays</v>
      </c>
      <c r="S3157" s="11">
        <f>(((J3157/60)/60)/24)+DATE(1970,1,1)</f>
        <v>41233.499131944445</v>
      </c>
      <c r="T3157" s="12">
        <f>(((I3157/60)/60)/24)+DATE(1970,1,1)</f>
        <v>41263.499131944445</v>
      </c>
      <c r="U3157" s="14">
        <f>YEAR(T3157)</f>
        <v>2012</v>
      </c>
    </row>
    <row r="3158" spans="1:21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>ROUND(((E3158 / D3158)*100), 0)</f>
        <v>102</v>
      </c>
      <c r="P3158">
        <f>IF(L3158&lt;&gt;0, ROUND(E3158/L3158, 2), 0)</f>
        <v>62.92</v>
      </c>
      <c r="Q3158" s="5" t="str">
        <f>LEFT(N3158, SEARCH("/",N3158,1)-1)</f>
        <v>theater</v>
      </c>
      <c r="R3158" s="5" t="str">
        <f>RIGHT(N3158, LEN(N3158) - LEN(Q3158) - 1)</f>
        <v>plays</v>
      </c>
      <c r="S3158" s="11">
        <f>(((J3158/60)/60)/24)+DATE(1970,1,1)</f>
        <v>41026.953055555554</v>
      </c>
      <c r="T3158" s="12">
        <f>(((I3158/60)/60)/24)+DATE(1970,1,1)</f>
        <v>41061.953055555554</v>
      </c>
      <c r="U3158" s="14">
        <f>YEAR(T3158)</f>
        <v>2012</v>
      </c>
    </row>
    <row r="3159" spans="1:21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>ROUND(((E3159 / D3159)*100), 0)</f>
        <v>101</v>
      </c>
      <c r="P3159">
        <f>IF(L3159&lt;&gt;0, ROUND(E3159/L3159, 2), 0)</f>
        <v>98.54</v>
      </c>
      <c r="Q3159" s="5" t="str">
        <f>LEFT(N3159, SEARCH("/",N3159,1)-1)</f>
        <v>theater</v>
      </c>
      <c r="R3159" s="5" t="str">
        <f>RIGHT(N3159, LEN(N3159) - LEN(Q3159) - 1)</f>
        <v>plays</v>
      </c>
      <c r="S3159" s="11">
        <f>(((J3159/60)/60)/24)+DATE(1970,1,1)</f>
        <v>41829.788252314815</v>
      </c>
      <c r="T3159" s="12">
        <f>(((I3159/60)/60)/24)+DATE(1970,1,1)</f>
        <v>41839.208333333336</v>
      </c>
      <c r="U3159" s="14">
        <f>YEAR(T3159)</f>
        <v>2014</v>
      </c>
    </row>
    <row r="3160" spans="1:21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>ROUND(((E3160 / D3160)*100), 0)</f>
        <v>114</v>
      </c>
      <c r="P3160">
        <f>IF(L3160&lt;&gt;0, ROUND(E3160/L3160, 2), 0)</f>
        <v>82.61</v>
      </c>
      <c r="Q3160" s="5" t="str">
        <f>LEFT(N3160, SEARCH("/",N3160,1)-1)</f>
        <v>theater</v>
      </c>
      <c r="R3160" s="5" t="str">
        <f>RIGHT(N3160, LEN(N3160) - LEN(Q3160) - 1)</f>
        <v>plays</v>
      </c>
      <c r="S3160" s="11">
        <f>(((J3160/60)/60)/24)+DATE(1970,1,1)</f>
        <v>41447.839722222219</v>
      </c>
      <c r="T3160" s="12">
        <f>(((I3160/60)/60)/24)+DATE(1970,1,1)</f>
        <v>41477.839722222219</v>
      </c>
      <c r="U3160" s="14">
        <f>YEAR(T3160)</f>
        <v>2013</v>
      </c>
    </row>
    <row r="3161" spans="1:21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>ROUND(((E3161 / D3161)*100), 0)</f>
        <v>133</v>
      </c>
      <c r="P3161">
        <f>IF(L3161&lt;&gt;0, ROUND(E3161/L3161, 2), 0)</f>
        <v>38.5</v>
      </c>
      <c r="Q3161" s="5" t="str">
        <f>LEFT(N3161, SEARCH("/",N3161,1)-1)</f>
        <v>theater</v>
      </c>
      <c r="R3161" s="5" t="str">
        <f>RIGHT(N3161, LEN(N3161) - LEN(Q3161) - 1)</f>
        <v>plays</v>
      </c>
      <c r="S3161" s="11">
        <f>(((J3161/60)/60)/24)+DATE(1970,1,1)</f>
        <v>40884.066678240742</v>
      </c>
      <c r="T3161" s="12">
        <f>(((I3161/60)/60)/24)+DATE(1970,1,1)</f>
        <v>40926.958333333336</v>
      </c>
      <c r="U3161" s="14">
        <f>YEAR(T3161)</f>
        <v>2012</v>
      </c>
    </row>
    <row r="3162" spans="1:21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>ROUND(((E3162 / D3162)*100), 0)</f>
        <v>102</v>
      </c>
      <c r="P3162">
        <f>IF(L3162&lt;&gt;0, ROUND(E3162/L3162, 2), 0)</f>
        <v>80.16</v>
      </c>
      <c r="Q3162" s="5" t="str">
        <f>LEFT(N3162, SEARCH("/",N3162,1)-1)</f>
        <v>theater</v>
      </c>
      <c r="R3162" s="5" t="str">
        <f>RIGHT(N3162, LEN(N3162) - LEN(Q3162) - 1)</f>
        <v>plays</v>
      </c>
      <c r="S3162" s="11">
        <f>(((J3162/60)/60)/24)+DATE(1970,1,1)</f>
        <v>41841.26489583333</v>
      </c>
      <c r="T3162" s="12">
        <f>(((I3162/60)/60)/24)+DATE(1970,1,1)</f>
        <v>41864.207638888889</v>
      </c>
      <c r="U3162" s="14">
        <f>YEAR(T3162)</f>
        <v>2014</v>
      </c>
    </row>
    <row r="3163" spans="1:21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>ROUND(((E3163 / D3163)*100), 0)</f>
        <v>105</v>
      </c>
      <c r="P3163">
        <f>IF(L3163&lt;&gt;0, ROUND(E3163/L3163, 2), 0)</f>
        <v>28.41</v>
      </c>
      <c r="Q3163" s="5" t="str">
        <f>LEFT(N3163, SEARCH("/",N3163,1)-1)</f>
        <v>theater</v>
      </c>
      <c r="R3163" s="5" t="str">
        <f>RIGHT(N3163, LEN(N3163) - LEN(Q3163) - 1)</f>
        <v>plays</v>
      </c>
      <c r="S3163" s="11">
        <f>(((J3163/60)/60)/24)+DATE(1970,1,1)</f>
        <v>41897.536134259259</v>
      </c>
      <c r="T3163" s="12">
        <f>(((I3163/60)/60)/24)+DATE(1970,1,1)</f>
        <v>41927.536134259259</v>
      </c>
      <c r="U3163" s="14">
        <f>YEAR(T3163)</f>
        <v>2014</v>
      </c>
    </row>
    <row r="3164" spans="1:21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>ROUND(((E3164 / D3164)*100), 0)</f>
        <v>127</v>
      </c>
      <c r="P3164">
        <f>IF(L3164&lt;&gt;0, ROUND(E3164/L3164, 2), 0)</f>
        <v>80.73</v>
      </c>
      <c r="Q3164" s="5" t="str">
        <f>LEFT(N3164, SEARCH("/",N3164,1)-1)</f>
        <v>theater</v>
      </c>
      <c r="R3164" s="5" t="str">
        <f>RIGHT(N3164, LEN(N3164) - LEN(Q3164) - 1)</f>
        <v>plays</v>
      </c>
      <c r="S3164" s="11">
        <f>(((J3164/60)/60)/24)+DATE(1970,1,1)</f>
        <v>41799.685902777775</v>
      </c>
      <c r="T3164" s="12">
        <f>(((I3164/60)/60)/24)+DATE(1970,1,1)</f>
        <v>41827.083333333336</v>
      </c>
      <c r="U3164" s="14">
        <f>YEAR(T3164)</f>
        <v>2014</v>
      </c>
    </row>
    <row r="3165" spans="1:21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>ROUND(((E3165 / D3165)*100), 0)</f>
        <v>111</v>
      </c>
      <c r="P3165">
        <f>IF(L3165&lt;&gt;0, ROUND(E3165/L3165, 2), 0)</f>
        <v>200.69</v>
      </c>
      <c r="Q3165" s="5" t="str">
        <f>LEFT(N3165, SEARCH("/",N3165,1)-1)</f>
        <v>theater</v>
      </c>
      <c r="R3165" s="5" t="str">
        <f>RIGHT(N3165, LEN(N3165) - LEN(Q3165) - 1)</f>
        <v>plays</v>
      </c>
      <c r="S3165" s="11">
        <f>(((J3165/60)/60)/24)+DATE(1970,1,1)</f>
        <v>41775.753761574073</v>
      </c>
      <c r="T3165" s="12">
        <f>(((I3165/60)/60)/24)+DATE(1970,1,1)</f>
        <v>41805.753761574073</v>
      </c>
      <c r="U3165" s="14">
        <f>YEAR(T3165)</f>
        <v>2014</v>
      </c>
    </row>
    <row r="3166" spans="1:21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>ROUND(((E3166 / D3166)*100), 0)</f>
        <v>107</v>
      </c>
      <c r="P3166">
        <f>IF(L3166&lt;&gt;0, ROUND(E3166/L3166, 2), 0)</f>
        <v>37.590000000000003</v>
      </c>
      <c r="Q3166" s="5" t="str">
        <f>LEFT(N3166, SEARCH("/",N3166,1)-1)</f>
        <v>theater</v>
      </c>
      <c r="R3166" s="5" t="str">
        <f>RIGHT(N3166, LEN(N3166) - LEN(Q3166) - 1)</f>
        <v>plays</v>
      </c>
      <c r="S3166" s="11">
        <f>(((J3166/60)/60)/24)+DATE(1970,1,1)</f>
        <v>41766.80572916667</v>
      </c>
      <c r="T3166" s="12">
        <f>(((I3166/60)/60)/24)+DATE(1970,1,1)</f>
        <v>41799.80572916667</v>
      </c>
      <c r="U3166" s="14">
        <f>YEAR(T3166)</f>
        <v>2014</v>
      </c>
    </row>
    <row r="3167" spans="1:21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>ROUND(((E3167 / D3167)*100), 0)</f>
        <v>163</v>
      </c>
      <c r="P3167">
        <f>IF(L3167&lt;&gt;0, ROUND(E3167/L3167, 2), 0)</f>
        <v>58.1</v>
      </c>
      <c r="Q3167" s="5" t="str">
        <f>LEFT(N3167, SEARCH("/",N3167,1)-1)</f>
        <v>theater</v>
      </c>
      <c r="R3167" s="5" t="str">
        <f>RIGHT(N3167, LEN(N3167) - LEN(Q3167) - 1)</f>
        <v>plays</v>
      </c>
      <c r="S3167" s="11">
        <f>(((J3167/60)/60)/24)+DATE(1970,1,1)</f>
        <v>40644.159259259257</v>
      </c>
      <c r="T3167" s="12">
        <f>(((I3167/60)/60)/24)+DATE(1970,1,1)</f>
        <v>40666.165972222225</v>
      </c>
      <c r="U3167" s="14">
        <f>YEAR(T3167)</f>
        <v>2011</v>
      </c>
    </row>
    <row r="3168" spans="1:21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>ROUND(((E3168 / D3168)*100), 0)</f>
        <v>160</v>
      </c>
      <c r="P3168">
        <f>IF(L3168&lt;&gt;0, ROUND(E3168/L3168, 2), 0)</f>
        <v>60.3</v>
      </c>
      <c r="Q3168" s="5" t="str">
        <f>LEFT(N3168, SEARCH("/",N3168,1)-1)</f>
        <v>theater</v>
      </c>
      <c r="R3168" s="5" t="str">
        <f>RIGHT(N3168, LEN(N3168) - LEN(Q3168) - 1)</f>
        <v>plays</v>
      </c>
      <c r="S3168" s="11">
        <f>(((J3168/60)/60)/24)+DATE(1970,1,1)</f>
        <v>41940.69158564815</v>
      </c>
      <c r="T3168" s="12">
        <f>(((I3168/60)/60)/24)+DATE(1970,1,1)</f>
        <v>41969.332638888889</v>
      </c>
      <c r="U3168" s="14">
        <f>YEAR(T3168)</f>
        <v>2014</v>
      </c>
    </row>
    <row r="3169" spans="1:21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>ROUND(((E3169 / D3169)*100), 0)</f>
        <v>116</v>
      </c>
      <c r="P3169">
        <f>IF(L3169&lt;&gt;0, ROUND(E3169/L3169, 2), 0)</f>
        <v>63.36</v>
      </c>
      <c r="Q3169" s="5" t="str">
        <f>LEFT(N3169, SEARCH("/",N3169,1)-1)</f>
        <v>theater</v>
      </c>
      <c r="R3169" s="5" t="str">
        <f>RIGHT(N3169, LEN(N3169) - LEN(Q3169) - 1)</f>
        <v>plays</v>
      </c>
      <c r="S3169" s="11">
        <f>(((J3169/60)/60)/24)+DATE(1970,1,1)</f>
        <v>41839.175706018519</v>
      </c>
      <c r="T3169" s="12">
        <f>(((I3169/60)/60)/24)+DATE(1970,1,1)</f>
        <v>41853.175706018519</v>
      </c>
      <c r="U3169" s="14">
        <f>YEAR(T3169)</f>
        <v>2014</v>
      </c>
    </row>
    <row r="3170" spans="1:21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>ROUND(((E3170 / D3170)*100), 0)</f>
        <v>124</v>
      </c>
      <c r="P3170">
        <f>IF(L3170&lt;&gt;0, ROUND(E3170/L3170, 2), 0)</f>
        <v>50.9</v>
      </c>
      <c r="Q3170" s="5" t="str">
        <f>LEFT(N3170, SEARCH("/",N3170,1)-1)</f>
        <v>theater</v>
      </c>
      <c r="R3170" s="5" t="str">
        <f>RIGHT(N3170, LEN(N3170) - LEN(Q3170) - 1)</f>
        <v>plays</v>
      </c>
      <c r="S3170" s="11">
        <f>(((J3170/60)/60)/24)+DATE(1970,1,1)</f>
        <v>41772.105937500004</v>
      </c>
      <c r="T3170" s="12">
        <f>(((I3170/60)/60)/24)+DATE(1970,1,1)</f>
        <v>41803.916666666664</v>
      </c>
      <c r="U3170" s="14">
        <f>YEAR(T3170)</f>
        <v>2014</v>
      </c>
    </row>
    <row r="3171" spans="1:21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>ROUND(((E3171 / D3171)*100), 0)</f>
        <v>103</v>
      </c>
      <c r="P3171">
        <f>IF(L3171&lt;&gt;0, ROUND(E3171/L3171, 2), 0)</f>
        <v>100.5</v>
      </c>
      <c r="Q3171" s="5" t="str">
        <f>LEFT(N3171, SEARCH("/",N3171,1)-1)</f>
        <v>theater</v>
      </c>
      <c r="R3171" s="5" t="str">
        <f>RIGHT(N3171, LEN(N3171) - LEN(Q3171) - 1)</f>
        <v>plays</v>
      </c>
      <c r="S3171" s="11">
        <f>(((J3171/60)/60)/24)+DATE(1970,1,1)</f>
        <v>41591.737974537034</v>
      </c>
      <c r="T3171" s="12">
        <f>(((I3171/60)/60)/24)+DATE(1970,1,1)</f>
        <v>41621.207638888889</v>
      </c>
      <c r="U3171" s="14">
        <f>YEAR(T3171)</f>
        <v>2013</v>
      </c>
    </row>
    <row r="3172" spans="1:21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>ROUND(((E3172 / D3172)*100), 0)</f>
        <v>112</v>
      </c>
      <c r="P3172">
        <f>IF(L3172&lt;&gt;0, ROUND(E3172/L3172, 2), 0)</f>
        <v>31.62</v>
      </c>
      <c r="Q3172" s="5" t="str">
        <f>LEFT(N3172, SEARCH("/",N3172,1)-1)</f>
        <v>theater</v>
      </c>
      <c r="R3172" s="5" t="str">
        <f>RIGHT(N3172, LEN(N3172) - LEN(Q3172) - 1)</f>
        <v>plays</v>
      </c>
      <c r="S3172" s="11">
        <f>(((J3172/60)/60)/24)+DATE(1970,1,1)</f>
        <v>41789.080370370371</v>
      </c>
      <c r="T3172" s="12">
        <f>(((I3172/60)/60)/24)+DATE(1970,1,1)</f>
        <v>41822.166666666664</v>
      </c>
      <c r="U3172" s="14">
        <f>YEAR(T3172)</f>
        <v>2014</v>
      </c>
    </row>
    <row r="3173" spans="1:21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>ROUND(((E3173 / D3173)*100), 0)</f>
        <v>109</v>
      </c>
      <c r="P3173">
        <f>IF(L3173&lt;&gt;0, ROUND(E3173/L3173, 2), 0)</f>
        <v>65.099999999999994</v>
      </c>
      <c r="Q3173" s="5" t="str">
        <f>LEFT(N3173, SEARCH("/",N3173,1)-1)</f>
        <v>theater</v>
      </c>
      <c r="R3173" s="5" t="str">
        <f>RIGHT(N3173, LEN(N3173) - LEN(Q3173) - 1)</f>
        <v>plays</v>
      </c>
      <c r="S3173" s="11">
        <f>(((J3173/60)/60)/24)+DATE(1970,1,1)</f>
        <v>42466.608310185184</v>
      </c>
      <c r="T3173" s="12">
        <f>(((I3173/60)/60)/24)+DATE(1970,1,1)</f>
        <v>42496.608310185184</v>
      </c>
      <c r="U3173" s="14">
        <f>YEAR(T3173)</f>
        <v>2016</v>
      </c>
    </row>
    <row r="3174" spans="1:21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>ROUND(((E3174 / D3174)*100), 0)</f>
        <v>115</v>
      </c>
      <c r="P3174">
        <f>IF(L3174&lt;&gt;0, ROUND(E3174/L3174, 2), 0)</f>
        <v>79.31</v>
      </c>
      <c r="Q3174" s="5" t="str">
        <f>LEFT(N3174, SEARCH("/",N3174,1)-1)</f>
        <v>theater</v>
      </c>
      <c r="R3174" s="5" t="str">
        <f>RIGHT(N3174, LEN(N3174) - LEN(Q3174) - 1)</f>
        <v>plays</v>
      </c>
      <c r="S3174" s="11">
        <f>(((J3174/60)/60)/24)+DATE(1970,1,1)</f>
        <v>40923.729953703703</v>
      </c>
      <c r="T3174" s="12">
        <f>(((I3174/60)/60)/24)+DATE(1970,1,1)</f>
        <v>40953.729953703703</v>
      </c>
      <c r="U3174" s="14">
        <f>YEAR(T3174)</f>
        <v>2012</v>
      </c>
    </row>
    <row r="3175" spans="1:21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>ROUND(((E3175 / D3175)*100), 0)</f>
        <v>103</v>
      </c>
      <c r="P3175">
        <f>IF(L3175&lt;&gt;0, ROUND(E3175/L3175, 2), 0)</f>
        <v>139.19</v>
      </c>
      <c r="Q3175" s="5" t="str">
        <f>LEFT(N3175, SEARCH("/",N3175,1)-1)</f>
        <v>theater</v>
      </c>
      <c r="R3175" s="5" t="str">
        <f>RIGHT(N3175, LEN(N3175) - LEN(Q3175) - 1)</f>
        <v>plays</v>
      </c>
      <c r="S3175" s="11">
        <f>(((J3175/60)/60)/24)+DATE(1970,1,1)</f>
        <v>41878.878379629627</v>
      </c>
      <c r="T3175" s="12">
        <f>(((I3175/60)/60)/24)+DATE(1970,1,1)</f>
        <v>41908.878379629627</v>
      </c>
      <c r="U3175" s="14">
        <f>YEAR(T3175)</f>
        <v>2014</v>
      </c>
    </row>
    <row r="3176" spans="1:21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>ROUND(((E3176 / D3176)*100), 0)</f>
        <v>101</v>
      </c>
      <c r="P3176">
        <f>IF(L3176&lt;&gt;0, ROUND(E3176/L3176, 2), 0)</f>
        <v>131.91</v>
      </c>
      <c r="Q3176" s="5" t="str">
        <f>LEFT(N3176, SEARCH("/",N3176,1)-1)</f>
        <v>theater</v>
      </c>
      <c r="R3176" s="5" t="str">
        <f>RIGHT(N3176, LEN(N3176) - LEN(Q3176) - 1)</f>
        <v>plays</v>
      </c>
      <c r="S3176" s="11">
        <f>(((J3176/60)/60)/24)+DATE(1970,1,1)</f>
        <v>41862.864675925928</v>
      </c>
      <c r="T3176" s="12">
        <f>(((I3176/60)/60)/24)+DATE(1970,1,1)</f>
        <v>41876.864675925928</v>
      </c>
      <c r="U3176" s="14">
        <f>YEAR(T3176)</f>
        <v>2014</v>
      </c>
    </row>
    <row r="3177" spans="1:21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>ROUND(((E3177 / D3177)*100), 0)</f>
        <v>110</v>
      </c>
      <c r="P3177">
        <f>IF(L3177&lt;&gt;0, ROUND(E3177/L3177, 2), 0)</f>
        <v>91.3</v>
      </c>
      <c r="Q3177" s="5" t="str">
        <f>LEFT(N3177, SEARCH("/",N3177,1)-1)</f>
        <v>theater</v>
      </c>
      <c r="R3177" s="5" t="str">
        <f>RIGHT(N3177, LEN(N3177) - LEN(Q3177) - 1)</f>
        <v>plays</v>
      </c>
      <c r="S3177" s="11">
        <f>(((J3177/60)/60)/24)+DATE(1970,1,1)</f>
        <v>40531.886886574073</v>
      </c>
      <c r="T3177" s="12">
        <f>(((I3177/60)/60)/24)+DATE(1970,1,1)</f>
        <v>40591.886886574073</v>
      </c>
      <c r="U3177" s="14">
        <f>YEAR(T3177)</f>
        <v>2011</v>
      </c>
    </row>
    <row r="3178" spans="1:21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>ROUND(((E3178 / D3178)*100), 0)</f>
        <v>115</v>
      </c>
      <c r="P3178">
        <f>IF(L3178&lt;&gt;0, ROUND(E3178/L3178, 2), 0)</f>
        <v>39.67</v>
      </c>
      <c r="Q3178" s="5" t="str">
        <f>LEFT(N3178, SEARCH("/",N3178,1)-1)</f>
        <v>theater</v>
      </c>
      <c r="R3178" s="5" t="str">
        <f>RIGHT(N3178, LEN(N3178) - LEN(Q3178) - 1)</f>
        <v>plays</v>
      </c>
      <c r="S3178" s="11">
        <f>(((J3178/60)/60)/24)+DATE(1970,1,1)</f>
        <v>41477.930914351848</v>
      </c>
      <c r="T3178" s="12">
        <f>(((I3178/60)/60)/24)+DATE(1970,1,1)</f>
        <v>41504.625</v>
      </c>
      <c r="U3178" s="14">
        <f>YEAR(T3178)</f>
        <v>2013</v>
      </c>
    </row>
    <row r="3179" spans="1:21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>ROUND(((E3179 / D3179)*100), 0)</f>
        <v>117</v>
      </c>
      <c r="P3179">
        <f>IF(L3179&lt;&gt;0, ROUND(E3179/L3179, 2), 0)</f>
        <v>57.55</v>
      </c>
      <c r="Q3179" s="5" t="str">
        <f>LEFT(N3179, SEARCH("/",N3179,1)-1)</f>
        <v>theater</v>
      </c>
      <c r="R3179" s="5" t="str">
        <f>RIGHT(N3179, LEN(N3179) - LEN(Q3179) - 1)</f>
        <v>plays</v>
      </c>
      <c r="S3179" s="11">
        <f>(((J3179/60)/60)/24)+DATE(1970,1,1)</f>
        <v>41781.666770833333</v>
      </c>
      <c r="T3179" s="12">
        <f>(((I3179/60)/60)/24)+DATE(1970,1,1)</f>
        <v>41811.666770833333</v>
      </c>
      <c r="U3179" s="14">
        <f>YEAR(T3179)</f>
        <v>2014</v>
      </c>
    </row>
    <row r="3180" spans="1:21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>ROUND(((E3180 / D3180)*100), 0)</f>
        <v>172</v>
      </c>
      <c r="P3180">
        <f>IF(L3180&lt;&gt;0, ROUND(E3180/L3180, 2), 0)</f>
        <v>33.03</v>
      </c>
      <c r="Q3180" s="5" t="str">
        <f>LEFT(N3180, SEARCH("/",N3180,1)-1)</f>
        <v>theater</v>
      </c>
      <c r="R3180" s="5" t="str">
        <f>RIGHT(N3180, LEN(N3180) - LEN(Q3180) - 1)</f>
        <v>plays</v>
      </c>
      <c r="S3180" s="11">
        <f>(((J3180/60)/60)/24)+DATE(1970,1,1)</f>
        <v>41806.605034722219</v>
      </c>
      <c r="T3180" s="12">
        <f>(((I3180/60)/60)/24)+DATE(1970,1,1)</f>
        <v>41836.605034722219</v>
      </c>
      <c r="U3180" s="14">
        <f>YEAR(T3180)</f>
        <v>2014</v>
      </c>
    </row>
    <row r="3181" spans="1:21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>ROUND(((E3181 / D3181)*100), 0)</f>
        <v>114</v>
      </c>
      <c r="P3181">
        <f>IF(L3181&lt;&gt;0, ROUND(E3181/L3181, 2), 0)</f>
        <v>77.34</v>
      </c>
      <c r="Q3181" s="5" t="str">
        <f>LEFT(N3181, SEARCH("/",N3181,1)-1)</f>
        <v>theater</v>
      </c>
      <c r="R3181" s="5" t="str">
        <f>RIGHT(N3181, LEN(N3181) - LEN(Q3181) - 1)</f>
        <v>plays</v>
      </c>
      <c r="S3181" s="11">
        <f>(((J3181/60)/60)/24)+DATE(1970,1,1)</f>
        <v>41375.702210648145</v>
      </c>
      <c r="T3181" s="12">
        <f>(((I3181/60)/60)/24)+DATE(1970,1,1)</f>
        <v>41400.702210648145</v>
      </c>
      <c r="U3181" s="14">
        <f>YEAR(T3181)</f>
        <v>2013</v>
      </c>
    </row>
    <row r="3182" spans="1:21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>ROUND(((E3182 / D3182)*100), 0)</f>
        <v>120</v>
      </c>
      <c r="P3182">
        <f>IF(L3182&lt;&gt;0, ROUND(E3182/L3182, 2), 0)</f>
        <v>31.93</v>
      </c>
      <c r="Q3182" s="5" t="str">
        <f>LEFT(N3182, SEARCH("/",N3182,1)-1)</f>
        <v>theater</v>
      </c>
      <c r="R3182" s="5" t="str">
        <f>RIGHT(N3182, LEN(N3182) - LEN(Q3182) - 1)</f>
        <v>plays</v>
      </c>
      <c r="S3182" s="11">
        <f>(((J3182/60)/60)/24)+DATE(1970,1,1)</f>
        <v>41780.412604166668</v>
      </c>
      <c r="T3182" s="12">
        <f>(((I3182/60)/60)/24)+DATE(1970,1,1)</f>
        <v>41810.412604166668</v>
      </c>
      <c r="U3182" s="14">
        <f>YEAR(T3182)</f>
        <v>2014</v>
      </c>
    </row>
    <row r="3183" spans="1:21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>ROUND(((E3183 / D3183)*100), 0)</f>
        <v>109</v>
      </c>
      <c r="P3183">
        <f>IF(L3183&lt;&gt;0, ROUND(E3183/L3183, 2), 0)</f>
        <v>36.33</v>
      </c>
      <c r="Q3183" s="5" t="str">
        <f>LEFT(N3183, SEARCH("/",N3183,1)-1)</f>
        <v>theater</v>
      </c>
      <c r="R3183" s="5" t="str">
        <f>RIGHT(N3183, LEN(N3183) - LEN(Q3183) - 1)</f>
        <v>plays</v>
      </c>
      <c r="S3183" s="11">
        <f>(((J3183/60)/60)/24)+DATE(1970,1,1)</f>
        <v>41779.310034722221</v>
      </c>
      <c r="T3183" s="12">
        <f>(((I3183/60)/60)/24)+DATE(1970,1,1)</f>
        <v>41805.666666666664</v>
      </c>
      <c r="U3183" s="14">
        <f>YEAR(T3183)</f>
        <v>2014</v>
      </c>
    </row>
    <row r="3184" spans="1:21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>ROUND(((E3184 / D3184)*100), 0)</f>
        <v>101</v>
      </c>
      <c r="P3184">
        <f>IF(L3184&lt;&gt;0, ROUND(E3184/L3184, 2), 0)</f>
        <v>46.77</v>
      </c>
      <c r="Q3184" s="5" t="str">
        <f>LEFT(N3184, SEARCH("/",N3184,1)-1)</f>
        <v>theater</v>
      </c>
      <c r="R3184" s="5" t="str">
        <f>RIGHT(N3184, LEN(N3184) - LEN(Q3184) - 1)</f>
        <v>plays</v>
      </c>
      <c r="S3184" s="11">
        <f>(((J3184/60)/60)/24)+DATE(1970,1,1)</f>
        <v>40883.949317129627</v>
      </c>
      <c r="T3184" s="12">
        <f>(((I3184/60)/60)/24)+DATE(1970,1,1)</f>
        <v>40939.708333333336</v>
      </c>
      <c r="U3184" s="14">
        <f>YEAR(T3184)</f>
        <v>2012</v>
      </c>
    </row>
    <row r="3185" spans="1:21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>ROUND(((E3185 / D3185)*100), 0)</f>
        <v>109</v>
      </c>
      <c r="P3185">
        <f>IF(L3185&lt;&gt;0, ROUND(E3185/L3185, 2), 0)</f>
        <v>40.07</v>
      </c>
      <c r="Q3185" s="5" t="str">
        <f>LEFT(N3185, SEARCH("/",N3185,1)-1)</f>
        <v>theater</v>
      </c>
      <c r="R3185" s="5" t="str">
        <f>RIGHT(N3185, LEN(N3185) - LEN(Q3185) - 1)</f>
        <v>plays</v>
      </c>
      <c r="S3185" s="11">
        <f>(((J3185/60)/60)/24)+DATE(1970,1,1)</f>
        <v>41491.79478009259</v>
      </c>
      <c r="T3185" s="12">
        <f>(((I3185/60)/60)/24)+DATE(1970,1,1)</f>
        <v>41509.79478009259</v>
      </c>
      <c r="U3185" s="14">
        <f>YEAR(T3185)</f>
        <v>2013</v>
      </c>
    </row>
    <row r="3186" spans="1:21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>ROUND(((E3186 / D3186)*100), 0)</f>
        <v>107</v>
      </c>
      <c r="P3186">
        <f>IF(L3186&lt;&gt;0, ROUND(E3186/L3186, 2), 0)</f>
        <v>100.22</v>
      </c>
      <c r="Q3186" s="5" t="str">
        <f>LEFT(N3186, SEARCH("/",N3186,1)-1)</f>
        <v>theater</v>
      </c>
      <c r="R3186" s="5" t="str">
        <f>RIGHT(N3186, LEN(N3186) - LEN(Q3186) - 1)</f>
        <v>plays</v>
      </c>
      <c r="S3186" s="11">
        <f>(((J3186/60)/60)/24)+DATE(1970,1,1)</f>
        <v>41791.993414351848</v>
      </c>
      <c r="T3186" s="12">
        <f>(((I3186/60)/60)/24)+DATE(1970,1,1)</f>
        <v>41821.993414351848</v>
      </c>
      <c r="U3186" s="14">
        <f>YEAR(T3186)</f>
        <v>2014</v>
      </c>
    </row>
    <row r="3187" spans="1:21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>ROUND(((E3187 / D3187)*100), 0)</f>
        <v>100</v>
      </c>
      <c r="P3187">
        <f>IF(L3187&lt;&gt;0, ROUND(E3187/L3187, 2), 0)</f>
        <v>41.67</v>
      </c>
      <c r="Q3187" s="5" t="str">
        <f>LEFT(N3187, SEARCH("/",N3187,1)-1)</f>
        <v>theater</v>
      </c>
      <c r="R3187" s="5" t="str">
        <f>RIGHT(N3187, LEN(N3187) - LEN(Q3187) - 1)</f>
        <v>plays</v>
      </c>
      <c r="S3187" s="11">
        <f>(((J3187/60)/60)/24)+DATE(1970,1,1)</f>
        <v>41829.977326388893</v>
      </c>
      <c r="T3187" s="12">
        <f>(((I3187/60)/60)/24)+DATE(1970,1,1)</f>
        <v>41836.977326388893</v>
      </c>
      <c r="U3187" s="14">
        <f>YEAR(T3187)</f>
        <v>2014</v>
      </c>
    </row>
    <row r="3188" spans="1:21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>ROUND(((E3188 / D3188)*100), 0)</f>
        <v>102</v>
      </c>
      <c r="P3188">
        <f>IF(L3188&lt;&gt;0, ROUND(E3188/L3188, 2), 0)</f>
        <v>46.71</v>
      </c>
      <c r="Q3188" s="5" t="str">
        <f>LEFT(N3188, SEARCH("/",N3188,1)-1)</f>
        <v>theater</v>
      </c>
      <c r="R3188" s="5" t="str">
        <f>RIGHT(N3188, LEN(N3188) - LEN(Q3188) - 1)</f>
        <v>plays</v>
      </c>
      <c r="S3188" s="11">
        <f>(((J3188/60)/60)/24)+DATE(1970,1,1)</f>
        <v>41868.924050925925</v>
      </c>
      <c r="T3188" s="12">
        <f>(((I3188/60)/60)/24)+DATE(1970,1,1)</f>
        <v>41898.875</v>
      </c>
      <c r="U3188" s="14">
        <f>YEAR(T3188)</f>
        <v>2014</v>
      </c>
    </row>
    <row r="3189" spans="1:21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>ROUND(((E3189 / D3189)*100), 0)</f>
        <v>116</v>
      </c>
      <c r="P3189">
        <f>IF(L3189&lt;&gt;0, ROUND(E3189/L3189, 2), 0)</f>
        <v>71.489999999999995</v>
      </c>
      <c r="Q3189" s="5" t="str">
        <f>LEFT(N3189, SEARCH("/",N3189,1)-1)</f>
        <v>theater</v>
      </c>
      <c r="R3189" s="5" t="str">
        <f>RIGHT(N3189, LEN(N3189) - LEN(Q3189) - 1)</f>
        <v>plays</v>
      </c>
      <c r="S3189" s="11">
        <f>(((J3189/60)/60)/24)+DATE(1970,1,1)</f>
        <v>41835.666354166664</v>
      </c>
      <c r="T3189" s="12">
        <f>(((I3189/60)/60)/24)+DATE(1970,1,1)</f>
        <v>41855.666354166664</v>
      </c>
      <c r="U3189" s="14">
        <f>YEAR(T3189)</f>
        <v>2014</v>
      </c>
    </row>
    <row r="3190" spans="1:21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>ROUND(((E3190 / D3190)*100), 0)</f>
        <v>65</v>
      </c>
      <c r="P3190">
        <f>IF(L3190&lt;&gt;0, ROUND(E3190/L3190, 2), 0)</f>
        <v>14.44</v>
      </c>
      <c r="Q3190" s="5" t="str">
        <f>LEFT(N3190, SEARCH("/",N3190,1)-1)</f>
        <v>theater</v>
      </c>
      <c r="R3190" s="5" t="str">
        <f>RIGHT(N3190, LEN(N3190) - LEN(Q3190) - 1)</f>
        <v>musical</v>
      </c>
      <c r="S3190" s="11">
        <f>(((J3190/60)/60)/24)+DATE(1970,1,1)</f>
        <v>42144.415532407409</v>
      </c>
      <c r="T3190" s="12">
        <f>(((I3190/60)/60)/24)+DATE(1970,1,1)</f>
        <v>42165.415532407409</v>
      </c>
      <c r="U3190" s="14">
        <f>YEAR(T3190)</f>
        <v>2015</v>
      </c>
    </row>
    <row r="3191" spans="1:21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>ROUND(((E3191 / D3191)*100), 0)</f>
        <v>12</v>
      </c>
      <c r="P3191">
        <f>IF(L3191&lt;&gt;0, ROUND(E3191/L3191, 2), 0)</f>
        <v>356.84</v>
      </c>
      <c r="Q3191" s="5" t="str">
        <f>LEFT(N3191, SEARCH("/",N3191,1)-1)</f>
        <v>theater</v>
      </c>
      <c r="R3191" s="5" t="str">
        <f>RIGHT(N3191, LEN(N3191) - LEN(Q3191) - 1)</f>
        <v>musical</v>
      </c>
      <c r="S3191" s="11">
        <f>(((J3191/60)/60)/24)+DATE(1970,1,1)</f>
        <v>42118.346435185187</v>
      </c>
      <c r="T3191" s="12">
        <f>(((I3191/60)/60)/24)+DATE(1970,1,1)</f>
        <v>42148.346435185187</v>
      </c>
      <c r="U3191" s="14">
        <f>YEAR(T3191)</f>
        <v>2015</v>
      </c>
    </row>
    <row r="3192" spans="1:21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>ROUND(((E3192 / D3192)*100), 0)</f>
        <v>0</v>
      </c>
      <c r="P3192">
        <f>IF(L3192&lt;&gt;0, ROUND(E3192/L3192, 2), 0)</f>
        <v>0</v>
      </c>
      <c r="Q3192" s="5" t="str">
        <f>LEFT(N3192, SEARCH("/",N3192,1)-1)</f>
        <v>theater</v>
      </c>
      <c r="R3192" s="5" t="str">
        <f>RIGHT(N3192, LEN(N3192) - LEN(Q3192) - 1)</f>
        <v>musical</v>
      </c>
      <c r="S3192" s="11">
        <f>(((J3192/60)/60)/24)+DATE(1970,1,1)</f>
        <v>42683.151331018518</v>
      </c>
      <c r="T3192" s="12">
        <f>(((I3192/60)/60)/24)+DATE(1970,1,1)</f>
        <v>42713.192997685182</v>
      </c>
      <c r="U3192" s="14">
        <f>YEAR(T3192)</f>
        <v>2016</v>
      </c>
    </row>
    <row r="3193" spans="1:21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>ROUND(((E3193 / D3193)*100), 0)</f>
        <v>4</v>
      </c>
      <c r="P3193">
        <f>IF(L3193&lt;&gt;0, ROUND(E3193/L3193, 2), 0)</f>
        <v>37.75</v>
      </c>
      <c r="Q3193" s="5" t="str">
        <f>LEFT(N3193, SEARCH("/",N3193,1)-1)</f>
        <v>theater</v>
      </c>
      <c r="R3193" s="5" t="str">
        <f>RIGHT(N3193, LEN(N3193) - LEN(Q3193) - 1)</f>
        <v>musical</v>
      </c>
      <c r="S3193" s="11">
        <f>(((J3193/60)/60)/24)+DATE(1970,1,1)</f>
        <v>42538.755428240736</v>
      </c>
      <c r="T3193" s="12">
        <f>(((I3193/60)/60)/24)+DATE(1970,1,1)</f>
        <v>42598.755428240736</v>
      </c>
      <c r="U3193" s="14">
        <f>YEAR(T3193)</f>
        <v>2016</v>
      </c>
    </row>
    <row r="3194" spans="1:21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>ROUND(((E3194 / D3194)*100), 0)</f>
        <v>1</v>
      </c>
      <c r="P3194">
        <f>IF(L3194&lt;&gt;0, ROUND(E3194/L3194, 2), 0)</f>
        <v>12.75</v>
      </c>
      <c r="Q3194" s="5" t="str">
        <f>LEFT(N3194, SEARCH("/",N3194,1)-1)</f>
        <v>theater</v>
      </c>
      <c r="R3194" s="5" t="str">
        <f>RIGHT(N3194, LEN(N3194) - LEN(Q3194) - 1)</f>
        <v>musical</v>
      </c>
      <c r="S3194" s="11">
        <f>(((J3194/60)/60)/24)+DATE(1970,1,1)</f>
        <v>42018.94049768518</v>
      </c>
      <c r="T3194" s="12">
        <f>(((I3194/60)/60)/24)+DATE(1970,1,1)</f>
        <v>42063.916666666672</v>
      </c>
      <c r="U3194" s="14">
        <f>YEAR(T3194)</f>
        <v>2015</v>
      </c>
    </row>
    <row r="3195" spans="1:21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>ROUND(((E3195 / D3195)*100), 0)</f>
        <v>12</v>
      </c>
      <c r="P3195">
        <f>IF(L3195&lt;&gt;0, ROUND(E3195/L3195, 2), 0)</f>
        <v>24.46</v>
      </c>
      <c r="Q3195" s="5" t="str">
        <f>LEFT(N3195, SEARCH("/",N3195,1)-1)</f>
        <v>theater</v>
      </c>
      <c r="R3195" s="5" t="str">
        <f>RIGHT(N3195, LEN(N3195) - LEN(Q3195) - 1)</f>
        <v>musical</v>
      </c>
      <c r="S3195" s="11">
        <f>(((J3195/60)/60)/24)+DATE(1970,1,1)</f>
        <v>42010.968240740738</v>
      </c>
      <c r="T3195" s="12">
        <f>(((I3195/60)/60)/24)+DATE(1970,1,1)</f>
        <v>42055.968240740738</v>
      </c>
      <c r="U3195" s="14">
        <f>YEAR(T3195)</f>
        <v>2015</v>
      </c>
    </row>
    <row r="3196" spans="1:21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>ROUND(((E3196 / D3196)*100), 0)</f>
        <v>0</v>
      </c>
      <c r="P3196">
        <f>IF(L3196&lt;&gt;0, ROUND(E3196/L3196, 2), 0)</f>
        <v>0</v>
      </c>
      <c r="Q3196" s="5" t="str">
        <f>LEFT(N3196, SEARCH("/",N3196,1)-1)</f>
        <v>theater</v>
      </c>
      <c r="R3196" s="5" t="str">
        <f>RIGHT(N3196, LEN(N3196) - LEN(Q3196) - 1)</f>
        <v>musical</v>
      </c>
      <c r="S3196" s="11">
        <f>(((J3196/60)/60)/24)+DATE(1970,1,1)</f>
        <v>42182.062476851846</v>
      </c>
      <c r="T3196" s="12">
        <f>(((I3196/60)/60)/24)+DATE(1970,1,1)</f>
        <v>42212.062476851846</v>
      </c>
      <c r="U3196" s="14">
        <f>YEAR(T3196)</f>
        <v>2015</v>
      </c>
    </row>
    <row r="3197" spans="1:21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>ROUND(((E3197 / D3197)*100), 0)</f>
        <v>59</v>
      </c>
      <c r="P3197">
        <f>IF(L3197&lt;&gt;0, ROUND(E3197/L3197, 2), 0)</f>
        <v>53.08</v>
      </c>
      <c r="Q3197" s="5" t="str">
        <f>LEFT(N3197, SEARCH("/",N3197,1)-1)</f>
        <v>theater</v>
      </c>
      <c r="R3197" s="5" t="str">
        <f>RIGHT(N3197, LEN(N3197) - LEN(Q3197) - 1)</f>
        <v>musical</v>
      </c>
      <c r="S3197" s="11">
        <f>(((J3197/60)/60)/24)+DATE(1970,1,1)</f>
        <v>42017.594236111108</v>
      </c>
      <c r="T3197" s="12">
        <f>(((I3197/60)/60)/24)+DATE(1970,1,1)</f>
        <v>42047.594236111108</v>
      </c>
      <c r="U3197" s="14">
        <f>YEAR(T3197)</f>
        <v>2015</v>
      </c>
    </row>
    <row r="3198" spans="1:21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>ROUND(((E3198 / D3198)*100), 0)</f>
        <v>0</v>
      </c>
      <c r="P3198">
        <f>IF(L3198&lt;&gt;0, ROUND(E3198/L3198, 2), 0)</f>
        <v>300</v>
      </c>
      <c r="Q3198" s="5" t="str">
        <f>LEFT(N3198, SEARCH("/",N3198,1)-1)</f>
        <v>theater</v>
      </c>
      <c r="R3198" s="5" t="str">
        <f>RIGHT(N3198, LEN(N3198) - LEN(Q3198) - 1)</f>
        <v>musical</v>
      </c>
      <c r="S3198" s="11">
        <f>(((J3198/60)/60)/24)+DATE(1970,1,1)</f>
        <v>42157.598090277781</v>
      </c>
      <c r="T3198" s="12">
        <f>(((I3198/60)/60)/24)+DATE(1970,1,1)</f>
        <v>42217.583333333328</v>
      </c>
      <c r="U3198" s="14">
        <f>YEAR(T3198)</f>
        <v>2015</v>
      </c>
    </row>
    <row r="3199" spans="1:21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>ROUND(((E3199 / D3199)*100), 0)</f>
        <v>11</v>
      </c>
      <c r="P3199">
        <f>IF(L3199&lt;&gt;0, ROUND(E3199/L3199, 2), 0)</f>
        <v>286.25</v>
      </c>
      <c r="Q3199" s="5" t="str">
        <f>LEFT(N3199, SEARCH("/",N3199,1)-1)</f>
        <v>theater</v>
      </c>
      <c r="R3199" s="5" t="str">
        <f>RIGHT(N3199, LEN(N3199) - LEN(Q3199) - 1)</f>
        <v>musical</v>
      </c>
      <c r="S3199" s="11">
        <f>(((J3199/60)/60)/24)+DATE(1970,1,1)</f>
        <v>42009.493263888886</v>
      </c>
      <c r="T3199" s="12">
        <f>(((I3199/60)/60)/24)+DATE(1970,1,1)</f>
        <v>42039.493263888886</v>
      </c>
      <c r="U3199" s="14">
        <f>YEAR(T3199)</f>
        <v>2015</v>
      </c>
    </row>
    <row r="3200" spans="1:21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>ROUND(((E3200 / D3200)*100), 0)</f>
        <v>0</v>
      </c>
      <c r="P3200">
        <f>IF(L3200&lt;&gt;0, ROUND(E3200/L3200, 2), 0)</f>
        <v>36.67</v>
      </c>
      <c r="Q3200" s="5" t="str">
        <f>LEFT(N3200, SEARCH("/",N3200,1)-1)</f>
        <v>theater</v>
      </c>
      <c r="R3200" s="5" t="str">
        <f>RIGHT(N3200, LEN(N3200) - LEN(Q3200) - 1)</f>
        <v>musical</v>
      </c>
      <c r="S3200" s="11">
        <f>(((J3200/60)/60)/24)+DATE(1970,1,1)</f>
        <v>42013.424502314811</v>
      </c>
      <c r="T3200" s="12">
        <f>(((I3200/60)/60)/24)+DATE(1970,1,1)</f>
        <v>42051.424502314811</v>
      </c>
      <c r="U3200" s="14">
        <f>YEAR(T3200)</f>
        <v>2015</v>
      </c>
    </row>
    <row r="3201" spans="1:21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>ROUND(((E3201 / D3201)*100), 0)</f>
        <v>52</v>
      </c>
      <c r="P3201">
        <f>IF(L3201&lt;&gt;0, ROUND(E3201/L3201, 2), 0)</f>
        <v>49.21</v>
      </c>
      <c r="Q3201" s="5" t="str">
        <f>LEFT(N3201, SEARCH("/",N3201,1)-1)</f>
        <v>theater</v>
      </c>
      <c r="R3201" s="5" t="str">
        <f>RIGHT(N3201, LEN(N3201) - LEN(Q3201) - 1)</f>
        <v>musical</v>
      </c>
      <c r="S3201" s="11">
        <f>(((J3201/60)/60)/24)+DATE(1970,1,1)</f>
        <v>41858.761782407404</v>
      </c>
      <c r="T3201" s="12">
        <f>(((I3201/60)/60)/24)+DATE(1970,1,1)</f>
        <v>41888.875</v>
      </c>
      <c r="U3201" s="14">
        <f>YEAR(T3201)</f>
        <v>2014</v>
      </c>
    </row>
    <row r="3202" spans="1:21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>ROUND(((E3202 / D3202)*100), 0)</f>
        <v>0</v>
      </c>
      <c r="P3202">
        <f>IF(L3202&lt;&gt;0, ROUND(E3202/L3202, 2), 0)</f>
        <v>1</v>
      </c>
      <c r="Q3202" s="5" t="str">
        <f>LEFT(N3202, SEARCH("/",N3202,1)-1)</f>
        <v>theater</v>
      </c>
      <c r="R3202" s="5" t="str">
        <f>RIGHT(N3202, LEN(N3202) - LEN(Q3202) - 1)</f>
        <v>musical</v>
      </c>
      <c r="S3202" s="11">
        <f>(((J3202/60)/60)/24)+DATE(1970,1,1)</f>
        <v>42460.320613425924</v>
      </c>
      <c r="T3202" s="12">
        <f>(((I3202/60)/60)/24)+DATE(1970,1,1)</f>
        <v>42490.231944444444</v>
      </c>
      <c r="U3202" s="14">
        <f>YEAR(T3202)</f>
        <v>2016</v>
      </c>
    </row>
    <row r="3203" spans="1:21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>ROUND(((E3203 / D3203)*100), 0)</f>
        <v>1</v>
      </c>
      <c r="P3203">
        <f>IF(L3203&lt;&gt;0, ROUND(E3203/L3203, 2), 0)</f>
        <v>12.5</v>
      </c>
      <c r="Q3203" s="5" t="str">
        <f>LEFT(N3203, SEARCH("/",N3203,1)-1)</f>
        <v>theater</v>
      </c>
      <c r="R3203" s="5" t="str">
        <f>RIGHT(N3203, LEN(N3203) - LEN(Q3203) - 1)</f>
        <v>musical</v>
      </c>
      <c r="S3203" s="11">
        <f>(((J3203/60)/60)/24)+DATE(1970,1,1)</f>
        <v>41861.767094907409</v>
      </c>
      <c r="T3203" s="12">
        <f>(((I3203/60)/60)/24)+DATE(1970,1,1)</f>
        <v>41882.767094907409</v>
      </c>
      <c r="U3203" s="14">
        <f>YEAR(T3203)</f>
        <v>2014</v>
      </c>
    </row>
    <row r="3204" spans="1:21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>ROUND(((E3204 / D3204)*100), 0)</f>
        <v>55</v>
      </c>
      <c r="P3204">
        <f>IF(L3204&lt;&gt;0, ROUND(E3204/L3204, 2), 0)</f>
        <v>109.04</v>
      </c>
      <c r="Q3204" s="5" t="str">
        <f>LEFT(N3204, SEARCH("/",N3204,1)-1)</f>
        <v>theater</v>
      </c>
      <c r="R3204" s="5" t="str">
        <f>RIGHT(N3204, LEN(N3204) - LEN(Q3204) - 1)</f>
        <v>musical</v>
      </c>
      <c r="S3204" s="11">
        <f>(((J3204/60)/60)/24)+DATE(1970,1,1)</f>
        <v>42293.853541666671</v>
      </c>
      <c r="T3204" s="12">
        <f>(((I3204/60)/60)/24)+DATE(1970,1,1)</f>
        <v>42352.249305555553</v>
      </c>
      <c r="U3204" s="14">
        <f>YEAR(T3204)</f>
        <v>2015</v>
      </c>
    </row>
    <row r="3205" spans="1:21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>ROUND(((E3205 / D3205)*100), 0)</f>
        <v>25</v>
      </c>
      <c r="P3205">
        <f>IF(L3205&lt;&gt;0, ROUND(E3205/L3205, 2), 0)</f>
        <v>41.67</v>
      </c>
      <c r="Q3205" s="5" t="str">
        <f>LEFT(N3205, SEARCH("/",N3205,1)-1)</f>
        <v>theater</v>
      </c>
      <c r="R3205" s="5" t="str">
        <f>RIGHT(N3205, LEN(N3205) - LEN(Q3205) - 1)</f>
        <v>musical</v>
      </c>
      <c r="S3205" s="11">
        <f>(((J3205/60)/60)/24)+DATE(1970,1,1)</f>
        <v>42242.988680555558</v>
      </c>
      <c r="T3205" s="12">
        <f>(((I3205/60)/60)/24)+DATE(1970,1,1)</f>
        <v>42272.988680555558</v>
      </c>
      <c r="U3205" s="14">
        <f>YEAR(T3205)</f>
        <v>2015</v>
      </c>
    </row>
    <row r="3206" spans="1:21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>ROUND(((E3206 / D3206)*100), 0)</f>
        <v>0</v>
      </c>
      <c r="P3206">
        <f>IF(L3206&lt;&gt;0, ROUND(E3206/L3206, 2), 0)</f>
        <v>0</v>
      </c>
      <c r="Q3206" s="5" t="str">
        <f>LEFT(N3206, SEARCH("/",N3206,1)-1)</f>
        <v>theater</v>
      </c>
      <c r="R3206" s="5" t="str">
        <f>RIGHT(N3206, LEN(N3206) - LEN(Q3206) - 1)</f>
        <v>musical</v>
      </c>
      <c r="S3206" s="11">
        <f>(((J3206/60)/60)/24)+DATE(1970,1,1)</f>
        <v>42172.686099537037</v>
      </c>
      <c r="T3206" s="12">
        <f>(((I3206/60)/60)/24)+DATE(1970,1,1)</f>
        <v>42202.676388888889</v>
      </c>
      <c r="U3206" s="14">
        <f>YEAR(T3206)</f>
        <v>2015</v>
      </c>
    </row>
    <row r="3207" spans="1:21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>ROUND(((E3207 / D3207)*100), 0)</f>
        <v>3</v>
      </c>
      <c r="P3207">
        <f>IF(L3207&lt;&gt;0, ROUND(E3207/L3207, 2), 0)</f>
        <v>22.75</v>
      </c>
      <c r="Q3207" s="5" t="str">
        <f>LEFT(N3207, SEARCH("/",N3207,1)-1)</f>
        <v>theater</v>
      </c>
      <c r="R3207" s="5" t="str">
        <f>RIGHT(N3207, LEN(N3207) - LEN(Q3207) - 1)</f>
        <v>musical</v>
      </c>
      <c r="S3207" s="11">
        <f>(((J3207/60)/60)/24)+DATE(1970,1,1)</f>
        <v>42095.374675925923</v>
      </c>
      <c r="T3207" s="12">
        <f>(((I3207/60)/60)/24)+DATE(1970,1,1)</f>
        <v>42125.374675925923</v>
      </c>
      <c r="U3207" s="14">
        <f>YEAR(T3207)</f>
        <v>2015</v>
      </c>
    </row>
    <row r="3208" spans="1:21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>ROUND(((E3208 / D3208)*100), 0)</f>
        <v>0</v>
      </c>
      <c r="P3208">
        <f>IF(L3208&lt;&gt;0, ROUND(E3208/L3208, 2), 0)</f>
        <v>0</v>
      </c>
      <c r="Q3208" s="5" t="str">
        <f>LEFT(N3208, SEARCH("/",N3208,1)-1)</f>
        <v>theater</v>
      </c>
      <c r="R3208" s="5" t="str">
        <f>RIGHT(N3208, LEN(N3208) - LEN(Q3208) - 1)</f>
        <v>musical</v>
      </c>
      <c r="S3208" s="11">
        <f>(((J3208/60)/60)/24)+DATE(1970,1,1)</f>
        <v>42236.276053240741</v>
      </c>
      <c r="T3208" s="12">
        <f>(((I3208/60)/60)/24)+DATE(1970,1,1)</f>
        <v>42266.276053240741</v>
      </c>
      <c r="U3208" s="14">
        <f>YEAR(T3208)</f>
        <v>2015</v>
      </c>
    </row>
    <row r="3209" spans="1:21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>ROUND(((E3209 / D3209)*100), 0)</f>
        <v>46</v>
      </c>
      <c r="P3209">
        <f>IF(L3209&lt;&gt;0, ROUND(E3209/L3209, 2), 0)</f>
        <v>70.83</v>
      </c>
      <c r="Q3209" s="5" t="str">
        <f>LEFT(N3209, SEARCH("/",N3209,1)-1)</f>
        <v>theater</v>
      </c>
      <c r="R3209" s="5" t="str">
        <f>RIGHT(N3209, LEN(N3209) - LEN(Q3209) - 1)</f>
        <v>musical</v>
      </c>
      <c r="S3209" s="11">
        <f>(((J3209/60)/60)/24)+DATE(1970,1,1)</f>
        <v>42057.277858796297</v>
      </c>
      <c r="T3209" s="12">
        <f>(((I3209/60)/60)/24)+DATE(1970,1,1)</f>
        <v>42117.236192129625</v>
      </c>
      <c r="U3209" s="14">
        <f>YEAR(T3209)</f>
        <v>2015</v>
      </c>
    </row>
    <row r="3210" spans="1:21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>ROUND(((E3210 / D3210)*100), 0)</f>
        <v>104</v>
      </c>
      <c r="P3210">
        <f>IF(L3210&lt;&gt;0, ROUND(E3210/L3210, 2), 0)</f>
        <v>63.11</v>
      </c>
      <c r="Q3210" s="5" t="str">
        <f>LEFT(N3210, SEARCH("/",N3210,1)-1)</f>
        <v>theater</v>
      </c>
      <c r="R3210" s="5" t="str">
        <f>RIGHT(N3210, LEN(N3210) - LEN(Q3210) - 1)</f>
        <v>plays</v>
      </c>
      <c r="S3210" s="11">
        <f>(((J3210/60)/60)/24)+DATE(1970,1,1)</f>
        <v>41827.605057870373</v>
      </c>
      <c r="T3210" s="12">
        <f>(((I3210/60)/60)/24)+DATE(1970,1,1)</f>
        <v>41848.605057870373</v>
      </c>
      <c r="U3210" s="14">
        <f>YEAR(T3210)</f>
        <v>2014</v>
      </c>
    </row>
    <row r="3211" spans="1:21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>ROUND(((E3211 / D3211)*100), 0)</f>
        <v>119</v>
      </c>
      <c r="P3211">
        <f>IF(L3211&lt;&gt;0, ROUND(E3211/L3211, 2), 0)</f>
        <v>50.16</v>
      </c>
      <c r="Q3211" s="5" t="str">
        <f>LEFT(N3211, SEARCH("/",N3211,1)-1)</f>
        <v>theater</v>
      </c>
      <c r="R3211" s="5" t="str">
        <f>RIGHT(N3211, LEN(N3211) - LEN(Q3211) - 1)</f>
        <v>plays</v>
      </c>
      <c r="S3211" s="11">
        <f>(((J3211/60)/60)/24)+DATE(1970,1,1)</f>
        <v>41778.637245370373</v>
      </c>
      <c r="T3211" s="12">
        <f>(((I3211/60)/60)/24)+DATE(1970,1,1)</f>
        <v>41810.958333333336</v>
      </c>
      <c r="U3211" s="14">
        <f>YEAR(T3211)</f>
        <v>2014</v>
      </c>
    </row>
    <row r="3212" spans="1:21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>ROUND(((E3212 / D3212)*100), 0)</f>
        <v>126</v>
      </c>
      <c r="P3212">
        <f>IF(L3212&lt;&gt;0, ROUND(E3212/L3212, 2), 0)</f>
        <v>62.88</v>
      </c>
      <c r="Q3212" s="5" t="str">
        <f>LEFT(N3212, SEARCH("/",N3212,1)-1)</f>
        <v>theater</v>
      </c>
      <c r="R3212" s="5" t="str">
        <f>RIGHT(N3212, LEN(N3212) - LEN(Q3212) - 1)</f>
        <v>plays</v>
      </c>
      <c r="S3212" s="11">
        <f>(((J3212/60)/60)/24)+DATE(1970,1,1)</f>
        <v>41013.936562499999</v>
      </c>
      <c r="T3212" s="12">
        <f>(((I3212/60)/60)/24)+DATE(1970,1,1)</f>
        <v>41061.165972222225</v>
      </c>
      <c r="U3212" s="14">
        <f>YEAR(T3212)</f>
        <v>2012</v>
      </c>
    </row>
    <row r="3213" spans="1:21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>ROUND(((E3213 / D3213)*100), 0)</f>
        <v>120</v>
      </c>
      <c r="P3213">
        <f>IF(L3213&lt;&gt;0, ROUND(E3213/L3213, 2), 0)</f>
        <v>85.53</v>
      </c>
      <c r="Q3213" s="5" t="str">
        <f>LEFT(N3213, SEARCH("/",N3213,1)-1)</f>
        <v>theater</v>
      </c>
      <c r="R3213" s="5" t="str">
        <f>RIGHT(N3213, LEN(N3213) - LEN(Q3213) - 1)</f>
        <v>plays</v>
      </c>
      <c r="S3213" s="11">
        <f>(((J3213/60)/60)/24)+DATE(1970,1,1)</f>
        <v>41834.586574074077</v>
      </c>
      <c r="T3213" s="12">
        <f>(((I3213/60)/60)/24)+DATE(1970,1,1)</f>
        <v>41866.083333333336</v>
      </c>
      <c r="U3213" s="14">
        <f>YEAR(T3213)</f>
        <v>2014</v>
      </c>
    </row>
    <row r="3214" spans="1:21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>ROUND(((E3214 / D3214)*100), 0)</f>
        <v>126</v>
      </c>
      <c r="P3214">
        <f>IF(L3214&lt;&gt;0, ROUND(E3214/L3214, 2), 0)</f>
        <v>53.72</v>
      </c>
      <c r="Q3214" s="5" t="str">
        <f>LEFT(N3214, SEARCH("/",N3214,1)-1)</f>
        <v>theater</v>
      </c>
      <c r="R3214" s="5" t="str">
        <f>RIGHT(N3214, LEN(N3214) - LEN(Q3214) - 1)</f>
        <v>plays</v>
      </c>
      <c r="S3214" s="11">
        <f>(((J3214/60)/60)/24)+DATE(1970,1,1)</f>
        <v>41829.795729166668</v>
      </c>
      <c r="T3214" s="12">
        <f>(((I3214/60)/60)/24)+DATE(1970,1,1)</f>
        <v>41859.795729166668</v>
      </c>
      <c r="U3214" s="14">
        <f>YEAR(T3214)</f>
        <v>2014</v>
      </c>
    </row>
    <row r="3215" spans="1:21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>ROUND(((E3215 / D3215)*100), 0)</f>
        <v>100</v>
      </c>
      <c r="P3215">
        <f>IF(L3215&lt;&gt;0, ROUND(E3215/L3215, 2), 0)</f>
        <v>127.81</v>
      </c>
      <c r="Q3215" s="5" t="str">
        <f>LEFT(N3215, SEARCH("/",N3215,1)-1)</f>
        <v>theater</v>
      </c>
      <c r="R3215" s="5" t="str">
        <f>RIGHT(N3215, LEN(N3215) - LEN(Q3215) - 1)</f>
        <v>plays</v>
      </c>
      <c r="S3215" s="11">
        <f>(((J3215/60)/60)/24)+DATE(1970,1,1)</f>
        <v>42171.763414351852</v>
      </c>
      <c r="T3215" s="12">
        <f>(((I3215/60)/60)/24)+DATE(1970,1,1)</f>
        <v>42211.763414351852</v>
      </c>
      <c r="U3215" s="14">
        <f>YEAR(T3215)</f>
        <v>2015</v>
      </c>
    </row>
    <row r="3216" spans="1:21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>ROUND(((E3216 / D3216)*100), 0)</f>
        <v>102</v>
      </c>
      <c r="P3216">
        <f>IF(L3216&lt;&gt;0, ROUND(E3216/L3216, 2), 0)</f>
        <v>106.57</v>
      </c>
      <c r="Q3216" s="5" t="str">
        <f>LEFT(N3216, SEARCH("/",N3216,1)-1)</f>
        <v>theater</v>
      </c>
      <c r="R3216" s="5" t="str">
        <f>RIGHT(N3216, LEN(N3216) - LEN(Q3216) - 1)</f>
        <v>plays</v>
      </c>
      <c r="S3216" s="11">
        <f>(((J3216/60)/60)/24)+DATE(1970,1,1)</f>
        <v>42337.792511574073</v>
      </c>
      <c r="T3216" s="12">
        <f>(((I3216/60)/60)/24)+DATE(1970,1,1)</f>
        <v>42374.996527777781</v>
      </c>
      <c r="U3216" s="14">
        <f>YEAR(T3216)</f>
        <v>2016</v>
      </c>
    </row>
    <row r="3217" spans="1:21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>ROUND(((E3217 / D3217)*100), 0)</f>
        <v>100</v>
      </c>
      <c r="P3217">
        <f>IF(L3217&lt;&gt;0, ROUND(E3217/L3217, 2), 0)</f>
        <v>262.11</v>
      </c>
      <c r="Q3217" s="5" t="str">
        <f>LEFT(N3217, SEARCH("/",N3217,1)-1)</f>
        <v>theater</v>
      </c>
      <c r="R3217" s="5" t="str">
        <f>RIGHT(N3217, LEN(N3217) - LEN(Q3217) - 1)</f>
        <v>plays</v>
      </c>
      <c r="S3217" s="11">
        <f>(((J3217/60)/60)/24)+DATE(1970,1,1)</f>
        <v>42219.665173611109</v>
      </c>
      <c r="T3217" s="12">
        <f>(((I3217/60)/60)/24)+DATE(1970,1,1)</f>
        <v>42257.165972222225</v>
      </c>
      <c r="U3217" s="14">
        <f>YEAR(T3217)</f>
        <v>2015</v>
      </c>
    </row>
    <row r="3218" spans="1:21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>ROUND(((E3218 / D3218)*100), 0)</f>
        <v>100</v>
      </c>
      <c r="P3218">
        <f>IF(L3218&lt;&gt;0, ROUND(E3218/L3218, 2), 0)</f>
        <v>57.17</v>
      </c>
      <c r="Q3218" s="5" t="str">
        <f>LEFT(N3218, SEARCH("/",N3218,1)-1)</f>
        <v>theater</v>
      </c>
      <c r="R3218" s="5" t="str">
        <f>RIGHT(N3218, LEN(N3218) - LEN(Q3218) - 1)</f>
        <v>plays</v>
      </c>
      <c r="S3218" s="11">
        <f>(((J3218/60)/60)/24)+DATE(1970,1,1)</f>
        <v>42165.462627314817</v>
      </c>
      <c r="T3218" s="12">
        <f>(((I3218/60)/60)/24)+DATE(1970,1,1)</f>
        <v>42196.604166666672</v>
      </c>
      <c r="U3218" s="14">
        <f>YEAR(T3218)</f>
        <v>2015</v>
      </c>
    </row>
    <row r="3219" spans="1:21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>ROUND(((E3219 / D3219)*100), 0)</f>
        <v>116</v>
      </c>
      <c r="P3219">
        <f>IF(L3219&lt;&gt;0, ROUND(E3219/L3219, 2), 0)</f>
        <v>50.2</v>
      </c>
      <c r="Q3219" s="5" t="str">
        <f>LEFT(N3219, SEARCH("/",N3219,1)-1)</f>
        <v>theater</v>
      </c>
      <c r="R3219" s="5" t="str">
        <f>RIGHT(N3219, LEN(N3219) - LEN(Q3219) - 1)</f>
        <v>plays</v>
      </c>
      <c r="S3219" s="11">
        <f>(((J3219/60)/60)/24)+DATE(1970,1,1)</f>
        <v>42648.546111111107</v>
      </c>
      <c r="T3219" s="12">
        <f>(((I3219/60)/60)/24)+DATE(1970,1,1)</f>
        <v>42678.546111111107</v>
      </c>
      <c r="U3219" s="14">
        <f>YEAR(T3219)</f>
        <v>2016</v>
      </c>
    </row>
    <row r="3220" spans="1:21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>ROUND(((E3220 / D3220)*100), 0)</f>
        <v>102</v>
      </c>
      <c r="P3220">
        <f>IF(L3220&lt;&gt;0, ROUND(E3220/L3220, 2), 0)</f>
        <v>66.59</v>
      </c>
      <c r="Q3220" s="5" t="str">
        <f>LEFT(N3220, SEARCH("/",N3220,1)-1)</f>
        <v>theater</v>
      </c>
      <c r="R3220" s="5" t="str">
        <f>RIGHT(N3220, LEN(N3220) - LEN(Q3220) - 1)</f>
        <v>plays</v>
      </c>
      <c r="S3220" s="11">
        <f>(((J3220/60)/60)/24)+DATE(1970,1,1)</f>
        <v>41971.002152777779</v>
      </c>
      <c r="T3220" s="12">
        <f>(((I3220/60)/60)/24)+DATE(1970,1,1)</f>
        <v>42004</v>
      </c>
      <c r="U3220" s="14">
        <f>YEAR(T3220)</f>
        <v>2014</v>
      </c>
    </row>
    <row r="3221" spans="1:21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>ROUND(((E3221 / D3221)*100), 0)</f>
        <v>100</v>
      </c>
      <c r="P3221">
        <f>IF(L3221&lt;&gt;0, ROUND(E3221/L3221, 2), 0)</f>
        <v>168.25</v>
      </c>
      <c r="Q3221" s="5" t="str">
        <f>LEFT(N3221, SEARCH("/",N3221,1)-1)</f>
        <v>theater</v>
      </c>
      <c r="R3221" s="5" t="str">
        <f>RIGHT(N3221, LEN(N3221) - LEN(Q3221) - 1)</f>
        <v>plays</v>
      </c>
      <c r="S3221" s="11">
        <f>(((J3221/60)/60)/24)+DATE(1970,1,1)</f>
        <v>42050.983182870375</v>
      </c>
      <c r="T3221" s="12">
        <f>(((I3221/60)/60)/24)+DATE(1970,1,1)</f>
        <v>42085.941516203704</v>
      </c>
      <c r="U3221" s="14">
        <f>YEAR(T3221)</f>
        <v>2015</v>
      </c>
    </row>
    <row r="3222" spans="1:21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>ROUND(((E3222 / D3222)*100), 0)</f>
        <v>101</v>
      </c>
      <c r="P3222">
        <f>IF(L3222&lt;&gt;0, ROUND(E3222/L3222, 2), 0)</f>
        <v>256.37</v>
      </c>
      <c r="Q3222" s="5" t="str">
        <f>LEFT(N3222, SEARCH("/",N3222,1)-1)</f>
        <v>theater</v>
      </c>
      <c r="R3222" s="5" t="str">
        <f>RIGHT(N3222, LEN(N3222) - LEN(Q3222) - 1)</f>
        <v>plays</v>
      </c>
      <c r="S3222" s="11">
        <f>(((J3222/60)/60)/24)+DATE(1970,1,1)</f>
        <v>42772.833379629628</v>
      </c>
      <c r="T3222" s="12">
        <f>(((I3222/60)/60)/24)+DATE(1970,1,1)</f>
        <v>42806.875</v>
      </c>
      <c r="U3222" s="14">
        <f>YEAR(T3222)</f>
        <v>2017</v>
      </c>
    </row>
    <row r="3223" spans="1:21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>ROUND(((E3223 / D3223)*100), 0)</f>
        <v>103</v>
      </c>
      <c r="P3223">
        <f>IF(L3223&lt;&gt;0, ROUND(E3223/L3223, 2), 0)</f>
        <v>36.61</v>
      </c>
      <c r="Q3223" s="5" t="str">
        <f>LEFT(N3223, SEARCH("/",N3223,1)-1)</f>
        <v>theater</v>
      </c>
      <c r="R3223" s="5" t="str">
        <f>RIGHT(N3223, LEN(N3223) - LEN(Q3223) - 1)</f>
        <v>plays</v>
      </c>
      <c r="S3223" s="11">
        <f>(((J3223/60)/60)/24)+DATE(1970,1,1)</f>
        <v>42155.696793981479</v>
      </c>
      <c r="T3223" s="12">
        <f>(((I3223/60)/60)/24)+DATE(1970,1,1)</f>
        <v>42190.696793981479</v>
      </c>
      <c r="U3223" s="14">
        <f>YEAR(T3223)</f>
        <v>2015</v>
      </c>
    </row>
    <row r="3224" spans="1:21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>ROUND(((E3224 / D3224)*100), 0)</f>
        <v>125</v>
      </c>
      <c r="P3224">
        <f>IF(L3224&lt;&gt;0, ROUND(E3224/L3224, 2), 0)</f>
        <v>37.14</v>
      </c>
      <c r="Q3224" s="5" t="str">
        <f>LEFT(N3224, SEARCH("/",N3224,1)-1)</f>
        <v>theater</v>
      </c>
      <c r="R3224" s="5" t="str">
        <f>RIGHT(N3224, LEN(N3224) - LEN(Q3224) - 1)</f>
        <v>plays</v>
      </c>
      <c r="S3224" s="11">
        <f>(((J3224/60)/60)/24)+DATE(1970,1,1)</f>
        <v>42270.582141203704</v>
      </c>
      <c r="T3224" s="12">
        <f>(((I3224/60)/60)/24)+DATE(1970,1,1)</f>
        <v>42301.895138888889</v>
      </c>
      <c r="U3224" s="14">
        <f>YEAR(T3224)</f>
        <v>2015</v>
      </c>
    </row>
    <row r="3225" spans="1:21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>ROUND(((E3225 / D3225)*100), 0)</f>
        <v>110</v>
      </c>
      <c r="P3225">
        <f>IF(L3225&lt;&gt;0, ROUND(E3225/L3225, 2), 0)</f>
        <v>45.88</v>
      </c>
      <c r="Q3225" s="5" t="str">
        <f>LEFT(N3225, SEARCH("/",N3225,1)-1)</f>
        <v>theater</v>
      </c>
      <c r="R3225" s="5" t="str">
        <f>RIGHT(N3225, LEN(N3225) - LEN(Q3225) - 1)</f>
        <v>plays</v>
      </c>
      <c r="S3225" s="11">
        <f>(((J3225/60)/60)/24)+DATE(1970,1,1)</f>
        <v>42206.835370370376</v>
      </c>
      <c r="T3225" s="12">
        <f>(((I3225/60)/60)/24)+DATE(1970,1,1)</f>
        <v>42236.835370370376</v>
      </c>
      <c r="U3225" s="14">
        <f>YEAR(T3225)</f>
        <v>2015</v>
      </c>
    </row>
    <row r="3226" spans="1:21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>ROUND(((E3226 / D3226)*100), 0)</f>
        <v>102</v>
      </c>
      <c r="P3226">
        <f>IF(L3226&lt;&gt;0, ROUND(E3226/L3226, 2), 0)</f>
        <v>141.71</v>
      </c>
      <c r="Q3226" s="5" t="str">
        <f>LEFT(N3226, SEARCH("/",N3226,1)-1)</f>
        <v>theater</v>
      </c>
      <c r="R3226" s="5" t="str">
        <f>RIGHT(N3226, LEN(N3226) - LEN(Q3226) - 1)</f>
        <v>plays</v>
      </c>
      <c r="S3226" s="11">
        <f>(((J3226/60)/60)/24)+DATE(1970,1,1)</f>
        <v>42697.850844907407</v>
      </c>
      <c r="T3226" s="12">
        <f>(((I3226/60)/60)/24)+DATE(1970,1,1)</f>
        <v>42745.208333333328</v>
      </c>
      <c r="U3226" s="14">
        <f>YEAR(T3226)</f>
        <v>2017</v>
      </c>
    </row>
    <row r="3227" spans="1:21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>ROUND(((E3227 / D3227)*100), 0)</f>
        <v>102</v>
      </c>
      <c r="P3227">
        <f>IF(L3227&lt;&gt;0, ROUND(E3227/L3227, 2), 0)</f>
        <v>52.49</v>
      </c>
      <c r="Q3227" s="5" t="str">
        <f>LEFT(N3227, SEARCH("/",N3227,1)-1)</f>
        <v>theater</v>
      </c>
      <c r="R3227" s="5" t="str">
        <f>RIGHT(N3227, LEN(N3227) - LEN(Q3227) - 1)</f>
        <v>plays</v>
      </c>
      <c r="S3227" s="11">
        <f>(((J3227/60)/60)/24)+DATE(1970,1,1)</f>
        <v>42503.559467592597</v>
      </c>
      <c r="T3227" s="12">
        <f>(((I3227/60)/60)/24)+DATE(1970,1,1)</f>
        <v>42524.875</v>
      </c>
      <c r="U3227" s="14">
        <f>YEAR(T3227)</f>
        <v>2016</v>
      </c>
    </row>
    <row r="3228" spans="1:21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>ROUND(((E3228 / D3228)*100), 0)</f>
        <v>104</v>
      </c>
      <c r="P3228">
        <f>IF(L3228&lt;&gt;0, ROUND(E3228/L3228, 2), 0)</f>
        <v>59.52</v>
      </c>
      <c r="Q3228" s="5" t="str">
        <f>LEFT(N3228, SEARCH("/",N3228,1)-1)</f>
        <v>theater</v>
      </c>
      <c r="R3228" s="5" t="str">
        <f>RIGHT(N3228, LEN(N3228) - LEN(Q3228) - 1)</f>
        <v>plays</v>
      </c>
      <c r="S3228" s="11">
        <f>(((J3228/60)/60)/24)+DATE(1970,1,1)</f>
        <v>42277.583472222221</v>
      </c>
      <c r="T3228" s="12">
        <f>(((I3228/60)/60)/24)+DATE(1970,1,1)</f>
        <v>42307.583472222221</v>
      </c>
      <c r="U3228" s="14">
        <f>YEAR(T3228)</f>
        <v>2015</v>
      </c>
    </row>
    <row r="3229" spans="1:21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>ROUND(((E3229 / D3229)*100), 0)</f>
        <v>125</v>
      </c>
      <c r="P3229">
        <f>IF(L3229&lt;&gt;0, ROUND(E3229/L3229, 2), 0)</f>
        <v>50</v>
      </c>
      <c r="Q3229" s="5" t="str">
        <f>LEFT(N3229, SEARCH("/",N3229,1)-1)</f>
        <v>theater</v>
      </c>
      <c r="R3229" s="5" t="str">
        <f>RIGHT(N3229, LEN(N3229) - LEN(Q3229) - 1)</f>
        <v>plays</v>
      </c>
      <c r="S3229" s="11">
        <f>(((J3229/60)/60)/24)+DATE(1970,1,1)</f>
        <v>42722.882361111115</v>
      </c>
      <c r="T3229" s="12">
        <f>(((I3229/60)/60)/24)+DATE(1970,1,1)</f>
        <v>42752.882361111115</v>
      </c>
      <c r="U3229" s="14">
        <f>YEAR(T3229)</f>
        <v>2017</v>
      </c>
    </row>
    <row r="3230" spans="1:21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>ROUND(((E3230 / D3230)*100), 0)</f>
        <v>102</v>
      </c>
      <c r="P3230">
        <f>IF(L3230&lt;&gt;0, ROUND(E3230/L3230, 2), 0)</f>
        <v>193.62</v>
      </c>
      <c r="Q3230" s="5" t="str">
        <f>LEFT(N3230, SEARCH("/",N3230,1)-1)</f>
        <v>theater</v>
      </c>
      <c r="R3230" s="5" t="str">
        <f>RIGHT(N3230, LEN(N3230) - LEN(Q3230) - 1)</f>
        <v>plays</v>
      </c>
      <c r="S3230" s="11">
        <f>(((J3230/60)/60)/24)+DATE(1970,1,1)</f>
        <v>42323.70930555556</v>
      </c>
      <c r="T3230" s="12">
        <f>(((I3230/60)/60)/24)+DATE(1970,1,1)</f>
        <v>42355.207638888889</v>
      </c>
      <c r="U3230" s="14">
        <f>YEAR(T3230)</f>
        <v>2015</v>
      </c>
    </row>
    <row r="3231" spans="1:21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>ROUND(((E3231 / D3231)*100), 0)</f>
        <v>108</v>
      </c>
      <c r="P3231">
        <f>IF(L3231&lt;&gt;0, ROUND(E3231/L3231, 2), 0)</f>
        <v>106.8</v>
      </c>
      <c r="Q3231" s="5" t="str">
        <f>LEFT(N3231, SEARCH("/",N3231,1)-1)</f>
        <v>theater</v>
      </c>
      <c r="R3231" s="5" t="str">
        <f>RIGHT(N3231, LEN(N3231) - LEN(Q3231) - 1)</f>
        <v>plays</v>
      </c>
      <c r="S3231" s="11">
        <f>(((J3231/60)/60)/24)+DATE(1970,1,1)</f>
        <v>41933.291643518518</v>
      </c>
      <c r="T3231" s="12">
        <f>(((I3231/60)/60)/24)+DATE(1970,1,1)</f>
        <v>41963.333310185189</v>
      </c>
      <c r="U3231" s="14">
        <f>YEAR(T3231)</f>
        <v>2014</v>
      </c>
    </row>
    <row r="3232" spans="1:21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>ROUND(((E3232 / D3232)*100), 0)</f>
        <v>110</v>
      </c>
      <c r="P3232">
        <f>IF(L3232&lt;&gt;0, ROUND(E3232/L3232, 2), 0)</f>
        <v>77.22</v>
      </c>
      <c r="Q3232" s="5" t="str">
        <f>LEFT(N3232, SEARCH("/",N3232,1)-1)</f>
        <v>theater</v>
      </c>
      <c r="R3232" s="5" t="str">
        <f>RIGHT(N3232, LEN(N3232) - LEN(Q3232) - 1)</f>
        <v>plays</v>
      </c>
      <c r="S3232" s="11">
        <f>(((J3232/60)/60)/24)+DATE(1970,1,1)</f>
        <v>41898.168125000004</v>
      </c>
      <c r="T3232" s="12">
        <f>(((I3232/60)/60)/24)+DATE(1970,1,1)</f>
        <v>41913.165972222225</v>
      </c>
      <c r="U3232" s="14">
        <f>YEAR(T3232)</f>
        <v>2014</v>
      </c>
    </row>
    <row r="3233" spans="1:21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>ROUND(((E3233 / D3233)*100), 0)</f>
        <v>161</v>
      </c>
      <c r="P3233">
        <f>IF(L3233&lt;&gt;0, ROUND(E3233/L3233, 2), 0)</f>
        <v>57.5</v>
      </c>
      <c r="Q3233" s="5" t="str">
        <f>LEFT(N3233, SEARCH("/",N3233,1)-1)</f>
        <v>theater</v>
      </c>
      <c r="R3233" s="5" t="str">
        <f>RIGHT(N3233, LEN(N3233) - LEN(Q3233) - 1)</f>
        <v>plays</v>
      </c>
      <c r="S3233" s="11">
        <f>(((J3233/60)/60)/24)+DATE(1970,1,1)</f>
        <v>42446.943831018521</v>
      </c>
      <c r="T3233" s="12">
        <f>(((I3233/60)/60)/24)+DATE(1970,1,1)</f>
        <v>42476.943831018521</v>
      </c>
      <c r="U3233" s="14">
        <f>YEAR(T3233)</f>
        <v>2016</v>
      </c>
    </row>
    <row r="3234" spans="1:21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>ROUND(((E3234 / D3234)*100), 0)</f>
        <v>131</v>
      </c>
      <c r="P3234">
        <f>IF(L3234&lt;&gt;0, ROUND(E3234/L3234, 2), 0)</f>
        <v>50.46</v>
      </c>
      <c r="Q3234" s="5" t="str">
        <f>LEFT(N3234, SEARCH("/",N3234,1)-1)</f>
        <v>theater</v>
      </c>
      <c r="R3234" s="5" t="str">
        <f>RIGHT(N3234, LEN(N3234) - LEN(Q3234) - 1)</f>
        <v>plays</v>
      </c>
      <c r="S3234" s="11">
        <f>(((J3234/60)/60)/24)+DATE(1970,1,1)</f>
        <v>42463.81385416667</v>
      </c>
      <c r="T3234" s="12">
        <f>(((I3234/60)/60)/24)+DATE(1970,1,1)</f>
        <v>42494.165972222225</v>
      </c>
      <c r="U3234" s="14">
        <f>YEAR(T3234)</f>
        <v>2016</v>
      </c>
    </row>
    <row r="3235" spans="1:21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>ROUND(((E3235 / D3235)*100), 0)</f>
        <v>119</v>
      </c>
      <c r="P3235">
        <f>IF(L3235&lt;&gt;0, ROUND(E3235/L3235, 2), 0)</f>
        <v>97.38</v>
      </c>
      <c r="Q3235" s="5" t="str">
        <f>LEFT(N3235, SEARCH("/",N3235,1)-1)</f>
        <v>theater</v>
      </c>
      <c r="R3235" s="5" t="str">
        <f>RIGHT(N3235, LEN(N3235) - LEN(Q3235) - 1)</f>
        <v>plays</v>
      </c>
      <c r="S3235" s="11">
        <f>(((J3235/60)/60)/24)+DATE(1970,1,1)</f>
        <v>42766.805034722223</v>
      </c>
      <c r="T3235" s="12">
        <f>(((I3235/60)/60)/24)+DATE(1970,1,1)</f>
        <v>42796.805034722223</v>
      </c>
      <c r="U3235" s="14">
        <f>YEAR(T3235)</f>
        <v>2017</v>
      </c>
    </row>
    <row r="3236" spans="1:21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>ROUND(((E3236 / D3236)*100), 0)</f>
        <v>100</v>
      </c>
      <c r="P3236">
        <f>IF(L3236&lt;&gt;0, ROUND(E3236/L3236, 2), 0)</f>
        <v>34.92</v>
      </c>
      <c r="Q3236" s="5" t="str">
        <f>LEFT(N3236, SEARCH("/",N3236,1)-1)</f>
        <v>theater</v>
      </c>
      <c r="R3236" s="5" t="str">
        <f>RIGHT(N3236, LEN(N3236) - LEN(Q3236) - 1)</f>
        <v>plays</v>
      </c>
      <c r="S3236" s="11">
        <f>(((J3236/60)/60)/24)+DATE(1970,1,1)</f>
        <v>42734.789444444439</v>
      </c>
      <c r="T3236" s="12">
        <f>(((I3236/60)/60)/24)+DATE(1970,1,1)</f>
        <v>42767.979861111111</v>
      </c>
      <c r="U3236" s="14">
        <f>YEAR(T3236)</f>
        <v>2017</v>
      </c>
    </row>
    <row r="3237" spans="1:21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>ROUND(((E3237 / D3237)*100), 0)</f>
        <v>103</v>
      </c>
      <c r="P3237">
        <f>IF(L3237&lt;&gt;0, ROUND(E3237/L3237, 2), 0)</f>
        <v>85.53</v>
      </c>
      <c r="Q3237" s="5" t="str">
        <f>LEFT(N3237, SEARCH("/",N3237,1)-1)</f>
        <v>theater</v>
      </c>
      <c r="R3237" s="5" t="str">
        <f>RIGHT(N3237, LEN(N3237) - LEN(Q3237) - 1)</f>
        <v>plays</v>
      </c>
      <c r="S3237" s="11">
        <f>(((J3237/60)/60)/24)+DATE(1970,1,1)</f>
        <v>42522.347812499997</v>
      </c>
      <c r="T3237" s="12">
        <f>(((I3237/60)/60)/24)+DATE(1970,1,1)</f>
        <v>42552.347812499997</v>
      </c>
      <c r="U3237" s="14">
        <f>YEAR(T3237)</f>
        <v>2016</v>
      </c>
    </row>
    <row r="3238" spans="1:21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>ROUND(((E3238 / D3238)*100), 0)</f>
        <v>101</v>
      </c>
      <c r="P3238">
        <f>IF(L3238&lt;&gt;0, ROUND(E3238/L3238, 2), 0)</f>
        <v>182.91</v>
      </c>
      <c r="Q3238" s="5" t="str">
        <f>LEFT(N3238, SEARCH("/",N3238,1)-1)</f>
        <v>theater</v>
      </c>
      <c r="R3238" s="5" t="str">
        <f>RIGHT(N3238, LEN(N3238) - LEN(Q3238) - 1)</f>
        <v>plays</v>
      </c>
      <c r="S3238" s="11">
        <f>(((J3238/60)/60)/24)+DATE(1970,1,1)</f>
        <v>42702.917048611111</v>
      </c>
      <c r="T3238" s="12">
        <f>(((I3238/60)/60)/24)+DATE(1970,1,1)</f>
        <v>42732.917048611111</v>
      </c>
      <c r="U3238" s="14">
        <f>YEAR(T3238)</f>
        <v>2016</v>
      </c>
    </row>
    <row r="3239" spans="1:21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>ROUND(((E3239 / D3239)*100), 0)</f>
        <v>101</v>
      </c>
      <c r="P3239">
        <f>IF(L3239&lt;&gt;0, ROUND(E3239/L3239, 2), 0)</f>
        <v>131.13999999999999</v>
      </c>
      <c r="Q3239" s="5" t="str">
        <f>LEFT(N3239, SEARCH("/",N3239,1)-1)</f>
        <v>theater</v>
      </c>
      <c r="R3239" s="5" t="str">
        <f>RIGHT(N3239, LEN(N3239) - LEN(Q3239) - 1)</f>
        <v>plays</v>
      </c>
      <c r="S3239" s="11">
        <f>(((J3239/60)/60)/24)+DATE(1970,1,1)</f>
        <v>42252.474351851852</v>
      </c>
      <c r="T3239" s="12">
        <f>(((I3239/60)/60)/24)+DATE(1970,1,1)</f>
        <v>42276.165972222225</v>
      </c>
      <c r="U3239" s="14">
        <f>YEAR(T3239)</f>
        <v>2015</v>
      </c>
    </row>
    <row r="3240" spans="1:21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>ROUND(((E3240 / D3240)*100), 0)</f>
        <v>112</v>
      </c>
      <c r="P3240">
        <f>IF(L3240&lt;&gt;0, ROUND(E3240/L3240, 2), 0)</f>
        <v>39.81</v>
      </c>
      <c r="Q3240" s="5" t="str">
        <f>LEFT(N3240, SEARCH("/",N3240,1)-1)</f>
        <v>theater</v>
      </c>
      <c r="R3240" s="5" t="str">
        <f>RIGHT(N3240, LEN(N3240) - LEN(Q3240) - 1)</f>
        <v>plays</v>
      </c>
      <c r="S3240" s="11">
        <f>(((J3240/60)/60)/24)+DATE(1970,1,1)</f>
        <v>42156.510393518518</v>
      </c>
      <c r="T3240" s="12">
        <f>(((I3240/60)/60)/24)+DATE(1970,1,1)</f>
        <v>42186.510393518518</v>
      </c>
      <c r="U3240" s="14">
        <f>YEAR(T3240)</f>
        <v>2015</v>
      </c>
    </row>
    <row r="3241" spans="1:21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>ROUND(((E3241 / D3241)*100), 0)</f>
        <v>106</v>
      </c>
      <c r="P3241">
        <f>IF(L3241&lt;&gt;0, ROUND(E3241/L3241, 2), 0)</f>
        <v>59.7</v>
      </c>
      <c r="Q3241" s="5" t="str">
        <f>LEFT(N3241, SEARCH("/",N3241,1)-1)</f>
        <v>theater</v>
      </c>
      <c r="R3241" s="5" t="str">
        <f>RIGHT(N3241, LEN(N3241) - LEN(Q3241) - 1)</f>
        <v>plays</v>
      </c>
      <c r="S3241" s="11">
        <f>(((J3241/60)/60)/24)+DATE(1970,1,1)</f>
        <v>42278.089039351849</v>
      </c>
      <c r="T3241" s="12">
        <f>(((I3241/60)/60)/24)+DATE(1970,1,1)</f>
        <v>42302.999305555553</v>
      </c>
      <c r="U3241" s="14">
        <f>YEAR(T3241)</f>
        <v>2015</v>
      </c>
    </row>
    <row r="3242" spans="1:21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>ROUND(((E3242 / D3242)*100), 0)</f>
        <v>101</v>
      </c>
      <c r="P3242">
        <f>IF(L3242&lt;&gt;0, ROUND(E3242/L3242, 2), 0)</f>
        <v>88.74</v>
      </c>
      <c r="Q3242" s="5" t="str">
        <f>LEFT(N3242, SEARCH("/",N3242,1)-1)</f>
        <v>theater</v>
      </c>
      <c r="R3242" s="5" t="str">
        <f>RIGHT(N3242, LEN(N3242) - LEN(Q3242) - 1)</f>
        <v>plays</v>
      </c>
      <c r="S3242" s="11">
        <f>(((J3242/60)/60)/24)+DATE(1970,1,1)</f>
        <v>42754.693842592591</v>
      </c>
      <c r="T3242" s="12">
        <f>(((I3242/60)/60)/24)+DATE(1970,1,1)</f>
        <v>42782.958333333328</v>
      </c>
      <c r="U3242" s="14">
        <f>YEAR(T3242)</f>
        <v>2017</v>
      </c>
    </row>
    <row r="3243" spans="1:21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>ROUND(((E3243 / D3243)*100), 0)</f>
        <v>115</v>
      </c>
      <c r="P3243">
        <f>IF(L3243&lt;&gt;0, ROUND(E3243/L3243, 2), 0)</f>
        <v>58.69</v>
      </c>
      <c r="Q3243" s="5" t="str">
        <f>LEFT(N3243, SEARCH("/",N3243,1)-1)</f>
        <v>theater</v>
      </c>
      <c r="R3243" s="5" t="str">
        <f>RIGHT(N3243, LEN(N3243) - LEN(Q3243) - 1)</f>
        <v>plays</v>
      </c>
      <c r="S3243" s="11">
        <f>(((J3243/60)/60)/24)+DATE(1970,1,1)</f>
        <v>41893.324884259258</v>
      </c>
      <c r="T3243" s="12">
        <f>(((I3243/60)/60)/24)+DATE(1970,1,1)</f>
        <v>41926.290972222225</v>
      </c>
      <c r="U3243" s="14">
        <f>YEAR(T3243)</f>
        <v>2014</v>
      </c>
    </row>
    <row r="3244" spans="1:21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>ROUND(((E3244 / D3244)*100), 0)</f>
        <v>127</v>
      </c>
      <c r="P3244">
        <f>IF(L3244&lt;&gt;0, ROUND(E3244/L3244, 2), 0)</f>
        <v>69.569999999999993</v>
      </c>
      <c r="Q3244" s="5" t="str">
        <f>LEFT(N3244, SEARCH("/",N3244,1)-1)</f>
        <v>theater</v>
      </c>
      <c r="R3244" s="5" t="str">
        <f>RIGHT(N3244, LEN(N3244) - LEN(Q3244) - 1)</f>
        <v>plays</v>
      </c>
      <c r="S3244" s="11">
        <f>(((J3244/60)/60)/24)+DATE(1970,1,1)</f>
        <v>41871.755694444444</v>
      </c>
      <c r="T3244" s="12">
        <f>(((I3244/60)/60)/24)+DATE(1970,1,1)</f>
        <v>41901.755694444444</v>
      </c>
      <c r="U3244" s="14">
        <f>YEAR(T3244)</f>
        <v>2014</v>
      </c>
    </row>
    <row r="3245" spans="1:21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>ROUND(((E3245 / D3245)*100), 0)</f>
        <v>103</v>
      </c>
      <c r="P3245">
        <f>IF(L3245&lt;&gt;0, ROUND(E3245/L3245, 2), 0)</f>
        <v>115.87</v>
      </c>
      <c r="Q3245" s="5" t="str">
        <f>LEFT(N3245, SEARCH("/",N3245,1)-1)</f>
        <v>theater</v>
      </c>
      <c r="R3245" s="5" t="str">
        <f>RIGHT(N3245, LEN(N3245) - LEN(Q3245) - 1)</f>
        <v>plays</v>
      </c>
      <c r="S3245" s="11">
        <f>(((J3245/60)/60)/24)+DATE(1970,1,1)</f>
        <v>42262.096782407403</v>
      </c>
      <c r="T3245" s="12">
        <f>(((I3245/60)/60)/24)+DATE(1970,1,1)</f>
        <v>42286</v>
      </c>
      <c r="U3245" s="14">
        <f>YEAR(T3245)</f>
        <v>2015</v>
      </c>
    </row>
    <row r="3246" spans="1:21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>ROUND(((E3246 / D3246)*100), 0)</f>
        <v>103</v>
      </c>
      <c r="P3246">
        <f>IF(L3246&lt;&gt;0, ROUND(E3246/L3246, 2), 0)</f>
        <v>23.87</v>
      </c>
      <c r="Q3246" s="5" t="str">
        <f>LEFT(N3246, SEARCH("/",N3246,1)-1)</f>
        <v>theater</v>
      </c>
      <c r="R3246" s="5" t="str">
        <f>RIGHT(N3246, LEN(N3246) - LEN(Q3246) - 1)</f>
        <v>plays</v>
      </c>
      <c r="S3246" s="11">
        <f>(((J3246/60)/60)/24)+DATE(1970,1,1)</f>
        <v>42675.694236111114</v>
      </c>
      <c r="T3246" s="12">
        <f>(((I3246/60)/60)/24)+DATE(1970,1,1)</f>
        <v>42705.735902777778</v>
      </c>
      <c r="U3246" s="14">
        <f>YEAR(T3246)</f>
        <v>2016</v>
      </c>
    </row>
    <row r="3247" spans="1:21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>ROUND(((E3247 / D3247)*100), 0)</f>
        <v>104</v>
      </c>
      <c r="P3247">
        <f>IF(L3247&lt;&gt;0, ROUND(E3247/L3247, 2), 0)</f>
        <v>81.13</v>
      </c>
      <c r="Q3247" s="5" t="str">
        <f>LEFT(N3247, SEARCH("/",N3247,1)-1)</f>
        <v>theater</v>
      </c>
      <c r="R3247" s="5" t="str">
        <f>RIGHT(N3247, LEN(N3247) - LEN(Q3247) - 1)</f>
        <v>plays</v>
      </c>
      <c r="S3247" s="11">
        <f>(((J3247/60)/60)/24)+DATE(1970,1,1)</f>
        <v>42135.60020833333</v>
      </c>
      <c r="T3247" s="12">
        <f>(((I3247/60)/60)/24)+DATE(1970,1,1)</f>
        <v>42167.083333333328</v>
      </c>
      <c r="U3247" s="14">
        <f>YEAR(T3247)</f>
        <v>2015</v>
      </c>
    </row>
    <row r="3248" spans="1:21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>ROUND(((E3248 / D3248)*100), 0)</f>
        <v>111</v>
      </c>
      <c r="P3248">
        <f>IF(L3248&lt;&gt;0, ROUND(E3248/L3248, 2), 0)</f>
        <v>57.63</v>
      </c>
      <c r="Q3248" s="5" t="str">
        <f>LEFT(N3248, SEARCH("/",N3248,1)-1)</f>
        <v>theater</v>
      </c>
      <c r="R3248" s="5" t="str">
        <f>RIGHT(N3248, LEN(N3248) - LEN(Q3248) - 1)</f>
        <v>plays</v>
      </c>
      <c r="S3248" s="11">
        <f>(((J3248/60)/60)/24)+DATE(1970,1,1)</f>
        <v>42230.472222222219</v>
      </c>
      <c r="T3248" s="12">
        <f>(((I3248/60)/60)/24)+DATE(1970,1,1)</f>
        <v>42259.165972222225</v>
      </c>
      <c r="U3248" s="14">
        <f>YEAR(T3248)</f>
        <v>2015</v>
      </c>
    </row>
    <row r="3249" spans="1:21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>ROUND(((E3249 / D3249)*100), 0)</f>
        <v>106</v>
      </c>
      <c r="P3249">
        <f>IF(L3249&lt;&gt;0, ROUND(E3249/L3249, 2), 0)</f>
        <v>46.43</v>
      </c>
      <c r="Q3249" s="5" t="str">
        <f>LEFT(N3249, SEARCH("/",N3249,1)-1)</f>
        <v>theater</v>
      </c>
      <c r="R3249" s="5" t="str">
        <f>RIGHT(N3249, LEN(N3249) - LEN(Q3249) - 1)</f>
        <v>plays</v>
      </c>
      <c r="S3249" s="11">
        <f>(((J3249/60)/60)/24)+DATE(1970,1,1)</f>
        <v>42167.434166666666</v>
      </c>
      <c r="T3249" s="12">
        <f>(((I3249/60)/60)/24)+DATE(1970,1,1)</f>
        <v>42197.434166666666</v>
      </c>
      <c r="U3249" s="14">
        <f>YEAR(T3249)</f>
        <v>2015</v>
      </c>
    </row>
    <row r="3250" spans="1:21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>ROUND(((E3250 / D3250)*100), 0)</f>
        <v>101</v>
      </c>
      <c r="P3250">
        <f>IF(L3250&lt;&gt;0, ROUND(E3250/L3250, 2), 0)</f>
        <v>60.48</v>
      </c>
      <c r="Q3250" s="5" t="str">
        <f>LEFT(N3250, SEARCH("/",N3250,1)-1)</f>
        <v>theater</v>
      </c>
      <c r="R3250" s="5" t="str">
        <f>RIGHT(N3250, LEN(N3250) - LEN(Q3250) - 1)</f>
        <v>plays</v>
      </c>
      <c r="S3250" s="11">
        <f>(((J3250/60)/60)/24)+DATE(1970,1,1)</f>
        <v>42068.888391203705</v>
      </c>
      <c r="T3250" s="12">
        <f>(((I3250/60)/60)/24)+DATE(1970,1,1)</f>
        <v>42098.846724537041</v>
      </c>
      <c r="U3250" s="14">
        <f>YEAR(T3250)</f>
        <v>2015</v>
      </c>
    </row>
    <row r="3251" spans="1:21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>ROUND(((E3251 / D3251)*100), 0)</f>
        <v>105</v>
      </c>
      <c r="P3251">
        <f>IF(L3251&lt;&gt;0, ROUND(E3251/L3251, 2), 0)</f>
        <v>65.58</v>
      </c>
      <c r="Q3251" s="5" t="str">
        <f>LEFT(N3251, SEARCH("/",N3251,1)-1)</f>
        <v>theater</v>
      </c>
      <c r="R3251" s="5" t="str">
        <f>RIGHT(N3251, LEN(N3251) - LEN(Q3251) - 1)</f>
        <v>plays</v>
      </c>
      <c r="S3251" s="11">
        <f>(((J3251/60)/60)/24)+DATE(1970,1,1)</f>
        <v>42145.746689814812</v>
      </c>
      <c r="T3251" s="12">
        <f>(((I3251/60)/60)/24)+DATE(1970,1,1)</f>
        <v>42175.746689814812</v>
      </c>
      <c r="U3251" s="14">
        <f>YEAR(T3251)</f>
        <v>2015</v>
      </c>
    </row>
    <row r="3252" spans="1:21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>ROUND(((E3252 / D3252)*100), 0)</f>
        <v>102</v>
      </c>
      <c r="P3252">
        <f>IF(L3252&lt;&gt;0, ROUND(E3252/L3252, 2), 0)</f>
        <v>119.19</v>
      </c>
      <c r="Q3252" s="5" t="str">
        <f>LEFT(N3252, SEARCH("/",N3252,1)-1)</f>
        <v>theater</v>
      </c>
      <c r="R3252" s="5" t="str">
        <f>RIGHT(N3252, LEN(N3252) - LEN(Q3252) - 1)</f>
        <v>plays</v>
      </c>
      <c r="S3252" s="11">
        <f>(((J3252/60)/60)/24)+DATE(1970,1,1)</f>
        <v>41918.742175925923</v>
      </c>
      <c r="T3252" s="12">
        <f>(((I3252/60)/60)/24)+DATE(1970,1,1)</f>
        <v>41948.783842592595</v>
      </c>
      <c r="U3252" s="14">
        <f>YEAR(T3252)</f>
        <v>2014</v>
      </c>
    </row>
    <row r="3253" spans="1:21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>ROUND(((E3253 / D3253)*100), 0)</f>
        <v>111</v>
      </c>
      <c r="P3253">
        <f>IF(L3253&lt;&gt;0, ROUND(E3253/L3253, 2), 0)</f>
        <v>83.05</v>
      </c>
      <c r="Q3253" s="5" t="str">
        <f>LEFT(N3253, SEARCH("/",N3253,1)-1)</f>
        <v>theater</v>
      </c>
      <c r="R3253" s="5" t="str">
        <f>RIGHT(N3253, LEN(N3253) - LEN(Q3253) - 1)</f>
        <v>plays</v>
      </c>
      <c r="S3253" s="11">
        <f>(((J3253/60)/60)/24)+DATE(1970,1,1)</f>
        <v>42146.731087962966</v>
      </c>
      <c r="T3253" s="12">
        <f>(((I3253/60)/60)/24)+DATE(1970,1,1)</f>
        <v>42176.731087962966</v>
      </c>
      <c r="U3253" s="14">
        <f>YEAR(T3253)</f>
        <v>2015</v>
      </c>
    </row>
    <row r="3254" spans="1:21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>ROUND(((E3254 / D3254)*100), 0)</f>
        <v>128</v>
      </c>
      <c r="P3254">
        <f>IF(L3254&lt;&gt;0, ROUND(E3254/L3254, 2), 0)</f>
        <v>57.52</v>
      </c>
      <c r="Q3254" s="5" t="str">
        <f>LEFT(N3254, SEARCH("/",N3254,1)-1)</f>
        <v>theater</v>
      </c>
      <c r="R3254" s="5" t="str">
        <f>RIGHT(N3254, LEN(N3254) - LEN(Q3254) - 1)</f>
        <v>plays</v>
      </c>
      <c r="S3254" s="11">
        <f>(((J3254/60)/60)/24)+DATE(1970,1,1)</f>
        <v>42590.472685185188</v>
      </c>
      <c r="T3254" s="12">
        <f>(((I3254/60)/60)/24)+DATE(1970,1,1)</f>
        <v>42620.472685185188</v>
      </c>
      <c r="U3254" s="14">
        <f>YEAR(T3254)</f>
        <v>2016</v>
      </c>
    </row>
    <row r="3255" spans="1:21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>ROUND(((E3255 / D3255)*100), 0)</f>
        <v>102</v>
      </c>
      <c r="P3255">
        <f>IF(L3255&lt;&gt;0, ROUND(E3255/L3255, 2), 0)</f>
        <v>177.09</v>
      </c>
      <c r="Q3255" s="5" t="str">
        <f>LEFT(N3255, SEARCH("/",N3255,1)-1)</f>
        <v>theater</v>
      </c>
      <c r="R3255" s="5" t="str">
        <f>RIGHT(N3255, LEN(N3255) - LEN(Q3255) - 1)</f>
        <v>plays</v>
      </c>
      <c r="S3255" s="11">
        <f>(((J3255/60)/60)/24)+DATE(1970,1,1)</f>
        <v>42602.576712962968</v>
      </c>
      <c r="T3255" s="12">
        <f>(((I3255/60)/60)/24)+DATE(1970,1,1)</f>
        <v>42621.15625</v>
      </c>
      <c r="U3255" s="14">
        <f>YEAR(T3255)</f>
        <v>2016</v>
      </c>
    </row>
    <row r="3256" spans="1:21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>ROUND(((E3256 / D3256)*100), 0)</f>
        <v>101</v>
      </c>
      <c r="P3256">
        <f>IF(L3256&lt;&gt;0, ROUND(E3256/L3256, 2), 0)</f>
        <v>70.77</v>
      </c>
      <c r="Q3256" s="5" t="str">
        <f>LEFT(N3256, SEARCH("/",N3256,1)-1)</f>
        <v>theater</v>
      </c>
      <c r="R3256" s="5" t="str">
        <f>RIGHT(N3256, LEN(N3256) - LEN(Q3256) - 1)</f>
        <v>plays</v>
      </c>
      <c r="S3256" s="11">
        <f>(((J3256/60)/60)/24)+DATE(1970,1,1)</f>
        <v>42059.085752314815</v>
      </c>
      <c r="T3256" s="12">
        <f>(((I3256/60)/60)/24)+DATE(1970,1,1)</f>
        <v>42089.044085648144</v>
      </c>
      <c r="U3256" s="14">
        <f>YEAR(T3256)</f>
        <v>2015</v>
      </c>
    </row>
    <row r="3257" spans="1:21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>ROUND(((E3257 / D3257)*100), 0)</f>
        <v>175</v>
      </c>
      <c r="P3257">
        <f>IF(L3257&lt;&gt;0, ROUND(E3257/L3257, 2), 0)</f>
        <v>29.17</v>
      </c>
      <c r="Q3257" s="5" t="str">
        <f>LEFT(N3257, SEARCH("/",N3257,1)-1)</f>
        <v>theater</v>
      </c>
      <c r="R3257" s="5" t="str">
        <f>RIGHT(N3257, LEN(N3257) - LEN(Q3257) - 1)</f>
        <v>plays</v>
      </c>
      <c r="S3257" s="11">
        <f>(((J3257/60)/60)/24)+DATE(1970,1,1)</f>
        <v>41889.768229166664</v>
      </c>
      <c r="T3257" s="12">
        <f>(((I3257/60)/60)/24)+DATE(1970,1,1)</f>
        <v>41919.768229166664</v>
      </c>
      <c r="U3257" s="14">
        <f>YEAR(T3257)</f>
        <v>2014</v>
      </c>
    </row>
    <row r="3258" spans="1:21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>ROUND(((E3258 / D3258)*100), 0)</f>
        <v>128</v>
      </c>
      <c r="P3258">
        <f>IF(L3258&lt;&gt;0, ROUND(E3258/L3258, 2), 0)</f>
        <v>72.760000000000005</v>
      </c>
      <c r="Q3258" s="5" t="str">
        <f>LEFT(N3258, SEARCH("/",N3258,1)-1)</f>
        <v>theater</v>
      </c>
      <c r="R3258" s="5" t="str">
        <f>RIGHT(N3258, LEN(N3258) - LEN(Q3258) - 1)</f>
        <v>plays</v>
      </c>
      <c r="S3258" s="11">
        <f>(((J3258/60)/60)/24)+DATE(1970,1,1)</f>
        <v>42144.573807870373</v>
      </c>
      <c r="T3258" s="12">
        <f>(((I3258/60)/60)/24)+DATE(1970,1,1)</f>
        <v>42166.165972222225</v>
      </c>
      <c r="U3258" s="14">
        <f>YEAR(T3258)</f>
        <v>2015</v>
      </c>
    </row>
    <row r="3259" spans="1:21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>ROUND(((E3259 / D3259)*100), 0)</f>
        <v>106</v>
      </c>
      <c r="P3259">
        <f>IF(L3259&lt;&gt;0, ROUND(E3259/L3259, 2), 0)</f>
        <v>51.85</v>
      </c>
      <c r="Q3259" s="5" t="str">
        <f>LEFT(N3259, SEARCH("/",N3259,1)-1)</f>
        <v>theater</v>
      </c>
      <c r="R3259" s="5" t="str">
        <f>RIGHT(N3259, LEN(N3259) - LEN(Q3259) - 1)</f>
        <v>plays</v>
      </c>
      <c r="S3259" s="11">
        <f>(((J3259/60)/60)/24)+DATE(1970,1,1)</f>
        <v>42758.559629629628</v>
      </c>
      <c r="T3259" s="12">
        <f>(((I3259/60)/60)/24)+DATE(1970,1,1)</f>
        <v>42788.559629629628</v>
      </c>
      <c r="U3259" s="14">
        <f>YEAR(T3259)</f>
        <v>2017</v>
      </c>
    </row>
    <row r="3260" spans="1:21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>ROUND(((E3260 / D3260)*100), 0)</f>
        <v>105</v>
      </c>
      <c r="P3260">
        <f>IF(L3260&lt;&gt;0, ROUND(E3260/L3260, 2), 0)</f>
        <v>98.2</v>
      </c>
      <c r="Q3260" s="5" t="str">
        <f>LEFT(N3260, SEARCH("/",N3260,1)-1)</f>
        <v>theater</v>
      </c>
      <c r="R3260" s="5" t="str">
        <f>RIGHT(N3260, LEN(N3260) - LEN(Q3260) - 1)</f>
        <v>plays</v>
      </c>
      <c r="S3260" s="11">
        <f>(((J3260/60)/60)/24)+DATE(1970,1,1)</f>
        <v>41982.887280092589</v>
      </c>
      <c r="T3260" s="12">
        <f>(((I3260/60)/60)/24)+DATE(1970,1,1)</f>
        <v>42012.887280092589</v>
      </c>
      <c r="U3260" s="14">
        <f>YEAR(T3260)</f>
        <v>2015</v>
      </c>
    </row>
    <row r="3261" spans="1:21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>ROUND(((E3261 / D3261)*100), 0)</f>
        <v>106</v>
      </c>
      <c r="P3261">
        <f>IF(L3261&lt;&gt;0, ROUND(E3261/L3261, 2), 0)</f>
        <v>251.74</v>
      </c>
      <c r="Q3261" s="5" t="str">
        <f>LEFT(N3261, SEARCH("/",N3261,1)-1)</f>
        <v>theater</v>
      </c>
      <c r="R3261" s="5" t="str">
        <f>RIGHT(N3261, LEN(N3261) - LEN(Q3261) - 1)</f>
        <v>plays</v>
      </c>
      <c r="S3261" s="11">
        <f>(((J3261/60)/60)/24)+DATE(1970,1,1)</f>
        <v>42614.760937500003</v>
      </c>
      <c r="T3261" s="12">
        <f>(((I3261/60)/60)/24)+DATE(1970,1,1)</f>
        <v>42644.165972222225</v>
      </c>
      <c r="U3261" s="14">
        <f>YEAR(T3261)</f>
        <v>2016</v>
      </c>
    </row>
    <row r="3262" spans="1:21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>ROUND(((E3262 / D3262)*100), 0)</f>
        <v>109</v>
      </c>
      <c r="P3262">
        <f>IF(L3262&lt;&gt;0, ROUND(E3262/L3262, 2), 0)</f>
        <v>74.819999999999993</v>
      </c>
      <c r="Q3262" s="5" t="str">
        <f>LEFT(N3262, SEARCH("/",N3262,1)-1)</f>
        <v>theater</v>
      </c>
      <c r="R3262" s="5" t="str">
        <f>RIGHT(N3262, LEN(N3262) - LEN(Q3262) - 1)</f>
        <v>plays</v>
      </c>
      <c r="S3262" s="11">
        <f>(((J3262/60)/60)/24)+DATE(1970,1,1)</f>
        <v>42303.672662037032</v>
      </c>
      <c r="T3262" s="12">
        <f>(((I3262/60)/60)/24)+DATE(1970,1,1)</f>
        <v>42338.714328703703</v>
      </c>
      <c r="U3262" s="14">
        <f>YEAR(T3262)</f>
        <v>2015</v>
      </c>
    </row>
    <row r="3263" spans="1:21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>ROUND(((E3263 / D3263)*100), 0)</f>
        <v>100</v>
      </c>
      <c r="P3263">
        <f>IF(L3263&lt;&gt;0, ROUND(E3263/L3263, 2), 0)</f>
        <v>67.650000000000006</v>
      </c>
      <c r="Q3263" s="5" t="str">
        <f>LEFT(N3263, SEARCH("/",N3263,1)-1)</f>
        <v>theater</v>
      </c>
      <c r="R3263" s="5" t="str">
        <f>RIGHT(N3263, LEN(N3263) - LEN(Q3263) - 1)</f>
        <v>plays</v>
      </c>
      <c r="S3263" s="11">
        <f>(((J3263/60)/60)/24)+DATE(1970,1,1)</f>
        <v>42171.725416666668</v>
      </c>
      <c r="T3263" s="12">
        <f>(((I3263/60)/60)/24)+DATE(1970,1,1)</f>
        <v>42201.725416666668</v>
      </c>
      <c r="U3263" s="14">
        <f>YEAR(T3263)</f>
        <v>2015</v>
      </c>
    </row>
    <row r="3264" spans="1:21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>ROUND(((E3264 / D3264)*100), 0)</f>
        <v>103</v>
      </c>
      <c r="P3264">
        <f>IF(L3264&lt;&gt;0, ROUND(E3264/L3264, 2), 0)</f>
        <v>93.81</v>
      </c>
      <c r="Q3264" s="5" t="str">
        <f>LEFT(N3264, SEARCH("/",N3264,1)-1)</f>
        <v>theater</v>
      </c>
      <c r="R3264" s="5" t="str">
        <f>RIGHT(N3264, LEN(N3264) - LEN(Q3264) - 1)</f>
        <v>plays</v>
      </c>
      <c r="S3264" s="11">
        <f>(((J3264/60)/60)/24)+DATE(1970,1,1)</f>
        <v>41964.315532407403</v>
      </c>
      <c r="T3264" s="12">
        <f>(((I3264/60)/60)/24)+DATE(1970,1,1)</f>
        <v>41995.166666666672</v>
      </c>
      <c r="U3264" s="14">
        <f>YEAR(T3264)</f>
        <v>2014</v>
      </c>
    </row>
    <row r="3265" spans="1:21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>ROUND(((E3265 / D3265)*100), 0)</f>
        <v>112</v>
      </c>
      <c r="P3265">
        <f>IF(L3265&lt;&gt;0, ROUND(E3265/L3265, 2), 0)</f>
        <v>41.24</v>
      </c>
      <c r="Q3265" s="5" t="str">
        <f>LEFT(N3265, SEARCH("/",N3265,1)-1)</f>
        <v>theater</v>
      </c>
      <c r="R3265" s="5" t="str">
        <f>RIGHT(N3265, LEN(N3265) - LEN(Q3265) - 1)</f>
        <v>plays</v>
      </c>
      <c r="S3265" s="11">
        <f>(((J3265/60)/60)/24)+DATE(1970,1,1)</f>
        <v>42284.516064814816</v>
      </c>
      <c r="T3265" s="12">
        <f>(((I3265/60)/60)/24)+DATE(1970,1,1)</f>
        <v>42307.875</v>
      </c>
      <c r="U3265" s="14">
        <f>YEAR(T3265)</f>
        <v>2015</v>
      </c>
    </row>
    <row r="3266" spans="1:21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>ROUND(((E3266 / D3266)*100), 0)</f>
        <v>103</v>
      </c>
      <c r="P3266">
        <f>IF(L3266&lt;&gt;0, ROUND(E3266/L3266, 2), 0)</f>
        <v>52.55</v>
      </c>
      <c r="Q3266" s="5" t="str">
        <f>LEFT(N3266, SEARCH("/",N3266,1)-1)</f>
        <v>theater</v>
      </c>
      <c r="R3266" s="5" t="str">
        <f>RIGHT(N3266, LEN(N3266) - LEN(Q3266) - 1)</f>
        <v>plays</v>
      </c>
      <c r="S3266" s="11">
        <f>(((J3266/60)/60)/24)+DATE(1970,1,1)</f>
        <v>42016.800208333334</v>
      </c>
      <c r="T3266" s="12">
        <f>(((I3266/60)/60)/24)+DATE(1970,1,1)</f>
        <v>42032.916666666672</v>
      </c>
      <c r="U3266" s="14">
        <f>YEAR(T3266)</f>
        <v>2015</v>
      </c>
    </row>
    <row r="3267" spans="1:21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>ROUND(((E3267 / D3267)*100), 0)</f>
        <v>164</v>
      </c>
      <c r="P3267">
        <f>IF(L3267&lt;&gt;0, ROUND(E3267/L3267, 2), 0)</f>
        <v>70.290000000000006</v>
      </c>
      <c r="Q3267" s="5" t="str">
        <f>LEFT(N3267, SEARCH("/",N3267,1)-1)</f>
        <v>theater</v>
      </c>
      <c r="R3267" s="5" t="str">
        <f>RIGHT(N3267, LEN(N3267) - LEN(Q3267) - 1)</f>
        <v>plays</v>
      </c>
      <c r="S3267" s="11">
        <f>(((J3267/60)/60)/24)+DATE(1970,1,1)</f>
        <v>42311.711979166663</v>
      </c>
      <c r="T3267" s="12">
        <f>(((I3267/60)/60)/24)+DATE(1970,1,1)</f>
        <v>42341.708333333328</v>
      </c>
      <c r="U3267" s="14">
        <f>YEAR(T3267)</f>
        <v>2015</v>
      </c>
    </row>
    <row r="3268" spans="1:21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>ROUND(((E3268 / D3268)*100), 0)</f>
        <v>131</v>
      </c>
      <c r="P3268">
        <f>IF(L3268&lt;&gt;0, ROUND(E3268/L3268, 2), 0)</f>
        <v>48.33</v>
      </c>
      <c r="Q3268" s="5" t="str">
        <f>LEFT(N3268, SEARCH("/",N3268,1)-1)</f>
        <v>theater</v>
      </c>
      <c r="R3268" s="5" t="str">
        <f>RIGHT(N3268, LEN(N3268) - LEN(Q3268) - 1)</f>
        <v>plays</v>
      </c>
      <c r="S3268" s="11">
        <f>(((J3268/60)/60)/24)+DATE(1970,1,1)</f>
        <v>42136.536134259266</v>
      </c>
      <c r="T3268" s="12">
        <f>(((I3268/60)/60)/24)+DATE(1970,1,1)</f>
        <v>42167.875</v>
      </c>
      <c r="U3268" s="14">
        <f>YEAR(T3268)</f>
        <v>2015</v>
      </c>
    </row>
    <row r="3269" spans="1:21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>ROUND(((E3269 / D3269)*100), 0)</f>
        <v>102</v>
      </c>
      <c r="P3269">
        <f>IF(L3269&lt;&gt;0, ROUND(E3269/L3269, 2), 0)</f>
        <v>53.18</v>
      </c>
      <c r="Q3269" s="5" t="str">
        <f>LEFT(N3269, SEARCH("/",N3269,1)-1)</f>
        <v>theater</v>
      </c>
      <c r="R3269" s="5" t="str">
        <f>RIGHT(N3269, LEN(N3269) - LEN(Q3269) - 1)</f>
        <v>plays</v>
      </c>
      <c r="S3269" s="11">
        <f>(((J3269/60)/60)/24)+DATE(1970,1,1)</f>
        <v>42172.757638888885</v>
      </c>
      <c r="T3269" s="12">
        <f>(((I3269/60)/60)/24)+DATE(1970,1,1)</f>
        <v>42202.757638888885</v>
      </c>
      <c r="U3269" s="14">
        <f>YEAR(T3269)</f>
        <v>2015</v>
      </c>
    </row>
    <row r="3270" spans="1:21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>ROUND(((E3270 / D3270)*100), 0)</f>
        <v>128</v>
      </c>
      <c r="P3270">
        <f>IF(L3270&lt;&gt;0, ROUND(E3270/L3270, 2), 0)</f>
        <v>60.95</v>
      </c>
      <c r="Q3270" s="5" t="str">
        <f>LEFT(N3270, SEARCH("/",N3270,1)-1)</f>
        <v>theater</v>
      </c>
      <c r="R3270" s="5" t="str">
        <f>RIGHT(N3270, LEN(N3270) - LEN(Q3270) - 1)</f>
        <v>plays</v>
      </c>
      <c r="S3270" s="11">
        <f>(((J3270/60)/60)/24)+DATE(1970,1,1)</f>
        <v>42590.90425925926</v>
      </c>
      <c r="T3270" s="12">
        <f>(((I3270/60)/60)/24)+DATE(1970,1,1)</f>
        <v>42606.90425925926</v>
      </c>
      <c r="U3270" s="14">
        <f>YEAR(T3270)</f>
        <v>2016</v>
      </c>
    </row>
    <row r="3271" spans="1:21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>ROUND(((E3271 / D3271)*100), 0)</f>
        <v>102</v>
      </c>
      <c r="P3271">
        <f>IF(L3271&lt;&gt;0, ROUND(E3271/L3271, 2), 0)</f>
        <v>116</v>
      </c>
      <c r="Q3271" s="5" t="str">
        <f>LEFT(N3271, SEARCH("/",N3271,1)-1)</f>
        <v>theater</v>
      </c>
      <c r="R3271" s="5" t="str">
        <f>RIGHT(N3271, LEN(N3271) - LEN(Q3271) - 1)</f>
        <v>plays</v>
      </c>
      <c r="S3271" s="11">
        <f>(((J3271/60)/60)/24)+DATE(1970,1,1)</f>
        <v>42137.395798611105</v>
      </c>
      <c r="T3271" s="12">
        <f>(((I3271/60)/60)/24)+DATE(1970,1,1)</f>
        <v>42171.458333333328</v>
      </c>
      <c r="U3271" s="14">
        <f>YEAR(T3271)</f>
        <v>2015</v>
      </c>
    </row>
    <row r="3272" spans="1:21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>ROUND(((E3272 / D3272)*100), 0)</f>
        <v>102</v>
      </c>
      <c r="P3272">
        <f>IF(L3272&lt;&gt;0, ROUND(E3272/L3272, 2), 0)</f>
        <v>61</v>
      </c>
      <c r="Q3272" s="5" t="str">
        <f>LEFT(N3272, SEARCH("/",N3272,1)-1)</f>
        <v>theater</v>
      </c>
      <c r="R3272" s="5" t="str">
        <f>RIGHT(N3272, LEN(N3272) - LEN(Q3272) - 1)</f>
        <v>plays</v>
      </c>
      <c r="S3272" s="11">
        <f>(((J3272/60)/60)/24)+DATE(1970,1,1)</f>
        <v>42167.533159722225</v>
      </c>
      <c r="T3272" s="12">
        <f>(((I3272/60)/60)/24)+DATE(1970,1,1)</f>
        <v>42197.533159722225</v>
      </c>
      <c r="U3272" s="14">
        <f>YEAR(T3272)</f>
        <v>2015</v>
      </c>
    </row>
    <row r="3273" spans="1:21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>ROUND(((E3273 / D3273)*100), 0)</f>
        <v>130</v>
      </c>
      <c r="P3273">
        <f>IF(L3273&lt;&gt;0, ROUND(E3273/L3273, 2), 0)</f>
        <v>38.24</v>
      </c>
      <c r="Q3273" s="5" t="str">
        <f>LEFT(N3273, SEARCH("/",N3273,1)-1)</f>
        <v>theater</v>
      </c>
      <c r="R3273" s="5" t="str">
        <f>RIGHT(N3273, LEN(N3273) - LEN(Q3273) - 1)</f>
        <v>plays</v>
      </c>
      <c r="S3273" s="11">
        <f>(((J3273/60)/60)/24)+DATE(1970,1,1)</f>
        <v>41915.437210648146</v>
      </c>
      <c r="T3273" s="12">
        <f>(((I3273/60)/60)/24)+DATE(1970,1,1)</f>
        <v>41945.478877314818</v>
      </c>
      <c r="U3273" s="14">
        <f>YEAR(T3273)</f>
        <v>2014</v>
      </c>
    </row>
    <row r="3274" spans="1:21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>ROUND(((E3274 / D3274)*100), 0)</f>
        <v>154</v>
      </c>
      <c r="P3274">
        <f>IF(L3274&lt;&gt;0, ROUND(E3274/L3274, 2), 0)</f>
        <v>106.5</v>
      </c>
      <c r="Q3274" s="5" t="str">
        <f>LEFT(N3274, SEARCH("/",N3274,1)-1)</f>
        <v>theater</v>
      </c>
      <c r="R3274" s="5" t="str">
        <f>RIGHT(N3274, LEN(N3274) - LEN(Q3274) - 1)</f>
        <v>plays</v>
      </c>
      <c r="S3274" s="11">
        <f>(((J3274/60)/60)/24)+DATE(1970,1,1)</f>
        <v>42284.500104166669</v>
      </c>
      <c r="T3274" s="12">
        <f>(((I3274/60)/60)/24)+DATE(1970,1,1)</f>
        <v>42314.541770833333</v>
      </c>
      <c r="U3274" s="14">
        <f>YEAR(T3274)</f>
        <v>2015</v>
      </c>
    </row>
    <row r="3275" spans="1:21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>ROUND(((E3275 / D3275)*100), 0)</f>
        <v>107</v>
      </c>
      <c r="P3275">
        <f>IF(L3275&lt;&gt;0, ROUND(E3275/L3275, 2), 0)</f>
        <v>204.57</v>
      </c>
      <c r="Q3275" s="5" t="str">
        <f>LEFT(N3275, SEARCH("/",N3275,1)-1)</f>
        <v>theater</v>
      </c>
      <c r="R3275" s="5" t="str">
        <f>RIGHT(N3275, LEN(N3275) - LEN(Q3275) - 1)</f>
        <v>plays</v>
      </c>
      <c r="S3275" s="11">
        <f>(((J3275/60)/60)/24)+DATE(1970,1,1)</f>
        <v>42611.801412037035</v>
      </c>
      <c r="T3275" s="12">
        <f>(((I3275/60)/60)/24)+DATE(1970,1,1)</f>
        <v>42627.791666666672</v>
      </c>
      <c r="U3275" s="14">
        <f>YEAR(T3275)</f>
        <v>2016</v>
      </c>
    </row>
    <row r="3276" spans="1:21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>ROUND(((E3276 / D3276)*100), 0)</f>
        <v>101</v>
      </c>
      <c r="P3276">
        <f>IF(L3276&lt;&gt;0, ROUND(E3276/L3276, 2), 0)</f>
        <v>54.91</v>
      </c>
      <c r="Q3276" s="5" t="str">
        <f>LEFT(N3276, SEARCH("/",N3276,1)-1)</f>
        <v>theater</v>
      </c>
      <c r="R3276" s="5" t="str">
        <f>RIGHT(N3276, LEN(N3276) - LEN(Q3276) - 1)</f>
        <v>plays</v>
      </c>
      <c r="S3276" s="11">
        <f>(((J3276/60)/60)/24)+DATE(1970,1,1)</f>
        <v>42400.704537037032</v>
      </c>
      <c r="T3276" s="12">
        <f>(((I3276/60)/60)/24)+DATE(1970,1,1)</f>
        <v>42444.875</v>
      </c>
      <c r="U3276" s="14">
        <f>YEAR(T3276)</f>
        <v>2016</v>
      </c>
    </row>
    <row r="3277" spans="1:21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>ROUND(((E3277 / D3277)*100), 0)</f>
        <v>100</v>
      </c>
      <c r="P3277">
        <f>IF(L3277&lt;&gt;0, ROUND(E3277/L3277, 2), 0)</f>
        <v>150.41999999999999</v>
      </c>
      <c r="Q3277" s="5" t="str">
        <f>LEFT(N3277, SEARCH("/",N3277,1)-1)</f>
        <v>theater</v>
      </c>
      <c r="R3277" s="5" t="str">
        <f>RIGHT(N3277, LEN(N3277) - LEN(Q3277) - 1)</f>
        <v>plays</v>
      </c>
      <c r="S3277" s="11">
        <f>(((J3277/60)/60)/24)+DATE(1970,1,1)</f>
        <v>42017.88045138889</v>
      </c>
      <c r="T3277" s="12">
        <f>(((I3277/60)/60)/24)+DATE(1970,1,1)</f>
        <v>42044.1875</v>
      </c>
      <c r="U3277" s="14">
        <f>YEAR(T3277)</f>
        <v>2015</v>
      </c>
    </row>
    <row r="3278" spans="1:21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>ROUND(((E3278 / D3278)*100), 0)</f>
        <v>117</v>
      </c>
      <c r="P3278">
        <f>IF(L3278&lt;&gt;0, ROUND(E3278/L3278, 2), 0)</f>
        <v>52.58</v>
      </c>
      <c r="Q3278" s="5" t="str">
        <f>LEFT(N3278, SEARCH("/",N3278,1)-1)</f>
        <v>theater</v>
      </c>
      <c r="R3278" s="5" t="str">
        <f>RIGHT(N3278, LEN(N3278) - LEN(Q3278) - 1)</f>
        <v>plays</v>
      </c>
      <c r="S3278" s="11">
        <f>(((J3278/60)/60)/24)+DATE(1970,1,1)</f>
        <v>42426.949988425928</v>
      </c>
      <c r="T3278" s="12">
        <f>(((I3278/60)/60)/24)+DATE(1970,1,1)</f>
        <v>42461.165972222225</v>
      </c>
      <c r="U3278" s="14">
        <f>YEAR(T3278)</f>
        <v>2016</v>
      </c>
    </row>
    <row r="3279" spans="1:21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>ROUND(((E3279 / D3279)*100), 0)</f>
        <v>109</v>
      </c>
      <c r="P3279">
        <f>IF(L3279&lt;&gt;0, ROUND(E3279/L3279, 2), 0)</f>
        <v>54.3</v>
      </c>
      <c r="Q3279" s="5" t="str">
        <f>LEFT(N3279, SEARCH("/",N3279,1)-1)</f>
        <v>theater</v>
      </c>
      <c r="R3279" s="5" t="str">
        <f>RIGHT(N3279, LEN(N3279) - LEN(Q3279) - 1)</f>
        <v>plays</v>
      </c>
      <c r="S3279" s="11">
        <f>(((J3279/60)/60)/24)+DATE(1970,1,1)</f>
        <v>41931.682939814818</v>
      </c>
      <c r="T3279" s="12">
        <f>(((I3279/60)/60)/24)+DATE(1970,1,1)</f>
        <v>41961.724606481483</v>
      </c>
      <c r="U3279" s="14">
        <f>YEAR(T3279)</f>
        <v>2014</v>
      </c>
    </row>
    <row r="3280" spans="1:21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>ROUND(((E3280 / D3280)*100), 0)</f>
        <v>103</v>
      </c>
      <c r="P3280">
        <f>IF(L3280&lt;&gt;0, ROUND(E3280/L3280, 2), 0)</f>
        <v>76.03</v>
      </c>
      <c r="Q3280" s="5" t="str">
        <f>LEFT(N3280, SEARCH("/",N3280,1)-1)</f>
        <v>theater</v>
      </c>
      <c r="R3280" s="5" t="str">
        <f>RIGHT(N3280, LEN(N3280) - LEN(Q3280) - 1)</f>
        <v>plays</v>
      </c>
      <c r="S3280" s="11">
        <f>(((J3280/60)/60)/24)+DATE(1970,1,1)</f>
        <v>42124.848414351851</v>
      </c>
      <c r="T3280" s="12">
        <f>(((I3280/60)/60)/24)+DATE(1970,1,1)</f>
        <v>42154.848414351851</v>
      </c>
      <c r="U3280" s="14">
        <f>YEAR(T3280)</f>
        <v>2015</v>
      </c>
    </row>
    <row r="3281" spans="1:21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>ROUND(((E3281 / D3281)*100), 0)</f>
        <v>114</v>
      </c>
      <c r="P3281">
        <f>IF(L3281&lt;&gt;0, ROUND(E3281/L3281, 2), 0)</f>
        <v>105.21</v>
      </c>
      <c r="Q3281" s="5" t="str">
        <f>LEFT(N3281, SEARCH("/",N3281,1)-1)</f>
        <v>theater</v>
      </c>
      <c r="R3281" s="5" t="str">
        <f>RIGHT(N3281, LEN(N3281) - LEN(Q3281) - 1)</f>
        <v>plays</v>
      </c>
      <c r="S3281" s="11">
        <f>(((J3281/60)/60)/24)+DATE(1970,1,1)</f>
        <v>42431.102534722217</v>
      </c>
      <c r="T3281" s="12">
        <f>(((I3281/60)/60)/24)+DATE(1970,1,1)</f>
        <v>42461.06086805556</v>
      </c>
      <c r="U3281" s="14">
        <f>YEAR(T3281)</f>
        <v>2016</v>
      </c>
    </row>
    <row r="3282" spans="1:21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>ROUND(((E3282 / D3282)*100), 0)</f>
        <v>103</v>
      </c>
      <c r="P3282">
        <f>IF(L3282&lt;&gt;0, ROUND(E3282/L3282, 2), 0)</f>
        <v>68.67</v>
      </c>
      <c r="Q3282" s="5" t="str">
        <f>LEFT(N3282, SEARCH("/",N3282,1)-1)</f>
        <v>theater</v>
      </c>
      <c r="R3282" s="5" t="str">
        <f>RIGHT(N3282, LEN(N3282) - LEN(Q3282) - 1)</f>
        <v>plays</v>
      </c>
      <c r="S3282" s="11">
        <f>(((J3282/60)/60)/24)+DATE(1970,1,1)</f>
        <v>42121.756921296299</v>
      </c>
      <c r="T3282" s="12">
        <f>(((I3282/60)/60)/24)+DATE(1970,1,1)</f>
        <v>42156.208333333328</v>
      </c>
      <c r="U3282" s="14">
        <f>YEAR(T3282)</f>
        <v>2015</v>
      </c>
    </row>
    <row r="3283" spans="1:21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>ROUND(((E3283 / D3283)*100), 0)</f>
        <v>122</v>
      </c>
      <c r="P3283">
        <f>IF(L3283&lt;&gt;0, ROUND(E3283/L3283, 2), 0)</f>
        <v>129.36000000000001</v>
      </c>
      <c r="Q3283" s="5" t="str">
        <f>LEFT(N3283, SEARCH("/",N3283,1)-1)</f>
        <v>theater</v>
      </c>
      <c r="R3283" s="5" t="str">
        <f>RIGHT(N3283, LEN(N3283) - LEN(Q3283) - 1)</f>
        <v>plays</v>
      </c>
      <c r="S3283" s="11">
        <f>(((J3283/60)/60)/24)+DATE(1970,1,1)</f>
        <v>42219.019733796296</v>
      </c>
      <c r="T3283" s="12">
        <f>(((I3283/60)/60)/24)+DATE(1970,1,1)</f>
        <v>42249.019733796296</v>
      </c>
      <c r="U3283" s="14">
        <f>YEAR(T3283)</f>
        <v>2015</v>
      </c>
    </row>
    <row r="3284" spans="1:21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>ROUND(((E3284 / D3284)*100), 0)</f>
        <v>103</v>
      </c>
      <c r="P3284">
        <f>IF(L3284&lt;&gt;0, ROUND(E3284/L3284, 2), 0)</f>
        <v>134.26</v>
      </c>
      <c r="Q3284" s="5" t="str">
        <f>LEFT(N3284, SEARCH("/",N3284,1)-1)</f>
        <v>theater</v>
      </c>
      <c r="R3284" s="5" t="str">
        <f>RIGHT(N3284, LEN(N3284) - LEN(Q3284) - 1)</f>
        <v>plays</v>
      </c>
      <c r="S3284" s="11">
        <f>(((J3284/60)/60)/24)+DATE(1970,1,1)</f>
        <v>42445.19430555556</v>
      </c>
      <c r="T3284" s="12">
        <f>(((I3284/60)/60)/24)+DATE(1970,1,1)</f>
        <v>42489.19430555556</v>
      </c>
      <c r="U3284" s="14">
        <f>YEAR(T3284)</f>
        <v>2016</v>
      </c>
    </row>
    <row r="3285" spans="1:21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>ROUND(((E3285 / D3285)*100), 0)</f>
        <v>105</v>
      </c>
      <c r="P3285">
        <f>IF(L3285&lt;&gt;0, ROUND(E3285/L3285, 2), 0)</f>
        <v>17.829999999999998</v>
      </c>
      <c r="Q3285" s="5" t="str">
        <f>LEFT(N3285, SEARCH("/",N3285,1)-1)</f>
        <v>theater</v>
      </c>
      <c r="R3285" s="5" t="str">
        <f>RIGHT(N3285, LEN(N3285) - LEN(Q3285) - 1)</f>
        <v>plays</v>
      </c>
      <c r="S3285" s="11">
        <f>(((J3285/60)/60)/24)+DATE(1970,1,1)</f>
        <v>42379.74418981481</v>
      </c>
      <c r="T3285" s="12">
        <f>(((I3285/60)/60)/24)+DATE(1970,1,1)</f>
        <v>42410.875</v>
      </c>
      <c r="U3285" s="14">
        <f>YEAR(T3285)</f>
        <v>2016</v>
      </c>
    </row>
    <row r="3286" spans="1:21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>ROUND(((E3286 / D3286)*100), 0)</f>
        <v>102</v>
      </c>
      <c r="P3286">
        <f>IF(L3286&lt;&gt;0, ROUND(E3286/L3286, 2), 0)</f>
        <v>203.2</v>
      </c>
      <c r="Q3286" s="5" t="str">
        <f>LEFT(N3286, SEARCH("/",N3286,1)-1)</f>
        <v>theater</v>
      </c>
      <c r="R3286" s="5" t="str">
        <f>RIGHT(N3286, LEN(N3286) - LEN(Q3286) - 1)</f>
        <v>plays</v>
      </c>
      <c r="S3286" s="11">
        <f>(((J3286/60)/60)/24)+DATE(1970,1,1)</f>
        <v>42380.884872685187</v>
      </c>
      <c r="T3286" s="12">
        <f>(((I3286/60)/60)/24)+DATE(1970,1,1)</f>
        <v>42398.249305555553</v>
      </c>
      <c r="U3286" s="14">
        <f>YEAR(T3286)</f>
        <v>2016</v>
      </c>
    </row>
    <row r="3287" spans="1:21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>ROUND(((E3287 / D3287)*100), 0)</f>
        <v>112</v>
      </c>
      <c r="P3287">
        <f>IF(L3287&lt;&gt;0, ROUND(E3287/L3287, 2), 0)</f>
        <v>69.19</v>
      </c>
      <c r="Q3287" s="5" t="str">
        <f>LEFT(N3287, SEARCH("/",N3287,1)-1)</f>
        <v>theater</v>
      </c>
      <c r="R3287" s="5" t="str">
        <f>RIGHT(N3287, LEN(N3287) - LEN(Q3287) - 1)</f>
        <v>plays</v>
      </c>
      <c r="S3287" s="11">
        <f>(((J3287/60)/60)/24)+DATE(1970,1,1)</f>
        <v>42762.942430555559</v>
      </c>
      <c r="T3287" s="12">
        <f>(((I3287/60)/60)/24)+DATE(1970,1,1)</f>
        <v>42794.208333333328</v>
      </c>
      <c r="U3287" s="14">
        <f>YEAR(T3287)</f>
        <v>2017</v>
      </c>
    </row>
    <row r="3288" spans="1:21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>ROUND(((E3288 / D3288)*100), 0)</f>
        <v>102</v>
      </c>
      <c r="P3288">
        <f>IF(L3288&lt;&gt;0, ROUND(E3288/L3288, 2), 0)</f>
        <v>125.12</v>
      </c>
      <c r="Q3288" s="5" t="str">
        <f>LEFT(N3288, SEARCH("/",N3288,1)-1)</f>
        <v>theater</v>
      </c>
      <c r="R3288" s="5" t="str">
        <f>RIGHT(N3288, LEN(N3288) - LEN(Q3288) - 1)</f>
        <v>plays</v>
      </c>
      <c r="S3288" s="11">
        <f>(((J3288/60)/60)/24)+DATE(1970,1,1)</f>
        <v>42567.840069444443</v>
      </c>
      <c r="T3288" s="12">
        <f>(((I3288/60)/60)/24)+DATE(1970,1,1)</f>
        <v>42597.840069444443</v>
      </c>
      <c r="U3288" s="14">
        <f>YEAR(T3288)</f>
        <v>2016</v>
      </c>
    </row>
    <row r="3289" spans="1:21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>ROUND(((E3289 / D3289)*100), 0)</f>
        <v>100</v>
      </c>
      <c r="P3289">
        <f>IF(L3289&lt;&gt;0, ROUND(E3289/L3289, 2), 0)</f>
        <v>73.53</v>
      </c>
      <c r="Q3289" s="5" t="str">
        <f>LEFT(N3289, SEARCH("/",N3289,1)-1)</f>
        <v>theater</v>
      </c>
      <c r="R3289" s="5" t="str">
        <f>RIGHT(N3289, LEN(N3289) - LEN(Q3289) - 1)</f>
        <v>plays</v>
      </c>
      <c r="S3289" s="11">
        <f>(((J3289/60)/60)/24)+DATE(1970,1,1)</f>
        <v>42311.750324074077</v>
      </c>
      <c r="T3289" s="12">
        <f>(((I3289/60)/60)/24)+DATE(1970,1,1)</f>
        <v>42336.750324074077</v>
      </c>
      <c r="U3289" s="14">
        <f>YEAR(T3289)</f>
        <v>2015</v>
      </c>
    </row>
    <row r="3290" spans="1:21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>ROUND(((E3290 / D3290)*100), 0)</f>
        <v>100</v>
      </c>
      <c r="P3290">
        <f>IF(L3290&lt;&gt;0, ROUND(E3290/L3290, 2), 0)</f>
        <v>48.44</v>
      </c>
      <c r="Q3290" s="5" t="str">
        <f>LEFT(N3290, SEARCH("/",N3290,1)-1)</f>
        <v>theater</v>
      </c>
      <c r="R3290" s="5" t="str">
        <f>RIGHT(N3290, LEN(N3290) - LEN(Q3290) - 1)</f>
        <v>plays</v>
      </c>
      <c r="S3290" s="11">
        <f>(((J3290/60)/60)/24)+DATE(1970,1,1)</f>
        <v>42505.774479166663</v>
      </c>
      <c r="T3290" s="12">
        <f>(((I3290/60)/60)/24)+DATE(1970,1,1)</f>
        <v>42541.958333333328</v>
      </c>
      <c r="U3290" s="14">
        <f>YEAR(T3290)</f>
        <v>2016</v>
      </c>
    </row>
    <row r="3291" spans="1:21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>ROUND(((E3291 / D3291)*100), 0)</f>
        <v>133</v>
      </c>
      <c r="P3291">
        <f>IF(L3291&lt;&gt;0, ROUND(E3291/L3291, 2), 0)</f>
        <v>26.61</v>
      </c>
      <c r="Q3291" s="5" t="str">
        <f>LEFT(N3291, SEARCH("/",N3291,1)-1)</f>
        <v>theater</v>
      </c>
      <c r="R3291" s="5" t="str">
        <f>RIGHT(N3291, LEN(N3291) - LEN(Q3291) - 1)</f>
        <v>plays</v>
      </c>
      <c r="S3291" s="11">
        <f>(((J3291/60)/60)/24)+DATE(1970,1,1)</f>
        <v>42758.368078703701</v>
      </c>
      <c r="T3291" s="12">
        <f>(((I3291/60)/60)/24)+DATE(1970,1,1)</f>
        <v>42786.368078703701</v>
      </c>
      <c r="U3291" s="14">
        <f>YEAR(T3291)</f>
        <v>2017</v>
      </c>
    </row>
    <row r="3292" spans="1:21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>ROUND(((E3292 / D3292)*100), 0)</f>
        <v>121</v>
      </c>
      <c r="P3292">
        <f>IF(L3292&lt;&gt;0, ROUND(E3292/L3292, 2), 0)</f>
        <v>33.67</v>
      </c>
      <c r="Q3292" s="5" t="str">
        <f>LEFT(N3292, SEARCH("/",N3292,1)-1)</f>
        <v>theater</v>
      </c>
      <c r="R3292" s="5" t="str">
        <f>RIGHT(N3292, LEN(N3292) - LEN(Q3292) - 1)</f>
        <v>plays</v>
      </c>
      <c r="S3292" s="11">
        <f>(((J3292/60)/60)/24)+DATE(1970,1,1)</f>
        <v>42775.51494212963</v>
      </c>
      <c r="T3292" s="12">
        <f>(((I3292/60)/60)/24)+DATE(1970,1,1)</f>
        <v>42805.51494212963</v>
      </c>
      <c r="U3292" s="14">
        <f>YEAR(T3292)</f>
        <v>2017</v>
      </c>
    </row>
    <row r="3293" spans="1:21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>ROUND(((E3293 / D3293)*100), 0)</f>
        <v>114</v>
      </c>
      <c r="P3293">
        <f>IF(L3293&lt;&gt;0, ROUND(E3293/L3293, 2), 0)</f>
        <v>40.71</v>
      </c>
      <c r="Q3293" s="5" t="str">
        <f>LEFT(N3293, SEARCH("/",N3293,1)-1)</f>
        <v>theater</v>
      </c>
      <c r="R3293" s="5" t="str">
        <f>RIGHT(N3293, LEN(N3293) - LEN(Q3293) - 1)</f>
        <v>plays</v>
      </c>
      <c r="S3293" s="11">
        <f>(((J3293/60)/60)/24)+DATE(1970,1,1)</f>
        <v>42232.702546296292</v>
      </c>
      <c r="T3293" s="12">
        <f>(((I3293/60)/60)/24)+DATE(1970,1,1)</f>
        <v>42264.165972222225</v>
      </c>
      <c r="U3293" s="14">
        <f>YEAR(T3293)</f>
        <v>2015</v>
      </c>
    </row>
    <row r="3294" spans="1:21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>ROUND(((E3294 / D3294)*100), 0)</f>
        <v>286</v>
      </c>
      <c r="P3294">
        <f>IF(L3294&lt;&gt;0, ROUND(E3294/L3294, 2), 0)</f>
        <v>19.27</v>
      </c>
      <c r="Q3294" s="5" t="str">
        <f>LEFT(N3294, SEARCH("/",N3294,1)-1)</f>
        <v>theater</v>
      </c>
      <c r="R3294" s="5" t="str">
        <f>RIGHT(N3294, LEN(N3294) - LEN(Q3294) - 1)</f>
        <v>plays</v>
      </c>
      <c r="S3294" s="11">
        <f>(((J3294/60)/60)/24)+DATE(1970,1,1)</f>
        <v>42282.770231481481</v>
      </c>
      <c r="T3294" s="12">
        <f>(((I3294/60)/60)/24)+DATE(1970,1,1)</f>
        <v>42342.811898148153</v>
      </c>
      <c r="U3294" s="14">
        <f>YEAR(T3294)</f>
        <v>2015</v>
      </c>
    </row>
    <row r="3295" spans="1:21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>ROUND(((E3295 / D3295)*100), 0)</f>
        <v>170</v>
      </c>
      <c r="P3295">
        <f>IF(L3295&lt;&gt;0, ROUND(E3295/L3295, 2), 0)</f>
        <v>84.29</v>
      </c>
      <c r="Q3295" s="5" t="str">
        <f>LEFT(N3295, SEARCH("/",N3295,1)-1)</f>
        <v>theater</v>
      </c>
      <c r="R3295" s="5" t="str">
        <f>RIGHT(N3295, LEN(N3295) - LEN(Q3295) - 1)</f>
        <v>plays</v>
      </c>
      <c r="S3295" s="11">
        <f>(((J3295/60)/60)/24)+DATE(1970,1,1)</f>
        <v>42768.425370370373</v>
      </c>
      <c r="T3295" s="12">
        <f>(((I3295/60)/60)/24)+DATE(1970,1,1)</f>
        <v>42798.425370370373</v>
      </c>
      <c r="U3295" s="14">
        <f>YEAR(T3295)</f>
        <v>2017</v>
      </c>
    </row>
    <row r="3296" spans="1:21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>ROUND(((E3296 / D3296)*100), 0)</f>
        <v>118</v>
      </c>
      <c r="P3296">
        <f>IF(L3296&lt;&gt;0, ROUND(E3296/L3296, 2), 0)</f>
        <v>29.58</v>
      </c>
      <c r="Q3296" s="5" t="str">
        <f>LEFT(N3296, SEARCH("/",N3296,1)-1)</f>
        <v>theater</v>
      </c>
      <c r="R3296" s="5" t="str">
        <f>RIGHT(N3296, LEN(N3296) - LEN(Q3296) - 1)</f>
        <v>plays</v>
      </c>
      <c r="S3296" s="11">
        <f>(((J3296/60)/60)/24)+DATE(1970,1,1)</f>
        <v>42141.541134259256</v>
      </c>
      <c r="T3296" s="12">
        <f>(((I3296/60)/60)/24)+DATE(1970,1,1)</f>
        <v>42171.541134259256</v>
      </c>
      <c r="U3296" s="14">
        <f>YEAR(T3296)</f>
        <v>2015</v>
      </c>
    </row>
    <row r="3297" spans="1:21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>ROUND(((E3297 / D3297)*100), 0)</f>
        <v>103</v>
      </c>
      <c r="P3297">
        <f>IF(L3297&lt;&gt;0, ROUND(E3297/L3297, 2), 0)</f>
        <v>26.67</v>
      </c>
      <c r="Q3297" s="5" t="str">
        <f>LEFT(N3297, SEARCH("/",N3297,1)-1)</f>
        <v>theater</v>
      </c>
      <c r="R3297" s="5" t="str">
        <f>RIGHT(N3297, LEN(N3297) - LEN(Q3297) - 1)</f>
        <v>plays</v>
      </c>
      <c r="S3297" s="11">
        <f>(((J3297/60)/60)/24)+DATE(1970,1,1)</f>
        <v>42609.442465277782</v>
      </c>
      <c r="T3297" s="12">
        <f>(((I3297/60)/60)/24)+DATE(1970,1,1)</f>
        <v>42639.442465277782</v>
      </c>
      <c r="U3297" s="14">
        <f>YEAR(T3297)</f>
        <v>2016</v>
      </c>
    </row>
    <row r="3298" spans="1:21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>ROUND(((E3298 / D3298)*100), 0)</f>
        <v>144</v>
      </c>
      <c r="P3298">
        <f>IF(L3298&lt;&gt;0, ROUND(E3298/L3298, 2), 0)</f>
        <v>45.98</v>
      </c>
      <c r="Q3298" s="5" t="str">
        <f>LEFT(N3298, SEARCH("/",N3298,1)-1)</f>
        <v>theater</v>
      </c>
      <c r="R3298" s="5" t="str">
        <f>RIGHT(N3298, LEN(N3298) - LEN(Q3298) - 1)</f>
        <v>plays</v>
      </c>
      <c r="S3298" s="11">
        <f>(((J3298/60)/60)/24)+DATE(1970,1,1)</f>
        <v>42309.756620370375</v>
      </c>
      <c r="T3298" s="12">
        <f>(((I3298/60)/60)/24)+DATE(1970,1,1)</f>
        <v>42330.916666666672</v>
      </c>
      <c r="U3298" s="14">
        <f>YEAR(T3298)</f>
        <v>2015</v>
      </c>
    </row>
    <row r="3299" spans="1:21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>ROUND(((E3299 / D3299)*100), 0)</f>
        <v>100</v>
      </c>
      <c r="P3299">
        <f>IF(L3299&lt;&gt;0, ROUND(E3299/L3299, 2), 0)</f>
        <v>125.09</v>
      </c>
      <c r="Q3299" s="5" t="str">
        <f>LEFT(N3299, SEARCH("/",N3299,1)-1)</f>
        <v>theater</v>
      </c>
      <c r="R3299" s="5" t="str">
        <f>RIGHT(N3299, LEN(N3299) - LEN(Q3299) - 1)</f>
        <v>plays</v>
      </c>
      <c r="S3299" s="11">
        <f>(((J3299/60)/60)/24)+DATE(1970,1,1)</f>
        <v>42193.771481481483</v>
      </c>
      <c r="T3299" s="12">
        <f>(((I3299/60)/60)/24)+DATE(1970,1,1)</f>
        <v>42212.957638888889</v>
      </c>
      <c r="U3299" s="14">
        <f>YEAR(T3299)</f>
        <v>2015</v>
      </c>
    </row>
    <row r="3300" spans="1:21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>ROUND(((E3300 / D3300)*100), 0)</f>
        <v>102</v>
      </c>
      <c r="P3300">
        <f>IF(L3300&lt;&gt;0, ROUND(E3300/L3300, 2), 0)</f>
        <v>141.29</v>
      </c>
      <c r="Q3300" s="5" t="str">
        <f>LEFT(N3300, SEARCH("/",N3300,1)-1)</f>
        <v>theater</v>
      </c>
      <c r="R3300" s="5" t="str">
        <f>RIGHT(N3300, LEN(N3300) - LEN(Q3300) - 1)</f>
        <v>plays</v>
      </c>
      <c r="S3300" s="11">
        <f>(((J3300/60)/60)/24)+DATE(1970,1,1)</f>
        <v>42239.957962962959</v>
      </c>
      <c r="T3300" s="12">
        <f>(((I3300/60)/60)/24)+DATE(1970,1,1)</f>
        <v>42260</v>
      </c>
      <c r="U3300" s="14">
        <f>YEAR(T3300)</f>
        <v>2015</v>
      </c>
    </row>
    <row r="3301" spans="1:21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>ROUND(((E3301 / D3301)*100), 0)</f>
        <v>116</v>
      </c>
      <c r="P3301">
        <f>IF(L3301&lt;&gt;0, ROUND(E3301/L3301, 2), 0)</f>
        <v>55.33</v>
      </c>
      <c r="Q3301" s="5" t="str">
        <f>LEFT(N3301, SEARCH("/",N3301,1)-1)</f>
        <v>theater</v>
      </c>
      <c r="R3301" s="5" t="str">
        <f>RIGHT(N3301, LEN(N3301) - LEN(Q3301) - 1)</f>
        <v>plays</v>
      </c>
      <c r="S3301" s="11">
        <f>(((J3301/60)/60)/24)+DATE(1970,1,1)</f>
        <v>42261.917395833334</v>
      </c>
      <c r="T3301" s="12">
        <f>(((I3301/60)/60)/24)+DATE(1970,1,1)</f>
        <v>42291.917395833334</v>
      </c>
      <c r="U3301" s="14">
        <f>YEAR(T3301)</f>
        <v>2015</v>
      </c>
    </row>
    <row r="3302" spans="1:21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>ROUND(((E3302 / D3302)*100), 0)</f>
        <v>136</v>
      </c>
      <c r="P3302">
        <f>IF(L3302&lt;&gt;0, ROUND(E3302/L3302, 2), 0)</f>
        <v>46.42</v>
      </c>
      <c r="Q3302" s="5" t="str">
        <f>LEFT(N3302, SEARCH("/",N3302,1)-1)</f>
        <v>theater</v>
      </c>
      <c r="R3302" s="5" t="str">
        <f>RIGHT(N3302, LEN(N3302) - LEN(Q3302) - 1)</f>
        <v>plays</v>
      </c>
      <c r="S3302" s="11">
        <f>(((J3302/60)/60)/24)+DATE(1970,1,1)</f>
        <v>42102.743773148148</v>
      </c>
      <c r="T3302" s="12">
        <f>(((I3302/60)/60)/24)+DATE(1970,1,1)</f>
        <v>42123.743773148148</v>
      </c>
      <c r="U3302" s="14">
        <f>YEAR(T3302)</f>
        <v>2015</v>
      </c>
    </row>
    <row r="3303" spans="1:21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>ROUND(((E3303 / D3303)*100), 0)</f>
        <v>133</v>
      </c>
      <c r="P3303">
        <f>IF(L3303&lt;&gt;0, ROUND(E3303/L3303, 2), 0)</f>
        <v>57.2</v>
      </c>
      <c r="Q3303" s="5" t="str">
        <f>LEFT(N3303, SEARCH("/",N3303,1)-1)</f>
        <v>theater</v>
      </c>
      <c r="R3303" s="5" t="str">
        <f>RIGHT(N3303, LEN(N3303) - LEN(Q3303) - 1)</f>
        <v>plays</v>
      </c>
      <c r="S3303" s="11">
        <f>(((J3303/60)/60)/24)+DATE(1970,1,1)</f>
        <v>42538.73583333334</v>
      </c>
      <c r="T3303" s="12">
        <f>(((I3303/60)/60)/24)+DATE(1970,1,1)</f>
        <v>42583.290972222225</v>
      </c>
      <c r="U3303" s="14">
        <f>YEAR(T3303)</f>
        <v>2016</v>
      </c>
    </row>
    <row r="3304" spans="1:21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>ROUND(((E3304 / D3304)*100), 0)</f>
        <v>103</v>
      </c>
      <c r="P3304">
        <f>IF(L3304&lt;&gt;0, ROUND(E3304/L3304, 2), 0)</f>
        <v>173.7</v>
      </c>
      <c r="Q3304" s="5" t="str">
        <f>LEFT(N3304, SEARCH("/",N3304,1)-1)</f>
        <v>theater</v>
      </c>
      <c r="R3304" s="5" t="str">
        <f>RIGHT(N3304, LEN(N3304) - LEN(Q3304) - 1)</f>
        <v>plays</v>
      </c>
      <c r="S3304" s="11">
        <f>(((J3304/60)/60)/24)+DATE(1970,1,1)</f>
        <v>42681.35157407407</v>
      </c>
      <c r="T3304" s="12">
        <f>(((I3304/60)/60)/24)+DATE(1970,1,1)</f>
        <v>42711.35157407407</v>
      </c>
      <c r="U3304" s="14">
        <f>YEAR(T3304)</f>
        <v>2016</v>
      </c>
    </row>
    <row r="3305" spans="1:21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>ROUND(((E3305 / D3305)*100), 0)</f>
        <v>116</v>
      </c>
      <c r="P3305">
        <f>IF(L3305&lt;&gt;0, ROUND(E3305/L3305, 2), 0)</f>
        <v>59.6</v>
      </c>
      <c r="Q3305" s="5" t="str">
        <f>LEFT(N3305, SEARCH("/",N3305,1)-1)</f>
        <v>theater</v>
      </c>
      <c r="R3305" s="5" t="str">
        <f>RIGHT(N3305, LEN(N3305) - LEN(Q3305) - 1)</f>
        <v>plays</v>
      </c>
      <c r="S3305" s="11">
        <f>(((J3305/60)/60)/24)+DATE(1970,1,1)</f>
        <v>42056.65143518518</v>
      </c>
      <c r="T3305" s="12">
        <f>(((I3305/60)/60)/24)+DATE(1970,1,1)</f>
        <v>42091.609768518523</v>
      </c>
      <c r="U3305" s="14">
        <f>YEAR(T3305)</f>
        <v>2015</v>
      </c>
    </row>
    <row r="3306" spans="1:21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>ROUND(((E3306 / D3306)*100), 0)</f>
        <v>105</v>
      </c>
      <c r="P3306">
        <f>IF(L3306&lt;&gt;0, ROUND(E3306/L3306, 2), 0)</f>
        <v>89.59</v>
      </c>
      <c r="Q3306" s="5" t="str">
        <f>LEFT(N3306, SEARCH("/",N3306,1)-1)</f>
        <v>theater</v>
      </c>
      <c r="R3306" s="5" t="str">
        <f>RIGHT(N3306, LEN(N3306) - LEN(Q3306) - 1)</f>
        <v>plays</v>
      </c>
      <c r="S3306" s="11">
        <f>(((J3306/60)/60)/24)+DATE(1970,1,1)</f>
        <v>42696.624444444446</v>
      </c>
      <c r="T3306" s="12">
        <f>(((I3306/60)/60)/24)+DATE(1970,1,1)</f>
        <v>42726.624444444446</v>
      </c>
      <c r="U3306" s="14">
        <f>YEAR(T3306)</f>
        <v>2016</v>
      </c>
    </row>
    <row r="3307" spans="1:21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>ROUND(((E3307 / D3307)*100), 0)</f>
        <v>102</v>
      </c>
      <c r="P3307">
        <f>IF(L3307&lt;&gt;0, ROUND(E3307/L3307, 2), 0)</f>
        <v>204.05</v>
      </c>
      <c r="Q3307" s="5" t="str">
        <f>LEFT(N3307, SEARCH("/",N3307,1)-1)</f>
        <v>theater</v>
      </c>
      <c r="R3307" s="5" t="str">
        <f>RIGHT(N3307, LEN(N3307) - LEN(Q3307) - 1)</f>
        <v>plays</v>
      </c>
      <c r="S3307" s="11">
        <f>(((J3307/60)/60)/24)+DATE(1970,1,1)</f>
        <v>42186.855879629627</v>
      </c>
      <c r="T3307" s="12">
        <f>(((I3307/60)/60)/24)+DATE(1970,1,1)</f>
        <v>42216.855879629627</v>
      </c>
      <c r="U3307" s="14">
        <f>YEAR(T3307)</f>
        <v>2015</v>
      </c>
    </row>
    <row r="3308" spans="1:21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>ROUND(((E3308 / D3308)*100), 0)</f>
        <v>175</v>
      </c>
      <c r="P3308">
        <f>IF(L3308&lt;&gt;0, ROUND(E3308/L3308, 2), 0)</f>
        <v>48.7</v>
      </c>
      <c r="Q3308" s="5" t="str">
        <f>LEFT(N3308, SEARCH("/",N3308,1)-1)</f>
        <v>theater</v>
      </c>
      <c r="R3308" s="5" t="str">
        <f>RIGHT(N3308, LEN(N3308) - LEN(Q3308) - 1)</f>
        <v>plays</v>
      </c>
      <c r="S3308" s="11">
        <f>(((J3308/60)/60)/24)+DATE(1970,1,1)</f>
        <v>42493.219236111108</v>
      </c>
      <c r="T3308" s="12">
        <f>(((I3308/60)/60)/24)+DATE(1970,1,1)</f>
        <v>42531.125</v>
      </c>
      <c r="U3308" s="14">
        <f>YEAR(T3308)</f>
        <v>2016</v>
      </c>
    </row>
    <row r="3309" spans="1:21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>ROUND(((E3309 / D3309)*100), 0)</f>
        <v>107</v>
      </c>
      <c r="P3309">
        <f>IF(L3309&lt;&gt;0, ROUND(E3309/L3309, 2), 0)</f>
        <v>53.34</v>
      </c>
      <c r="Q3309" s="5" t="str">
        <f>LEFT(N3309, SEARCH("/",N3309,1)-1)</f>
        <v>theater</v>
      </c>
      <c r="R3309" s="5" t="str">
        <f>RIGHT(N3309, LEN(N3309) - LEN(Q3309) - 1)</f>
        <v>plays</v>
      </c>
      <c r="S3309" s="11">
        <f>(((J3309/60)/60)/24)+DATE(1970,1,1)</f>
        <v>42475.057164351849</v>
      </c>
      <c r="T3309" s="12">
        <f>(((I3309/60)/60)/24)+DATE(1970,1,1)</f>
        <v>42505.057164351849</v>
      </c>
      <c r="U3309" s="14">
        <f>YEAR(T3309)</f>
        <v>2016</v>
      </c>
    </row>
    <row r="3310" spans="1:21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>ROUND(((E3310 / D3310)*100), 0)</f>
        <v>122</v>
      </c>
      <c r="P3310">
        <f>IF(L3310&lt;&gt;0, ROUND(E3310/L3310, 2), 0)</f>
        <v>75.09</v>
      </c>
      <c r="Q3310" s="5" t="str">
        <f>LEFT(N3310, SEARCH("/",N3310,1)-1)</f>
        <v>theater</v>
      </c>
      <c r="R3310" s="5" t="str">
        <f>RIGHT(N3310, LEN(N3310) - LEN(Q3310) - 1)</f>
        <v>plays</v>
      </c>
      <c r="S3310" s="11">
        <f>(((J3310/60)/60)/24)+DATE(1970,1,1)</f>
        <v>42452.876909722225</v>
      </c>
      <c r="T3310" s="12">
        <f>(((I3310/60)/60)/24)+DATE(1970,1,1)</f>
        <v>42473.876909722225</v>
      </c>
      <c r="U3310" s="14">
        <f>YEAR(T3310)</f>
        <v>2016</v>
      </c>
    </row>
    <row r="3311" spans="1:21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>ROUND(((E3311 / D3311)*100), 0)</f>
        <v>159</v>
      </c>
      <c r="P3311">
        <f>IF(L3311&lt;&gt;0, ROUND(E3311/L3311, 2), 0)</f>
        <v>18</v>
      </c>
      <c r="Q3311" s="5" t="str">
        <f>LEFT(N3311, SEARCH("/",N3311,1)-1)</f>
        <v>theater</v>
      </c>
      <c r="R3311" s="5" t="str">
        <f>RIGHT(N3311, LEN(N3311) - LEN(Q3311) - 1)</f>
        <v>plays</v>
      </c>
      <c r="S3311" s="11">
        <f>(((J3311/60)/60)/24)+DATE(1970,1,1)</f>
        <v>42628.650208333333</v>
      </c>
      <c r="T3311" s="12">
        <f>(((I3311/60)/60)/24)+DATE(1970,1,1)</f>
        <v>42659.650208333333</v>
      </c>
      <c r="U3311" s="14">
        <f>YEAR(T3311)</f>
        <v>2016</v>
      </c>
    </row>
    <row r="3312" spans="1:21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>ROUND(((E3312 / D3312)*100), 0)</f>
        <v>100</v>
      </c>
      <c r="P3312">
        <f>IF(L3312&lt;&gt;0, ROUND(E3312/L3312, 2), 0)</f>
        <v>209.84</v>
      </c>
      <c r="Q3312" s="5" t="str">
        <f>LEFT(N3312, SEARCH("/",N3312,1)-1)</f>
        <v>theater</v>
      </c>
      <c r="R3312" s="5" t="str">
        <f>RIGHT(N3312, LEN(N3312) - LEN(Q3312) - 1)</f>
        <v>plays</v>
      </c>
      <c r="S3312" s="11">
        <f>(((J3312/60)/60)/24)+DATE(1970,1,1)</f>
        <v>42253.928530092591</v>
      </c>
      <c r="T3312" s="12">
        <f>(((I3312/60)/60)/24)+DATE(1970,1,1)</f>
        <v>42283.928530092591</v>
      </c>
      <c r="U3312" s="14">
        <f>YEAR(T3312)</f>
        <v>2015</v>
      </c>
    </row>
    <row r="3313" spans="1:21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>ROUND(((E3313 / D3313)*100), 0)</f>
        <v>110</v>
      </c>
      <c r="P3313">
        <f>IF(L3313&lt;&gt;0, ROUND(E3313/L3313, 2), 0)</f>
        <v>61.02</v>
      </c>
      <c r="Q3313" s="5" t="str">
        <f>LEFT(N3313, SEARCH("/",N3313,1)-1)</f>
        <v>theater</v>
      </c>
      <c r="R3313" s="5" t="str">
        <f>RIGHT(N3313, LEN(N3313) - LEN(Q3313) - 1)</f>
        <v>plays</v>
      </c>
      <c r="S3313" s="11">
        <f>(((J3313/60)/60)/24)+DATE(1970,1,1)</f>
        <v>42264.29178240741</v>
      </c>
      <c r="T3313" s="12">
        <f>(((I3313/60)/60)/24)+DATE(1970,1,1)</f>
        <v>42294.29178240741</v>
      </c>
      <c r="U3313" s="14">
        <f>YEAR(T3313)</f>
        <v>2015</v>
      </c>
    </row>
    <row r="3314" spans="1:21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>ROUND(((E3314 / D3314)*100), 0)</f>
        <v>100</v>
      </c>
      <c r="P3314">
        <f>IF(L3314&lt;&gt;0, ROUND(E3314/L3314, 2), 0)</f>
        <v>61</v>
      </c>
      <c r="Q3314" s="5" t="str">
        <f>LEFT(N3314, SEARCH("/",N3314,1)-1)</f>
        <v>theater</v>
      </c>
      <c r="R3314" s="5" t="str">
        <f>RIGHT(N3314, LEN(N3314) - LEN(Q3314) - 1)</f>
        <v>plays</v>
      </c>
      <c r="S3314" s="11">
        <f>(((J3314/60)/60)/24)+DATE(1970,1,1)</f>
        <v>42664.809560185182</v>
      </c>
      <c r="T3314" s="12">
        <f>(((I3314/60)/60)/24)+DATE(1970,1,1)</f>
        <v>42685.916666666672</v>
      </c>
      <c r="U3314" s="14">
        <f>YEAR(T3314)</f>
        <v>2016</v>
      </c>
    </row>
    <row r="3315" spans="1:21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>ROUND(((E3315 / D3315)*100), 0)</f>
        <v>116</v>
      </c>
      <c r="P3315">
        <f>IF(L3315&lt;&gt;0, ROUND(E3315/L3315, 2), 0)</f>
        <v>80.03</v>
      </c>
      <c r="Q3315" s="5" t="str">
        <f>LEFT(N3315, SEARCH("/",N3315,1)-1)</f>
        <v>theater</v>
      </c>
      <c r="R3315" s="5" t="str">
        <f>RIGHT(N3315, LEN(N3315) - LEN(Q3315) - 1)</f>
        <v>plays</v>
      </c>
      <c r="S3315" s="11">
        <f>(((J3315/60)/60)/24)+DATE(1970,1,1)</f>
        <v>42382.244409722218</v>
      </c>
      <c r="T3315" s="12">
        <f>(((I3315/60)/60)/24)+DATE(1970,1,1)</f>
        <v>42396.041666666672</v>
      </c>
      <c r="U3315" s="14">
        <f>YEAR(T3315)</f>
        <v>2016</v>
      </c>
    </row>
    <row r="3316" spans="1:21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>ROUND(((E3316 / D3316)*100), 0)</f>
        <v>211</v>
      </c>
      <c r="P3316">
        <f>IF(L3316&lt;&gt;0, ROUND(E3316/L3316, 2), 0)</f>
        <v>29.07</v>
      </c>
      <c r="Q3316" s="5" t="str">
        <f>LEFT(N3316, SEARCH("/",N3316,1)-1)</f>
        <v>theater</v>
      </c>
      <c r="R3316" s="5" t="str">
        <f>RIGHT(N3316, LEN(N3316) - LEN(Q3316) - 1)</f>
        <v>plays</v>
      </c>
      <c r="S3316" s="11">
        <f>(((J3316/60)/60)/24)+DATE(1970,1,1)</f>
        <v>42105.267488425925</v>
      </c>
      <c r="T3316" s="12">
        <f>(((I3316/60)/60)/24)+DATE(1970,1,1)</f>
        <v>42132.836805555555</v>
      </c>
      <c r="U3316" s="14">
        <f>YEAR(T3316)</f>
        <v>2015</v>
      </c>
    </row>
    <row r="3317" spans="1:21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>ROUND(((E3317 / D3317)*100), 0)</f>
        <v>110</v>
      </c>
      <c r="P3317">
        <f>IF(L3317&lt;&gt;0, ROUND(E3317/L3317, 2), 0)</f>
        <v>49.44</v>
      </c>
      <c r="Q3317" s="5" t="str">
        <f>LEFT(N3317, SEARCH("/",N3317,1)-1)</f>
        <v>theater</v>
      </c>
      <c r="R3317" s="5" t="str">
        <f>RIGHT(N3317, LEN(N3317) - LEN(Q3317) - 1)</f>
        <v>plays</v>
      </c>
      <c r="S3317" s="11">
        <f>(((J3317/60)/60)/24)+DATE(1970,1,1)</f>
        <v>42466.303715277783</v>
      </c>
      <c r="T3317" s="12">
        <f>(((I3317/60)/60)/24)+DATE(1970,1,1)</f>
        <v>42496.303715277783</v>
      </c>
      <c r="U3317" s="14">
        <f>YEAR(T3317)</f>
        <v>2016</v>
      </c>
    </row>
    <row r="3318" spans="1:21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>ROUND(((E3318 / D3318)*100), 0)</f>
        <v>100</v>
      </c>
      <c r="P3318">
        <f>IF(L3318&lt;&gt;0, ROUND(E3318/L3318, 2), 0)</f>
        <v>93.98</v>
      </c>
      <c r="Q3318" s="5" t="str">
        <f>LEFT(N3318, SEARCH("/",N3318,1)-1)</f>
        <v>theater</v>
      </c>
      <c r="R3318" s="5" t="str">
        <f>RIGHT(N3318, LEN(N3318) - LEN(Q3318) - 1)</f>
        <v>plays</v>
      </c>
      <c r="S3318" s="11">
        <f>(((J3318/60)/60)/24)+DATE(1970,1,1)</f>
        <v>41826.871238425927</v>
      </c>
      <c r="T3318" s="12">
        <f>(((I3318/60)/60)/24)+DATE(1970,1,1)</f>
        <v>41859.57916666667</v>
      </c>
      <c r="U3318" s="14">
        <f>YEAR(T3318)</f>
        <v>2014</v>
      </c>
    </row>
    <row r="3319" spans="1:21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>ROUND(((E3319 / D3319)*100), 0)</f>
        <v>106</v>
      </c>
      <c r="P3319">
        <f>IF(L3319&lt;&gt;0, ROUND(E3319/L3319, 2), 0)</f>
        <v>61.94</v>
      </c>
      <c r="Q3319" s="5" t="str">
        <f>LEFT(N3319, SEARCH("/",N3319,1)-1)</f>
        <v>theater</v>
      </c>
      <c r="R3319" s="5" t="str">
        <f>RIGHT(N3319, LEN(N3319) - LEN(Q3319) - 1)</f>
        <v>plays</v>
      </c>
      <c r="S3319" s="11">
        <f>(((J3319/60)/60)/24)+DATE(1970,1,1)</f>
        <v>42499.039629629624</v>
      </c>
      <c r="T3319" s="12">
        <f>(((I3319/60)/60)/24)+DATE(1970,1,1)</f>
        <v>42529.039629629624</v>
      </c>
      <c r="U3319" s="14">
        <f>YEAR(T3319)</f>
        <v>2016</v>
      </c>
    </row>
    <row r="3320" spans="1:21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>ROUND(((E3320 / D3320)*100), 0)</f>
        <v>126</v>
      </c>
      <c r="P3320">
        <f>IF(L3320&lt;&gt;0, ROUND(E3320/L3320, 2), 0)</f>
        <v>78.5</v>
      </c>
      <c r="Q3320" s="5" t="str">
        <f>LEFT(N3320, SEARCH("/",N3320,1)-1)</f>
        <v>theater</v>
      </c>
      <c r="R3320" s="5" t="str">
        <f>RIGHT(N3320, LEN(N3320) - LEN(Q3320) - 1)</f>
        <v>plays</v>
      </c>
      <c r="S3320" s="11">
        <f>(((J3320/60)/60)/24)+DATE(1970,1,1)</f>
        <v>42431.302002314813</v>
      </c>
      <c r="T3320" s="12">
        <f>(((I3320/60)/60)/24)+DATE(1970,1,1)</f>
        <v>42471.104166666672</v>
      </c>
      <c r="U3320" s="14">
        <f>YEAR(T3320)</f>
        <v>2016</v>
      </c>
    </row>
    <row r="3321" spans="1:21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>ROUND(((E3321 / D3321)*100), 0)</f>
        <v>108</v>
      </c>
      <c r="P3321">
        <f>IF(L3321&lt;&gt;0, ROUND(E3321/L3321, 2), 0)</f>
        <v>33.75</v>
      </c>
      <c r="Q3321" s="5" t="str">
        <f>LEFT(N3321, SEARCH("/",N3321,1)-1)</f>
        <v>theater</v>
      </c>
      <c r="R3321" s="5" t="str">
        <f>RIGHT(N3321, LEN(N3321) - LEN(Q3321) - 1)</f>
        <v>plays</v>
      </c>
      <c r="S3321" s="11">
        <f>(((J3321/60)/60)/24)+DATE(1970,1,1)</f>
        <v>41990.585486111115</v>
      </c>
      <c r="T3321" s="12">
        <f>(((I3321/60)/60)/24)+DATE(1970,1,1)</f>
        <v>42035.585486111115</v>
      </c>
      <c r="U3321" s="14">
        <f>YEAR(T3321)</f>
        <v>2015</v>
      </c>
    </row>
    <row r="3322" spans="1:21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>ROUND(((E3322 / D3322)*100), 0)</f>
        <v>101</v>
      </c>
      <c r="P3322">
        <f>IF(L3322&lt;&gt;0, ROUND(E3322/L3322, 2), 0)</f>
        <v>66.45</v>
      </c>
      <c r="Q3322" s="5" t="str">
        <f>LEFT(N3322, SEARCH("/",N3322,1)-1)</f>
        <v>theater</v>
      </c>
      <c r="R3322" s="5" t="str">
        <f>RIGHT(N3322, LEN(N3322) - LEN(Q3322) - 1)</f>
        <v>plays</v>
      </c>
      <c r="S3322" s="11">
        <f>(((J3322/60)/60)/24)+DATE(1970,1,1)</f>
        <v>42513.045798611114</v>
      </c>
      <c r="T3322" s="12">
        <f>(((I3322/60)/60)/24)+DATE(1970,1,1)</f>
        <v>42543.045798611114</v>
      </c>
      <c r="U3322" s="14">
        <f>YEAR(T3322)</f>
        <v>2016</v>
      </c>
    </row>
    <row r="3323" spans="1:21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>ROUND(((E3323 / D3323)*100), 0)</f>
        <v>107</v>
      </c>
      <c r="P3323">
        <f>IF(L3323&lt;&gt;0, ROUND(E3323/L3323, 2), 0)</f>
        <v>35.799999999999997</v>
      </c>
      <c r="Q3323" s="5" t="str">
        <f>LEFT(N3323, SEARCH("/",N3323,1)-1)</f>
        <v>theater</v>
      </c>
      <c r="R3323" s="5" t="str">
        <f>RIGHT(N3323, LEN(N3323) - LEN(Q3323) - 1)</f>
        <v>plays</v>
      </c>
      <c r="S3323" s="11">
        <f>(((J3323/60)/60)/24)+DATE(1970,1,1)</f>
        <v>41914.100289351853</v>
      </c>
      <c r="T3323" s="12">
        <f>(((I3323/60)/60)/24)+DATE(1970,1,1)</f>
        <v>41928.165972222225</v>
      </c>
      <c r="U3323" s="14">
        <f>YEAR(T3323)</f>
        <v>2014</v>
      </c>
    </row>
    <row r="3324" spans="1:21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>ROUND(((E3324 / D3324)*100), 0)</f>
        <v>102</v>
      </c>
      <c r="P3324">
        <f>IF(L3324&lt;&gt;0, ROUND(E3324/L3324, 2), 0)</f>
        <v>145.65</v>
      </c>
      <c r="Q3324" s="5" t="str">
        <f>LEFT(N3324, SEARCH("/",N3324,1)-1)</f>
        <v>theater</v>
      </c>
      <c r="R3324" s="5" t="str">
        <f>RIGHT(N3324, LEN(N3324) - LEN(Q3324) - 1)</f>
        <v>plays</v>
      </c>
      <c r="S3324" s="11">
        <f>(((J3324/60)/60)/24)+DATE(1970,1,1)</f>
        <v>42521.010370370372</v>
      </c>
      <c r="T3324" s="12">
        <f>(((I3324/60)/60)/24)+DATE(1970,1,1)</f>
        <v>42543.163194444445</v>
      </c>
      <c r="U3324" s="14">
        <f>YEAR(T3324)</f>
        <v>2016</v>
      </c>
    </row>
    <row r="3325" spans="1:21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>ROUND(((E3325 / D3325)*100), 0)</f>
        <v>126</v>
      </c>
      <c r="P3325">
        <f>IF(L3325&lt;&gt;0, ROUND(E3325/L3325, 2), 0)</f>
        <v>25.69</v>
      </c>
      <c r="Q3325" s="5" t="str">
        <f>LEFT(N3325, SEARCH("/",N3325,1)-1)</f>
        <v>theater</v>
      </c>
      <c r="R3325" s="5" t="str">
        <f>RIGHT(N3325, LEN(N3325) - LEN(Q3325) - 1)</f>
        <v>plays</v>
      </c>
      <c r="S3325" s="11">
        <f>(((J3325/60)/60)/24)+DATE(1970,1,1)</f>
        <v>42608.36583333333</v>
      </c>
      <c r="T3325" s="12">
        <f>(((I3325/60)/60)/24)+DATE(1970,1,1)</f>
        <v>42638.36583333333</v>
      </c>
      <c r="U3325" s="14">
        <f>YEAR(T3325)</f>
        <v>2016</v>
      </c>
    </row>
    <row r="3326" spans="1:21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>ROUND(((E3326 / D3326)*100), 0)</f>
        <v>102</v>
      </c>
      <c r="P3326">
        <f>IF(L3326&lt;&gt;0, ROUND(E3326/L3326, 2), 0)</f>
        <v>152.5</v>
      </c>
      <c r="Q3326" s="5" t="str">
        <f>LEFT(N3326, SEARCH("/",N3326,1)-1)</f>
        <v>theater</v>
      </c>
      <c r="R3326" s="5" t="str">
        <f>RIGHT(N3326, LEN(N3326) - LEN(Q3326) - 1)</f>
        <v>plays</v>
      </c>
      <c r="S3326" s="11">
        <f>(((J3326/60)/60)/24)+DATE(1970,1,1)</f>
        <v>42512.58321759259</v>
      </c>
      <c r="T3326" s="12">
        <f>(((I3326/60)/60)/24)+DATE(1970,1,1)</f>
        <v>42526.58321759259</v>
      </c>
      <c r="U3326" s="14">
        <f>YEAR(T3326)</f>
        <v>2016</v>
      </c>
    </row>
    <row r="3327" spans="1:21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>ROUND(((E3327 / D3327)*100), 0)</f>
        <v>113</v>
      </c>
      <c r="P3327">
        <f>IF(L3327&lt;&gt;0, ROUND(E3327/L3327, 2), 0)</f>
        <v>30</v>
      </c>
      <c r="Q3327" s="5" t="str">
        <f>LEFT(N3327, SEARCH("/",N3327,1)-1)</f>
        <v>theater</v>
      </c>
      <c r="R3327" s="5" t="str">
        <f>RIGHT(N3327, LEN(N3327) - LEN(Q3327) - 1)</f>
        <v>plays</v>
      </c>
      <c r="S3327" s="11">
        <f>(((J3327/60)/60)/24)+DATE(1970,1,1)</f>
        <v>42064.785613425927</v>
      </c>
      <c r="T3327" s="12">
        <f>(((I3327/60)/60)/24)+DATE(1970,1,1)</f>
        <v>42099.743946759263</v>
      </c>
      <c r="U3327" s="14">
        <f>YEAR(T3327)</f>
        <v>2015</v>
      </c>
    </row>
    <row r="3328" spans="1:21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>ROUND(((E3328 / D3328)*100), 0)</f>
        <v>101</v>
      </c>
      <c r="P3328">
        <f>IF(L3328&lt;&gt;0, ROUND(E3328/L3328, 2), 0)</f>
        <v>142.28</v>
      </c>
      <c r="Q3328" s="5" t="str">
        <f>LEFT(N3328, SEARCH("/",N3328,1)-1)</f>
        <v>theater</v>
      </c>
      <c r="R3328" s="5" t="str">
        <f>RIGHT(N3328, LEN(N3328) - LEN(Q3328) - 1)</f>
        <v>plays</v>
      </c>
      <c r="S3328" s="11">
        <f>(((J3328/60)/60)/24)+DATE(1970,1,1)</f>
        <v>42041.714178240742</v>
      </c>
      <c r="T3328" s="12">
        <f>(((I3328/60)/60)/24)+DATE(1970,1,1)</f>
        <v>42071.67251157407</v>
      </c>
      <c r="U3328" s="14">
        <f>YEAR(T3328)</f>
        <v>2015</v>
      </c>
    </row>
    <row r="3329" spans="1:21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>ROUND(((E3329 / D3329)*100), 0)</f>
        <v>101</v>
      </c>
      <c r="P3329">
        <f>IF(L3329&lt;&gt;0, ROUND(E3329/L3329, 2), 0)</f>
        <v>24.55</v>
      </c>
      <c r="Q3329" s="5" t="str">
        <f>LEFT(N3329, SEARCH("/",N3329,1)-1)</f>
        <v>theater</v>
      </c>
      <c r="R3329" s="5" t="str">
        <f>RIGHT(N3329, LEN(N3329) - LEN(Q3329) - 1)</f>
        <v>plays</v>
      </c>
      <c r="S3329" s="11">
        <f>(((J3329/60)/60)/24)+DATE(1970,1,1)</f>
        <v>42468.374606481477</v>
      </c>
      <c r="T3329" s="12">
        <f>(((I3329/60)/60)/24)+DATE(1970,1,1)</f>
        <v>42498.374606481477</v>
      </c>
      <c r="U3329" s="14">
        <f>YEAR(T3329)</f>
        <v>2016</v>
      </c>
    </row>
    <row r="3330" spans="1:21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>ROUND(((E3330 / D3330)*100), 0)</f>
        <v>146</v>
      </c>
      <c r="P3330">
        <f>IF(L3330&lt;&gt;0, ROUND(E3330/L3330, 2), 0)</f>
        <v>292.77999999999997</v>
      </c>
      <c r="Q3330" s="5" t="str">
        <f>LEFT(N3330, SEARCH("/",N3330,1)-1)</f>
        <v>theater</v>
      </c>
      <c r="R3330" s="5" t="str">
        <f>RIGHT(N3330, LEN(N3330) - LEN(Q3330) - 1)</f>
        <v>plays</v>
      </c>
      <c r="S3330" s="11">
        <f>(((J3330/60)/60)/24)+DATE(1970,1,1)</f>
        <v>41822.57503472222</v>
      </c>
      <c r="T3330" s="12">
        <f>(((I3330/60)/60)/24)+DATE(1970,1,1)</f>
        <v>41825.041666666664</v>
      </c>
      <c r="U3330" s="14">
        <f>YEAR(T3330)</f>
        <v>2014</v>
      </c>
    </row>
    <row r="3331" spans="1:21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>ROUND(((E3331 / D3331)*100), 0)</f>
        <v>117</v>
      </c>
      <c r="P3331">
        <f>IF(L3331&lt;&gt;0, ROUND(E3331/L3331, 2), 0)</f>
        <v>44.92</v>
      </c>
      <c r="Q3331" s="5" t="str">
        <f>LEFT(N3331, SEARCH("/",N3331,1)-1)</f>
        <v>theater</v>
      </c>
      <c r="R3331" s="5" t="str">
        <f>RIGHT(N3331, LEN(N3331) - LEN(Q3331) - 1)</f>
        <v>plays</v>
      </c>
      <c r="S3331" s="11">
        <f>(((J3331/60)/60)/24)+DATE(1970,1,1)</f>
        <v>41837.323009259257</v>
      </c>
      <c r="T3331" s="12">
        <f>(((I3331/60)/60)/24)+DATE(1970,1,1)</f>
        <v>41847.958333333336</v>
      </c>
      <c r="U3331" s="14">
        <f>YEAR(T3331)</f>
        <v>2014</v>
      </c>
    </row>
    <row r="3332" spans="1:21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>ROUND(((E3332 / D3332)*100), 0)</f>
        <v>106</v>
      </c>
      <c r="P3332">
        <f>IF(L3332&lt;&gt;0, ROUND(E3332/L3332, 2), 0)</f>
        <v>23.1</v>
      </c>
      <c r="Q3332" s="5" t="str">
        <f>LEFT(N3332, SEARCH("/",N3332,1)-1)</f>
        <v>theater</v>
      </c>
      <c r="R3332" s="5" t="str">
        <f>RIGHT(N3332, LEN(N3332) - LEN(Q3332) - 1)</f>
        <v>plays</v>
      </c>
      <c r="S3332" s="11">
        <f>(((J3332/60)/60)/24)+DATE(1970,1,1)</f>
        <v>42065.887361111112</v>
      </c>
      <c r="T3332" s="12">
        <f>(((I3332/60)/60)/24)+DATE(1970,1,1)</f>
        <v>42095.845694444448</v>
      </c>
      <c r="U3332" s="14">
        <f>YEAR(T3332)</f>
        <v>2015</v>
      </c>
    </row>
    <row r="3333" spans="1:21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>ROUND(((E3333 / D3333)*100), 0)</f>
        <v>105</v>
      </c>
      <c r="P3333">
        <f>IF(L3333&lt;&gt;0, ROUND(E3333/L3333, 2), 0)</f>
        <v>80.400000000000006</v>
      </c>
      <c r="Q3333" s="5" t="str">
        <f>LEFT(N3333, SEARCH("/",N3333,1)-1)</f>
        <v>theater</v>
      </c>
      <c r="R3333" s="5" t="str">
        <f>RIGHT(N3333, LEN(N3333) - LEN(Q3333) - 1)</f>
        <v>plays</v>
      </c>
      <c r="S3333" s="11">
        <f>(((J3333/60)/60)/24)+DATE(1970,1,1)</f>
        <v>42248.697754629626</v>
      </c>
      <c r="T3333" s="12">
        <f>(((I3333/60)/60)/24)+DATE(1970,1,1)</f>
        <v>42283.697754629626</v>
      </c>
      <c r="U3333" s="14">
        <f>YEAR(T3333)</f>
        <v>2015</v>
      </c>
    </row>
    <row r="3334" spans="1:21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>ROUND(((E3334 / D3334)*100), 0)</f>
        <v>100</v>
      </c>
      <c r="P3334">
        <f>IF(L3334&lt;&gt;0, ROUND(E3334/L3334, 2), 0)</f>
        <v>72.290000000000006</v>
      </c>
      <c r="Q3334" s="5" t="str">
        <f>LEFT(N3334, SEARCH("/",N3334,1)-1)</f>
        <v>theater</v>
      </c>
      <c r="R3334" s="5" t="str">
        <f>RIGHT(N3334, LEN(N3334) - LEN(Q3334) - 1)</f>
        <v>plays</v>
      </c>
      <c r="S3334" s="11">
        <f>(((J3334/60)/60)/24)+DATE(1970,1,1)</f>
        <v>41809.860300925924</v>
      </c>
      <c r="T3334" s="12">
        <f>(((I3334/60)/60)/24)+DATE(1970,1,1)</f>
        <v>41839.860300925924</v>
      </c>
      <c r="U3334" s="14">
        <f>YEAR(T3334)</f>
        <v>2014</v>
      </c>
    </row>
    <row r="3335" spans="1:21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>ROUND(((E3335 / D3335)*100), 0)</f>
        <v>105</v>
      </c>
      <c r="P3335">
        <f>IF(L3335&lt;&gt;0, ROUND(E3335/L3335, 2), 0)</f>
        <v>32.97</v>
      </c>
      <c r="Q3335" s="5" t="str">
        <f>LEFT(N3335, SEARCH("/",N3335,1)-1)</f>
        <v>theater</v>
      </c>
      <c r="R3335" s="5" t="str">
        <f>RIGHT(N3335, LEN(N3335) - LEN(Q3335) - 1)</f>
        <v>plays</v>
      </c>
      <c r="S3335" s="11">
        <f>(((J3335/60)/60)/24)+DATE(1970,1,1)</f>
        <v>42148.676851851851</v>
      </c>
      <c r="T3335" s="12">
        <f>(((I3335/60)/60)/24)+DATE(1970,1,1)</f>
        <v>42170.676851851851</v>
      </c>
      <c r="U3335" s="14">
        <f>YEAR(T3335)</f>
        <v>2015</v>
      </c>
    </row>
    <row r="3336" spans="1:21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>ROUND(((E3336 / D3336)*100), 0)</f>
        <v>139</v>
      </c>
      <c r="P3336">
        <f>IF(L3336&lt;&gt;0, ROUND(E3336/L3336, 2), 0)</f>
        <v>116.65</v>
      </c>
      <c r="Q3336" s="5" t="str">
        <f>LEFT(N3336, SEARCH("/",N3336,1)-1)</f>
        <v>theater</v>
      </c>
      <c r="R3336" s="5" t="str">
        <f>RIGHT(N3336, LEN(N3336) - LEN(Q3336) - 1)</f>
        <v>plays</v>
      </c>
      <c r="S3336" s="11">
        <f>(((J3336/60)/60)/24)+DATE(1970,1,1)</f>
        <v>42185.521087962959</v>
      </c>
      <c r="T3336" s="12">
        <f>(((I3336/60)/60)/24)+DATE(1970,1,1)</f>
        <v>42215.521087962959</v>
      </c>
      <c r="U3336" s="14">
        <f>YEAR(T3336)</f>
        <v>2015</v>
      </c>
    </row>
    <row r="3337" spans="1:21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>ROUND(((E3337 / D3337)*100), 0)</f>
        <v>100</v>
      </c>
      <c r="P3337">
        <f>IF(L3337&lt;&gt;0, ROUND(E3337/L3337, 2), 0)</f>
        <v>79.62</v>
      </c>
      <c r="Q3337" s="5" t="str">
        <f>LEFT(N3337, SEARCH("/",N3337,1)-1)</f>
        <v>theater</v>
      </c>
      <c r="R3337" s="5" t="str">
        <f>RIGHT(N3337, LEN(N3337) - LEN(Q3337) - 1)</f>
        <v>plays</v>
      </c>
      <c r="S3337" s="11">
        <f>(((J3337/60)/60)/24)+DATE(1970,1,1)</f>
        <v>41827.674143518518</v>
      </c>
      <c r="T3337" s="12">
        <f>(((I3337/60)/60)/24)+DATE(1970,1,1)</f>
        <v>41854.958333333336</v>
      </c>
      <c r="U3337" s="14">
        <f>YEAR(T3337)</f>
        <v>2014</v>
      </c>
    </row>
    <row r="3338" spans="1:21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>ROUND(((E3338 / D3338)*100), 0)</f>
        <v>100</v>
      </c>
      <c r="P3338">
        <f>IF(L3338&lt;&gt;0, ROUND(E3338/L3338, 2), 0)</f>
        <v>27.78</v>
      </c>
      <c r="Q3338" s="5" t="str">
        <f>LEFT(N3338, SEARCH("/",N3338,1)-1)</f>
        <v>theater</v>
      </c>
      <c r="R3338" s="5" t="str">
        <f>RIGHT(N3338, LEN(N3338) - LEN(Q3338) - 1)</f>
        <v>plays</v>
      </c>
      <c r="S3338" s="11">
        <f>(((J3338/60)/60)/24)+DATE(1970,1,1)</f>
        <v>42437.398680555561</v>
      </c>
      <c r="T3338" s="12">
        <f>(((I3338/60)/60)/24)+DATE(1970,1,1)</f>
        <v>42465.35701388889</v>
      </c>
      <c r="U3338" s="14">
        <f>YEAR(T3338)</f>
        <v>2016</v>
      </c>
    </row>
    <row r="3339" spans="1:21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>ROUND(((E3339 / D3339)*100), 0)</f>
        <v>110</v>
      </c>
      <c r="P3339">
        <f>IF(L3339&lt;&gt;0, ROUND(E3339/L3339, 2), 0)</f>
        <v>81.03</v>
      </c>
      <c r="Q3339" s="5" t="str">
        <f>LEFT(N3339, SEARCH("/",N3339,1)-1)</f>
        <v>theater</v>
      </c>
      <c r="R3339" s="5" t="str">
        <f>RIGHT(N3339, LEN(N3339) - LEN(Q3339) - 1)</f>
        <v>plays</v>
      </c>
      <c r="S3339" s="11">
        <f>(((J3339/60)/60)/24)+DATE(1970,1,1)</f>
        <v>41901.282025462962</v>
      </c>
      <c r="T3339" s="12">
        <f>(((I3339/60)/60)/24)+DATE(1970,1,1)</f>
        <v>41922.875</v>
      </c>
      <c r="U3339" s="14">
        <f>YEAR(T3339)</f>
        <v>2014</v>
      </c>
    </row>
    <row r="3340" spans="1:21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>ROUND(((E3340 / D3340)*100), 0)</f>
        <v>102</v>
      </c>
      <c r="P3340">
        <f>IF(L3340&lt;&gt;0, ROUND(E3340/L3340, 2), 0)</f>
        <v>136.85</v>
      </c>
      <c r="Q3340" s="5" t="str">
        <f>LEFT(N3340, SEARCH("/",N3340,1)-1)</f>
        <v>theater</v>
      </c>
      <c r="R3340" s="5" t="str">
        <f>RIGHT(N3340, LEN(N3340) - LEN(Q3340) - 1)</f>
        <v>plays</v>
      </c>
      <c r="S3340" s="11">
        <f>(((J3340/60)/60)/24)+DATE(1970,1,1)</f>
        <v>42769.574999999997</v>
      </c>
      <c r="T3340" s="12">
        <f>(((I3340/60)/60)/24)+DATE(1970,1,1)</f>
        <v>42790.574999999997</v>
      </c>
      <c r="U3340" s="14">
        <f>YEAR(T3340)</f>
        <v>2017</v>
      </c>
    </row>
    <row r="3341" spans="1:21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>ROUND(((E3341 / D3341)*100), 0)</f>
        <v>104</v>
      </c>
      <c r="P3341">
        <f>IF(L3341&lt;&gt;0, ROUND(E3341/L3341, 2), 0)</f>
        <v>177.62</v>
      </c>
      <c r="Q3341" s="5" t="str">
        <f>LEFT(N3341, SEARCH("/",N3341,1)-1)</f>
        <v>theater</v>
      </c>
      <c r="R3341" s="5" t="str">
        <f>RIGHT(N3341, LEN(N3341) - LEN(Q3341) - 1)</f>
        <v>plays</v>
      </c>
      <c r="S3341" s="11">
        <f>(((J3341/60)/60)/24)+DATE(1970,1,1)</f>
        <v>42549.665717592594</v>
      </c>
      <c r="T3341" s="12">
        <f>(((I3341/60)/60)/24)+DATE(1970,1,1)</f>
        <v>42579.665717592594</v>
      </c>
      <c r="U3341" s="14">
        <f>YEAR(T3341)</f>
        <v>2016</v>
      </c>
    </row>
    <row r="3342" spans="1:21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>ROUND(((E3342 / D3342)*100), 0)</f>
        <v>138</v>
      </c>
      <c r="P3342">
        <f>IF(L3342&lt;&gt;0, ROUND(E3342/L3342, 2), 0)</f>
        <v>109.08</v>
      </c>
      <c r="Q3342" s="5" t="str">
        <f>LEFT(N3342, SEARCH("/",N3342,1)-1)</f>
        <v>theater</v>
      </c>
      <c r="R3342" s="5" t="str">
        <f>RIGHT(N3342, LEN(N3342) - LEN(Q3342) - 1)</f>
        <v>plays</v>
      </c>
      <c r="S3342" s="11">
        <f>(((J3342/60)/60)/24)+DATE(1970,1,1)</f>
        <v>42685.974004629628</v>
      </c>
      <c r="T3342" s="12">
        <f>(((I3342/60)/60)/24)+DATE(1970,1,1)</f>
        <v>42710.974004629628</v>
      </c>
      <c r="U3342" s="14">
        <f>YEAR(T3342)</f>
        <v>2016</v>
      </c>
    </row>
    <row r="3343" spans="1:21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>ROUND(((E3343 / D3343)*100), 0)</f>
        <v>100</v>
      </c>
      <c r="P3343">
        <f>IF(L3343&lt;&gt;0, ROUND(E3343/L3343, 2), 0)</f>
        <v>119.64</v>
      </c>
      <c r="Q3343" s="5" t="str">
        <f>LEFT(N3343, SEARCH("/",N3343,1)-1)</f>
        <v>theater</v>
      </c>
      <c r="R3343" s="5" t="str">
        <f>RIGHT(N3343, LEN(N3343) - LEN(Q3343) - 1)</f>
        <v>plays</v>
      </c>
      <c r="S3343" s="11">
        <f>(((J3343/60)/60)/24)+DATE(1970,1,1)</f>
        <v>42510.798854166671</v>
      </c>
      <c r="T3343" s="12">
        <f>(((I3343/60)/60)/24)+DATE(1970,1,1)</f>
        <v>42533.708333333328</v>
      </c>
      <c r="U3343" s="14">
        <f>YEAR(T3343)</f>
        <v>2016</v>
      </c>
    </row>
    <row r="3344" spans="1:21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>ROUND(((E3344 / D3344)*100), 0)</f>
        <v>102</v>
      </c>
      <c r="P3344">
        <f>IF(L3344&lt;&gt;0, ROUND(E3344/L3344, 2), 0)</f>
        <v>78.209999999999994</v>
      </c>
      <c r="Q3344" s="5" t="str">
        <f>LEFT(N3344, SEARCH("/",N3344,1)-1)</f>
        <v>theater</v>
      </c>
      <c r="R3344" s="5" t="str">
        <f>RIGHT(N3344, LEN(N3344) - LEN(Q3344) - 1)</f>
        <v>plays</v>
      </c>
      <c r="S3344" s="11">
        <f>(((J3344/60)/60)/24)+DATE(1970,1,1)</f>
        <v>42062.296412037031</v>
      </c>
      <c r="T3344" s="12">
        <f>(((I3344/60)/60)/24)+DATE(1970,1,1)</f>
        <v>42095.207638888889</v>
      </c>
      <c r="U3344" s="14">
        <f>YEAR(T3344)</f>
        <v>2015</v>
      </c>
    </row>
    <row r="3345" spans="1:21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>ROUND(((E3345 / D3345)*100), 0)</f>
        <v>171</v>
      </c>
      <c r="P3345">
        <f>IF(L3345&lt;&gt;0, ROUND(E3345/L3345, 2), 0)</f>
        <v>52.17</v>
      </c>
      <c r="Q3345" s="5" t="str">
        <f>LEFT(N3345, SEARCH("/",N3345,1)-1)</f>
        <v>theater</v>
      </c>
      <c r="R3345" s="5" t="str">
        <f>RIGHT(N3345, LEN(N3345) - LEN(Q3345) - 1)</f>
        <v>plays</v>
      </c>
      <c r="S3345" s="11">
        <f>(((J3345/60)/60)/24)+DATE(1970,1,1)</f>
        <v>42452.916481481487</v>
      </c>
      <c r="T3345" s="12">
        <f>(((I3345/60)/60)/24)+DATE(1970,1,1)</f>
        <v>42473.554166666669</v>
      </c>
      <c r="U3345" s="14">
        <f>YEAR(T3345)</f>
        <v>2016</v>
      </c>
    </row>
    <row r="3346" spans="1:21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>ROUND(((E3346 / D3346)*100), 0)</f>
        <v>101</v>
      </c>
      <c r="P3346">
        <f>IF(L3346&lt;&gt;0, ROUND(E3346/L3346, 2), 0)</f>
        <v>114.13</v>
      </c>
      <c r="Q3346" s="5" t="str">
        <f>LEFT(N3346, SEARCH("/",N3346,1)-1)</f>
        <v>theater</v>
      </c>
      <c r="R3346" s="5" t="str">
        <f>RIGHT(N3346, LEN(N3346) - LEN(Q3346) - 1)</f>
        <v>plays</v>
      </c>
      <c r="S3346" s="11">
        <f>(((J3346/60)/60)/24)+DATE(1970,1,1)</f>
        <v>41851.200150462959</v>
      </c>
      <c r="T3346" s="12">
        <f>(((I3346/60)/60)/24)+DATE(1970,1,1)</f>
        <v>41881.200150462959</v>
      </c>
      <c r="U3346" s="14">
        <f>YEAR(T3346)</f>
        <v>2014</v>
      </c>
    </row>
    <row r="3347" spans="1:21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>ROUND(((E3347 / D3347)*100), 0)</f>
        <v>130</v>
      </c>
      <c r="P3347">
        <f>IF(L3347&lt;&gt;0, ROUND(E3347/L3347, 2), 0)</f>
        <v>50</v>
      </c>
      <c r="Q3347" s="5" t="str">
        <f>LEFT(N3347, SEARCH("/",N3347,1)-1)</f>
        <v>theater</v>
      </c>
      <c r="R3347" s="5" t="str">
        <f>RIGHT(N3347, LEN(N3347) - LEN(Q3347) - 1)</f>
        <v>plays</v>
      </c>
      <c r="S3347" s="11">
        <f>(((J3347/60)/60)/24)+DATE(1970,1,1)</f>
        <v>42053.106111111112</v>
      </c>
      <c r="T3347" s="12">
        <f>(((I3347/60)/60)/24)+DATE(1970,1,1)</f>
        <v>42112.025694444441</v>
      </c>
      <c r="U3347" s="14">
        <f>YEAR(T3347)</f>
        <v>2015</v>
      </c>
    </row>
    <row r="3348" spans="1:21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>ROUND(((E3348 / D3348)*100), 0)</f>
        <v>110</v>
      </c>
      <c r="P3348">
        <f>IF(L3348&lt;&gt;0, ROUND(E3348/L3348, 2), 0)</f>
        <v>91.67</v>
      </c>
      <c r="Q3348" s="5" t="str">
        <f>LEFT(N3348, SEARCH("/",N3348,1)-1)</f>
        <v>theater</v>
      </c>
      <c r="R3348" s="5" t="str">
        <f>RIGHT(N3348, LEN(N3348) - LEN(Q3348) - 1)</f>
        <v>plays</v>
      </c>
      <c r="S3348" s="11">
        <f>(((J3348/60)/60)/24)+DATE(1970,1,1)</f>
        <v>42054.024421296301</v>
      </c>
      <c r="T3348" s="12">
        <f>(((I3348/60)/60)/24)+DATE(1970,1,1)</f>
        <v>42061.024421296301</v>
      </c>
      <c r="U3348" s="14">
        <f>YEAR(T3348)</f>
        <v>2015</v>
      </c>
    </row>
    <row r="3349" spans="1:21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>ROUND(((E3349 / D3349)*100), 0)</f>
        <v>119</v>
      </c>
      <c r="P3349">
        <f>IF(L3349&lt;&gt;0, ROUND(E3349/L3349, 2), 0)</f>
        <v>108.59</v>
      </c>
      <c r="Q3349" s="5" t="str">
        <f>LEFT(N3349, SEARCH("/",N3349,1)-1)</f>
        <v>theater</v>
      </c>
      <c r="R3349" s="5" t="str">
        <f>RIGHT(N3349, LEN(N3349) - LEN(Q3349) - 1)</f>
        <v>plays</v>
      </c>
      <c r="S3349" s="11">
        <f>(((J3349/60)/60)/24)+DATE(1970,1,1)</f>
        <v>42484.551550925928</v>
      </c>
      <c r="T3349" s="12">
        <f>(((I3349/60)/60)/24)+DATE(1970,1,1)</f>
        <v>42498.875</v>
      </c>
      <c r="U3349" s="14">
        <f>YEAR(T3349)</f>
        <v>2016</v>
      </c>
    </row>
    <row r="3350" spans="1:21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>ROUND(((E3350 / D3350)*100), 0)</f>
        <v>100</v>
      </c>
      <c r="P3350">
        <f>IF(L3350&lt;&gt;0, ROUND(E3350/L3350, 2), 0)</f>
        <v>69.819999999999993</v>
      </c>
      <c r="Q3350" s="5" t="str">
        <f>LEFT(N3350, SEARCH("/",N3350,1)-1)</f>
        <v>theater</v>
      </c>
      <c r="R3350" s="5" t="str">
        <f>RIGHT(N3350, LEN(N3350) - LEN(Q3350) - 1)</f>
        <v>plays</v>
      </c>
      <c r="S3350" s="11">
        <f>(((J3350/60)/60)/24)+DATE(1970,1,1)</f>
        <v>42466.558796296296</v>
      </c>
      <c r="T3350" s="12">
        <f>(((I3350/60)/60)/24)+DATE(1970,1,1)</f>
        <v>42490.165972222225</v>
      </c>
      <c r="U3350" s="14">
        <f>YEAR(T3350)</f>
        <v>2016</v>
      </c>
    </row>
    <row r="3351" spans="1:21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>ROUND(((E3351 / D3351)*100), 0)</f>
        <v>153</v>
      </c>
      <c r="P3351">
        <f>IF(L3351&lt;&gt;0, ROUND(E3351/L3351, 2), 0)</f>
        <v>109.57</v>
      </c>
      <c r="Q3351" s="5" t="str">
        <f>LEFT(N3351, SEARCH("/",N3351,1)-1)</f>
        <v>theater</v>
      </c>
      <c r="R3351" s="5" t="str">
        <f>RIGHT(N3351, LEN(N3351) - LEN(Q3351) - 1)</f>
        <v>plays</v>
      </c>
      <c r="S3351" s="11">
        <f>(((J3351/60)/60)/24)+DATE(1970,1,1)</f>
        <v>42513.110787037032</v>
      </c>
      <c r="T3351" s="12">
        <f>(((I3351/60)/60)/24)+DATE(1970,1,1)</f>
        <v>42534.708333333328</v>
      </c>
      <c r="U3351" s="14">
        <f>YEAR(T3351)</f>
        <v>2016</v>
      </c>
    </row>
    <row r="3352" spans="1:21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>ROUND(((E3352 / D3352)*100), 0)</f>
        <v>104</v>
      </c>
      <c r="P3352">
        <f>IF(L3352&lt;&gt;0, ROUND(E3352/L3352, 2), 0)</f>
        <v>71.67</v>
      </c>
      <c r="Q3352" s="5" t="str">
        <f>LEFT(N3352, SEARCH("/",N3352,1)-1)</f>
        <v>theater</v>
      </c>
      <c r="R3352" s="5" t="str">
        <f>RIGHT(N3352, LEN(N3352) - LEN(Q3352) - 1)</f>
        <v>plays</v>
      </c>
      <c r="S3352" s="11">
        <f>(((J3352/60)/60)/24)+DATE(1970,1,1)</f>
        <v>42302.701516203699</v>
      </c>
      <c r="T3352" s="12">
        <f>(((I3352/60)/60)/24)+DATE(1970,1,1)</f>
        <v>42337.958333333328</v>
      </c>
      <c r="U3352" s="14">
        <f>YEAR(T3352)</f>
        <v>2015</v>
      </c>
    </row>
    <row r="3353" spans="1:21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>ROUND(((E3353 / D3353)*100), 0)</f>
        <v>101</v>
      </c>
      <c r="P3353">
        <f>IF(L3353&lt;&gt;0, ROUND(E3353/L3353, 2), 0)</f>
        <v>93.61</v>
      </c>
      <c r="Q3353" s="5" t="str">
        <f>LEFT(N3353, SEARCH("/",N3353,1)-1)</f>
        <v>theater</v>
      </c>
      <c r="R3353" s="5" t="str">
        <f>RIGHT(N3353, LEN(N3353) - LEN(Q3353) - 1)</f>
        <v>plays</v>
      </c>
      <c r="S3353" s="11">
        <f>(((J3353/60)/60)/24)+DATE(1970,1,1)</f>
        <v>41806.395428240743</v>
      </c>
      <c r="T3353" s="12">
        <f>(((I3353/60)/60)/24)+DATE(1970,1,1)</f>
        <v>41843.458333333336</v>
      </c>
      <c r="U3353" s="14">
        <f>YEAR(T3353)</f>
        <v>2014</v>
      </c>
    </row>
    <row r="3354" spans="1:21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>ROUND(((E3354 / D3354)*100), 0)</f>
        <v>108</v>
      </c>
      <c r="P3354">
        <f>IF(L3354&lt;&gt;0, ROUND(E3354/L3354, 2), 0)</f>
        <v>76.8</v>
      </c>
      <c r="Q3354" s="5" t="str">
        <f>LEFT(N3354, SEARCH("/",N3354,1)-1)</f>
        <v>theater</v>
      </c>
      <c r="R3354" s="5" t="str">
        <f>RIGHT(N3354, LEN(N3354) - LEN(Q3354) - 1)</f>
        <v>plays</v>
      </c>
      <c r="S3354" s="11">
        <f>(((J3354/60)/60)/24)+DATE(1970,1,1)</f>
        <v>42495.992800925931</v>
      </c>
      <c r="T3354" s="12">
        <f>(((I3354/60)/60)/24)+DATE(1970,1,1)</f>
        <v>42552.958333333328</v>
      </c>
      <c r="U3354" s="14">
        <f>YEAR(T3354)</f>
        <v>2016</v>
      </c>
    </row>
    <row r="3355" spans="1:21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>ROUND(((E3355 / D3355)*100), 0)</f>
        <v>315</v>
      </c>
      <c r="P3355">
        <f>IF(L3355&lt;&gt;0, ROUND(E3355/L3355, 2), 0)</f>
        <v>35.799999999999997</v>
      </c>
      <c r="Q3355" s="5" t="str">
        <f>LEFT(N3355, SEARCH("/",N3355,1)-1)</f>
        <v>theater</v>
      </c>
      <c r="R3355" s="5" t="str">
        <f>RIGHT(N3355, LEN(N3355) - LEN(Q3355) - 1)</f>
        <v>plays</v>
      </c>
      <c r="S3355" s="11">
        <f>(((J3355/60)/60)/24)+DATE(1970,1,1)</f>
        <v>42479.432291666672</v>
      </c>
      <c r="T3355" s="12">
        <f>(((I3355/60)/60)/24)+DATE(1970,1,1)</f>
        <v>42492.958333333328</v>
      </c>
      <c r="U3355" s="14">
        <f>YEAR(T3355)</f>
        <v>2016</v>
      </c>
    </row>
    <row r="3356" spans="1:21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>ROUND(((E3356 / D3356)*100), 0)</f>
        <v>102</v>
      </c>
      <c r="P3356">
        <f>IF(L3356&lt;&gt;0, ROUND(E3356/L3356, 2), 0)</f>
        <v>55.6</v>
      </c>
      <c r="Q3356" s="5" t="str">
        <f>LEFT(N3356, SEARCH("/",N3356,1)-1)</f>
        <v>theater</v>
      </c>
      <c r="R3356" s="5" t="str">
        <f>RIGHT(N3356, LEN(N3356) - LEN(Q3356) - 1)</f>
        <v>plays</v>
      </c>
      <c r="S3356" s="11">
        <f>(((J3356/60)/60)/24)+DATE(1970,1,1)</f>
        <v>42270.7269212963</v>
      </c>
      <c r="T3356" s="12">
        <f>(((I3356/60)/60)/24)+DATE(1970,1,1)</f>
        <v>42306.167361111111</v>
      </c>
      <c r="U3356" s="14">
        <f>YEAR(T3356)</f>
        <v>2015</v>
      </c>
    </row>
    <row r="3357" spans="1:21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>ROUND(((E3357 / D3357)*100), 0)</f>
        <v>126</v>
      </c>
      <c r="P3357">
        <f>IF(L3357&lt;&gt;0, ROUND(E3357/L3357, 2), 0)</f>
        <v>147.33000000000001</v>
      </c>
      <c r="Q3357" s="5" t="str">
        <f>LEFT(N3357, SEARCH("/",N3357,1)-1)</f>
        <v>theater</v>
      </c>
      <c r="R3357" s="5" t="str">
        <f>RIGHT(N3357, LEN(N3357) - LEN(Q3357) - 1)</f>
        <v>plays</v>
      </c>
      <c r="S3357" s="11">
        <f>(((J3357/60)/60)/24)+DATE(1970,1,1)</f>
        <v>42489.619525462964</v>
      </c>
      <c r="T3357" s="12">
        <f>(((I3357/60)/60)/24)+DATE(1970,1,1)</f>
        <v>42500.470138888893</v>
      </c>
      <c r="U3357" s="14">
        <f>YEAR(T3357)</f>
        <v>2016</v>
      </c>
    </row>
    <row r="3358" spans="1:21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>ROUND(((E3358 / D3358)*100), 0)</f>
        <v>101</v>
      </c>
      <c r="P3358">
        <f>IF(L3358&lt;&gt;0, ROUND(E3358/L3358, 2), 0)</f>
        <v>56.33</v>
      </c>
      <c r="Q3358" s="5" t="str">
        <f>LEFT(N3358, SEARCH("/",N3358,1)-1)</f>
        <v>theater</v>
      </c>
      <c r="R3358" s="5" t="str">
        <f>RIGHT(N3358, LEN(N3358) - LEN(Q3358) - 1)</f>
        <v>plays</v>
      </c>
      <c r="S3358" s="11">
        <f>(((J3358/60)/60)/24)+DATE(1970,1,1)</f>
        <v>42536.815648148149</v>
      </c>
      <c r="T3358" s="12">
        <f>(((I3358/60)/60)/24)+DATE(1970,1,1)</f>
        <v>42566.815648148149</v>
      </c>
      <c r="U3358" s="14">
        <f>YEAR(T3358)</f>
        <v>2016</v>
      </c>
    </row>
    <row r="3359" spans="1:21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>ROUND(((E3359 / D3359)*100), 0)</f>
        <v>101</v>
      </c>
      <c r="P3359">
        <f>IF(L3359&lt;&gt;0, ROUND(E3359/L3359, 2), 0)</f>
        <v>96.19</v>
      </c>
      <c r="Q3359" s="5" t="str">
        <f>LEFT(N3359, SEARCH("/",N3359,1)-1)</f>
        <v>theater</v>
      </c>
      <c r="R3359" s="5" t="str">
        <f>RIGHT(N3359, LEN(N3359) - LEN(Q3359) - 1)</f>
        <v>plays</v>
      </c>
      <c r="S3359" s="11">
        <f>(((J3359/60)/60)/24)+DATE(1970,1,1)</f>
        <v>41822.417939814812</v>
      </c>
      <c r="T3359" s="12">
        <f>(((I3359/60)/60)/24)+DATE(1970,1,1)</f>
        <v>41852.417939814812</v>
      </c>
      <c r="U3359" s="14">
        <f>YEAR(T3359)</f>
        <v>2014</v>
      </c>
    </row>
    <row r="3360" spans="1:21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>ROUND(((E3360 / D3360)*100), 0)</f>
        <v>103</v>
      </c>
      <c r="P3360">
        <f>IF(L3360&lt;&gt;0, ROUND(E3360/L3360, 2), 0)</f>
        <v>63.57</v>
      </c>
      <c r="Q3360" s="5" t="str">
        <f>LEFT(N3360, SEARCH("/",N3360,1)-1)</f>
        <v>theater</v>
      </c>
      <c r="R3360" s="5" t="str">
        <f>RIGHT(N3360, LEN(N3360) - LEN(Q3360) - 1)</f>
        <v>plays</v>
      </c>
      <c r="S3360" s="11">
        <f>(((J3360/60)/60)/24)+DATE(1970,1,1)</f>
        <v>41932.311099537037</v>
      </c>
      <c r="T3360" s="12">
        <f>(((I3360/60)/60)/24)+DATE(1970,1,1)</f>
        <v>41962.352766203709</v>
      </c>
      <c r="U3360" s="14">
        <f>YEAR(T3360)</f>
        <v>2014</v>
      </c>
    </row>
    <row r="3361" spans="1:21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>ROUND(((E3361 / D3361)*100), 0)</f>
        <v>106</v>
      </c>
      <c r="P3361">
        <f>IF(L3361&lt;&gt;0, ROUND(E3361/L3361, 2), 0)</f>
        <v>184.78</v>
      </c>
      <c r="Q3361" s="5" t="str">
        <f>LEFT(N3361, SEARCH("/",N3361,1)-1)</f>
        <v>theater</v>
      </c>
      <c r="R3361" s="5" t="str">
        <f>RIGHT(N3361, LEN(N3361) - LEN(Q3361) - 1)</f>
        <v>plays</v>
      </c>
      <c r="S3361" s="11">
        <f>(((J3361/60)/60)/24)+DATE(1970,1,1)</f>
        <v>42746.057106481487</v>
      </c>
      <c r="T3361" s="12">
        <f>(((I3361/60)/60)/24)+DATE(1970,1,1)</f>
        <v>42791.057106481487</v>
      </c>
      <c r="U3361" s="14">
        <f>YEAR(T3361)</f>
        <v>2017</v>
      </c>
    </row>
    <row r="3362" spans="1:21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>ROUND(((E3362 / D3362)*100), 0)</f>
        <v>101</v>
      </c>
      <c r="P3362">
        <f>IF(L3362&lt;&gt;0, ROUND(E3362/L3362, 2), 0)</f>
        <v>126.72</v>
      </c>
      <c r="Q3362" s="5" t="str">
        <f>LEFT(N3362, SEARCH("/",N3362,1)-1)</f>
        <v>theater</v>
      </c>
      <c r="R3362" s="5" t="str">
        <f>RIGHT(N3362, LEN(N3362) - LEN(Q3362) - 1)</f>
        <v>plays</v>
      </c>
      <c r="S3362" s="11">
        <f>(((J3362/60)/60)/24)+DATE(1970,1,1)</f>
        <v>42697.082673611112</v>
      </c>
      <c r="T3362" s="12">
        <f>(((I3362/60)/60)/24)+DATE(1970,1,1)</f>
        <v>42718.665972222225</v>
      </c>
      <c r="U3362" s="14">
        <f>YEAR(T3362)</f>
        <v>2016</v>
      </c>
    </row>
    <row r="3363" spans="1:21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>ROUND(((E3363 / D3363)*100), 0)</f>
        <v>113</v>
      </c>
      <c r="P3363">
        <f>IF(L3363&lt;&gt;0, ROUND(E3363/L3363, 2), 0)</f>
        <v>83.43</v>
      </c>
      <c r="Q3363" s="5" t="str">
        <f>LEFT(N3363, SEARCH("/",N3363,1)-1)</f>
        <v>theater</v>
      </c>
      <c r="R3363" s="5" t="str">
        <f>RIGHT(N3363, LEN(N3363) - LEN(Q3363) - 1)</f>
        <v>plays</v>
      </c>
      <c r="S3363" s="11">
        <f>(((J3363/60)/60)/24)+DATE(1970,1,1)</f>
        <v>41866.025347222225</v>
      </c>
      <c r="T3363" s="12">
        <f>(((I3363/60)/60)/24)+DATE(1970,1,1)</f>
        <v>41883.665972222225</v>
      </c>
      <c r="U3363" s="14">
        <f>YEAR(T3363)</f>
        <v>2014</v>
      </c>
    </row>
    <row r="3364" spans="1:21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>ROUND(((E3364 / D3364)*100), 0)</f>
        <v>218</v>
      </c>
      <c r="P3364">
        <f>IF(L3364&lt;&gt;0, ROUND(E3364/L3364, 2), 0)</f>
        <v>54.5</v>
      </c>
      <c r="Q3364" s="5" t="str">
        <f>LEFT(N3364, SEARCH("/",N3364,1)-1)</f>
        <v>theater</v>
      </c>
      <c r="R3364" s="5" t="str">
        <f>RIGHT(N3364, LEN(N3364) - LEN(Q3364) - 1)</f>
        <v>plays</v>
      </c>
      <c r="S3364" s="11">
        <f>(((J3364/60)/60)/24)+DATE(1970,1,1)</f>
        <v>42056.091631944444</v>
      </c>
      <c r="T3364" s="12">
        <f>(((I3364/60)/60)/24)+DATE(1970,1,1)</f>
        <v>42070.204861111109</v>
      </c>
      <c r="U3364" s="14">
        <f>YEAR(T3364)</f>
        <v>2015</v>
      </c>
    </row>
    <row r="3365" spans="1:21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>ROUND(((E3365 / D3365)*100), 0)</f>
        <v>101</v>
      </c>
      <c r="P3365">
        <f>IF(L3365&lt;&gt;0, ROUND(E3365/L3365, 2), 0)</f>
        <v>302.31</v>
      </c>
      <c r="Q3365" s="5" t="str">
        <f>LEFT(N3365, SEARCH("/",N3365,1)-1)</f>
        <v>theater</v>
      </c>
      <c r="R3365" s="5" t="str">
        <f>RIGHT(N3365, LEN(N3365) - LEN(Q3365) - 1)</f>
        <v>plays</v>
      </c>
      <c r="S3365" s="11">
        <f>(((J3365/60)/60)/24)+DATE(1970,1,1)</f>
        <v>41851.771354166667</v>
      </c>
      <c r="T3365" s="12">
        <f>(((I3365/60)/60)/24)+DATE(1970,1,1)</f>
        <v>41870.666666666664</v>
      </c>
      <c r="U3365" s="14">
        <f>YEAR(T3365)</f>
        <v>2014</v>
      </c>
    </row>
    <row r="3366" spans="1:21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>ROUND(((E3366 / D3366)*100), 0)</f>
        <v>106</v>
      </c>
      <c r="P3366">
        <f>IF(L3366&lt;&gt;0, ROUND(E3366/L3366, 2), 0)</f>
        <v>44.14</v>
      </c>
      <c r="Q3366" s="5" t="str">
        <f>LEFT(N3366, SEARCH("/",N3366,1)-1)</f>
        <v>theater</v>
      </c>
      <c r="R3366" s="5" t="str">
        <f>RIGHT(N3366, LEN(N3366) - LEN(Q3366) - 1)</f>
        <v>plays</v>
      </c>
      <c r="S3366" s="11">
        <f>(((J3366/60)/60)/24)+DATE(1970,1,1)</f>
        <v>42422.977418981478</v>
      </c>
      <c r="T3366" s="12">
        <f>(((I3366/60)/60)/24)+DATE(1970,1,1)</f>
        <v>42444.875</v>
      </c>
      <c r="U3366" s="14">
        <f>YEAR(T3366)</f>
        <v>2016</v>
      </c>
    </row>
    <row r="3367" spans="1:21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>ROUND(((E3367 / D3367)*100), 0)</f>
        <v>104</v>
      </c>
      <c r="P3367">
        <f>IF(L3367&lt;&gt;0, ROUND(E3367/L3367, 2), 0)</f>
        <v>866.67</v>
      </c>
      <c r="Q3367" s="5" t="str">
        <f>LEFT(N3367, SEARCH("/",N3367,1)-1)</f>
        <v>theater</v>
      </c>
      <c r="R3367" s="5" t="str">
        <f>RIGHT(N3367, LEN(N3367) - LEN(Q3367) - 1)</f>
        <v>plays</v>
      </c>
      <c r="S3367" s="11">
        <f>(((J3367/60)/60)/24)+DATE(1970,1,1)</f>
        <v>42321.101759259262</v>
      </c>
      <c r="T3367" s="12">
        <f>(((I3367/60)/60)/24)+DATE(1970,1,1)</f>
        <v>42351.101759259262</v>
      </c>
      <c r="U3367" s="14">
        <f>YEAR(T3367)</f>
        <v>2015</v>
      </c>
    </row>
    <row r="3368" spans="1:21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>ROUND(((E3368 / D3368)*100), 0)</f>
        <v>221</v>
      </c>
      <c r="P3368">
        <f>IF(L3368&lt;&gt;0, ROUND(E3368/L3368, 2), 0)</f>
        <v>61.39</v>
      </c>
      <c r="Q3368" s="5" t="str">
        <f>LEFT(N3368, SEARCH("/",N3368,1)-1)</f>
        <v>theater</v>
      </c>
      <c r="R3368" s="5" t="str">
        <f>RIGHT(N3368, LEN(N3368) - LEN(Q3368) - 1)</f>
        <v>plays</v>
      </c>
      <c r="S3368" s="11">
        <f>(((J3368/60)/60)/24)+DATE(1970,1,1)</f>
        <v>42107.067557870367</v>
      </c>
      <c r="T3368" s="12">
        <f>(((I3368/60)/60)/24)+DATE(1970,1,1)</f>
        <v>42137.067557870367</v>
      </c>
      <c r="U3368" s="14">
        <f>YEAR(T3368)</f>
        <v>2015</v>
      </c>
    </row>
    <row r="3369" spans="1:21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>ROUND(((E3369 / D3369)*100), 0)</f>
        <v>119</v>
      </c>
      <c r="P3369">
        <f>IF(L3369&lt;&gt;0, ROUND(E3369/L3369, 2), 0)</f>
        <v>29.67</v>
      </c>
      <c r="Q3369" s="5" t="str">
        <f>LEFT(N3369, SEARCH("/",N3369,1)-1)</f>
        <v>theater</v>
      </c>
      <c r="R3369" s="5" t="str">
        <f>RIGHT(N3369, LEN(N3369) - LEN(Q3369) - 1)</f>
        <v>plays</v>
      </c>
      <c r="S3369" s="11">
        <f>(((J3369/60)/60)/24)+DATE(1970,1,1)</f>
        <v>42192.933958333335</v>
      </c>
      <c r="T3369" s="12">
        <f>(((I3369/60)/60)/24)+DATE(1970,1,1)</f>
        <v>42217.933958333335</v>
      </c>
      <c r="U3369" s="14">
        <f>YEAR(T3369)</f>
        <v>2015</v>
      </c>
    </row>
    <row r="3370" spans="1:21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>ROUND(((E3370 / D3370)*100), 0)</f>
        <v>105</v>
      </c>
      <c r="P3370">
        <f>IF(L3370&lt;&gt;0, ROUND(E3370/L3370, 2), 0)</f>
        <v>45.48</v>
      </c>
      <c r="Q3370" s="5" t="str">
        <f>LEFT(N3370, SEARCH("/",N3370,1)-1)</f>
        <v>theater</v>
      </c>
      <c r="R3370" s="5" t="str">
        <f>RIGHT(N3370, LEN(N3370) - LEN(Q3370) - 1)</f>
        <v>plays</v>
      </c>
      <c r="S3370" s="11">
        <f>(((J3370/60)/60)/24)+DATE(1970,1,1)</f>
        <v>41969.199756944443</v>
      </c>
      <c r="T3370" s="12">
        <f>(((I3370/60)/60)/24)+DATE(1970,1,1)</f>
        <v>42005.208333333328</v>
      </c>
      <c r="U3370" s="14">
        <f>YEAR(T3370)</f>
        <v>2015</v>
      </c>
    </row>
    <row r="3371" spans="1:21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>ROUND(((E3371 / D3371)*100), 0)</f>
        <v>104</v>
      </c>
      <c r="P3371">
        <f>IF(L3371&lt;&gt;0, ROUND(E3371/L3371, 2), 0)</f>
        <v>96.2</v>
      </c>
      <c r="Q3371" s="5" t="str">
        <f>LEFT(N3371, SEARCH("/",N3371,1)-1)</f>
        <v>theater</v>
      </c>
      <c r="R3371" s="5" t="str">
        <f>RIGHT(N3371, LEN(N3371) - LEN(Q3371) - 1)</f>
        <v>plays</v>
      </c>
      <c r="S3371" s="11">
        <f>(((J3371/60)/60)/24)+DATE(1970,1,1)</f>
        <v>42690.041435185187</v>
      </c>
      <c r="T3371" s="12">
        <f>(((I3371/60)/60)/24)+DATE(1970,1,1)</f>
        <v>42750.041435185187</v>
      </c>
      <c r="U3371" s="14">
        <f>YEAR(T3371)</f>
        <v>2017</v>
      </c>
    </row>
    <row r="3372" spans="1:21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>ROUND(((E3372 / D3372)*100), 0)</f>
        <v>118</v>
      </c>
      <c r="P3372">
        <f>IF(L3372&lt;&gt;0, ROUND(E3372/L3372, 2), 0)</f>
        <v>67.92</v>
      </c>
      <c r="Q3372" s="5" t="str">
        <f>LEFT(N3372, SEARCH("/",N3372,1)-1)</f>
        <v>theater</v>
      </c>
      <c r="R3372" s="5" t="str">
        <f>RIGHT(N3372, LEN(N3372) - LEN(Q3372) - 1)</f>
        <v>plays</v>
      </c>
      <c r="S3372" s="11">
        <f>(((J3372/60)/60)/24)+DATE(1970,1,1)</f>
        <v>42690.334317129629</v>
      </c>
      <c r="T3372" s="12">
        <f>(((I3372/60)/60)/24)+DATE(1970,1,1)</f>
        <v>42721.333333333328</v>
      </c>
      <c r="U3372" s="14">
        <f>YEAR(T3372)</f>
        <v>2016</v>
      </c>
    </row>
    <row r="3373" spans="1:21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>ROUND(((E3373 / D3373)*100), 0)</f>
        <v>139</v>
      </c>
      <c r="P3373">
        <f>IF(L3373&lt;&gt;0, ROUND(E3373/L3373, 2), 0)</f>
        <v>30.78</v>
      </c>
      <c r="Q3373" s="5" t="str">
        <f>LEFT(N3373, SEARCH("/",N3373,1)-1)</f>
        <v>theater</v>
      </c>
      <c r="R3373" s="5" t="str">
        <f>RIGHT(N3373, LEN(N3373) - LEN(Q3373) - 1)</f>
        <v>plays</v>
      </c>
      <c r="S3373" s="11">
        <f>(((J3373/60)/60)/24)+DATE(1970,1,1)</f>
        <v>42312.874594907407</v>
      </c>
      <c r="T3373" s="12">
        <f>(((I3373/60)/60)/24)+DATE(1970,1,1)</f>
        <v>42340.874594907407</v>
      </c>
      <c r="U3373" s="14">
        <f>YEAR(T3373)</f>
        <v>2015</v>
      </c>
    </row>
    <row r="3374" spans="1:21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>ROUND(((E3374 / D3374)*100), 0)</f>
        <v>104</v>
      </c>
      <c r="P3374">
        <f>IF(L3374&lt;&gt;0, ROUND(E3374/L3374, 2), 0)</f>
        <v>38.33</v>
      </c>
      <c r="Q3374" s="5" t="str">
        <f>LEFT(N3374, SEARCH("/",N3374,1)-1)</f>
        <v>theater</v>
      </c>
      <c r="R3374" s="5" t="str">
        <f>RIGHT(N3374, LEN(N3374) - LEN(Q3374) - 1)</f>
        <v>plays</v>
      </c>
      <c r="S3374" s="11">
        <f>(((J3374/60)/60)/24)+DATE(1970,1,1)</f>
        <v>41855.548101851848</v>
      </c>
      <c r="T3374" s="12">
        <f>(((I3374/60)/60)/24)+DATE(1970,1,1)</f>
        <v>41876.207638888889</v>
      </c>
      <c r="U3374" s="14">
        <f>YEAR(T3374)</f>
        <v>2014</v>
      </c>
    </row>
    <row r="3375" spans="1:21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>ROUND(((E3375 / D3375)*100), 0)</f>
        <v>100</v>
      </c>
      <c r="P3375">
        <f>IF(L3375&lt;&gt;0, ROUND(E3375/L3375, 2), 0)</f>
        <v>66.83</v>
      </c>
      <c r="Q3375" s="5" t="str">
        <f>LEFT(N3375, SEARCH("/",N3375,1)-1)</f>
        <v>theater</v>
      </c>
      <c r="R3375" s="5" t="str">
        <f>RIGHT(N3375, LEN(N3375) - LEN(Q3375) - 1)</f>
        <v>plays</v>
      </c>
      <c r="S3375" s="11">
        <f>(((J3375/60)/60)/24)+DATE(1970,1,1)</f>
        <v>42179.854629629626</v>
      </c>
      <c r="T3375" s="12">
        <f>(((I3375/60)/60)/24)+DATE(1970,1,1)</f>
        <v>42203.666666666672</v>
      </c>
      <c r="U3375" s="14">
        <f>YEAR(T3375)</f>
        <v>2015</v>
      </c>
    </row>
    <row r="3376" spans="1:21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>ROUND(((E3376 / D3376)*100), 0)</f>
        <v>107</v>
      </c>
      <c r="P3376">
        <f>IF(L3376&lt;&gt;0, ROUND(E3376/L3376, 2), 0)</f>
        <v>71.73</v>
      </c>
      <c r="Q3376" s="5" t="str">
        <f>LEFT(N3376, SEARCH("/",N3376,1)-1)</f>
        <v>theater</v>
      </c>
      <c r="R3376" s="5" t="str">
        <f>RIGHT(N3376, LEN(N3376) - LEN(Q3376) - 1)</f>
        <v>plays</v>
      </c>
      <c r="S3376" s="11">
        <f>(((J3376/60)/60)/24)+DATE(1970,1,1)</f>
        <v>42275.731666666667</v>
      </c>
      <c r="T3376" s="12">
        <f>(((I3376/60)/60)/24)+DATE(1970,1,1)</f>
        <v>42305.731666666667</v>
      </c>
      <c r="U3376" s="14">
        <f>YEAR(T3376)</f>
        <v>2015</v>
      </c>
    </row>
    <row r="3377" spans="1:21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>ROUND(((E3377 / D3377)*100), 0)</f>
        <v>100</v>
      </c>
      <c r="P3377">
        <f>IF(L3377&lt;&gt;0, ROUND(E3377/L3377, 2), 0)</f>
        <v>176.47</v>
      </c>
      <c r="Q3377" s="5" t="str">
        <f>LEFT(N3377, SEARCH("/",N3377,1)-1)</f>
        <v>theater</v>
      </c>
      <c r="R3377" s="5" t="str">
        <f>RIGHT(N3377, LEN(N3377) - LEN(Q3377) - 1)</f>
        <v>plays</v>
      </c>
      <c r="S3377" s="11">
        <f>(((J3377/60)/60)/24)+DATE(1970,1,1)</f>
        <v>41765.610798611109</v>
      </c>
      <c r="T3377" s="12">
        <f>(((I3377/60)/60)/24)+DATE(1970,1,1)</f>
        <v>41777.610798611109</v>
      </c>
      <c r="U3377" s="14">
        <f>YEAR(T3377)</f>
        <v>2014</v>
      </c>
    </row>
    <row r="3378" spans="1:21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>ROUND(((E3378 / D3378)*100), 0)</f>
        <v>100</v>
      </c>
      <c r="P3378">
        <f>IF(L3378&lt;&gt;0, ROUND(E3378/L3378, 2), 0)</f>
        <v>421.11</v>
      </c>
      <c r="Q3378" s="5" t="str">
        <f>LEFT(N3378, SEARCH("/",N3378,1)-1)</f>
        <v>theater</v>
      </c>
      <c r="R3378" s="5" t="str">
        <f>RIGHT(N3378, LEN(N3378) - LEN(Q3378) - 1)</f>
        <v>plays</v>
      </c>
      <c r="S3378" s="11">
        <f>(((J3378/60)/60)/24)+DATE(1970,1,1)</f>
        <v>42059.701319444444</v>
      </c>
      <c r="T3378" s="12">
        <f>(((I3378/60)/60)/24)+DATE(1970,1,1)</f>
        <v>42119.659652777773</v>
      </c>
      <c r="U3378" s="14">
        <f>YEAR(T3378)</f>
        <v>2015</v>
      </c>
    </row>
    <row r="3379" spans="1:21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>ROUND(((E3379 / D3379)*100), 0)</f>
        <v>101</v>
      </c>
      <c r="P3379">
        <f>IF(L3379&lt;&gt;0, ROUND(E3379/L3379, 2), 0)</f>
        <v>104.99</v>
      </c>
      <c r="Q3379" s="5" t="str">
        <f>LEFT(N3379, SEARCH("/",N3379,1)-1)</f>
        <v>theater</v>
      </c>
      <c r="R3379" s="5" t="str">
        <f>RIGHT(N3379, LEN(N3379) - LEN(Q3379) - 1)</f>
        <v>plays</v>
      </c>
      <c r="S3379" s="11">
        <f>(((J3379/60)/60)/24)+DATE(1970,1,1)</f>
        <v>42053.732627314821</v>
      </c>
      <c r="T3379" s="12">
        <f>(((I3379/60)/60)/24)+DATE(1970,1,1)</f>
        <v>42083.705555555556</v>
      </c>
      <c r="U3379" s="14">
        <f>YEAR(T3379)</f>
        <v>2015</v>
      </c>
    </row>
    <row r="3380" spans="1:21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>ROUND(((E3380 / D3380)*100), 0)</f>
        <v>108</v>
      </c>
      <c r="P3380">
        <f>IF(L3380&lt;&gt;0, ROUND(E3380/L3380, 2), 0)</f>
        <v>28.19</v>
      </c>
      <c r="Q3380" s="5" t="str">
        <f>LEFT(N3380, SEARCH("/",N3380,1)-1)</f>
        <v>theater</v>
      </c>
      <c r="R3380" s="5" t="str">
        <f>RIGHT(N3380, LEN(N3380) - LEN(Q3380) - 1)</f>
        <v>plays</v>
      </c>
      <c r="S3380" s="11">
        <f>(((J3380/60)/60)/24)+DATE(1970,1,1)</f>
        <v>41858.355393518519</v>
      </c>
      <c r="T3380" s="12">
        <f>(((I3380/60)/60)/24)+DATE(1970,1,1)</f>
        <v>41882.547222222223</v>
      </c>
      <c r="U3380" s="14">
        <f>YEAR(T3380)</f>
        <v>2014</v>
      </c>
    </row>
    <row r="3381" spans="1:21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>ROUND(((E3381 / D3381)*100), 0)</f>
        <v>104</v>
      </c>
      <c r="P3381">
        <f>IF(L3381&lt;&gt;0, ROUND(E3381/L3381, 2), 0)</f>
        <v>54.55</v>
      </c>
      <c r="Q3381" s="5" t="str">
        <f>LEFT(N3381, SEARCH("/",N3381,1)-1)</f>
        <v>theater</v>
      </c>
      <c r="R3381" s="5" t="str">
        <f>RIGHT(N3381, LEN(N3381) - LEN(Q3381) - 1)</f>
        <v>plays</v>
      </c>
      <c r="S3381" s="11">
        <f>(((J3381/60)/60)/24)+DATE(1970,1,1)</f>
        <v>42225.513888888891</v>
      </c>
      <c r="T3381" s="12">
        <f>(((I3381/60)/60)/24)+DATE(1970,1,1)</f>
        <v>42242.958333333328</v>
      </c>
      <c r="U3381" s="14">
        <f>YEAR(T3381)</f>
        <v>2015</v>
      </c>
    </row>
    <row r="3382" spans="1:21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>ROUND(((E3382 / D3382)*100), 0)</f>
        <v>104</v>
      </c>
      <c r="P3382">
        <f>IF(L3382&lt;&gt;0, ROUND(E3382/L3382, 2), 0)</f>
        <v>111.89</v>
      </c>
      <c r="Q3382" s="5" t="str">
        <f>LEFT(N3382, SEARCH("/",N3382,1)-1)</f>
        <v>theater</v>
      </c>
      <c r="R3382" s="5" t="str">
        <f>RIGHT(N3382, LEN(N3382) - LEN(Q3382) - 1)</f>
        <v>plays</v>
      </c>
      <c r="S3382" s="11">
        <f>(((J3382/60)/60)/24)+DATE(1970,1,1)</f>
        <v>41937.95344907407</v>
      </c>
      <c r="T3382" s="12">
        <f>(((I3382/60)/60)/24)+DATE(1970,1,1)</f>
        <v>41972.995115740734</v>
      </c>
      <c r="U3382" s="14">
        <f>YEAR(T3382)</f>
        <v>2014</v>
      </c>
    </row>
    <row r="3383" spans="1:21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>ROUND(((E3383 / D3383)*100), 0)</f>
        <v>102</v>
      </c>
      <c r="P3383">
        <f>IF(L3383&lt;&gt;0, ROUND(E3383/L3383, 2), 0)</f>
        <v>85.21</v>
      </c>
      <c r="Q3383" s="5" t="str">
        <f>LEFT(N3383, SEARCH("/",N3383,1)-1)</f>
        <v>theater</v>
      </c>
      <c r="R3383" s="5" t="str">
        <f>RIGHT(N3383, LEN(N3383) - LEN(Q3383) - 1)</f>
        <v>plays</v>
      </c>
      <c r="S3383" s="11">
        <f>(((J3383/60)/60)/24)+DATE(1970,1,1)</f>
        <v>42044.184988425928</v>
      </c>
      <c r="T3383" s="12">
        <f>(((I3383/60)/60)/24)+DATE(1970,1,1)</f>
        <v>42074.143321759257</v>
      </c>
      <c r="U3383" s="14">
        <f>YEAR(T3383)</f>
        <v>2015</v>
      </c>
    </row>
    <row r="3384" spans="1:21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>ROUND(((E3384 / D3384)*100), 0)</f>
        <v>101</v>
      </c>
      <c r="P3384">
        <f>IF(L3384&lt;&gt;0, ROUND(E3384/L3384, 2), 0)</f>
        <v>76.650000000000006</v>
      </c>
      <c r="Q3384" s="5" t="str">
        <f>LEFT(N3384, SEARCH("/",N3384,1)-1)</f>
        <v>theater</v>
      </c>
      <c r="R3384" s="5" t="str">
        <f>RIGHT(N3384, LEN(N3384) - LEN(Q3384) - 1)</f>
        <v>plays</v>
      </c>
      <c r="S3384" s="11">
        <f>(((J3384/60)/60)/24)+DATE(1970,1,1)</f>
        <v>42559.431203703702</v>
      </c>
      <c r="T3384" s="12">
        <f>(((I3384/60)/60)/24)+DATE(1970,1,1)</f>
        <v>42583.957638888889</v>
      </c>
      <c r="U3384" s="14">
        <f>YEAR(T3384)</f>
        <v>2016</v>
      </c>
    </row>
    <row r="3385" spans="1:21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>ROUND(((E3385 / D3385)*100), 0)</f>
        <v>112</v>
      </c>
      <c r="P3385">
        <f>IF(L3385&lt;&gt;0, ROUND(E3385/L3385, 2), 0)</f>
        <v>65.17</v>
      </c>
      <c r="Q3385" s="5" t="str">
        <f>LEFT(N3385, SEARCH("/",N3385,1)-1)</f>
        <v>theater</v>
      </c>
      <c r="R3385" s="5" t="str">
        <f>RIGHT(N3385, LEN(N3385) - LEN(Q3385) - 1)</f>
        <v>plays</v>
      </c>
      <c r="S3385" s="11">
        <f>(((J3385/60)/60)/24)+DATE(1970,1,1)</f>
        <v>42524.782638888893</v>
      </c>
      <c r="T3385" s="12">
        <f>(((I3385/60)/60)/24)+DATE(1970,1,1)</f>
        <v>42544.782638888893</v>
      </c>
      <c r="U3385" s="14">
        <f>YEAR(T3385)</f>
        <v>2016</v>
      </c>
    </row>
    <row r="3386" spans="1:21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>ROUND(((E3386 / D3386)*100), 0)</f>
        <v>100</v>
      </c>
      <c r="P3386">
        <f>IF(L3386&lt;&gt;0, ROUND(E3386/L3386, 2), 0)</f>
        <v>93.76</v>
      </c>
      <c r="Q3386" s="5" t="str">
        <f>LEFT(N3386, SEARCH("/",N3386,1)-1)</f>
        <v>theater</v>
      </c>
      <c r="R3386" s="5" t="str">
        <f>RIGHT(N3386, LEN(N3386) - LEN(Q3386) - 1)</f>
        <v>plays</v>
      </c>
      <c r="S3386" s="11">
        <f>(((J3386/60)/60)/24)+DATE(1970,1,1)</f>
        <v>42292.087592592594</v>
      </c>
      <c r="T3386" s="12">
        <f>(((I3386/60)/60)/24)+DATE(1970,1,1)</f>
        <v>42329.125</v>
      </c>
      <c r="U3386" s="14">
        <f>YEAR(T3386)</f>
        <v>2015</v>
      </c>
    </row>
    <row r="3387" spans="1:21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>ROUND(((E3387 / D3387)*100), 0)</f>
        <v>100</v>
      </c>
      <c r="P3387">
        <f>IF(L3387&lt;&gt;0, ROUND(E3387/L3387, 2), 0)</f>
        <v>133.33000000000001</v>
      </c>
      <c r="Q3387" s="5" t="str">
        <f>LEFT(N3387, SEARCH("/",N3387,1)-1)</f>
        <v>theater</v>
      </c>
      <c r="R3387" s="5" t="str">
        <f>RIGHT(N3387, LEN(N3387) - LEN(Q3387) - 1)</f>
        <v>plays</v>
      </c>
      <c r="S3387" s="11">
        <f>(((J3387/60)/60)/24)+DATE(1970,1,1)</f>
        <v>41953.8675</v>
      </c>
      <c r="T3387" s="12">
        <f>(((I3387/60)/60)/24)+DATE(1970,1,1)</f>
        <v>41983.8675</v>
      </c>
      <c r="U3387" s="14">
        <f>YEAR(T3387)</f>
        <v>2014</v>
      </c>
    </row>
    <row r="3388" spans="1:21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>ROUND(((E3388 / D3388)*100), 0)</f>
        <v>105</v>
      </c>
      <c r="P3388">
        <f>IF(L3388&lt;&gt;0, ROUND(E3388/L3388, 2), 0)</f>
        <v>51.22</v>
      </c>
      <c r="Q3388" s="5" t="str">
        <f>LEFT(N3388, SEARCH("/",N3388,1)-1)</f>
        <v>theater</v>
      </c>
      <c r="R3388" s="5" t="str">
        <f>RIGHT(N3388, LEN(N3388) - LEN(Q3388) - 1)</f>
        <v>plays</v>
      </c>
      <c r="S3388" s="11">
        <f>(((J3388/60)/60)/24)+DATE(1970,1,1)</f>
        <v>41946.644745370373</v>
      </c>
      <c r="T3388" s="12">
        <f>(((I3388/60)/60)/24)+DATE(1970,1,1)</f>
        <v>41976.644745370373</v>
      </c>
      <c r="U3388" s="14">
        <f>YEAR(T3388)</f>
        <v>2014</v>
      </c>
    </row>
    <row r="3389" spans="1:21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>ROUND(((E3389 / D3389)*100), 0)</f>
        <v>117</v>
      </c>
      <c r="P3389">
        <f>IF(L3389&lt;&gt;0, ROUND(E3389/L3389, 2), 0)</f>
        <v>100.17</v>
      </c>
      <c r="Q3389" s="5" t="str">
        <f>LEFT(N3389, SEARCH("/",N3389,1)-1)</f>
        <v>theater</v>
      </c>
      <c r="R3389" s="5" t="str">
        <f>RIGHT(N3389, LEN(N3389) - LEN(Q3389) - 1)</f>
        <v>plays</v>
      </c>
      <c r="S3389" s="11">
        <f>(((J3389/60)/60)/24)+DATE(1970,1,1)</f>
        <v>41947.762592592589</v>
      </c>
      <c r="T3389" s="12">
        <f>(((I3389/60)/60)/24)+DATE(1970,1,1)</f>
        <v>41987.762592592597</v>
      </c>
      <c r="U3389" s="14">
        <f>YEAR(T3389)</f>
        <v>2014</v>
      </c>
    </row>
    <row r="3390" spans="1:21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>ROUND(((E3390 / D3390)*100), 0)</f>
        <v>104</v>
      </c>
      <c r="P3390">
        <f>IF(L3390&lt;&gt;0, ROUND(E3390/L3390, 2), 0)</f>
        <v>34.6</v>
      </c>
      <c r="Q3390" s="5" t="str">
        <f>LEFT(N3390, SEARCH("/",N3390,1)-1)</f>
        <v>theater</v>
      </c>
      <c r="R3390" s="5" t="str">
        <f>RIGHT(N3390, LEN(N3390) - LEN(Q3390) - 1)</f>
        <v>plays</v>
      </c>
      <c r="S3390" s="11">
        <f>(((J3390/60)/60)/24)+DATE(1970,1,1)</f>
        <v>42143.461122685185</v>
      </c>
      <c r="T3390" s="12">
        <f>(((I3390/60)/60)/24)+DATE(1970,1,1)</f>
        <v>42173.461122685185</v>
      </c>
      <c r="U3390" s="14">
        <f>YEAR(T3390)</f>
        <v>2015</v>
      </c>
    </row>
    <row r="3391" spans="1:21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>ROUND(((E3391 / D3391)*100), 0)</f>
        <v>115</v>
      </c>
      <c r="P3391">
        <f>IF(L3391&lt;&gt;0, ROUND(E3391/L3391, 2), 0)</f>
        <v>184.68</v>
      </c>
      <c r="Q3391" s="5" t="str">
        <f>LEFT(N3391, SEARCH("/",N3391,1)-1)</f>
        <v>theater</v>
      </c>
      <c r="R3391" s="5" t="str">
        <f>RIGHT(N3391, LEN(N3391) - LEN(Q3391) - 1)</f>
        <v>plays</v>
      </c>
      <c r="S3391" s="11">
        <f>(((J3391/60)/60)/24)+DATE(1970,1,1)</f>
        <v>42494.563449074078</v>
      </c>
      <c r="T3391" s="12">
        <f>(((I3391/60)/60)/24)+DATE(1970,1,1)</f>
        <v>42524.563449074078</v>
      </c>
      <c r="U3391" s="14">
        <f>YEAR(T3391)</f>
        <v>2016</v>
      </c>
    </row>
    <row r="3392" spans="1:21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>ROUND(((E3392 / D3392)*100), 0)</f>
        <v>102</v>
      </c>
      <c r="P3392">
        <f>IF(L3392&lt;&gt;0, ROUND(E3392/L3392, 2), 0)</f>
        <v>69.819999999999993</v>
      </c>
      <c r="Q3392" s="5" t="str">
        <f>LEFT(N3392, SEARCH("/",N3392,1)-1)</f>
        <v>theater</v>
      </c>
      <c r="R3392" s="5" t="str">
        <f>RIGHT(N3392, LEN(N3392) - LEN(Q3392) - 1)</f>
        <v>plays</v>
      </c>
      <c r="S3392" s="11">
        <f>(((J3392/60)/60)/24)+DATE(1970,1,1)</f>
        <v>41815.774826388886</v>
      </c>
      <c r="T3392" s="12">
        <f>(((I3392/60)/60)/24)+DATE(1970,1,1)</f>
        <v>41830.774826388886</v>
      </c>
      <c r="U3392" s="14">
        <f>YEAR(T3392)</f>
        <v>2014</v>
      </c>
    </row>
    <row r="3393" spans="1:21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>ROUND(((E3393 / D3393)*100), 0)</f>
        <v>223</v>
      </c>
      <c r="P3393">
        <f>IF(L3393&lt;&gt;0, ROUND(E3393/L3393, 2), 0)</f>
        <v>61.94</v>
      </c>
      <c r="Q3393" s="5" t="str">
        <f>LEFT(N3393, SEARCH("/",N3393,1)-1)</f>
        <v>theater</v>
      </c>
      <c r="R3393" s="5" t="str">
        <f>RIGHT(N3393, LEN(N3393) - LEN(Q3393) - 1)</f>
        <v>plays</v>
      </c>
      <c r="S3393" s="11">
        <f>(((J3393/60)/60)/24)+DATE(1970,1,1)</f>
        <v>41830.545694444445</v>
      </c>
      <c r="T3393" s="12">
        <f>(((I3393/60)/60)/24)+DATE(1970,1,1)</f>
        <v>41859.936111111114</v>
      </c>
      <c r="U3393" s="14">
        <f>YEAR(T3393)</f>
        <v>2014</v>
      </c>
    </row>
    <row r="3394" spans="1:21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>ROUND(((E3394 / D3394)*100), 0)</f>
        <v>100</v>
      </c>
      <c r="P3394">
        <f>IF(L3394&lt;&gt;0, ROUND(E3394/L3394, 2), 0)</f>
        <v>41.67</v>
      </c>
      <c r="Q3394" s="5" t="str">
        <f>LEFT(N3394, SEARCH("/",N3394,1)-1)</f>
        <v>theater</v>
      </c>
      <c r="R3394" s="5" t="str">
        <f>RIGHT(N3394, LEN(N3394) - LEN(Q3394) - 1)</f>
        <v>plays</v>
      </c>
      <c r="S3394" s="11">
        <f>(((J3394/60)/60)/24)+DATE(1970,1,1)</f>
        <v>42446.845543981486</v>
      </c>
      <c r="T3394" s="12">
        <f>(((I3394/60)/60)/24)+DATE(1970,1,1)</f>
        <v>42496.845543981486</v>
      </c>
      <c r="U3394" s="14">
        <f>YEAR(T3394)</f>
        <v>2016</v>
      </c>
    </row>
    <row r="3395" spans="1:21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>ROUND(((E3395 / D3395)*100), 0)</f>
        <v>106</v>
      </c>
      <c r="P3395">
        <f>IF(L3395&lt;&gt;0, ROUND(E3395/L3395, 2), 0)</f>
        <v>36.07</v>
      </c>
      <c r="Q3395" s="5" t="str">
        <f>LEFT(N3395, SEARCH("/",N3395,1)-1)</f>
        <v>theater</v>
      </c>
      <c r="R3395" s="5" t="str">
        <f>RIGHT(N3395, LEN(N3395) - LEN(Q3395) - 1)</f>
        <v>plays</v>
      </c>
      <c r="S3395" s="11">
        <f>(((J3395/60)/60)/24)+DATE(1970,1,1)</f>
        <v>41923.921643518523</v>
      </c>
      <c r="T3395" s="12">
        <f>(((I3395/60)/60)/24)+DATE(1970,1,1)</f>
        <v>41949.031944444447</v>
      </c>
      <c r="U3395" s="14">
        <f>YEAR(T3395)</f>
        <v>2014</v>
      </c>
    </row>
    <row r="3396" spans="1:21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>ROUND(((E3396 / D3396)*100), 0)</f>
        <v>142</v>
      </c>
      <c r="P3396">
        <f>IF(L3396&lt;&gt;0, ROUND(E3396/L3396, 2), 0)</f>
        <v>29</v>
      </c>
      <c r="Q3396" s="5" t="str">
        <f>LEFT(N3396, SEARCH("/",N3396,1)-1)</f>
        <v>theater</v>
      </c>
      <c r="R3396" s="5" t="str">
        <f>RIGHT(N3396, LEN(N3396) - LEN(Q3396) - 1)</f>
        <v>plays</v>
      </c>
      <c r="S3396" s="11">
        <f>(((J3396/60)/60)/24)+DATE(1970,1,1)</f>
        <v>41817.59542824074</v>
      </c>
      <c r="T3396" s="12">
        <f>(((I3396/60)/60)/24)+DATE(1970,1,1)</f>
        <v>41847.59542824074</v>
      </c>
      <c r="U3396" s="14">
        <f>YEAR(T3396)</f>
        <v>2014</v>
      </c>
    </row>
    <row r="3397" spans="1:21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>ROUND(((E3397 / D3397)*100), 0)</f>
        <v>184</v>
      </c>
      <c r="P3397">
        <f>IF(L3397&lt;&gt;0, ROUND(E3397/L3397, 2), 0)</f>
        <v>24.21</v>
      </c>
      <c r="Q3397" s="5" t="str">
        <f>LEFT(N3397, SEARCH("/",N3397,1)-1)</f>
        <v>theater</v>
      </c>
      <c r="R3397" s="5" t="str">
        <f>RIGHT(N3397, LEN(N3397) - LEN(Q3397) - 1)</f>
        <v>plays</v>
      </c>
      <c r="S3397" s="11">
        <f>(((J3397/60)/60)/24)+DATE(1970,1,1)</f>
        <v>42140.712314814817</v>
      </c>
      <c r="T3397" s="12">
        <f>(((I3397/60)/60)/24)+DATE(1970,1,1)</f>
        <v>42154.756944444445</v>
      </c>
      <c r="U3397" s="14">
        <f>YEAR(T3397)</f>
        <v>2015</v>
      </c>
    </row>
    <row r="3398" spans="1:21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>ROUND(((E3398 / D3398)*100), 0)</f>
        <v>104</v>
      </c>
      <c r="P3398">
        <f>IF(L3398&lt;&gt;0, ROUND(E3398/L3398, 2), 0)</f>
        <v>55.89</v>
      </c>
      <c r="Q3398" s="5" t="str">
        <f>LEFT(N3398, SEARCH("/",N3398,1)-1)</f>
        <v>theater</v>
      </c>
      <c r="R3398" s="5" t="str">
        <f>RIGHT(N3398, LEN(N3398) - LEN(Q3398) - 1)</f>
        <v>plays</v>
      </c>
      <c r="S3398" s="11">
        <f>(((J3398/60)/60)/24)+DATE(1970,1,1)</f>
        <v>41764.44663194444</v>
      </c>
      <c r="T3398" s="12">
        <f>(((I3398/60)/60)/24)+DATE(1970,1,1)</f>
        <v>41791.165972222225</v>
      </c>
      <c r="U3398" s="14">
        <f>YEAR(T3398)</f>
        <v>2014</v>
      </c>
    </row>
    <row r="3399" spans="1:21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>ROUND(((E3399 / D3399)*100), 0)</f>
        <v>112</v>
      </c>
      <c r="P3399">
        <f>IF(L3399&lt;&gt;0, ROUND(E3399/L3399, 2), 0)</f>
        <v>11.67</v>
      </c>
      <c r="Q3399" s="5" t="str">
        <f>LEFT(N3399, SEARCH("/",N3399,1)-1)</f>
        <v>theater</v>
      </c>
      <c r="R3399" s="5" t="str">
        <f>RIGHT(N3399, LEN(N3399) - LEN(Q3399) - 1)</f>
        <v>plays</v>
      </c>
      <c r="S3399" s="11">
        <f>(((J3399/60)/60)/24)+DATE(1970,1,1)</f>
        <v>42378.478344907402</v>
      </c>
      <c r="T3399" s="12">
        <f>(((I3399/60)/60)/24)+DATE(1970,1,1)</f>
        <v>42418.916666666672</v>
      </c>
      <c r="U3399" s="14">
        <f>YEAR(T3399)</f>
        <v>2016</v>
      </c>
    </row>
    <row r="3400" spans="1:21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>ROUND(((E3400 / D3400)*100), 0)</f>
        <v>111</v>
      </c>
      <c r="P3400">
        <f>IF(L3400&lt;&gt;0, ROUND(E3400/L3400, 2), 0)</f>
        <v>68.349999999999994</v>
      </c>
      <c r="Q3400" s="5" t="str">
        <f>LEFT(N3400, SEARCH("/",N3400,1)-1)</f>
        <v>theater</v>
      </c>
      <c r="R3400" s="5" t="str">
        <f>RIGHT(N3400, LEN(N3400) - LEN(Q3400) - 1)</f>
        <v>plays</v>
      </c>
      <c r="S3400" s="11">
        <f>(((J3400/60)/60)/24)+DATE(1970,1,1)</f>
        <v>41941.75203703704</v>
      </c>
      <c r="T3400" s="12">
        <f>(((I3400/60)/60)/24)+DATE(1970,1,1)</f>
        <v>41964.708333333328</v>
      </c>
      <c r="U3400" s="14">
        <f>YEAR(T3400)</f>
        <v>2014</v>
      </c>
    </row>
    <row r="3401" spans="1:21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>ROUND(((E3401 / D3401)*100), 0)</f>
        <v>104</v>
      </c>
      <c r="P3401">
        <f>IF(L3401&lt;&gt;0, ROUND(E3401/L3401, 2), 0)</f>
        <v>27.07</v>
      </c>
      <c r="Q3401" s="5" t="str">
        <f>LEFT(N3401, SEARCH("/",N3401,1)-1)</f>
        <v>theater</v>
      </c>
      <c r="R3401" s="5" t="str">
        <f>RIGHT(N3401, LEN(N3401) - LEN(Q3401) - 1)</f>
        <v>plays</v>
      </c>
      <c r="S3401" s="11">
        <f>(((J3401/60)/60)/24)+DATE(1970,1,1)</f>
        <v>42026.920428240745</v>
      </c>
      <c r="T3401" s="12">
        <f>(((I3401/60)/60)/24)+DATE(1970,1,1)</f>
        <v>42056.920428240745</v>
      </c>
      <c r="U3401" s="14">
        <f>YEAR(T3401)</f>
        <v>2015</v>
      </c>
    </row>
    <row r="3402" spans="1:21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>ROUND(((E3402 / D3402)*100), 0)</f>
        <v>100</v>
      </c>
      <c r="P3402">
        <f>IF(L3402&lt;&gt;0, ROUND(E3402/L3402, 2), 0)</f>
        <v>118.13</v>
      </c>
      <c r="Q3402" s="5" t="str">
        <f>LEFT(N3402, SEARCH("/",N3402,1)-1)</f>
        <v>theater</v>
      </c>
      <c r="R3402" s="5" t="str">
        <f>RIGHT(N3402, LEN(N3402) - LEN(Q3402) - 1)</f>
        <v>plays</v>
      </c>
      <c r="S3402" s="11">
        <f>(((J3402/60)/60)/24)+DATE(1970,1,1)</f>
        <v>41834.953865740739</v>
      </c>
      <c r="T3402" s="12">
        <f>(((I3402/60)/60)/24)+DATE(1970,1,1)</f>
        <v>41879.953865740739</v>
      </c>
      <c r="U3402" s="14">
        <f>YEAR(T3402)</f>
        <v>2014</v>
      </c>
    </row>
    <row r="3403" spans="1:21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>ROUND(((E3403 / D3403)*100), 0)</f>
        <v>102</v>
      </c>
      <c r="P3403">
        <f>IF(L3403&lt;&gt;0, ROUND(E3403/L3403, 2), 0)</f>
        <v>44.76</v>
      </c>
      <c r="Q3403" s="5" t="str">
        <f>LEFT(N3403, SEARCH("/",N3403,1)-1)</f>
        <v>theater</v>
      </c>
      <c r="R3403" s="5" t="str">
        <f>RIGHT(N3403, LEN(N3403) - LEN(Q3403) - 1)</f>
        <v>plays</v>
      </c>
      <c r="S3403" s="11">
        <f>(((J3403/60)/60)/24)+DATE(1970,1,1)</f>
        <v>42193.723912037036</v>
      </c>
      <c r="T3403" s="12">
        <f>(((I3403/60)/60)/24)+DATE(1970,1,1)</f>
        <v>42223.723912037036</v>
      </c>
      <c r="U3403" s="14">
        <f>YEAR(T3403)</f>
        <v>2015</v>
      </c>
    </row>
    <row r="3404" spans="1:21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>ROUND(((E3404 / D3404)*100), 0)</f>
        <v>110</v>
      </c>
      <c r="P3404">
        <f>IF(L3404&lt;&gt;0, ROUND(E3404/L3404, 2), 0)</f>
        <v>99.79</v>
      </c>
      <c r="Q3404" s="5" t="str">
        <f>LEFT(N3404, SEARCH("/",N3404,1)-1)</f>
        <v>theater</v>
      </c>
      <c r="R3404" s="5" t="str">
        <f>RIGHT(N3404, LEN(N3404) - LEN(Q3404) - 1)</f>
        <v>plays</v>
      </c>
      <c r="S3404" s="11">
        <f>(((J3404/60)/60)/24)+DATE(1970,1,1)</f>
        <v>42290.61855324074</v>
      </c>
      <c r="T3404" s="12">
        <f>(((I3404/60)/60)/24)+DATE(1970,1,1)</f>
        <v>42320.104861111111</v>
      </c>
      <c r="U3404" s="14">
        <f>YEAR(T3404)</f>
        <v>2015</v>
      </c>
    </row>
    <row r="3405" spans="1:21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>ROUND(((E3405 / D3405)*100), 0)</f>
        <v>100</v>
      </c>
      <c r="P3405">
        <f>IF(L3405&lt;&gt;0, ROUND(E3405/L3405, 2), 0)</f>
        <v>117.65</v>
      </c>
      <c r="Q3405" s="5" t="str">
        <f>LEFT(N3405, SEARCH("/",N3405,1)-1)</f>
        <v>theater</v>
      </c>
      <c r="R3405" s="5" t="str">
        <f>RIGHT(N3405, LEN(N3405) - LEN(Q3405) - 1)</f>
        <v>plays</v>
      </c>
      <c r="S3405" s="11">
        <f>(((J3405/60)/60)/24)+DATE(1970,1,1)</f>
        <v>42150.462083333332</v>
      </c>
      <c r="T3405" s="12">
        <f>(((I3405/60)/60)/24)+DATE(1970,1,1)</f>
        <v>42180.462083333332</v>
      </c>
      <c r="U3405" s="14">
        <f>YEAR(T3405)</f>
        <v>2015</v>
      </c>
    </row>
    <row r="3406" spans="1:21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>ROUND(((E3406 / D3406)*100), 0)</f>
        <v>122</v>
      </c>
      <c r="P3406">
        <f>IF(L3406&lt;&gt;0, ROUND(E3406/L3406, 2), 0)</f>
        <v>203.33</v>
      </c>
      <c r="Q3406" s="5" t="str">
        <f>LEFT(N3406, SEARCH("/",N3406,1)-1)</f>
        <v>theater</v>
      </c>
      <c r="R3406" s="5" t="str">
        <f>RIGHT(N3406, LEN(N3406) - LEN(Q3406) - 1)</f>
        <v>plays</v>
      </c>
      <c r="S3406" s="11">
        <f>(((J3406/60)/60)/24)+DATE(1970,1,1)</f>
        <v>42152.503495370373</v>
      </c>
      <c r="T3406" s="12">
        <f>(((I3406/60)/60)/24)+DATE(1970,1,1)</f>
        <v>42172.503495370373</v>
      </c>
      <c r="U3406" s="14">
        <f>YEAR(T3406)</f>
        <v>2015</v>
      </c>
    </row>
    <row r="3407" spans="1:21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>ROUND(((E3407 / D3407)*100), 0)</f>
        <v>138</v>
      </c>
      <c r="P3407">
        <f>IF(L3407&lt;&gt;0, ROUND(E3407/L3407, 2), 0)</f>
        <v>28.32</v>
      </c>
      <c r="Q3407" s="5" t="str">
        <f>LEFT(N3407, SEARCH("/",N3407,1)-1)</f>
        <v>theater</v>
      </c>
      <c r="R3407" s="5" t="str">
        <f>RIGHT(N3407, LEN(N3407) - LEN(Q3407) - 1)</f>
        <v>plays</v>
      </c>
      <c r="S3407" s="11">
        <f>(((J3407/60)/60)/24)+DATE(1970,1,1)</f>
        <v>42410.017199074078</v>
      </c>
      <c r="T3407" s="12">
        <f>(((I3407/60)/60)/24)+DATE(1970,1,1)</f>
        <v>42430.999305555553</v>
      </c>
      <c r="U3407" s="14">
        <f>YEAR(T3407)</f>
        <v>2016</v>
      </c>
    </row>
    <row r="3408" spans="1:21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>ROUND(((E3408 / D3408)*100), 0)</f>
        <v>100</v>
      </c>
      <c r="P3408">
        <f>IF(L3408&lt;&gt;0, ROUND(E3408/L3408, 2), 0)</f>
        <v>110.23</v>
      </c>
      <c r="Q3408" s="5" t="str">
        <f>LEFT(N3408, SEARCH("/",N3408,1)-1)</f>
        <v>theater</v>
      </c>
      <c r="R3408" s="5" t="str">
        <f>RIGHT(N3408, LEN(N3408) - LEN(Q3408) - 1)</f>
        <v>plays</v>
      </c>
      <c r="S3408" s="11">
        <f>(((J3408/60)/60)/24)+DATE(1970,1,1)</f>
        <v>41791.492777777778</v>
      </c>
      <c r="T3408" s="12">
        <f>(((I3408/60)/60)/24)+DATE(1970,1,1)</f>
        <v>41836.492777777778</v>
      </c>
      <c r="U3408" s="14">
        <f>YEAR(T3408)</f>
        <v>2014</v>
      </c>
    </row>
    <row r="3409" spans="1:21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>ROUND(((E3409 / D3409)*100), 0)</f>
        <v>107</v>
      </c>
      <c r="P3409">
        <f>IF(L3409&lt;&gt;0, ROUND(E3409/L3409, 2), 0)</f>
        <v>31.97</v>
      </c>
      <c r="Q3409" s="5" t="str">
        <f>LEFT(N3409, SEARCH("/",N3409,1)-1)</f>
        <v>theater</v>
      </c>
      <c r="R3409" s="5" t="str">
        <f>RIGHT(N3409, LEN(N3409) - LEN(Q3409) - 1)</f>
        <v>plays</v>
      </c>
      <c r="S3409" s="11">
        <f>(((J3409/60)/60)/24)+DATE(1970,1,1)</f>
        <v>41796.422326388885</v>
      </c>
      <c r="T3409" s="12">
        <f>(((I3409/60)/60)/24)+DATE(1970,1,1)</f>
        <v>41826.422326388885</v>
      </c>
      <c r="U3409" s="14">
        <f>YEAR(T3409)</f>
        <v>2014</v>
      </c>
    </row>
    <row r="3410" spans="1:21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>ROUND(((E3410 / D3410)*100), 0)</f>
        <v>211</v>
      </c>
      <c r="P3410">
        <f>IF(L3410&lt;&gt;0, ROUND(E3410/L3410, 2), 0)</f>
        <v>58.61</v>
      </c>
      <c r="Q3410" s="5" t="str">
        <f>LEFT(N3410, SEARCH("/",N3410,1)-1)</f>
        <v>theater</v>
      </c>
      <c r="R3410" s="5" t="str">
        <f>RIGHT(N3410, LEN(N3410) - LEN(Q3410) - 1)</f>
        <v>plays</v>
      </c>
      <c r="S3410" s="11">
        <f>(((J3410/60)/60)/24)+DATE(1970,1,1)</f>
        <v>41808.991944444446</v>
      </c>
      <c r="T3410" s="12">
        <f>(((I3410/60)/60)/24)+DATE(1970,1,1)</f>
        <v>41838.991944444446</v>
      </c>
      <c r="U3410" s="14">
        <f>YEAR(T3410)</f>
        <v>2014</v>
      </c>
    </row>
    <row r="3411" spans="1:21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>ROUND(((E3411 / D3411)*100), 0)</f>
        <v>124</v>
      </c>
      <c r="P3411">
        <f>IF(L3411&lt;&gt;0, ROUND(E3411/L3411, 2), 0)</f>
        <v>29.43</v>
      </c>
      <c r="Q3411" s="5" t="str">
        <f>LEFT(N3411, SEARCH("/",N3411,1)-1)</f>
        <v>theater</v>
      </c>
      <c r="R3411" s="5" t="str">
        <f>RIGHT(N3411, LEN(N3411) - LEN(Q3411) - 1)</f>
        <v>plays</v>
      </c>
      <c r="S3411" s="11">
        <f>(((J3411/60)/60)/24)+DATE(1970,1,1)</f>
        <v>42544.814328703709</v>
      </c>
      <c r="T3411" s="12">
        <f>(((I3411/60)/60)/24)+DATE(1970,1,1)</f>
        <v>42582.873611111107</v>
      </c>
      <c r="U3411" s="14">
        <f>YEAR(T3411)</f>
        <v>2016</v>
      </c>
    </row>
    <row r="3412" spans="1:21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>ROUND(((E3412 / D3412)*100), 0)</f>
        <v>109</v>
      </c>
      <c r="P3412">
        <f>IF(L3412&lt;&gt;0, ROUND(E3412/L3412, 2), 0)</f>
        <v>81.38</v>
      </c>
      <c r="Q3412" s="5" t="str">
        <f>LEFT(N3412, SEARCH("/",N3412,1)-1)</f>
        <v>theater</v>
      </c>
      <c r="R3412" s="5" t="str">
        <f>RIGHT(N3412, LEN(N3412) - LEN(Q3412) - 1)</f>
        <v>plays</v>
      </c>
      <c r="S3412" s="11">
        <f>(((J3412/60)/60)/24)+DATE(1970,1,1)</f>
        <v>42500.041550925926</v>
      </c>
      <c r="T3412" s="12">
        <f>(((I3412/60)/60)/24)+DATE(1970,1,1)</f>
        <v>42527.291666666672</v>
      </c>
      <c r="U3412" s="14">
        <f>YEAR(T3412)</f>
        <v>2016</v>
      </c>
    </row>
    <row r="3413" spans="1:21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>ROUND(((E3413 / D3413)*100), 0)</f>
        <v>104</v>
      </c>
      <c r="P3413">
        <f>IF(L3413&lt;&gt;0, ROUND(E3413/L3413, 2), 0)</f>
        <v>199.17</v>
      </c>
      <c r="Q3413" s="5" t="str">
        <f>LEFT(N3413, SEARCH("/",N3413,1)-1)</f>
        <v>theater</v>
      </c>
      <c r="R3413" s="5" t="str">
        <f>RIGHT(N3413, LEN(N3413) - LEN(Q3413) - 1)</f>
        <v>plays</v>
      </c>
      <c r="S3413" s="11">
        <f>(((J3413/60)/60)/24)+DATE(1970,1,1)</f>
        <v>42265.022824074069</v>
      </c>
      <c r="T3413" s="12">
        <f>(((I3413/60)/60)/24)+DATE(1970,1,1)</f>
        <v>42285.022824074069</v>
      </c>
      <c r="U3413" s="14">
        <f>YEAR(T3413)</f>
        <v>2015</v>
      </c>
    </row>
    <row r="3414" spans="1:21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>ROUND(((E3414 / D3414)*100), 0)</f>
        <v>100</v>
      </c>
      <c r="P3414">
        <f>IF(L3414&lt;&gt;0, ROUND(E3414/L3414, 2), 0)</f>
        <v>115.38</v>
      </c>
      <c r="Q3414" s="5" t="str">
        <f>LEFT(N3414, SEARCH("/",N3414,1)-1)</f>
        <v>theater</v>
      </c>
      <c r="R3414" s="5" t="str">
        <f>RIGHT(N3414, LEN(N3414) - LEN(Q3414) - 1)</f>
        <v>plays</v>
      </c>
      <c r="S3414" s="11">
        <f>(((J3414/60)/60)/24)+DATE(1970,1,1)</f>
        <v>41879.959050925929</v>
      </c>
      <c r="T3414" s="12">
        <f>(((I3414/60)/60)/24)+DATE(1970,1,1)</f>
        <v>41909.959050925929</v>
      </c>
      <c r="U3414" s="14">
        <f>YEAR(T3414)</f>
        <v>2014</v>
      </c>
    </row>
    <row r="3415" spans="1:21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>ROUND(((E3415 / D3415)*100), 0)</f>
        <v>130</v>
      </c>
      <c r="P3415">
        <f>IF(L3415&lt;&gt;0, ROUND(E3415/L3415, 2), 0)</f>
        <v>46.43</v>
      </c>
      <c r="Q3415" s="5" t="str">
        <f>LEFT(N3415, SEARCH("/",N3415,1)-1)</f>
        <v>theater</v>
      </c>
      <c r="R3415" s="5" t="str">
        <f>RIGHT(N3415, LEN(N3415) - LEN(Q3415) - 1)</f>
        <v>plays</v>
      </c>
      <c r="S3415" s="11">
        <f>(((J3415/60)/60)/24)+DATE(1970,1,1)</f>
        <v>42053.733078703706</v>
      </c>
      <c r="T3415" s="12">
        <f>(((I3415/60)/60)/24)+DATE(1970,1,1)</f>
        <v>42063.207638888889</v>
      </c>
      <c r="U3415" s="14">
        <f>YEAR(T3415)</f>
        <v>2015</v>
      </c>
    </row>
    <row r="3416" spans="1:21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>ROUND(((E3416 / D3416)*100), 0)</f>
        <v>104</v>
      </c>
      <c r="P3416">
        <f>IF(L3416&lt;&gt;0, ROUND(E3416/L3416, 2), 0)</f>
        <v>70.569999999999993</v>
      </c>
      <c r="Q3416" s="5" t="str">
        <f>LEFT(N3416, SEARCH("/",N3416,1)-1)</f>
        <v>theater</v>
      </c>
      <c r="R3416" s="5" t="str">
        <f>RIGHT(N3416, LEN(N3416) - LEN(Q3416) - 1)</f>
        <v>plays</v>
      </c>
      <c r="S3416" s="11">
        <f>(((J3416/60)/60)/24)+DATE(1970,1,1)</f>
        <v>42675.832465277781</v>
      </c>
      <c r="T3416" s="12">
        <f>(((I3416/60)/60)/24)+DATE(1970,1,1)</f>
        <v>42705.332638888889</v>
      </c>
      <c r="U3416" s="14">
        <f>YEAR(T3416)</f>
        <v>2016</v>
      </c>
    </row>
    <row r="3417" spans="1:21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>ROUND(((E3417 / D3417)*100), 0)</f>
        <v>100</v>
      </c>
      <c r="P3417">
        <f>IF(L3417&lt;&gt;0, ROUND(E3417/L3417, 2), 0)</f>
        <v>22.22</v>
      </c>
      <c r="Q3417" s="5" t="str">
        <f>LEFT(N3417, SEARCH("/",N3417,1)-1)</f>
        <v>theater</v>
      </c>
      <c r="R3417" s="5" t="str">
        <f>RIGHT(N3417, LEN(N3417) - LEN(Q3417) - 1)</f>
        <v>plays</v>
      </c>
      <c r="S3417" s="11">
        <f>(((J3417/60)/60)/24)+DATE(1970,1,1)</f>
        <v>42467.144166666665</v>
      </c>
      <c r="T3417" s="12">
        <f>(((I3417/60)/60)/24)+DATE(1970,1,1)</f>
        <v>42477.979166666672</v>
      </c>
      <c r="U3417" s="14">
        <f>YEAR(T3417)</f>
        <v>2016</v>
      </c>
    </row>
    <row r="3418" spans="1:21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>ROUND(((E3418 / D3418)*100), 0)</f>
        <v>120</v>
      </c>
      <c r="P3418">
        <f>IF(L3418&lt;&gt;0, ROUND(E3418/L3418, 2), 0)</f>
        <v>159.47</v>
      </c>
      <c r="Q3418" s="5" t="str">
        <f>LEFT(N3418, SEARCH("/",N3418,1)-1)</f>
        <v>theater</v>
      </c>
      <c r="R3418" s="5" t="str">
        <f>RIGHT(N3418, LEN(N3418) - LEN(Q3418) - 1)</f>
        <v>plays</v>
      </c>
      <c r="S3418" s="11">
        <f>(((J3418/60)/60)/24)+DATE(1970,1,1)</f>
        <v>42089.412557870368</v>
      </c>
      <c r="T3418" s="12">
        <f>(((I3418/60)/60)/24)+DATE(1970,1,1)</f>
        <v>42117.770833333328</v>
      </c>
      <c r="U3418" s="14">
        <f>YEAR(T3418)</f>
        <v>2015</v>
      </c>
    </row>
    <row r="3419" spans="1:21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>ROUND(((E3419 / D3419)*100), 0)</f>
        <v>100</v>
      </c>
      <c r="P3419">
        <f>IF(L3419&lt;&gt;0, ROUND(E3419/L3419, 2), 0)</f>
        <v>37.78</v>
      </c>
      <c r="Q3419" s="5" t="str">
        <f>LEFT(N3419, SEARCH("/",N3419,1)-1)</f>
        <v>theater</v>
      </c>
      <c r="R3419" s="5" t="str">
        <f>RIGHT(N3419, LEN(N3419) - LEN(Q3419) - 1)</f>
        <v>plays</v>
      </c>
      <c r="S3419" s="11">
        <f>(((J3419/60)/60)/24)+DATE(1970,1,1)</f>
        <v>41894.91375</v>
      </c>
      <c r="T3419" s="12">
        <f>(((I3419/60)/60)/24)+DATE(1970,1,1)</f>
        <v>41938.029861111114</v>
      </c>
      <c r="U3419" s="14">
        <f>YEAR(T3419)</f>
        <v>2014</v>
      </c>
    </row>
    <row r="3420" spans="1:21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>ROUND(((E3420 / D3420)*100), 0)</f>
        <v>101</v>
      </c>
      <c r="P3420">
        <f>IF(L3420&lt;&gt;0, ROUND(E3420/L3420, 2), 0)</f>
        <v>72.05</v>
      </c>
      <c r="Q3420" s="5" t="str">
        <f>LEFT(N3420, SEARCH("/",N3420,1)-1)</f>
        <v>theater</v>
      </c>
      <c r="R3420" s="5" t="str">
        <f>RIGHT(N3420, LEN(N3420) - LEN(Q3420) - 1)</f>
        <v>plays</v>
      </c>
      <c r="S3420" s="11">
        <f>(((J3420/60)/60)/24)+DATE(1970,1,1)</f>
        <v>41752.83457175926</v>
      </c>
      <c r="T3420" s="12">
        <f>(((I3420/60)/60)/24)+DATE(1970,1,1)</f>
        <v>41782.83457175926</v>
      </c>
      <c r="U3420" s="14">
        <f>YEAR(T3420)</f>
        <v>2014</v>
      </c>
    </row>
    <row r="3421" spans="1:21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>ROUND(((E3421 / D3421)*100), 0)</f>
        <v>107</v>
      </c>
      <c r="P3421">
        <f>IF(L3421&lt;&gt;0, ROUND(E3421/L3421, 2), 0)</f>
        <v>63.7</v>
      </c>
      <c r="Q3421" s="5" t="str">
        <f>LEFT(N3421, SEARCH("/",N3421,1)-1)</f>
        <v>theater</v>
      </c>
      <c r="R3421" s="5" t="str">
        <f>RIGHT(N3421, LEN(N3421) - LEN(Q3421) - 1)</f>
        <v>plays</v>
      </c>
      <c r="S3421" s="11">
        <f>(((J3421/60)/60)/24)+DATE(1970,1,1)</f>
        <v>42448.821585648147</v>
      </c>
      <c r="T3421" s="12">
        <f>(((I3421/60)/60)/24)+DATE(1970,1,1)</f>
        <v>42466.895833333328</v>
      </c>
      <c r="U3421" s="14">
        <f>YEAR(T3421)</f>
        <v>2016</v>
      </c>
    </row>
    <row r="3422" spans="1:21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>ROUND(((E3422 / D3422)*100), 0)</f>
        <v>138</v>
      </c>
      <c r="P3422">
        <f>IF(L3422&lt;&gt;0, ROUND(E3422/L3422, 2), 0)</f>
        <v>28.41</v>
      </c>
      <c r="Q3422" s="5" t="str">
        <f>LEFT(N3422, SEARCH("/",N3422,1)-1)</f>
        <v>theater</v>
      </c>
      <c r="R3422" s="5" t="str">
        <f>RIGHT(N3422, LEN(N3422) - LEN(Q3422) - 1)</f>
        <v>plays</v>
      </c>
      <c r="S3422" s="11">
        <f>(((J3422/60)/60)/24)+DATE(1970,1,1)</f>
        <v>42405.090300925927</v>
      </c>
      <c r="T3422" s="12">
        <f>(((I3422/60)/60)/24)+DATE(1970,1,1)</f>
        <v>42414</v>
      </c>
      <c r="U3422" s="14">
        <f>YEAR(T3422)</f>
        <v>2016</v>
      </c>
    </row>
    <row r="3423" spans="1:21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>ROUND(((E3423 / D3423)*100), 0)</f>
        <v>101</v>
      </c>
      <c r="P3423">
        <f>IF(L3423&lt;&gt;0, ROUND(E3423/L3423, 2), 0)</f>
        <v>103.21</v>
      </c>
      <c r="Q3423" s="5" t="str">
        <f>LEFT(N3423, SEARCH("/",N3423,1)-1)</f>
        <v>theater</v>
      </c>
      <c r="R3423" s="5" t="str">
        <f>RIGHT(N3423, LEN(N3423) - LEN(Q3423) - 1)</f>
        <v>plays</v>
      </c>
      <c r="S3423" s="11">
        <f>(((J3423/60)/60)/24)+DATE(1970,1,1)</f>
        <v>42037.791238425925</v>
      </c>
      <c r="T3423" s="12">
        <f>(((I3423/60)/60)/24)+DATE(1970,1,1)</f>
        <v>42067.791238425925</v>
      </c>
      <c r="U3423" s="14">
        <f>YEAR(T3423)</f>
        <v>2015</v>
      </c>
    </row>
    <row r="3424" spans="1:21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>ROUND(((E3424 / D3424)*100), 0)</f>
        <v>109</v>
      </c>
      <c r="P3424">
        <f>IF(L3424&lt;&gt;0, ROUND(E3424/L3424, 2), 0)</f>
        <v>71.150000000000006</v>
      </c>
      <c r="Q3424" s="5" t="str">
        <f>LEFT(N3424, SEARCH("/",N3424,1)-1)</f>
        <v>theater</v>
      </c>
      <c r="R3424" s="5" t="str">
        <f>RIGHT(N3424, LEN(N3424) - LEN(Q3424) - 1)</f>
        <v>plays</v>
      </c>
      <c r="S3424" s="11">
        <f>(((J3424/60)/60)/24)+DATE(1970,1,1)</f>
        <v>42323.562222222223</v>
      </c>
      <c r="T3424" s="12">
        <f>(((I3424/60)/60)/24)+DATE(1970,1,1)</f>
        <v>42352</v>
      </c>
      <c r="U3424" s="14">
        <f>YEAR(T3424)</f>
        <v>2015</v>
      </c>
    </row>
    <row r="3425" spans="1:21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>ROUND(((E3425 / D3425)*100), 0)</f>
        <v>140</v>
      </c>
      <c r="P3425">
        <f>IF(L3425&lt;&gt;0, ROUND(E3425/L3425, 2), 0)</f>
        <v>35</v>
      </c>
      <c r="Q3425" s="5" t="str">
        <f>LEFT(N3425, SEARCH("/",N3425,1)-1)</f>
        <v>theater</v>
      </c>
      <c r="R3425" s="5" t="str">
        <f>RIGHT(N3425, LEN(N3425) - LEN(Q3425) - 1)</f>
        <v>plays</v>
      </c>
      <c r="S3425" s="11">
        <f>(((J3425/60)/60)/24)+DATE(1970,1,1)</f>
        <v>42088.911354166667</v>
      </c>
      <c r="T3425" s="12">
        <f>(((I3425/60)/60)/24)+DATE(1970,1,1)</f>
        <v>42118.911354166667</v>
      </c>
      <c r="U3425" s="14">
        <f>YEAR(T3425)</f>
        <v>2015</v>
      </c>
    </row>
    <row r="3426" spans="1:21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>ROUND(((E3426 / D3426)*100), 0)</f>
        <v>104</v>
      </c>
      <c r="P3426">
        <f>IF(L3426&lt;&gt;0, ROUND(E3426/L3426, 2), 0)</f>
        <v>81.78</v>
      </c>
      <c r="Q3426" s="5" t="str">
        <f>LEFT(N3426, SEARCH("/",N3426,1)-1)</f>
        <v>theater</v>
      </c>
      <c r="R3426" s="5" t="str">
        <f>RIGHT(N3426, LEN(N3426) - LEN(Q3426) - 1)</f>
        <v>plays</v>
      </c>
      <c r="S3426" s="11">
        <f>(((J3426/60)/60)/24)+DATE(1970,1,1)</f>
        <v>42018.676898148144</v>
      </c>
      <c r="T3426" s="12">
        <f>(((I3426/60)/60)/24)+DATE(1970,1,1)</f>
        <v>42040.290972222225</v>
      </c>
      <c r="U3426" s="14">
        <f>YEAR(T3426)</f>
        <v>2015</v>
      </c>
    </row>
    <row r="3427" spans="1:21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>ROUND(((E3427 / D3427)*100), 0)</f>
        <v>103</v>
      </c>
      <c r="P3427">
        <f>IF(L3427&lt;&gt;0, ROUND(E3427/L3427, 2), 0)</f>
        <v>297.02999999999997</v>
      </c>
      <c r="Q3427" s="5" t="str">
        <f>LEFT(N3427, SEARCH("/",N3427,1)-1)</f>
        <v>theater</v>
      </c>
      <c r="R3427" s="5" t="str">
        <f>RIGHT(N3427, LEN(N3427) - LEN(Q3427) - 1)</f>
        <v>plays</v>
      </c>
      <c r="S3427" s="11">
        <f>(((J3427/60)/60)/24)+DATE(1970,1,1)</f>
        <v>41884.617314814815</v>
      </c>
      <c r="T3427" s="12">
        <f>(((I3427/60)/60)/24)+DATE(1970,1,1)</f>
        <v>41916.617314814815</v>
      </c>
      <c r="U3427" s="14">
        <f>YEAR(T3427)</f>
        <v>2014</v>
      </c>
    </row>
    <row r="3428" spans="1:21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>ROUND(((E3428 / D3428)*100), 0)</f>
        <v>108</v>
      </c>
      <c r="P3428">
        <f>IF(L3428&lt;&gt;0, ROUND(E3428/L3428, 2), 0)</f>
        <v>46.61</v>
      </c>
      <c r="Q3428" s="5" t="str">
        <f>LEFT(N3428, SEARCH("/",N3428,1)-1)</f>
        <v>theater</v>
      </c>
      <c r="R3428" s="5" t="str">
        <f>RIGHT(N3428, LEN(N3428) - LEN(Q3428) - 1)</f>
        <v>plays</v>
      </c>
      <c r="S3428" s="11">
        <f>(((J3428/60)/60)/24)+DATE(1970,1,1)</f>
        <v>41884.056747685187</v>
      </c>
      <c r="T3428" s="12">
        <f>(((I3428/60)/60)/24)+DATE(1970,1,1)</f>
        <v>41903.083333333336</v>
      </c>
      <c r="U3428" s="14">
        <f>YEAR(T3428)</f>
        <v>2014</v>
      </c>
    </row>
    <row r="3429" spans="1:21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>ROUND(((E3429 / D3429)*100), 0)</f>
        <v>100</v>
      </c>
      <c r="P3429">
        <f>IF(L3429&lt;&gt;0, ROUND(E3429/L3429, 2), 0)</f>
        <v>51.72</v>
      </c>
      <c r="Q3429" s="5" t="str">
        <f>LEFT(N3429, SEARCH("/",N3429,1)-1)</f>
        <v>theater</v>
      </c>
      <c r="R3429" s="5" t="str">
        <f>RIGHT(N3429, LEN(N3429) - LEN(Q3429) - 1)</f>
        <v>plays</v>
      </c>
      <c r="S3429" s="11">
        <f>(((J3429/60)/60)/24)+DATE(1970,1,1)</f>
        <v>41792.645277777774</v>
      </c>
      <c r="T3429" s="12">
        <f>(((I3429/60)/60)/24)+DATE(1970,1,1)</f>
        <v>41822.645277777774</v>
      </c>
      <c r="U3429" s="14">
        <f>YEAR(T3429)</f>
        <v>2014</v>
      </c>
    </row>
    <row r="3430" spans="1:21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>ROUND(((E3430 / D3430)*100), 0)</f>
        <v>103</v>
      </c>
      <c r="P3430">
        <f>IF(L3430&lt;&gt;0, ROUND(E3430/L3430, 2), 0)</f>
        <v>40.29</v>
      </c>
      <c r="Q3430" s="5" t="str">
        <f>LEFT(N3430, SEARCH("/",N3430,1)-1)</f>
        <v>theater</v>
      </c>
      <c r="R3430" s="5" t="str">
        <f>RIGHT(N3430, LEN(N3430) - LEN(Q3430) - 1)</f>
        <v>plays</v>
      </c>
      <c r="S3430" s="11">
        <f>(((J3430/60)/60)/24)+DATE(1970,1,1)</f>
        <v>42038.720451388886</v>
      </c>
      <c r="T3430" s="12">
        <f>(((I3430/60)/60)/24)+DATE(1970,1,1)</f>
        <v>42063.708333333328</v>
      </c>
      <c r="U3430" s="14">
        <f>YEAR(T3430)</f>
        <v>2015</v>
      </c>
    </row>
    <row r="3431" spans="1:21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>ROUND(((E3431 / D3431)*100), 0)</f>
        <v>130</v>
      </c>
      <c r="P3431">
        <f>IF(L3431&lt;&gt;0, ROUND(E3431/L3431, 2), 0)</f>
        <v>16.25</v>
      </c>
      <c r="Q3431" s="5" t="str">
        <f>LEFT(N3431, SEARCH("/",N3431,1)-1)</f>
        <v>theater</v>
      </c>
      <c r="R3431" s="5" t="str">
        <f>RIGHT(N3431, LEN(N3431) - LEN(Q3431) - 1)</f>
        <v>plays</v>
      </c>
      <c r="S3431" s="11">
        <f>(((J3431/60)/60)/24)+DATE(1970,1,1)</f>
        <v>42662.021539351852</v>
      </c>
      <c r="T3431" s="12">
        <f>(((I3431/60)/60)/24)+DATE(1970,1,1)</f>
        <v>42676.021539351852</v>
      </c>
      <c r="U3431" s="14">
        <f>YEAR(T3431)</f>
        <v>2016</v>
      </c>
    </row>
    <row r="3432" spans="1:21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>ROUND(((E3432 / D3432)*100), 0)</f>
        <v>109</v>
      </c>
      <c r="P3432">
        <f>IF(L3432&lt;&gt;0, ROUND(E3432/L3432, 2), 0)</f>
        <v>30.15</v>
      </c>
      <c r="Q3432" s="5" t="str">
        <f>LEFT(N3432, SEARCH("/",N3432,1)-1)</f>
        <v>theater</v>
      </c>
      <c r="R3432" s="5" t="str">
        <f>RIGHT(N3432, LEN(N3432) - LEN(Q3432) - 1)</f>
        <v>plays</v>
      </c>
      <c r="S3432" s="11">
        <f>(((J3432/60)/60)/24)+DATE(1970,1,1)</f>
        <v>41820.945613425924</v>
      </c>
      <c r="T3432" s="12">
        <f>(((I3432/60)/60)/24)+DATE(1970,1,1)</f>
        <v>41850.945613425924</v>
      </c>
      <c r="U3432" s="14">
        <f>YEAR(T3432)</f>
        <v>2014</v>
      </c>
    </row>
    <row r="3433" spans="1:21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>ROUND(((E3433 / D3433)*100), 0)</f>
        <v>100</v>
      </c>
      <c r="P3433">
        <f>IF(L3433&lt;&gt;0, ROUND(E3433/L3433, 2), 0)</f>
        <v>95.24</v>
      </c>
      <c r="Q3433" s="5" t="str">
        <f>LEFT(N3433, SEARCH("/",N3433,1)-1)</f>
        <v>theater</v>
      </c>
      <c r="R3433" s="5" t="str">
        <f>RIGHT(N3433, LEN(N3433) - LEN(Q3433) - 1)</f>
        <v>plays</v>
      </c>
      <c r="S3433" s="11">
        <f>(((J3433/60)/60)/24)+DATE(1970,1,1)</f>
        <v>41839.730937500004</v>
      </c>
      <c r="T3433" s="12">
        <f>(((I3433/60)/60)/24)+DATE(1970,1,1)</f>
        <v>41869.730937500004</v>
      </c>
      <c r="U3433" s="14">
        <f>YEAR(T3433)</f>
        <v>2014</v>
      </c>
    </row>
    <row r="3434" spans="1:21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>ROUND(((E3434 / D3434)*100), 0)</f>
        <v>110</v>
      </c>
      <c r="P3434">
        <f>IF(L3434&lt;&gt;0, ROUND(E3434/L3434, 2), 0)</f>
        <v>52.21</v>
      </c>
      <c r="Q3434" s="5" t="str">
        <f>LEFT(N3434, SEARCH("/",N3434,1)-1)</f>
        <v>theater</v>
      </c>
      <c r="R3434" s="5" t="str">
        <f>RIGHT(N3434, LEN(N3434) - LEN(Q3434) - 1)</f>
        <v>plays</v>
      </c>
      <c r="S3434" s="11">
        <f>(((J3434/60)/60)/24)+DATE(1970,1,1)</f>
        <v>42380.581180555557</v>
      </c>
      <c r="T3434" s="12">
        <f>(((I3434/60)/60)/24)+DATE(1970,1,1)</f>
        <v>42405.916666666672</v>
      </c>
      <c r="U3434" s="14">
        <f>YEAR(T3434)</f>
        <v>2016</v>
      </c>
    </row>
    <row r="3435" spans="1:21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>ROUND(((E3435 / D3435)*100), 0)</f>
        <v>100</v>
      </c>
      <c r="P3435">
        <f>IF(L3435&lt;&gt;0, ROUND(E3435/L3435, 2), 0)</f>
        <v>134.15</v>
      </c>
      <c r="Q3435" s="5" t="str">
        <f>LEFT(N3435, SEARCH("/",N3435,1)-1)</f>
        <v>theater</v>
      </c>
      <c r="R3435" s="5" t="str">
        <f>RIGHT(N3435, LEN(N3435) - LEN(Q3435) - 1)</f>
        <v>plays</v>
      </c>
      <c r="S3435" s="11">
        <f>(((J3435/60)/60)/24)+DATE(1970,1,1)</f>
        <v>41776.063136574077</v>
      </c>
      <c r="T3435" s="12">
        <f>(((I3435/60)/60)/24)+DATE(1970,1,1)</f>
        <v>41807.125</v>
      </c>
      <c r="U3435" s="14">
        <f>YEAR(T3435)</f>
        <v>2014</v>
      </c>
    </row>
    <row r="3436" spans="1:21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>ROUND(((E3436 / D3436)*100), 0)</f>
        <v>106</v>
      </c>
      <c r="P3436">
        <f>IF(L3436&lt;&gt;0, ROUND(E3436/L3436, 2), 0)</f>
        <v>62.83</v>
      </c>
      <c r="Q3436" s="5" t="str">
        <f>LEFT(N3436, SEARCH("/",N3436,1)-1)</f>
        <v>theater</v>
      </c>
      <c r="R3436" s="5" t="str">
        <f>RIGHT(N3436, LEN(N3436) - LEN(Q3436) - 1)</f>
        <v>plays</v>
      </c>
      <c r="S3436" s="11">
        <f>(((J3436/60)/60)/24)+DATE(1970,1,1)</f>
        <v>41800.380428240744</v>
      </c>
      <c r="T3436" s="12">
        <f>(((I3436/60)/60)/24)+DATE(1970,1,1)</f>
        <v>41830.380428240744</v>
      </c>
      <c r="U3436" s="14">
        <f>YEAR(T3436)</f>
        <v>2014</v>
      </c>
    </row>
    <row r="3437" spans="1:21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>ROUND(((E3437 / D3437)*100), 0)</f>
        <v>112</v>
      </c>
      <c r="P3437">
        <f>IF(L3437&lt;&gt;0, ROUND(E3437/L3437, 2), 0)</f>
        <v>58.95</v>
      </c>
      <c r="Q3437" s="5" t="str">
        <f>LEFT(N3437, SEARCH("/",N3437,1)-1)</f>
        <v>theater</v>
      </c>
      <c r="R3437" s="5" t="str">
        <f>RIGHT(N3437, LEN(N3437) - LEN(Q3437) - 1)</f>
        <v>plays</v>
      </c>
      <c r="S3437" s="11">
        <f>(((J3437/60)/60)/24)+DATE(1970,1,1)</f>
        <v>42572.61681712963</v>
      </c>
      <c r="T3437" s="12">
        <f>(((I3437/60)/60)/24)+DATE(1970,1,1)</f>
        <v>42589.125</v>
      </c>
      <c r="U3437" s="14">
        <f>YEAR(T3437)</f>
        <v>2016</v>
      </c>
    </row>
    <row r="3438" spans="1:21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>ROUND(((E3438 / D3438)*100), 0)</f>
        <v>106</v>
      </c>
      <c r="P3438">
        <f>IF(L3438&lt;&gt;0, ROUND(E3438/L3438, 2), 0)</f>
        <v>143.11000000000001</v>
      </c>
      <c r="Q3438" s="5" t="str">
        <f>LEFT(N3438, SEARCH("/",N3438,1)-1)</f>
        <v>theater</v>
      </c>
      <c r="R3438" s="5" t="str">
        <f>RIGHT(N3438, LEN(N3438) - LEN(Q3438) - 1)</f>
        <v>plays</v>
      </c>
      <c r="S3438" s="11">
        <f>(((J3438/60)/60)/24)+DATE(1970,1,1)</f>
        <v>41851.541585648149</v>
      </c>
      <c r="T3438" s="12">
        <f>(((I3438/60)/60)/24)+DATE(1970,1,1)</f>
        <v>41872.686111111114</v>
      </c>
      <c r="U3438" s="14">
        <f>YEAR(T3438)</f>
        <v>2014</v>
      </c>
    </row>
    <row r="3439" spans="1:21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>ROUND(((E3439 / D3439)*100), 0)</f>
        <v>101</v>
      </c>
      <c r="P3439">
        <f>IF(L3439&lt;&gt;0, ROUND(E3439/L3439, 2), 0)</f>
        <v>84.17</v>
      </c>
      <c r="Q3439" s="5" t="str">
        <f>LEFT(N3439, SEARCH("/",N3439,1)-1)</f>
        <v>theater</v>
      </c>
      <c r="R3439" s="5" t="str">
        <f>RIGHT(N3439, LEN(N3439) - LEN(Q3439) - 1)</f>
        <v>plays</v>
      </c>
      <c r="S3439" s="11">
        <f>(((J3439/60)/60)/24)+DATE(1970,1,1)</f>
        <v>42205.710879629631</v>
      </c>
      <c r="T3439" s="12">
        <f>(((I3439/60)/60)/24)+DATE(1970,1,1)</f>
        <v>42235.710879629631</v>
      </c>
      <c r="U3439" s="14">
        <f>YEAR(T3439)</f>
        <v>2015</v>
      </c>
    </row>
    <row r="3440" spans="1:21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>ROUND(((E3440 / D3440)*100), 0)</f>
        <v>104</v>
      </c>
      <c r="P3440">
        <f>IF(L3440&lt;&gt;0, ROUND(E3440/L3440, 2), 0)</f>
        <v>186.07</v>
      </c>
      <c r="Q3440" s="5" t="str">
        <f>LEFT(N3440, SEARCH("/",N3440,1)-1)</f>
        <v>theater</v>
      </c>
      <c r="R3440" s="5" t="str">
        <f>RIGHT(N3440, LEN(N3440) - LEN(Q3440) - 1)</f>
        <v>plays</v>
      </c>
      <c r="S3440" s="11">
        <f>(((J3440/60)/60)/24)+DATE(1970,1,1)</f>
        <v>42100.927858796291</v>
      </c>
      <c r="T3440" s="12">
        <f>(((I3440/60)/60)/24)+DATE(1970,1,1)</f>
        <v>42126.875</v>
      </c>
      <c r="U3440" s="14">
        <f>YEAR(T3440)</f>
        <v>2015</v>
      </c>
    </row>
    <row r="3441" spans="1:21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>ROUND(((E3441 / D3441)*100), 0)</f>
        <v>135</v>
      </c>
      <c r="P3441">
        <f>IF(L3441&lt;&gt;0, ROUND(E3441/L3441, 2), 0)</f>
        <v>89.79</v>
      </c>
      <c r="Q3441" s="5" t="str">
        <f>LEFT(N3441, SEARCH("/",N3441,1)-1)</f>
        <v>theater</v>
      </c>
      <c r="R3441" s="5" t="str">
        <f>RIGHT(N3441, LEN(N3441) - LEN(Q3441) - 1)</f>
        <v>plays</v>
      </c>
      <c r="S3441" s="11">
        <f>(((J3441/60)/60)/24)+DATE(1970,1,1)</f>
        <v>42374.911226851851</v>
      </c>
      <c r="T3441" s="12">
        <f>(((I3441/60)/60)/24)+DATE(1970,1,1)</f>
        <v>42388.207638888889</v>
      </c>
      <c r="U3441" s="14">
        <f>YEAR(T3441)</f>
        <v>2016</v>
      </c>
    </row>
    <row r="3442" spans="1:21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>ROUND(((E3442 / D3442)*100), 0)</f>
        <v>105</v>
      </c>
      <c r="P3442">
        <f>IF(L3442&lt;&gt;0, ROUND(E3442/L3442, 2), 0)</f>
        <v>64.16</v>
      </c>
      <c r="Q3442" s="5" t="str">
        <f>LEFT(N3442, SEARCH("/",N3442,1)-1)</f>
        <v>theater</v>
      </c>
      <c r="R3442" s="5" t="str">
        <f>RIGHT(N3442, LEN(N3442) - LEN(Q3442) - 1)</f>
        <v>plays</v>
      </c>
      <c r="S3442" s="11">
        <f>(((J3442/60)/60)/24)+DATE(1970,1,1)</f>
        <v>41809.12300925926</v>
      </c>
      <c r="T3442" s="12">
        <f>(((I3442/60)/60)/24)+DATE(1970,1,1)</f>
        <v>41831.677083333336</v>
      </c>
      <c r="U3442" s="14">
        <f>YEAR(T3442)</f>
        <v>2014</v>
      </c>
    </row>
    <row r="3443" spans="1:21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>ROUND(((E3443 / D3443)*100), 0)</f>
        <v>103</v>
      </c>
      <c r="P3443">
        <f>IF(L3443&lt;&gt;0, ROUND(E3443/L3443, 2), 0)</f>
        <v>59.65</v>
      </c>
      <c r="Q3443" s="5" t="str">
        <f>LEFT(N3443, SEARCH("/",N3443,1)-1)</f>
        <v>theater</v>
      </c>
      <c r="R3443" s="5" t="str">
        <f>RIGHT(N3443, LEN(N3443) - LEN(Q3443) - 1)</f>
        <v>plays</v>
      </c>
      <c r="S3443" s="11">
        <f>(((J3443/60)/60)/24)+DATE(1970,1,1)</f>
        <v>42294.429641203707</v>
      </c>
      <c r="T3443" s="12">
        <f>(((I3443/60)/60)/24)+DATE(1970,1,1)</f>
        <v>42321.845138888893</v>
      </c>
      <c r="U3443" s="14">
        <f>YEAR(T3443)</f>
        <v>2015</v>
      </c>
    </row>
    <row r="3444" spans="1:21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>ROUND(((E3444 / D3444)*100), 0)</f>
        <v>100</v>
      </c>
      <c r="P3444">
        <f>IF(L3444&lt;&gt;0, ROUND(E3444/L3444, 2), 0)</f>
        <v>31.25</v>
      </c>
      <c r="Q3444" s="5" t="str">
        <f>LEFT(N3444, SEARCH("/",N3444,1)-1)</f>
        <v>theater</v>
      </c>
      <c r="R3444" s="5" t="str">
        <f>RIGHT(N3444, LEN(N3444) - LEN(Q3444) - 1)</f>
        <v>plays</v>
      </c>
      <c r="S3444" s="11">
        <f>(((J3444/60)/60)/24)+DATE(1970,1,1)</f>
        <v>42124.841111111105</v>
      </c>
      <c r="T3444" s="12">
        <f>(((I3444/60)/60)/24)+DATE(1970,1,1)</f>
        <v>42154.841111111105</v>
      </c>
      <c r="U3444" s="14">
        <f>YEAR(T3444)</f>
        <v>2015</v>
      </c>
    </row>
    <row r="3445" spans="1:21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>ROUND(((E3445 / D3445)*100), 0)</f>
        <v>186</v>
      </c>
      <c r="P3445">
        <f>IF(L3445&lt;&gt;0, ROUND(E3445/L3445, 2), 0)</f>
        <v>41.22</v>
      </c>
      <c r="Q3445" s="5" t="str">
        <f>LEFT(N3445, SEARCH("/",N3445,1)-1)</f>
        <v>theater</v>
      </c>
      <c r="R3445" s="5" t="str">
        <f>RIGHT(N3445, LEN(N3445) - LEN(Q3445) - 1)</f>
        <v>plays</v>
      </c>
      <c r="S3445" s="11">
        <f>(((J3445/60)/60)/24)+DATE(1970,1,1)</f>
        <v>41861.524837962963</v>
      </c>
      <c r="T3445" s="12">
        <f>(((I3445/60)/60)/24)+DATE(1970,1,1)</f>
        <v>41891.524837962963</v>
      </c>
      <c r="U3445" s="14">
        <f>YEAR(T3445)</f>
        <v>2014</v>
      </c>
    </row>
    <row r="3446" spans="1:21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>ROUND(((E3446 / D3446)*100), 0)</f>
        <v>289</v>
      </c>
      <c r="P3446">
        <f>IF(L3446&lt;&gt;0, ROUND(E3446/L3446, 2), 0)</f>
        <v>43.35</v>
      </c>
      <c r="Q3446" s="5" t="str">
        <f>LEFT(N3446, SEARCH("/",N3446,1)-1)</f>
        <v>theater</v>
      </c>
      <c r="R3446" s="5" t="str">
        <f>RIGHT(N3446, LEN(N3446) - LEN(Q3446) - 1)</f>
        <v>plays</v>
      </c>
      <c r="S3446" s="11">
        <f>(((J3446/60)/60)/24)+DATE(1970,1,1)</f>
        <v>42521.291504629626</v>
      </c>
      <c r="T3446" s="12">
        <f>(((I3446/60)/60)/24)+DATE(1970,1,1)</f>
        <v>42529.582638888889</v>
      </c>
      <c r="U3446" s="14">
        <f>YEAR(T3446)</f>
        <v>2016</v>
      </c>
    </row>
    <row r="3447" spans="1:21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>ROUND(((E3447 / D3447)*100), 0)</f>
        <v>100</v>
      </c>
      <c r="P3447">
        <f>IF(L3447&lt;&gt;0, ROUND(E3447/L3447, 2), 0)</f>
        <v>64.52</v>
      </c>
      <c r="Q3447" s="5" t="str">
        <f>LEFT(N3447, SEARCH("/",N3447,1)-1)</f>
        <v>theater</v>
      </c>
      <c r="R3447" s="5" t="str">
        <f>RIGHT(N3447, LEN(N3447) - LEN(Q3447) - 1)</f>
        <v>plays</v>
      </c>
      <c r="S3447" s="11">
        <f>(((J3447/60)/60)/24)+DATE(1970,1,1)</f>
        <v>42272.530509259261</v>
      </c>
      <c r="T3447" s="12">
        <f>(((I3447/60)/60)/24)+DATE(1970,1,1)</f>
        <v>42300.530509259261</v>
      </c>
      <c r="U3447" s="14">
        <f>YEAR(T3447)</f>
        <v>2015</v>
      </c>
    </row>
    <row r="3448" spans="1:21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>ROUND(((E3448 / D3448)*100), 0)</f>
        <v>108</v>
      </c>
      <c r="P3448">
        <f>IF(L3448&lt;&gt;0, ROUND(E3448/L3448, 2), 0)</f>
        <v>43.28</v>
      </c>
      <c r="Q3448" s="5" t="str">
        <f>LEFT(N3448, SEARCH("/",N3448,1)-1)</f>
        <v>theater</v>
      </c>
      <c r="R3448" s="5" t="str">
        <f>RIGHT(N3448, LEN(N3448) - LEN(Q3448) - 1)</f>
        <v>plays</v>
      </c>
      <c r="S3448" s="11">
        <f>(((J3448/60)/60)/24)+DATE(1970,1,1)</f>
        <v>42016.832465277781</v>
      </c>
      <c r="T3448" s="12">
        <f>(((I3448/60)/60)/24)+DATE(1970,1,1)</f>
        <v>42040.513888888891</v>
      </c>
      <c r="U3448" s="14">
        <f>YEAR(T3448)</f>
        <v>2015</v>
      </c>
    </row>
    <row r="3449" spans="1:21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>ROUND(((E3449 / D3449)*100), 0)</f>
        <v>108</v>
      </c>
      <c r="P3449">
        <f>IF(L3449&lt;&gt;0, ROUND(E3449/L3449, 2), 0)</f>
        <v>77</v>
      </c>
      <c r="Q3449" s="5" t="str">
        <f>LEFT(N3449, SEARCH("/",N3449,1)-1)</f>
        <v>theater</v>
      </c>
      <c r="R3449" s="5" t="str">
        <f>RIGHT(N3449, LEN(N3449) - LEN(Q3449) - 1)</f>
        <v>plays</v>
      </c>
      <c r="S3449" s="11">
        <f>(((J3449/60)/60)/24)+DATE(1970,1,1)</f>
        <v>42402.889027777783</v>
      </c>
      <c r="T3449" s="12">
        <f>(((I3449/60)/60)/24)+DATE(1970,1,1)</f>
        <v>42447.847361111111</v>
      </c>
      <c r="U3449" s="14">
        <f>YEAR(T3449)</f>
        <v>2016</v>
      </c>
    </row>
    <row r="3450" spans="1:21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>ROUND(((E3450 / D3450)*100), 0)</f>
        <v>110</v>
      </c>
      <c r="P3450">
        <f>IF(L3450&lt;&gt;0, ROUND(E3450/L3450, 2), 0)</f>
        <v>51.22</v>
      </c>
      <c r="Q3450" s="5" t="str">
        <f>LEFT(N3450, SEARCH("/",N3450,1)-1)</f>
        <v>theater</v>
      </c>
      <c r="R3450" s="5" t="str">
        <f>RIGHT(N3450, LEN(N3450) - LEN(Q3450) - 1)</f>
        <v>plays</v>
      </c>
      <c r="S3450" s="11">
        <f>(((J3450/60)/60)/24)+DATE(1970,1,1)</f>
        <v>41960.119085648148</v>
      </c>
      <c r="T3450" s="12">
        <f>(((I3450/60)/60)/24)+DATE(1970,1,1)</f>
        <v>41990.119085648148</v>
      </c>
      <c r="U3450" s="14">
        <f>YEAR(T3450)</f>
        <v>2014</v>
      </c>
    </row>
    <row r="3451" spans="1:21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>ROUND(((E3451 / D3451)*100), 0)</f>
        <v>171</v>
      </c>
      <c r="P3451">
        <f>IF(L3451&lt;&gt;0, ROUND(E3451/L3451, 2), 0)</f>
        <v>68.25</v>
      </c>
      <c r="Q3451" s="5" t="str">
        <f>LEFT(N3451, SEARCH("/",N3451,1)-1)</f>
        <v>theater</v>
      </c>
      <c r="R3451" s="5" t="str">
        <f>RIGHT(N3451, LEN(N3451) - LEN(Q3451) - 1)</f>
        <v>plays</v>
      </c>
      <c r="S3451" s="11">
        <f>(((J3451/60)/60)/24)+DATE(1970,1,1)</f>
        <v>42532.052523148144</v>
      </c>
      <c r="T3451" s="12">
        <f>(((I3451/60)/60)/24)+DATE(1970,1,1)</f>
        <v>42560.166666666672</v>
      </c>
      <c r="U3451" s="14">
        <f>YEAR(T3451)</f>
        <v>2016</v>
      </c>
    </row>
    <row r="3452" spans="1:21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>ROUND(((E3452 / D3452)*100), 0)</f>
        <v>152</v>
      </c>
      <c r="P3452">
        <f>IF(L3452&lt;&gt;0, ROUND(E3452/L3452, 2), 0)</f>
        <v>19.489999999999998</v>
      </c>
      <c r="Q3452" s="5" t="str">
        <f>LEFT(N3452, SEARCH("/",N3452,1)-1)</f>
        <v>theater</v>
      </c>
      <c r="R3452" s="5" t="str">
        <f>RIGHT(N3452, LEN(N3452) - LEN(Q3452) - 1)</f>
        <v>plays</v>
      </c>
      <c r="S3452" s="11">
        <f>(((J3452/60)/60)/24)+DATE(1970,1,1)</f>
        <v>42036.704525462963</v>
      </c>
      <c r="T3452" s="12">
        <f>(((I3452/60)/60)/24)+DATE(1970,1,1)</f>
        <v>42096.662858796291</v>
      </c>
      <c r="U3452" s="14">
        <f>YEAR(T3452)</f>
        <v>2015</v>
      </c>
    </row>
    <row r="3453" spans="1:21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>ROUND(((E3453 / D3453)*100), 0)</f>
        <v>101</v>
      </c>
      <c r="P3453">
        <f>IF(L3453&lt;&gt;0, ROUND(E3453/L3453, 2), 0)</f>
        <v>41.13</v>
      </c>
      <c r="Q3453" s="5" t="str">
        <f>LEFT(N3453, SEARCH("/",N3453,1)-1)</f>
        <v>theater</v>
      </c>
      <c r="R3453" s="5" t="str">
        <f>RIGHT(N3453, LEN(N3453) - LEN(Q3453) - 1)</f>
        <v>plays</v>
      </c>
      <c r="S3453" s="11">
        <f>(((J3453/60)/60)/24)+DATE(1970,1,1)</f>
        <v>42088.723692129628</v>
      </c>
      <c r="T3453" s="12">
        <f>(((I3453/60)/60)/24)+DATE(1970,1,1)</f>
        <v>42115.723692129628</v>
      </c>
      <c r="U3453" s="14">
        <f>YEAR(T3453)</f>
        <v>2015</v>
      </c>
    </row>
    <row r="3454" spans="1:21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>ROUND(((E3454 / D3454)*100), 0)</f>
        <v>153</v>
      </c>
      <c r="P3454">
        <f>IF(L3454&lt;&gt;0, ROUND(E3454/L3454, 2), 0)</f>
        <v>41.41</v>
      </c>
      <c r="Q3454" s="5" t="str">
        <f>LEFT(N3454, SEARCH("/",N3454,1)-1)</f>
        <v>theater</v>
      </c>
      <c r="R3454" s="5" t="str">
        <f>RIGHT(N3454, LEN(N3454) - LEN(Q3454) - 1)</f>
        <v>plays</v>
      </c>
      <c r="S3454" s="11">
        <f>(((J3454/60)/60)/24)+DATE(1970,1,1)</f>
        <v>41820.639189814814</v>
      </c>
      <c r="T3454" s="12">
        <f>(((I3454/60)/60)/24)+DATE(1970,1,1)</f>
        <v>41843.165972222225</v>
      </c>
      <c r="U3454" s="14">
        <f>YEAR(T3454)</f>
        <v>2014</v>
      </c>
    </row>
    <row r="3455" spans="1:21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>ROUND(((E3455 / D3455)*100), 0)</f>
        <v>128</v>
      </c>
      <c r="P3455">
        <f>IF(L3455&lt;&gt;0, ROUND(E3455/L3455, 2), 0)</f>
        <v>27.5</v>
      </c>
      <c r="Q3455" s="5" t="str">
        <f>LEFT(N3455, SEARCH("/",N3455,1)-1)</f>
        <v>theater</v>
      </c>
      <c r="R3455" s="5" t="str">
        <f>RIGHT(N3455, LEN(N3455) - LEN(Q3455) - 1)</f>
        <v>plays</v>
      </c>
      <c r="S3455" s="11">
        <f>(((J3455/60)/60)/24)+DATE(1970,1,1)</f>
        <v>42535.97865740741</v>
      </c>
      <c r="T3455" s="12">
        <f>(((I3455/60)/60)/24)+DATE(1970,1,1)</f>
        <v>42595.97865740741</v>
      </c>
      <c r="U3455" s="14">
        <f>YEAR(T3455)</f>
        <v>2016</v>
      </c>
    </row>
    <row r="3456" spans="1:21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>ROUND(((E3456 / D3456)*100), 0)</f>
        <v>101</v>
      </c>
      <c r="P3456">
        <f>IF(L3456&lt;&gt;0, ROUND(E3456/L3456, 2), 0)</f>
        <v>33.57</v>
      </c>
      <c r="Q3456" s="5" t="str">
        <f>LEFT(N3456, SEARCH("/",N3456,1)-1)</f>
        <v>theater</v>
      </c>
      <c r="R3456" s="5" t="str">
        <f>RIGHT(N3456, LEN(N3456) - LEN(Q3456) - 1)</f>
        <v>plays</v>
      </c>
      <c r="S3456" s="11">
        <f>(((J3456/60)/60)/24)+DATE(1970,1,1)</f>
        <v>41821.698599537034</v>
      </c>
      <c r="T3456" s="12">
        <f>(((I3456/60)/60)/24)+DATE(1970,1,1)</f>
        <v>41851.698599537034</v>
      </c>
      <c r="U3456" s="14">
        <f>YEAR(T3456)</f>
        <v>2014</v>
      </c>
    </row>
    <row r="3457" spans="1:21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>ROUND(((E3457 / D3457)*100), 0)</f>
        <v>101</v>
      </c>
      <c r="P3457">
        <f>IF(L3457&lt;&gt;0, ROUND(E3457/L3457, 2), 0)</f>
        <v>145.87</v>
      </c>
      <c r="Q3457" s="5" t="str">
        <f>LEFT(N3457, SEARCH("/",N3457,1)-1)</f>
        <v>theater</v>
      </c>
      <c r="R3457" s="5" t="str">
        <f>RIGHT(N3457, LEN(N3457) - LEN(Q3457) - 1)</f>
        <v>plays</v>
      </c>
      <c r="S3457" s="11">
        <f>(((J3457/60)/60)/24)+DATE(1970,1,1)</f>
        <v>42626.7503125</v>
      </c>
      <c r="T3457" s="12">
        <f>(((I3457/60)/60)/24)+DATE(1970,1,1)</f>
        <v>42656.7503125</v>
      </c>
      <c r="U3457" s="14">
        <f>YEAR(T3457)</f>
        <v>2016</v>
      </c>
    </row>
    <row r="3458" spans="1:21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>ROUND(((E3458 / D3458)*100), 0)</f>
        <v>191</v>
      </c>
      <c r="P3458">
        <f>IF(L3458&lt;&gt;0, ROUND(E3458/L3458, 2), 0)</f>
        <v>358.69</v>
      </c>
      <c r="Q3458" s="5" t="str">
        <f>LEFT(N3458, SEARCH("/",N3458,1)-1)</f>
        <v>theater</v>
      </c>
      <c r="R3458" s="5" t="str">
        <f>RIGHT(N3458, LEN(N3458) - LEN(Q3458) - 1)</f>
        <v>plays</v>
      </c>
      <c r="S3458" s="11">
        <f>(((J3458/60)/60)/24)+DATE(1970,1,1)</f>
        <v>41821.205636574072</v>
      </c>
      <c r="T3458" s="12">
        <f>(((I3458/60)/60)/24)+DATE(1970,1,1)</f>
        <v>41852.290972222225</v>
      </c>
      <c r="U3458" s="14">
        <f>YEAR(T3458)</f>
        <v>2014</v>
      </c>
    </row>
    <row r="3459" spans="1:21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>ROUND(((E3459 / D3459)*100), 0)</f>
        <v>140</v>
      </c>
      <c r="P3459">
        <f>IF(L3459&lt;&gt;0, ROUND(E3459/L3459, 2), 0)</f>
        <v>50.98</v>
      </c>
      <c r="Q3459" s="5" t="str">
        <f>LEFT(N3459, SEARCH("/",N3459,1)-1)</f>
        <v>theater</v>
      </c>
      <c r="R3459" s="5" t="str">
        <f>RIGHT(N3459, LEN(N3459) - LEN(Q3459) - 1)</f>
        <v>plays</v>
      </c>
      <c r="S3459" s="11">
        <f>(((J3459/60)/60)/24)+DATE(1970,1,1)</f>
        <v>42016.706678240742</v>
      </c>
      <c r="T3459" s="12">
        <f>(((I3459/60)/60)/24)+DATE(1970,1,1)</f>
        <v>42047.249305555553</v>
      </c>
      <c r="U3459" s="14">
        <f>YEAR(T3459)</f>
        <v>2015</v>
      </c>
    </row>
    <row r="3460" spans="1:21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>ROUND(((E3460 / D3460)*100), 0)</f>
        <v>124</v>
      </c>
      <c r="P3460">
        <f>IF(L3460&lt;&gt;0, ROUND(E3460/L3460, 2), 0)</f>
        <v>45.04</v>
      </c>
      <c r="Q3460" s="5" t="str">
        <f>LEFT(N3460, SEARCH("/",N3460,1)-1)</f>
        <v>theater</v>
      </c>
      <c r="R3460" s="5" t="str">
        <f>RIGHT(N3460, LEN(N3460) - LEN(Q3460) - 1)</f>
        <v>plays</v>
      </c>
      <c r="S3460" s="11">
        <f>(((J3460/60)/60)/24)+DATE(1970,1,1)</f>
        <v>42011.202581018515</v>
      </c>
      <c r="T3460" s="12">
        <f>(((I3460/60)/60)/24)+DATE(1970,1,1)</f>
        <v>42038.185416666667</v>
      </c>
      <c r="U3460" s="14">
        <f>YEAR(T3460)</f>
        <v>2015</v>
      </c>
    </row>
    <row r="3461" spans="1:21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>ROUND(((E3461 / D3461)*100), 0)</f>
        <v>126</v>
      </c>
      <c r="P3461">
        <f>IF(L3461&lt;&gt;0, ROUND(E3461/L3461, 2), 0)</f>
        <v>17.53</v>
      </c>
      <c r="Q3461" s="5" t="str">
        <f>LEFT(N3461, SEARCH("/",N3461,1)-1)</f>
        <v>theater</v>
      </c>
      <c r="R3461" s="5" t="str">
        <f>RIGHT(N3461, LEN(N3461) - LEN(Q3461) - 1)</f>
        <v>plays</v>
      </c>
      <c r="S3461" s="11">
        <f>(((J3461/60)/60)/24)+DATE(1970,1,1)</f>
        <v>42480.479861111111</v>
      </c>
      <c r="T3461" s="12">
        <f>(((I3461/60)/60)/24)+DATE(1970,1,1)</f>
        <v>42510.479861111111</v>
      </c>
      <c r="U3461" s="14">
        <f>YEAR(T3461)</f>
        <v>2016</v>
      </c>
    </row>
    <row r="3462" spans="1:21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>ROUND(((E3462 / D3462)*100), 0)</f>
        <v>190</v>
      </c>
      <c r="P3462">
        <f>IF(L3462&lt;&gt;0, ROUND(E3462/L3462, 2), 0)</f>
        <v>50</v>
      </c>
      <c r="Q3462" s="5" t="str">
        <f>LEFT(N3462, SEARCH("/",N3462,1)-1)</f>
        <v>theater</v>
      </c>
      <c r="R3462" s="5" t="str">
        <f>RIGHT(N3462, LEN(N3462) - LEN(Q3462) - 1)</f>
        <v>plays</v>
      </c>
      <c r="S3462" s="11">
        <f>(((J3462/60)/60)/24)+DATE(1970,1,1)</f>
        <v>41852.527222222219</v>
      </c>
      <c r="T3462" s="12">
        <f>(((I3462/60)/60)/24)+DATE(1970,1,1)</f>
        <v>41866.527222222219</v>
      </c>
      <c r="U3462" s="14">
        <f>YEAR(T3462)</f>
        <v>2014</v>
      </c>
    </row>
    <row r="3463" spans="1:21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>ROUND(((E3463 / D3463)*100), 0)</f>
        <v>139</v>
      </c>
      <c r="P3463">
        <f>IF(L3463&lt;&gt;0, ROUND(E3463/L3463, 2), 0)</f>
        <v>57.92</v>
      </c>
      <c r="Q3463" s="5" t="str">
        <f>LEFT(N3463, SEARCH("/",N3463,1)-1)</f>
        <v>theater</v>
      </c>
      <c r="R3463" s="5" t="str">
        <f>RIGHT(N3463, LEN(N3463) - LEN(Q3463) - 1)</f>
        <v>plays</v>
      </c>
      <c r="S3463" s="11">
        <f>(((J3463/60)/60)/24)+DATE(1970,1,1)</f>
        <v>42643.632858796293</v>
      </c>
      <c r="T3463" s="12">
        <f>(((I3463/60)/60)/24)+DATE(1970,1,1)</f>
        <v>42672.125</v>
      </c>
      <c r="U3463" s="14">
        <f>YEAR(T3463)</f>
        <v>2016</v>
      </c>
    </row>
    <row r="3464" spans="1:21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>ROUND(((E3464 / D3464)*100), 0)</f>
        <v>202</v>
      </c>
      <c r="P3464">
        <f>IF(L3464&lt;&gt;0, ROUND(E3464/L3464, 2), 0)</f>
        <v>29.71</v>
      </c>
      <c r="Q3464" s="5" t="str">
        <f>LEFT(N3464, SEARCH("/",N3464,1)-1)</f>
        <v>theater</v>
      </c>
      <c r="R3464" s="5" t="str">
        <f>RIGHT(N3464, LEN(N3464) - LEN(Q3464) - 1)</f>
        <v>plays</v>
      </c>
      <c r="S3464" s="11">
        <f>(((J3464/60)/60)/24)+DATE(1970,1,1)</f>
        <v>42179.898472222223</v>
      </c>
      <c r="T3464" s="12">
        <f>(((I3464/60)/60)/24)+DATE(1970,1,1)</f>
        <v>42195.75</v>
      </c>
      <c r="U3464" s="14">
        <f>YEAR(T3464)</f>
        <v>2015</v>
      </c>
    </row>
    <row r="3465" spans="1:21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>ROUND(((E3465 / D3465)*100), 0)</f>
        <v>103</v>
      </c>
      <c r="P3465">
        <f>IF(L3465&lt;&gt;0, ROUND(E3465/L3465, 2), 0)</f>
        <v>90.68</v>
      </c>
      <c r="Q3465" s="5" t="str">
        <f>LEFT(N3465, SEARCH("/",N3465,1)-1)</f>
        <v>theater</v>
      </c>
      <c r="R3465" s="5" t="str">
        <f>RIGHT(N3465, LEN(N3465) - LEN(Q3465) - 1)</f>
        <v>plays</v>
      </c>
      <c r="S3465" s="11">
        <f>(((J3465/60)/60)/24)+DATE(1970,1,1)</f>
        <v>42612.918807870374</v>
      </c>
      <c r="T3465" s="12">
        <f>(((I3465/60)/60)/24)+DATE(1970,1,1)</f>
        <v>42654.165972222225</v>
      </c>
      <c r="U3465" s="14">
        <f>YEAR(T3465)</f>
        <v>2016</v>
      </c>
    </row>
    <row r="3466" spans="1:21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>ROUND(((E3466 / D3466)*100), 0)</f>
        <v>102</v>
      </c>
      <c r="P3466">
        <f>IF(L3466&lt;&gt;0, ROUND(E3466/L3466, 2), 0)</f>
        <v>55.01</v>
      </c>
      <c r="Q3466" s="5" t="str">
        <f>LEFT(N3466, SEARCH("/",N3466,1)-1)</f>
        <v>theater</v>
      </c>
      <c r="R3466" s="5" t="str">
        <f>RIGHT(N3466, LEN(N3466) - LEN(Q3466) - 1)</f>
        <v>plays</v>
      </c>
      <c r="S3466" s="11">
        <f>(((J3466/60)/60)/24)+DATE(1970,1,1)</f>
        <v>42575.130057870367</v>
      </c>
      <c r="T3466" s="12">
        <f>(((I3466/60)/60)/24)+DATE(1970,1,1)</f>
        <v>42605.130057870367</v>
      </c>
      <c r="U3466" s="14">
        <f>YEAR(T3466)</f>
        <v>2016</v>
      </c>
    </row>
    <row r="3467" spans="1:21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>ROUND(((E3467 / D3467)*100), 0)</f>
        <v>103</v>
      </c>
      <c r="P3467">
        <f>IF(L3467&lt;&gt;0, ROUND(E3467/L3467, 2), 0)</f>
        <v>57.22</v>
      </c>
      <c r="Q3467" s="5" t="str">
        <f>LEFT(N3467, SEARCH("/",N3467,1)-1)</f>
        <v>theater</v>
      </c>
      <c r="R3467" s="5" t="str">
        <f>RIGHT(N3467, LEN(N3467) - LEN(Q3467) - 1)</f>
        <v>plays</v>
      </c>
      <c r="S3467" s="11">
        <f>(((J3467/60)/60)/24)+DATE(1970,1,1)</f>
        <v>42200.625833333332</v>
      </c>
      <c r="T3467" s="12">
        <f>(((I3467/60)/60)/24)+DATE(1970,1,1)</f>
        <v>42225.666666666672</v>
      </c>
      <c r="U3467" s="14">
        <f>YEAR(T3467)</f>
        <v>2015</v>
      </c>
    </row>
    <row r="3468" spans="1:21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>ROUND(((E3468 / D3468)*100), 0)</f>
        <v>127</v>
      </c>
      <c r="P3468">
        <f>IF(L3468&lt;&gt;0, ROUND(E3468/L3468, 2), 0)</f>
        <v>72.95</v>
      </c>
      <c r="Q3468" s="5" t="str">
        <f>LEFT(N3468, SEARCH("/",N3468,1)-1)</f>
        <v>theater</v>
      </c>
      <c r="R3468" s="5" t="str">
        <f>RIGHT(N3468, LEN(N3468) - LEN(Q3468) - 1)</f>
        <v>plays</v>
      </c>
      <c r="S3468" s="11">
        <f>(((J3468/60)/60)/24)+DATE(1970,1,1)</f>
        <v>42420.019097222219</v>
      </c>
      <c r="T3468" s="12">
        <f>(((I3468/60)/60)/24)+DATE(1970,1,1)</f>
        <v>42479.977430555555</v>
      </c>
      <c r="U3468" s="14">
        <f>YEAR(T3468)</f>
        <v>2016</v>
      </c>
    </row>
    <row r="3469" spans="1:21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>ROUND(((E3469 / D3469)*100), 0)</f>
        <v>101</v>
      </c>
      <c r="P3469">
        <f>IF(L3469&lt;&gt;0, ROUND(E3469/L3469, 2), 0)</f>
        <v>64.47</v>
      </c>
      <c r="Q3469" s="5" t="str">
        <f>LEFT(N3469, SEARCH("/",N3469,1)-1)</f>
        <v>theater</v>
      </c>
      <c r="R3469" s="5" t="str">
        <f>RIGHT(N3469, LEN(N3469) - LEN(Q3469) - 1)</f>
        <v>plays</v>
      </c>
      <c r="S3469" s="11">
        <f>(((J3469/60)/60)/24)+DATE(1970,1,1)</f>
        <v>42053.671666666662</v>
      </c>
      <c r="T3469" s="12">
        <f>(((I3469/60)/60)/24)+DATE(1970,1,1)</f>
        <v>42083.630000000005</v>
      </c>
      <c r="U3469" s="14">
        <f>YEAR(T3469)</f>
        <v>2015</v>
      </c>
    </row>
    <row r="3470" spans="1:21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>ROUND(((E3470 / D3470)*100), 0)</f>
        <v>122</v>
      </c>
      <c r="P3470">
        <f>IF(L3470&lt;&gt;0, ROUND(E3470/L3470, 2), 0)</f>
        <v>716.35</v>
      </c>
      <c r="Q3470" s="5" t="str">
        <f>LEFT(N3470, SEARCH("/",N3470,1)-1)</f>
        <v>theater</v>
      </c>
      <c r="R3470" s="5" t="str">
        <f>RIGHT(N3470, LEN(N3470) - LEN(Q3470) - 1)</f>
        <v>plays</v>
      </c>
      <c r="S3470" s="11">
        <f>(((J3470/60)/60)/24)+DATE(1970,1,1)</f>
        <v>42605.765381944439</v>
      </c>
      <c r="T3470" s="12">
        <f>(((I3470/60)/60)/24)+DATE(1970,1,1)</f>
        <v>42634.125</v>
      </c>
      <c r="U3470" s="14">
        <f>YEAR(T3470)</f>
        <v>2016</v>
      </c>
    </row>
    <row r="3471" spans="1:21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>ROUND(((E3471 / D3471)*100), 0)</f>
        <v>113</v>
      </c>
      <c r="P3471">
        <f>IF(L3471&lt;&gt;0, ROUND(E3471/L3471, 2), 0)</f>
        <v>50.4</v>
      </c>
      <c r="Q3471" s="5" t="str">
        <f>LEFT(N3471, SEARCH("/",N3471,1)-1)</f>
        <v>theater</v>
      </c>
      <c r="R3471" s="5" t="str">
        <f>RIGHT(N3471, LEN(N3471) - LEN(Q3471) - 1)</f>
        <v>plays</v>
      </c>
      <c r="S3471" s="11">
        <f>(((J3471/60)/60)/24)+DATE(1970,1,1)</f>
        <v>42458.641724537039</v>
      </c>
      <c r="T3471" s="12">
        <f>(((I3471/60)/60)/24)+DATE(1970,1,1)</f>
        <v>42488.641724537039</v>
      </c>
      <c r="U3471" s="14">
        <f>YEAR(T3471)</f>
        <v>2016</v>
      </c>
    </row>
    <row r="3472" spans="1:21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>ROUND(((E3472 / D3472)*100), 0)</f>
        <v>150</v>
      </c>
      <c r="P3472">
        <f>IF(L3472&lt;&gt;0, ROUND(E3472/L3472, 2), 0)</f>
        <v>41.67</v>
      </c>
      <c r="Q3472" s="5" t="str">
        <f>LEFT(N3472, SEARCH("/",N3472,1)-1)</f>
        <v>theater</v>
      </c>
      <c r="R3472" s="5" t="str">
        <f>RIGHT(N3472, LEN(N3472) - LEN(Q3472) - 1)</f>
        <v>plays</v>
      </c>
      <c r="S3472" s="11">
        <f>(((J3472/60)/60)/24)+DATE(1970,1,1)</f>
        <v>42529.022013888884</v>
      </c>
      <c r="T3472" s="12">
        <f>(((I3472/60)/60)/24)+DATE(1970,1,1)</f>
        <v>42566.901388888888</v>
      </c>
      <c r="U3472" s="14">
        <f>YEAR(T3472)</f>
        <v>2016</v>
      </c>
    </row>
    <row r="3473" spans="1:21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>ROUND(((E3473 / D3473)*100), 0)</f>
        <v>215</v>
      </c>
      <c r="P3473">
        <f>IF(L3473&lt;&gt;0, ROUND(E3473/L3473, 2), 0)</f>
        <v>35.770000000000003</v>
      </c>
      <c r="Q3473" s="5" t="str">
        <f>LEFT(N3473, SEARCH("/",N3473,1)-1)</f>
        <v>theater</v>
      </c>
      <c r="R3473" s="5" t="str">
        <f>RIGHT(N3473, LEN(N3473) - LEN(Q3473) - 1)</f>
        <v>plays</v>
      </c>
      <c r="S3473" s="11">
        <f>(((J3473/60)/60)/24)+DATE(1970,1,1)</f>
        <v>41841.820486111108</v>
      </c>
      <c r="T3473" s="12">
        <f>(((I3473/60)/60)/24)+DATE(1970,1,1)</f>
        <v>41882.833333333336</v>
      </c>
      <c r="U3473" s="14">
        <f>YEAR(T3473)</f>
        <v>2014</v>
      </c>
    </row>
    <row r="3474" spans="1:21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>ROUND(((E3474 / D3474)*100), 0)</f>
        <v>102</v>
      </c>
      <c r="P3474">
        <f>IF(L3474&lt;&gt;0, ROUND(E3474/L3474, 2), 0)</f>
        <v>88.74</v>
      </c>
      <c r="Q3474" s="5" t="str">
        <f>LEFT(N3474, SEARCH("/",N3474,1)-1)</f>
        <v>theater</v>
      </c>
      <c r="R3474" s="5" t="str">
        <f>RIGHT(N3474, LEN(N3474) - LEN(Q3474) - 1)</f>
        <v>plays</v>
      </c>
      <c r="S3474" s="11">
        <f>(((J3474/60)/60)/24)+DATE(1970,1,1)</f>
        <v>41928.170497685183</v>
      </c>
      <c r="T3474" s="12">
        <f>(((I3474/60)/60)/24)+DATE(1970,1,1)</f>
        <v>41949.249305555553</v>
      </c>
      <c r="U3474" s="14">
        <f>YEAR(T3474)</f>
        <v>2014</v>
      </c>
    </row>
    <row r="3475" spans="1:21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>ROUND(((E3475 / D3475)*100), 0)</f>
        <v>100</v>
      </c>
      <c r="P3475">
        <f>IF(L3475&lt;&gt;0, ROUND(E3475/L3475, 2), 0)</f>
        <v>148.47999999999999</v>
      </c>
      <c r="Q3475" s="5" t="str">
        <f>LEFT(N3475, SEARCH("/",N3475,1)-1)</f>
        <v>theater</v>
      </c>
      <c r="R3475" s="5" t="str">
        <f>RIGHT(N3475, LEN(N3475) - LEN(Q3475) - 1)</f>
        <v>plays</v>
      </c>
      <c r="S3475" s="11">
        <f>(((J3475/60)/60)/24)+DATE(1970,1,1)</f>
        <v>42062.834444444445</v>
      </c>
      <c r="T3475" s="12">
        <f>(((I3475/60)/60)/24)+DATE(1970,1,1)</f>
        <v>42083.852083333331</v>
      </c>
      <c r="U3475" s="14">
        <f>YEAR(T3475)</f>
        <v>2015</v>
      </c>
    </row>
    <row r="3476" spans="1:21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>ROUND(((E3476 / D3476)*100), 0)</f>
        <v>101</v>
      </c>
      <c r="P3476">
        <f>IF(L3476&lt;&gt;0, ROUND(E3476/L3476, 2), 0)</f>
        <v>51.79</v>
      </c>
      <c r="Q3476" s="5" t="str">
        <f>LEFT(N3476, SEARCH("/",N3476,1)-1)</f>
        <v>theater</v>
      </c>
      <c r="R3476" s="5" t="str">
        <f>RIGHT(N3476, LEN(N3476) - LEN(Q3476) - 1)</f>
        <v>plays</v>
      </c>
      <c r="S3476" s="11">
        <f>(((J3476/60)/60)/24)+DATE(1970,1,1)</f>
        <v>42541.501516203702</v>
      </c>
      <c r="T3476" s="12">
        <f>(((I3476/60)/60)/24)+DATE(1970,1,1)</f>
        <v>42571.501516203702</v>
      </c>
      <c r="U3476" s="14">
        <f>YEAR(T3476)</f>
        <v>2016</v>
      </c>
    </row>
    <row r="3477" spans="1:21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>ROUND(((E3477 / D3477)*100), 0)</f>
        <v>113</v>
      </c>
      <c r="P3477">
        <f>IF(L3477&lt;&gt;0, ROUND(E3477/L3477, 2), 0)</f>
        <v>20</v>
      </c>
      <c r="Q3477" s="5" t="str">
        <f>LEFT(N3477, SEARCH("/",N3477,1)-1)</f>
        <v>theater</v>
      </c>
      <c r="R3477" s="5" t="str">
        <f>RIGHT(N3477, LEN(N3477) - LEN(Q3477) - 1)</f>
        <v>plays</v>
      </c>
      <c r="S3477" s="11">
        <f>(((J3477/60)/60)/24)+DATE(1970,1,1)</f>
        <v>41918.880833333329</v>
      </c>
      <c r="T3477" s="12">
        <f>(((I3477/60)/60)/24)+DATE(1970,1,1)</f>
        <v>41946</v>
      </c>
      <c r="U3477" s="14">
        <f>YEAR(T3477)</f>
        <v>2014</v>
      </c>
    </row>
    <row r="3478" spans="1:21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>ROUND(((E3478 / D3478)*100), 0)</f>
        <v>104</v>
      </c>
      <c r="P3478">
        <f>IF(L3478&lt;&gt;0, ROUND(E3478/L3478, 2), 0)</f>
        <v>52</v>
      </c>
      <c r="Q3478" s="5" t="str">
        <f>LEFT(N3478, SEARCH("/",N3478,1)-1)</f>
        <v>theater</v>
      </c>
      <c r="R3478" s="5" t="str">
        <f>RIGHT(N3478, LEN(N3478) - LEN(Q3478) - 1)</f>
        <v>plays</v>
      </c>
      <c r="S3478" s="11">
        <f>(((J3478/60)/60)/24)+DATE(1970,1,1)</f>
        <v>41921.279976851853</v>
      </c>
      <c r="T3478" s="12">
        <f>(((I3478/60)/60)/24)+DATE(1970,1,1)</f>
        <v>41939.125</v>
      </c>
      <c r="U3478" s="14">
        <f>YEAR(T3478)</f>
        <v>2014</v>
      </c>
    </row>
    <row r="3479" spans="1:21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>ROUND(((E3479 / D3479)*100), 0)</f>
        <v>115</v>
      </c>
      <c r="P3479">
        <f>IF(L3479&lt;&gt;0, ROUND(E3479/L3479, 2), 0)</f>
        <v>53.23</v>
      </c>
      <c r="Q3479" s="5" t="str">
        <f>LEFT(N3479, SEARCH("/",N3479,1)-1)</f>
        <v>theater</v>
      </c>
      <c r="R3479" s="5" t="str">
        <f>RIGHT(N3479, LEN(N3479) - LEN(Q3479) - 1)</f>
        <v>plays</v>
      </c>
      <c r="S3479" s="11">
        <f>(((J3479/60)/60)/24)+DATE(1970,1,1)</f>
        <v>42128.736608796295</v>
      </c>
      <c r="T3479" s="12">
        <f>(((I3479/60)/60)/24)+DATE(1970,1,1)</f>
        <v>42141.125</v>
      </c>
      <c r="U3479" s="14">
        <f>YEAR(T3479)</f>
        <v>2015</v>
      </c>
    </row>
    <row r="3480" spans="1:21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>ROUND(((E3480 / D3480)*100), 0)</f>
        <v>113</v>
      </c>
      <c r="P3480">
        <f>IF(L3480&lt;&gt;0, ROUND(E3480/L3480, 2), 0)</f>
        <v>39.6</v>
      </c>
      <c r="Q3480" s="5" t="str">
        <f>LEFT(N3480, SEARCH("/",N3480,1)-1)</f>
        <v>theater</v>
      </c>
      <c r="R3480" s="5" t="str">
        <f>RIGHT(N3480, LEN(N3480) - LEN(Q3480) - 1)</f>
        <v>plays</v>
      </c>
      <c r="S3480" s="11">
        <f>(((J3480/60)/60)/24)+DATE(1970,1,1)</f>
        <v>42053.916921296302</v>
      </c>
      <c r="T3480" s="12">
        <f>(((I3480/60)/60)/24)+DATE(1970,1,1)</f>
        <v>42079.875</v>
      </c>
      <c r="U3480" s="14">
        <f>YEAR(T3480)</f>
        <v>2015</v>
      </c>
    </row>
    <row r="3481" spans="1:21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>ROUND(((E3481 / D3481)*100), 0)</f>
        <v>128</v>
      </c>
      <c r="P3481">
        <f>IF(L3481&lt;&gt;0, ROUND(E3481/L3481, 2), 0)</f>
        <v>34.25</v>
      </c>
      <c r="Q3481" s="5" t="str">
        <f>LEFT(N3481, SEARCH("/",N3481,1)-1)</f>
        <v>theater</v>
      </c>
      <c r="R3481" s="5" t="str">
        <f>RIGHT(N3481, LEN(N3481) - LEN(Q3481) - 1)</f>
        <v>plays</v>
      </c>
      <c r="S3481" s="11">
        <f>(((J3481/60)/60)/24)+DATE(1970,1,1)</f>
        <v>41781.855092592588</v>
      </c>
      <c r="T3481" s="12">
        <f>(((I3481/60)/60)/24)+DATE(1970,1,1)</f>
        <v>41811.855092592588</v>
      </c>
      <c r="U3481" s="14">
        <f>YEAR(T3481)</f>
        <v>2014</v>
      </c>
    </row>
    <row r="3482" spans="1:21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>ROUND(((E3482 / D3482)*100), 0)</f>
        <v>143</v>
      </c>
      <c r="P3482">
        <f>IF(L3482&lt;&gt;0, ROUND(E3482/L3482, 2), 0)</f>
        <v>164.62</v>
      </c>
      <c r="Q3482" s="5" t="str">
        <f>LEFT(N3482, SEARCH("/",N3482,1)-1)</f>
        <v>theater</v>
      </c>
      <c r="R3482" s="5" t="str">
        <f>RIGHT(N3482, LEN(N3482) - LEN(Q3482) - 1)</f>
        <v>plays</v>
      </c>
      <c r="S3482" s="11">
        <f>(((J3482/60)/60)/24)+DATE(1970,1,1)</f>
        <v>42171.317442129628</v>
      </c>
      <c r="T3482" s="12">
        <f>(((I3482/60)/60)/24)+DATE(1970,1,1)</f>
        <v>42195.875</v>
      </c>
      <c r="U3482" s="14">
        <f>YEAR(T3482)</f>
        <v>2015</v>
      </c>
    </row>
    <row r="3483" spans="1:21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>ROUND(((E3483 / D3483)*100), 0)</f>
        <v>119</v>
      </c>
      <c r="P3483">
        <f>IF(L3483&lt;&gt;0, ROUND(E3483/L3483, 2), 0)</f>
        <v>125.05</v>
      </c>
      <c r="Q3483" s="5" t="str">
        <f>LEFT(N3483, SEARCH("/",N3483,1)-1)</f>
        <v>theater</v>
      </c>
      <c r="R3483" s="5" t="str">
        <f>RIGHT(N3483, LEN(N3483) - LEN(Q3483) - 1)</f>
        <v>plays</v>
      </c>
      <c r="S3483" s="11">
        <f>(((J3483/60)/60)/24)+DATE(1970,1,1)</f>
        <v>41989.24754629629</v>
      </c>
      <c r="T3483" s="12">
        <f>(((I3483/60)/60)/24)+DATE(1970,1,1)</f>
        <v>42006.24754629629</v>
      </c>
      <c r="U3483" s="14">
        <f>YEAR(T3483)</f>
        <v>2015</v>
      </c>
    </row>
    <row r="3484" spans="1:21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>ROUND(((E3484 / D3484)*100), 0)</f>
        <v>138</v>
      </c>
      <c r="P3484">
        <f>IF(L3484&lt;&gt;0, ROUND(E3484/L3484, 2), 0)</f>
        <v>51.88</v>
      </c>
      <c r="Q3484" s="5" t="str">
        <f>LEFT(N3484, SEARCH("/",N3484,1)-1)</f>
        <v>theater</v>
      </c>
      <c r="R3484" s="5" t="str">
        <f>RIGHT(N3484, LEN(N3484) - LEN(Q3484) - 1)</f>
        <v>plays</v>
      </c>
      <c r="S3484" s="11">
        <f>(((J3484/60)/60)/24)+DATE(1970,1,1)</f>
        <v>41796.771597222221</v>
      </c>
      <c r="T3484" s="12">
        <f>(((I3484/60)/60)/24)+DATE(1970,1,1)</f>
        <v>41826.771597222221</v>
      </c>
      <c r="U3484" s="14">
        <f>YEAR(T3484)</f>
        <v>2014</v>
      </c>
    </row>
    <row r="3485" spans="1:21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>ROUND(((E3485 / D3485)*100), 0)</f>
        <v>160</v>
      </c>
      <c r="P3485">
        <f>IF(L3485&lt;&gt;0, ROUND(E3485/L3485, 2), 0)</f>
        <v>40.29</v>
      </c>
      <c r="Q3485" s="5" t="str">
        <f>LEFT(N3485, SEARCH("/",N3485,1)-1)</f>
        <v>theater</v>
      </c>
      <c r="R3485" s="5" t="str">
        <f>RIGHT(N3485, LEN(N3485) - LEN(Q3485) - 1)</f>
        <v>plays</v>
      </c>
      <c r="S3485" s="11">
        <f>(((J3485/60)/60)/24)+DATE(1970,1,1)</f>
        <v>41793.668761574074</v>
      </c>
      <c r="T3485" s="12">
        <f>(((I3485/60)/60)/24)+DATE(1970,1,1)</f>
        <v>41823.668761574074</v>
      </c>
      <c r="U3485" s="14">
        <f>YEAR(T3485)</f>
        <v>2014</v>
      </c>
    </row>
    <row r="3486" spans="1:21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>ROUND(((E3486 / D3486)*100), 0)</f>
        <v>114</v>
      </c>
      <c r="P3486">
        <f>IF(L3486&lt;&gt;0, ROUND(E3486/L3486, 2), 0)</f>
        <v>64.91</v>
      </c>
      <c r="Q3486" s="5" t="str">
        <f>LEFT(N3486, SEARCH("/",N3486,1)-1)</f>
        <v>theater</v>
      </c>
      <c r="R3486" s="5" t="str">
        <f>RIGHT(N3486, LEN(N3486) - LEN(Q3486) - 1)</f>
        <v>plays</v>
      </c>
      <c r="S3486" s="11">
        <f>(((J3486/60)/60)/24)+DATE(1970,1,1)</f>
        <v>42506.760405092587</v>
      </c>
      <c r="T3486" s="12">
        <f>(((I3486/60)/60)/24)+DATE(1970,1,1)</f>
        <v>42536.760405092587</v>
      </c>
      <c r="U3486" s="14">
        <f>YEAR(T3486)</f>
        <v>2016</v>
      </c>
    </row>
    <row r="3487" spans="1:21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>ROUND(((E3487 / D3487)*100), 0)</f>
        <v>101</v>
      </c>
      <c r="P3487">
        <f>IF(L3487&lt;&gt;0, ROUND(E3487/L3487, 2), 0)</f>
        <v>55.33</v>
      </c>
      <c r="Q3487" s="5" t="str">
        <f>LEFT(N3487, SEARCH("/",N3487,1)-1)</f>
        <v>theater</v>
      </c>
      <c r="R3487" s="5" t="str">
        <f>RIGHT(N3487, LEN(N3487) - LEN(Q3487) - 1)</f>
        <v>plays</v>
      </c>
      <c r="S3487" s="11">
        <f>(((J3487/60)/60)/24)+DATE(1970,1,1)</f>
        <v>42372.693055555559</v>
      </c>
      <c r="T3487" s="12">
        <f>(((I3487/60)/60)/24)+DATE(1970,1,1)</f>
        <v>42402.693055555559</v>
      </c>
      <c r="U3487" s="14">
        <f>YEAR(T3487)</f>
        <v>2016</v>
      </c>
    </row>
    <row r="3488" spans="1:21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>ROUND(((E3488 / D3488)*100), 0)</f>
        <v>155</v>
      </c>
      <c r="P3488">
        <f>IF(L3488&lt;&gt;0, ROUND(E3488/L3488, 2), 0)</f>
        <v>83.14</v>
      </c>
      <c r="Q3488" s="5" t="str">
        <f>LEFT(N3488, SEARCH("/",N3488,1)-1)</f>
        <v>theater</v>
      </c>
      <c r="R3488" s="5" t="str">
        <f>RIGHT(N3488, LEN(N3488) - LEN(Q3488) - 1)</f>
        <v>plays</v>
      </c>
      <c r="S3488" s="11">
        <f>(((J3488/60)/60)/24)+DATE(1970,1,1)</f>
        <v>42126.87501157407</v>
      </c>
      <c r="T3488" s="12">
        <f>(((I3488/60)/60)/24)+DATE(1970,1,1)</f>
        <v>42158.290972222225</v>
      </c>
      <c r="U3488" s="14">
        <f>YEAR(T3488)</f>
        <v>2015</v>
      </c>
    </row>
    <row r="3489" spans="1:21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>ROUND(((E3489 / D3489)*100), 0)</f>
        <v>128</v>
      </c>
      <c r="P3489">
        <f>IF(L3489&lt;&gt;0, ROUND(E3489/L3489, 2), 0)</f>
        <v>38.71</v>
      </c>
      <c r="Q3489" s="5" t="str">
        <f>LEFT(N3489, SEARCH("/",N3489,1)-1)</f>
        <v>theater</v>
      </c>
      <c r="R3489" s="5" t="str">
        <f>RIGHT(N3489, LEN(N3489) - LEN(Q3489) - 1)</f>
        <v>plays</v>
      </c>
      <c r="S3489" s="11">
        <f>(((J3489/60)/60)/24)+DATE(1970,1,1)</f>
        <v>42149.940416666665</v>
      </c>
      <c r="T3489" s="12">
        <f>(((I3489/60)/60)/24)+DATE(1970,1,1)</f>
        <v>42179.940416666665</v>
      </c>
      <c r="U3489" s="14">
        <f>YEAR(T3489)</f>
        <v>2015</v>
      </c>
    </row>
    <row r="3490" spans="1:21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>ROUND(((E3490 / D3490)*100), 0)</f>
        <v>121</v>
      </c>
      <c r="P3490">
        <f>IF(L3490&lt;&gt;0, ROUND(E3490/L3490, 2), 0)</f>
        <v>125.38</v>
      </c>
      <c r="Q3490" s="5" t="str">
        <f>LEFT(N3490, SEARCH("/",N3490,1)-1)</f>
        <v>theater</v>
      </c>
      <c r="R3490" s="5" t="str">
        <f>RIGHT(N3490, LEN(N3490) - LEN(Q3490) - 1)</f>
        <v>plays</v>
      </c>
      <c r="S3490" s="11">
        <f>(((J3490/60)/60)/24)+DATE(1970,1,1)</f>
        <v>42087.768055555556</v>
      </c>
      <c r="T3490" s="12">
        <f>(((I3490/60)/60)/24)+DATE(1970,1,1)</f>
        <v>42111.666666666672</v>
      </c>
      <c r="U3490" s="14">
        <f>YEAR(T3490)</f>
        <v>2015</v>
      </c>
    </row>
    <row r="3491" spans="1:21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>ROUND(((E3491 / D3491)*100), 0)</f>
        <v>113</v>
      </c>
      <c r="P3491">
        <f>IF(L3491&lt;&gt;0, ROUND(E3491/L3491, 2), 0)</f>
        <v>78.260000000000005</v>
      </c>
      <c r="Q3491" s="5" t="str">
        <f>LEFT(N3491, SEARCH("/",N3491,1)-1)</f>
        <v>theater</v>
      </c>
      <c r="R3491" s="5" t="str">
        <f>RIGHT(N3491, LEN(N3491) - LEN(Q3491) - 1)</f>
        <v>plays</v>
      </c>
      <c r="S3491" s="11">
        <f>(((J3491/60)/60)/24)+DATE(1970,1,1)</f>
        <v>41753.635775462964</v>
      </c>
      <c r="T3491" s="12">
        <f>(((I3491/60)/60)/24)+DATE(1970,1,1)</f>
        <v>41783.875</v>
      </c>
      <c r="U3491" s="14">
        <f>YEAR(T3491)</f>
        <v>2014</v>
      </c>
    </row>
    <row r="3492" spans="1:21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>ROUND(((E3492 / D3492)*100), 0)</f>
        <v>128</v>
      </c>
      <c r="P3492">
        <f>IF(L3492&lt;&gt;0, ROUND(E3492/L3492, 2), 0)</f>
        <v>47.22</v>
      </c>
      <c r="Q3492" s="5" t="str">
        <f>LEFT(N3492, SEARCH("/",N3492,1)-1)</f>
        <v>theater</v>
      </c>
      <c r="R3492" s="5" t="str">
        <f>RIGHT(N3492, LEN(N3492) - LEN(Q3492) - 1)</f>
        <v>plays</v>
      </c>
      <c r="S3492" s="11">
        <f>(((J3492/60)/60)/24)+DATE(1970,1,1)</f>
        <v>42443.802361111113</v>
      </c>
      <c r="T3492" s="12">
        <f>(((I3492/60)/60)/24)+DATE(1970,1,1)</f>
        <v>42473.802361111113</v>
      </c>
      <c r="U3492" s="14">
        <f>YEAR(T3492)</f>
        <v>2016</v>
      </c>
    </row>
    <row r="3493" spans="1:21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>ROUND(((E3493 / D3493)*100), 0)</f>
        <v>158</v>
      </c>
      <c r="P3493">
        <f>IF(L3493&lt;&gt;0, ROUND(E3493/L3493, 2), 0)</f>
        <v>79.099999999999994</v>
      </c>
      <c r="Q3493" s="5" t="str">
        <f>LEFT(N3493, SEARCH("/",N3493,1)-1)</f>
        <v>theater</v>
      </c>
      <c r="R3493" s="5" t="str">
        <f>RIGHT(N3493, LEN(N3493) - LEN(Q3493) - 1)</f>
        <v>plays</v>
      </c>
      <c r="S3493" s="11">
        <f>(((J3493/60)/60)/24)+DATE(1970,1,1)</f>
        <v>42121.249814814815</v>
      </c>
      <c r="T3493" s="12">
        <f>(((I3493/60)/60)/24)+DATE(1970,1,1)</f>
        <v>42142.249814814815</v>
      </c>
      <c r="U3493" s="14">
        <f>YEAR(T3493)</f>
        <v>2015</v>
      </c>
    </row>
    <row r="3494" spans="1:21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>ROUND(((E3494 / D3494)*100), 0)</f>
        <v>105</v>
      </c>
      <c r="P3494">
        <f>IF(L3494&lt;&gt;0, ROUND(E3494/L3494, 2), 0)</f>
        <v>114.29</v>
      </c>
      <c r="Q3494" s="5" t="str">
        <f>LEFT(N3494, SEARCH("/",N3494,1)-1)</f>
        <v>theater</v>
      </c>
      <c r="R3494" s="5" t="str">
        <f>RIGHT(N3494, LEN(N3494) - LEN(Q3494) - 1)</f>
        <v>plays</v>
      </c>
      <c r="S3494" s="11">
        <f>(((J3494/60)/60)/24)+DATE(1970,1,1)</f>
        <v>42268.009224537032</v>
      </c>
      <c r="T3494" s="12">
        <f>(((I3494/60)/60)/24)+DATE(1970,1,1)</f>
        <v>42303.009224537032</v>
      </c>
      <c r="U3494" s="14">
        <f>YEAR(T3494)</f>
        <v>2015</v>
      </c>
    </row>
    <row r="3495" spans="1:21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>ROUND(((E3495 / D3495)*100), 0)</f>
        <v>100</v>
      </c>
      <c r="P3495">
        <f>IF(L3495&lt;&gt;0, ROUND(E3495/L3495, 2), 0)</f>
        <v>51.72</v>
      </c>
      <c r="Q3495" s="5" t="str">
        <f>LEFT(N3495, SEARCH("/",N3495,1)-1)</f>
        <v>theater</v>
      </c>
      <c r="R3495" s="5" t="str">
        <f>RIGHT(N3495, LEN(N3495) - LEN(Q3495) - 1)</f>
        <v>plays</v>
      </c>
      <c r="S3495" s="11">
        <f>(((J3495/60)/60)/24)+DATE(1970,1,1)</f>
        <v>41848.866157407407</v>
      </c>
      <c r="T3495" s="12">
        <f>(((I3495/60)/60)/24)+DATE(1970,1,1)</f>
        <v>41868.21597222222</v>
      </c>
      <c r="U3495" s="14">
        <f>YEAR(T3495)</f>
        <v>2014</v>
      </c>
    </row>
    <row r="3496" spans="1:21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>ROUND(((E3496 / D3496)*100), 0)</f>
        <v>100</v>
      </c>
      <c r="P3496">
        <f>IF(L3496&lt;&gt;0, ROUND(E3496/L3496, 2), 0)</f>
        <v>30.77</v>
      </c>
      <c r="Q3496" s="5" t="str">
        <f>LEFT(N3496, SEARCH("/",N3496,1)-1)</f>
        <v>theater</v>
      </c>
      <c r="R3496" s="5" t="str">
        <f>RIGHT(N3496, LEN(N3496) - LEN(Q3496) - 1)</f>
        <v>plays</v>
      </c>
      <c r="S3496" s="11">
        <f>(((J3496/60)/60)/24)+DATE(1970,1,1)</f>
        <v>42689.214988425927</v>
      </c>
      <c r="T3496" s="12">
        <f>(((I3496/60)/60)/24)+DATE(1970,1,1)</f>
        <v>42700.25</v>
      </c>
      <c r="U3496" s="14">
        <f>YEAR(T3496)</f>
        <v>2016</v>
      </c>
    </row>
    <row r="3497" spans="1:21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>ROUND(((E3497 / D3497)*100), 0)</f>
        <v>107</v>
      </c>
      <c r="P3497">
        <f>IF(L3497&lt;&gt;0, ROUND(E3497/L3497, 2), 0)</f>
        <v>74.209999999999994</v>
      </c>
      <c r="Q3497" s="5" t="str">
        <f>LEFT(N3497, SEARCH("/",N3497,1)-1)</f>
        <v>theater</v>
      </c>
      <c r="R3497" s="5" t="str">
        <f>RIGHT(N3497, LEN(N3497) - LEN(Q3497) - 1)</f>
        <v>plays</v>
      </c>
      <c r="S3497" s="11">
        <f>(((J3497/60)/60)/24)+DATE(1970,1,1)</f>
        <v>41915.762835648151</v>
      </c>
      <c r="T3497" s="12">
        <f>(((I3497/60)/60)/24)+DATE(1970,1,1)</f>
        <v>41944.720833333333</v>
      </c>
      <c r="U3497" s="14">
        <f>YEAR(T3497)</f>
        <v>2014</v>
      </c>
    </row>
    <row r="3498" spans="1:21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>ROUND(((E3498 / D3498)*100), 0)</f>
        <v>124</v>
      </c>
      <c r="P3498">
        <f>IF(L3498&lt;&gt;0, ROUND(E3498/L3498, 2), 0)</f>
        <v>47.85</v>
      </c>
      <c r="Q3498" s="5" t="str">
        <f>LEFT(N3498, SEARCH("/",N3498,1)-1)</f>
        <v>theater</v>
      </c>
      <c r="R3498" s="5" t="str">
        <f>RIGHT(N3498, LEN(N3498) - LEN(Q3498) - 1)</f>
        <v>plays</v>
      </c>
      <c r="S3498" s="11">
        <f>(((J3498/60)/60)/24)+DATE(1970,1,1)</f>
        <v>42584.846828703703</v>
      </c>
      <c r="T3498" s="12">
        <f>(((I3498/60)/60)/24)+DATE(1970,1,1)</f>
        <v>42624.846828703703</v>
      </c>
      <c r="U3498" s="14">
        <f>YEAR(T3498)</f>
        <v>2016</v>
      </c>
    </row>
    <row r="3499" spans="1:21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>ROUND(((E3499 / D3499)*100), 0)</f>
        <v>109</v>
      </c>
      <c r="P3499">
        <f>IF(L3499&lt;&gt;0, ROUND(E3499/L3499, 2), 0)</f>
        <v>34.409999999999997</v>
      </c>
      <c r="Q3499" s="5" t="str">
        <f>LEFT(N3499, SEARCH("/",N3499,1)-1)</f>
        <v>theater</v>
      </c>
      <c r="R3499" s="5" t="str">
        <f>RIGHT(N3499, LEN(N3499) - LEN(Q3499) - 1)</f>
        <v>plays</v>
      </c>
      <c r="S3499" s="11">
        <f>(((J3499/60)/60)/24)+DATE(1970,1,1)</f>
        <v>42511.741944444439</v>
      </c>
      <c r="T3499" s="12">
        <f>(((I3499/60)/60)/24)+DATE(1970,1,1)</f>
        <v>42523.916666666672</v>
      </c>
      <c r="U3499" s="14">
        <f>YEAR(T3499)</f>
        <v>2016</v>
      </c>
    </row>
    <row r="3500" spans="1:21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>ROUND(((E3500 / D3500)*100), 0)</f>
        <v>102</v>
      </c>
      <c r="P3500">
        <f>IF(L3500&lt;&gt;0, ROUND(E3500/L3500, 2), 0)</f>
        <v>40.24</v>
      </c>
      <c r="Q3500" s="5" t="str">
        <f>LEFT(N3500, SEARCH("/",N3500,1)-1)</f>
        <v>theater</v>
      </c>
      <c r="R3500" s="5" t="str">
        <f>RIGHT(N3500, LEN(N3500) - LEN(Q3500) - 1)</f>
        <v>plays</v>
      </c>
      <c r="S3500" s="11">
        <f>(((J3500/60)/60)/24)+DATE(1970,1,1)</f>
        <v>42459.15861111111</v>
      </c>
      <c r="T3500" s="12">
        <f>(((I3500/60)/60)/24)+DATE(1970,1,1)</f>
        <v>42518.905555555553</v>
      </c>
      <c r="U3500" s="14">
        <f>YEAR(T3500)</f>
        <v>2016</v>
      </c>
    </row>
    <row r="3501" spans="1:21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>ROUND(((E3501 / D3501)*100), 0)</f>
        <v>106</v>
      </c>
      <c r="P3501">
        <f>IF(L3501&lt;&gt;0, ROUND(E3501/L3501, 2), 0)</f>
        <v>60.29</v>
      </c>
      <c r="Q3501" s="5" t="str">
        <f>LEFT(N3501, SEARCH("/",N3501,1)-1)</f>
        <v>theater</v>
      </c>
      <c r="R3501" s="5" t="str">
        <f>RIGHT(N3501, LEN(N3501) - LEN(Q3501) - 1)</f>
        <v>plays</v>
      </c>
      <c r="S3501" s="11">
        <f>(((J3501/60)/60)/24)+DATE(1970,1,1)</f>
        <v>42132.036168981482</v>
      </c>
      <c r="T3501" s="12">
        <f>(((I3501/60)/60)/24)+DATE(1970,1,1)</f>
        <v>42186.290972222225</v>
      </c>
      <c r="U3501" s="14">
        <f>YEAR(T3501)</f>
        <v>2015</v>
      </c>
    </row>
    <row r="3502" spans="1:21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>ROUND(((E3502 / D3502)*100), 0)</f>
        <v>106</v>
      </c>
      <c r="P3502">
        <f>IF(L3502&lt;&gt;0, ROUND(E3502/L3502, 2), 0)</f>
        <v>25.31</v>
      </c>
      <c r="Q3502" s="5" t="str">
        <f>LEFT(N3502, SEARCH("/",N3502,1)-1)</f>
        <v>theater</v>
      </c>
      <c r="R3502" s="5" t="str">
        <f>RIGHT(N3502, LEN(N3502) - LEN(Q3502) - 1)</f>
        <v>plays</v>
      </c>
      <c r="S3502" s="11">
        <f>(((J3502/60)/60)/24)+DATE(1970,1,1)</f>
        <v>42419.91942129629</v>
      </c>
      <c r="T3502" s="12">
        <f>(((I3502/60)/60)/24)+DATE(1970,1,1)</f>
        <v>42436.207638888889</v>
      </c>
      <c r="U3502" s="14">
        <f>YEAR(T3502)</f>
        <v>2016</v>
      </c>
    </row>
    <row r="3503" spans="1:21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>ROUND(((E3503 / D3503)*100), 0)</f>
        <v>101</v>
      </c>
      <c r="P3503">
        <f>IF(L3503&lt;&gt;0, ROUND(E3503/L3503, 2), 0)</f>
        <v>35.950000000000003</v>
      </c>
      <c r="Q3503" s="5" t="str">
        <f>LEFT(N3503, SEARCH("/",N3503,1)-1)</f>
        <v>theater</v>
      </c>
      <c r="R3503" s="5" t="str">
        <f>RIGHT(N3503, LEN(N3503) - LEN(Q3503) - 1)</f>
        <v>plays</v>
      </c>
      <c r="S3503" s="11">
        <f>(((J3503/60)/60)/24)+DATE(1970,1,1)</f>
        <v>42233.763831018514</v>
      </c>
      <c r="T3503" s="12">
        <f>(((I3503/60)/60)/24)+DATE(1970,1,1)</f>
        <v>42258.763831018514</v>
      </c>
      <c r="U3503" s="14">
        <f>YEAR(T3503)</f>
        <v>2015</v>
      </c>
    </row>
    <row r="3504" spans="1:21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>ROUND(((E3504 / D3504)*100), 0)</f>
        <v>105</v>
      </c>
      <c r="P3504">
        <f>IF(L3504&lt;&gt;0, ROUND(E3504/L3504, 2), 0)</f>
        <v>136</v>
      </c>
      <c r="Q3504" s="5" t="str">
        <f>LEFT(N3504, SEARCH("/",N3504,1)-1)</f>
        <v>theater</v>
      </c>
      <c r="R3504" s="5" t="str">
        <f>RIGHT(N3504, LEN(N3504) - LEN(Q3504) - 1)</f>
        <v>plays</v>
      </c>
      <c r="S3504" s="11">
        <f>(((J3504/60)/60)/24)+DATE(1970,1,1)</f>
        <v>42430.839398148149</v>
      </c>
      <c r="T3504" s="12">
        <f>(((I3504/60)/60)/24)+DATE(1970,1,1)</f>
        <v>42445.165972222225</v>
      </c>
      <c r="U3504" s="14">
        <f>YEAR(T3504)</f>
        <v>2016</v>
      </c>
    </row>
    <row r="3505" spans="1:21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>ROUND(((E3505 / D3505)*100), 0)</f>
        <v>108</v>
      </c>
      <c r="P3505">
        <f>IF(L3505&lt;&gt;0, ROUND(E3505/L3505, 2), 0)</f>
        <v>70.760000000000005</v>
      </c>
      <c r="Q3505" s="5" t="str">
        <f>LEFT(N3505, SEARCH("/",N3505,1)-1)</f>
        <v>theater</v>
      </c>
      <c r="R3505" s="5" t="str">
        <f>RIGHT(N3505, LEN(N3505) - LEN(Q3505) - 1)</f>
        <v>plays</v>
      </c>
      <c r="S3505" s="11">
        <f>(((J3505/60)/60)/24)+DATE(1970,1,1)</f>
        <v>42545.478333333333</v>
      </c>
      <c r="T3505" s="12">
        <f>(((I3505/60)/60)/24)+DATE(1970,1,1)</f>
        <v>42575.478333333333</v>
      </c>
      <c r="U3505" s="14">
        <f>YEAR(T3505)</f>
        <v>2016</v>
      </c>
    </row>
    <row r="3506" spans="1:21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>ROUND(((E3506 / D3506)*100), 0)</f>
        <v>100</v>
      </c>
      <c r="P3506">
        <f>IF(L3506&lt;&gt;0, ROUND(E3506/L3506, 2), 0)</f>
        <v>125</v>
      </c>
      <c r="Q3506" s="5" t="str">
        <f>LEFT(N3506, SEARCH("/",N3506,1)-1)</f>
        <v>theater</v>
      </c>
      <c r="R3506" s="5" t="str">
        <f>RIGHT(N3506, LEN(N3506) - LEN(Q3506) - 1)</f>
        <v>plays</v>
      </c>
      <c r="S3506" s="11">
        <f>(((J3506/60)/60)/24)+DATE(1970,1,1)</f>
        <v>42297.748738425929</v>
      </c>
      <c r="T3506" s="12">
        <f>(((I3506/60)/60)/24)+DATE(1970,1,1)</f>
        <v>42327.790405092594</v>
      </c>
      <c r="U3506" s="14">
        <f>YEAR(T3506)</f>
        <v>2015</v>
      </c>
    </row>
    <row r="3507" spans="1:21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>ROUND(((E3507 / D3507)*100), 0)</f>
        <v>104</v>
      </c>
      <c r="P3507">
        <f>IF(L3507&lt;&gt;0, ROUND(E3507/L3507, 2), 0)</f>
        <v>66.510000000000005</v>
      </c>
      <c r="Q3507" s="5" t="str">
        <f>LEFT(N3507, SEARCH("/",N3507,1)-1)</f>
        <v>theater</v>
      </c>
      <c r="R3507" s="5" t="str">
        <f>RIGHT(N3507, LEN(N3507) - LEN(Q3507) - 1)</f>
        <v>plays</v>
      </c>
      <c r="S3507" s="11">
        <f>(((J3507/60)/60)/24)+DATE(1970,1,1)</f>
        <v>41760.935706018521</v>
      </c>
      <c r="T3507" s="12">
        <f>(((I3507/60)/60)/24)+DATE(1970,1,1)</f>
        <v>41772.166666666664</v>
      </c>
      <c r="U3507" s="14">
        <f>YEAR(T3507)</f>
        <v>2014</v>
      </c>
    </row>
    <row r="3508" spans="1:21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>ROUND(((E3508 / D3508)*100), 0)</f>
        <v>102</v>
      </c>
      <c r="P3508">
        <f>IF(L3508&lt;&gt;0, ROUND(E3508/L3508, 2), 0)</f>
        <v>105</v>
      </c>
      <c r="Q3508" s="5" t="str">
        <f>LEFT(N3508, SEARCH("/",N3508,1)-1)</f>
        <v>theater</v>
      </c>
      <c r="R3508" s="5" t="str">
        <f>RIGHT(N3508, LEN(N3508) - LEN(Q3508) - 1)</f>
        <v>plays</v>
      </c>
      <c r="S3508" s="11">
        <f>(((J3508/60)/60)/24)+DATE(1970,1,1)</f>
        <v>41829.734259259261</v>
      </c>
      <c r="T3508" s="12">
        <f>(((I3508/60)/60)/24)+DATE(1970,1,1)</f>
        <v>41874.734259259261</v>
      </c>
      <c r="U3508" s="14">
        <f>YEAR(T3508)</f>
        <v>2014</v>
      </c>
    </row>
    <row r="3509" spans="1:21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>ROUND(((E3509 / D3509)*100), 0)</f>
        <v>104</v>
      </c>
      <c r="P3509">
        <f>IF(L3509&lt;&gt;0, ROUND(E3509/L3509, 2), 0)</f>
        <v>145</v>
      </c>
      <c r="Q3509" s="5" t="str">
        <f>LEFT(N3509, SEARCH("/",N3509,1)-1)</f>
        <v>theater</v>
      </c>
      <c r="R3509" s="5" t="str">
        <f>RIGHT(N3509, LEN(N3509) - LEN(Q3509) - 1)</f>
        <v>plays</v>
      </c>
      <c r="S3509" s="11">
        <f>(((J3509/60)/60)/24)+DATE(1970,1,1)</f>
        <v>42491.92288194444</v>
      </c>
      <c r="T3509" s="12">
        <f>(((I3509/60)/60)/24)+DATE(1970,1,1)</f>
        <v>42521.92288194444</v>
      </c>
      <c r="U3509" s="14">
        <f>YEAR(T3509)</f>
        <v>2016</v>
      </c>
    </row>
    <row r="3510" spans="1:21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>ROUND(((E3510 / D3510)*100), 0)</f>
        <v>180</v>
      </c>
      <c r="P3510">
        <f>IF(L3510&lt;&gt;0, ROUND(E3510/L3510, 2), 0)</f>
        <v>12</v>
      </c>
      <c r="Q3510" s="5" t="str">
        <f>LEFT(N3510, SEARCH("/",N3510,1)-1)</f>
        <v>theater</v>
      </c>
      <c r="R3510" s="5" t="str">
        <f>RIGHT(N3510, LEN(N3510) - LEN(Q3510) - 1)</f>
        <v>plays</v>
      </c>
      <c r="S3510" s="11">
        <f>(((J3510/60)/60)/24)+DATE(1970,1,1)</f>
        <v>42477.729780092588</v>
      </c>
      <c r="T3510" s="12">
        <f>(((I3510/60)/60)/24)+DATE(1970,1,1)</f>
        <v>42500.875</v>
      </c>
      <c r="U3510" s="14">
        <f>YEAR(T3510)</f>
        <v>2016</v>
      </c>
    </row>
    <row r="3511" spans="1:21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>ROUND(((E3511 / D3511)*100), 0)</f>
        <v>106</v>
      </c>
      <c r="P3511">
        <f>IF(L3511&lt;&gt;0, ROUND(E3511/L3511, 2), 0)</f>
        <v>96.67</v>
      </c>
      <c r="Q3511" s="5" t="str">
        <f>LEFT(N3511, SEARCH("/",N3511,1)-1)</f>
        <v>theater</v>
      </c>
      <c r="R3511" s="5" t="str">
        <f>RIGHT(N3511, LEN(N3511) - LEN(Q3511) - 1)</f>
        <v>plays</v>
      </c>
      <c r="S3511" s="11">
        <f>(((J3511/60)/60)/24)+DATE(1970,1,1)</f>
        <v>41950.859560185185</v>
      </c>
      <c r="T3511" s="12">
        <f>(((I3511/60)/60)/24)+DATE(1970,1,1)</f>
        <v>41964.204861111109</v>
      </c>
      <c r="U3511" s="14">
        <f>YEAR(T3511)</f>
        <v>2014</v>
      </c>
    </row>
    <row r="3512" spans="1:21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>ROUND(((E3512 / D3512)*100), 0)</f>
        <v>101</v>
      </c>
      <c r="P3512">
        <f>IF(L3512&lt;&gt;0, ROUND(E3512/L3512, 2), 0)</f>
        <v>60.33</v>
      </c>
      <c r="Q3512" s="5" t="str">
        <f>LEFT(N3512, SEARCH("/",N3512,1)-1)</f>
        <v>theater</v>
      </c>
      <c r="R3512" s="5" t="str">
        <f>RIGHT(N3512, LEN(N3512) - LEN(Q3512) - 1)</f>
        <v>plays</v>
      </c>
      <c r="S3512" s="11">
        <f>(((J3512/60)/60)/24)+DATE(1970,1,1)</f>
        <v>41802.62090277778</v>
      </c>
      <c r="T3512" s="12">
        <f>(((I3512/60)/60)/24)+DATE(1970,1,1)</f>
        <v>41822.62090277778</v>
      </c>
      <c r="U3512" s="14">
        <f>YEAR(T3512)</f>
        <v>2014</v>
      </c>
    </row>
    <row r="3513" spans="1:21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>ROUND(((E3513 / D3513)*100), 0)</f>
        <v>101</v>
      </c>
      <c r="P3513">
        <f>IF(L3513&lt;&gt;0, ROUND(E3513/L3513, 2), 0)</f>
        <v>79.89</v>
      </c>
      <c r="Q3513" s="5" t="str">
        <f>LEFT(N3513, SEARCH("/",N3513,1)-1)</f>
        <v>theater</v>
      </c>
      <c r="R3513" s="5" t="str">
        <f>RIGHT(N3513, LEN(N3513) - LEN(Q3513) - 1)</f>
        <v>plays</v>
      </c>
      <c r="S3513" s="11">
        <f>(((J3513/60)/60)/24)+DATE(1970,1,1)</f>
        <v>41927.873784722222</v>
      </c>
      <c r="T3513" s="12">
        <f>(((I3513/60)/60)/24)+DATE(1970,1,1)</f>
        <v>41950.770833333336</v>
      </c>
      <c r="U3513" s="14">
        <f>YEAR(T3513)</f>
        <v>2014</v>
      </c>
    </row>
    <row r="3514" spans="1:21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>ROUND(((E3514 / D3514)*100), 0)</f>
        <v>100</v>
      </c>
      <c r="P3514">
        <f>IF(L3514&lt;&gt;0, ROUND(E3514/L3514, 2), 0)</f>
        <v>58.82</v>
      </c>
      <c r="Q3514" s="5" t="str">
        <f>LEFT(N3514, SEARCH("/",N3514,1)-1)</f>
        <v>theater</v>
      </c>
      <c r="R3514" s="5" t="str">
        <f>RIGHT(N3514, LEN(N3514) - LEN(Q3514) - 1)</f>
        <v>plays</v>
      </c>
      <c r="S3514" s="11">
        <f>(((J3514/60)/60)/24)+DATE(1970,1,1)</f>
        <v>42057.536944444444</v>
      </c>
      <c r="T3514" s="12">
        <f>(((I3514/60)/60)/24)+DATE(1970,1,1)</f>
        <v>42117.49527777778</v>
      </c>
      <c r="U3514" s="14">
        <f>YEAR(T3514)</f>
        <v>2015</v>
      </c>
    </row>
    <row r="3515" spans="1:21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>ROUND(((E3515 / D3515)*100), 0)</f>
        <v>118</v>
      </c>
      <c r="P3515">
        <f>IF(L3515&lt;&gt;0, ROUND(E3515/L3515, 2), 0)</f>
        <v>75.34</v>
      </c>
      <c r="Q3515" s="5" t="str">
        <f>LEFT(N3515, SEARCH("/",N3515,1)-1)</f>
        <v>theater</v>
      </c>
      <c r="R3515" s="5" t="str">
        <f>RIGHT(N3515, LEN(N3515) - LEN(Q3515) - 1)</f>
        <v>plays</v>
      </c>
      <c r="S3515" s="11">
        <f>(((J3515/60)/60)/24)+DATE(1970,1,1)</f>
        <v>41781.096203703702</v>
      </c>
      <c r="T3515" s="12">
        <f>(((I3515/60)/60)/24)+DATE(1970,1,1)</f>
        <v>41794.207638888889</v>
      </c>
      <c r="U3515" s="14">
        <f>YEAR(T3515)</f>
        <v>2014</v>
      </c>
    </row>
    <row r="3516" spans="1:21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>ROUND(((E3516 / D3516)*100), 0)</f>
        <v>110</v>
      </c>
      <c r="P3516">
        <f>IF(L3516&lt;&gt;0, ROUND(E3516/L3516, 2), 0)</f>
        <v>55</v>
      </c>
      <c r="Q3516" s="5" t="str">
        <f>LEFT(N3516, SEARCH("/",N3516,1)-1)</f>
        <v>theater</v>
      </c>
      <c r="R3516" s="5" t="str">
        <f>RIGHT(N3516, LEN(N3516) - LEN(Q3516) - 1)</f>
        <v>plays</v>
      </c>
      <c r="S3516" s="11">
        <f>(((J3516/60)/60)/24)+DATE(1970,1,1)</f>
        <v>42020.846666666665</v>
      </c>
      <c r="T3516" s="12">
        <f>(((I3516/60)/60)/24)+DATE(1970,1,1)</f>
        <v>42037.207638888889</v>
      </c>
      <c r="U3516" s="14">
        <f>YEAR(T3516)</f>
        <v>2015</v>
      </c>
    </row>
    <row r="3517" spans="1:21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>ROUND(((E3517 / D3517)*100), 0)</f>
        <v>103</v>
      </c>
      <c r="P3517">
        <f>IF(L3517&lt;&gt;0, ROUND(E3517/L3517, 2), 0)</f>
        <v>66.959999999999994</v>
      </c>
      <c r="Q3517" s="5" t="str">
        <f>LEFT(N3517, SEARCH("/",N3517,1)-1)</f>
        <v>theater</v>
      </c>
      <c r="R3517" s="5" t="str">
        <f>RIGHT(N3517, LEN(N3517) - LEN(Q3517) - 1)</f>
        <v>plays</v>
      </c>
      <c r="S3517" s="11">
        <f>(((J3517/60)/60)/24)+DATE(1970,1,1)</f>
        <v>42125.772812499999</v>
      </c>
      <c r="T3517" s="12">
        <f>(((I3517/60)/60)/24)+DATE(1970,1,1)</f>
        <v>42155.772812499999</v>
      </c>
      <c r="U3517" s="14">
        <f>YEAR(T3517)</f>
        <v>2015</v>
      </c>
    </row>
    <row r="3518" spans="1:21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>ROUND(((E3518 / D3518)*100), 0)</f>
        <v>100</v>
      </c>
      <c r="P3518">
        <f>IF(L3518&lt;&gt;0, ROUND(E3518/L3518, 2), 0)</f>
        <v>227.27</v>
      </c>
      <c r="Q3518" s="5" t="str">
        <f>LEFT(N3518, SEARCH("/",N3518,1)-1)</f>
        <v>theater</v>
      </c>
      <c r="R3518" s="5" t="str">
        <f>RIGHT(N3518, LEN(N3518) - LEN(Q3518) - 1)</f>
        <v>plays</v>
      </c>
      <c r="S3518" s="11">
        <f>(((J3518/60)/60)/24)+DATE(1970,1,1)</f>
        <v>41856.010069444441</v>
      </c>
      <c r="T3518" s="12">
        <f>(((I3518/60)/60)/24)+DATE(1970,1,1)</f>
        <v>41890.125</v>
      </c>
      <c r="U3518" s="14">
        <f>YEAR(T3518)</f>
        <v>2014</v>
      </c>
    </row>
    <row r="3519" spans="1:21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>ROUND(((E3519 / D3519)*100), 0)</f>
        <v>100</v>
      </c>
      <c r="P3519">
        <f>IF(L3519&lt;&gt;0, ROUND(E3519/L3519, 2), 0)</f>
        <v>307.69</v>
      </c>
      <c r="Q3519" s="5" t="str">
        <f>LEFT(N3519, SEARCH("/",N3519,1)-1)</f>
        <v>theater</v>
      </c>
      <c r="R3519" s="5" t="str">
        <f>RIGHT(N3519, LEN(N3519) - LEN(Q3519) - 1)</f>
        <v>plays</v>
      </c>
      <c r="S3519" s="11">
        <f>(((J3519/60)/60)/24)+DATE(1970,1,1)</f>
        <v>41794.817523148151</v>
      </c>
      <c r="T3519" s="12">
        <f>(((I3519/60)/60)/24)+DATE(1970,1,1)</f>
        <v>41824.458333333336</v>
      </c>
      <c r="U3519" s="14">
        <f>YEAR(T3519)</f>
        <v>2014</v>
      </c>
    </row>
    <row r="3520" spans="1:21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>ROUND(((E3520 / D3520)*100), 0)</f>
        <v>110</v>
      </c>
      <c r="P3520">
        <f>IF(L3520&lt;&gt;0, ROUND(E3520/L3520, 2), 0)</f>
        <v>50.02</v>
      </c>
      <c r="Q3520" s="5" t="str">
        <f>LEFT(N3520, SEARCH("/",N3520,1)-1)</f>
        <v>theater</v>
      </c>
      <c r="R3520" s="5" t="str">
        <f>RIGHT(N3520, LEN(N3520) - LEN(Q3520) - 1)</f>
        <v>plays</v>
      </c>
      <c r="S3520" s="11">
        <f>(((J3520/60)/60)/24)+DATE(1970,1,1)</f>
        <v>41893.783553240741</v>
      </c>
      <c r="T3520" s="12">
        <f>(((I3520/60)/60)/24)+DATE(1970,1,1)</f>
        <v>41914.597916666666</v>
      </c>
      <c r="U3520" s="14">
        <f>YEAR(T3520)</f>
        <v>2014</v>
      </c>
    </row>
    <row r="3521" spans="1:21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>ROUND(((E3521 / D3521)*100), 0)</f>
        <v>101</v>
      </c>
      <c r="P3521">
        <f>IF(L3521&lt;&gt;0, ROUND(E3521/L3521, 2), 0)</f>
        <v>72.39</v>
      </c>
      <c r="Q3521" s="5" t="str">
        <f>LEFT(N3521, SEARCH("/",N3521,1)-1)</f>
        <v>theater</v>
      </c>
      <c r="R3521" s="5" t="str">
        <f>RIGHT(N3521, LEN(N3521) - LEN(Q3521) - 1)</f>
        <v>plays</v>
      </c>
      <c r="S3521" s="11">
        <f>(((J3521/60)/60)/24)+DATE(1970,1,1)</f>
        <v>42037.598958333328</v>
      </c>
      <c r="T3521" s="12">
        <f>(((I3521/60)/60)/24)+DATE(1970,1,1)</f>
        <v>42067.598958333328</v>
      </c>
      <c r="U3521" s="14">
        <f>YEAR(T3521)</f>
        <v>2015</v>
      </c>
    </row>
    <row r="3522" spans="1:21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>ROUND(((E3522 / D3522)*100), 0)</f>
        <v>101</v>
      </c>
      <c r="P3522">
        <f>IF(L3522&lt;&gt;0, ROUND(E3522/L3522, 2), 0)</f>
        <v>95.95</v>
      </c>
      <c r="Q3522" s="5" t="str">
        <f>LEFT(N3522, SEARCH("/",N3522,1)-1)</f>
        <v>theater</v>
      </c>
      <c r="R3522" s="5" t="str">
        <f>RIGHT(N3522, LEN(N3522) - LEN(Q3522) - 1)</f>
        <v>plays</v>
      </c>
      <c r="S3522" s="11">
        <f>(((J3522/60)/60)/24)+DATE(1970,1,1)</f>
        <v>42227.824212962965</v>
      </c>
      <c r="T3522" s="12">
        <f>(((I3522/60)/60)/24)+DATE(1970,1,1)</f>
        <v>42253.57430555555</v>
      </c>
      <c r="U3522" s="14">
        <f>YEAR(T3522)</f>
        <v>2015</v>
      </c>
    </row>
    <row r="3523" spans="1:21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>ROUND(((E3523 / D3523)*100), 0)</f>
        <v>169</v>
      </c>
      <c r="P3523">
        <f>IF(L3523&lt;&gt;0, ROUND(E3523/L3523, 2), 0)</f>
        <v>45.62</v>
      </c>
      <c r="Q3523" s="5" t="str">
        <f>LEFT(N3523, SEARCH("/",N3523,1)-1)</f>
        <v>theater</v>
      </c>
      <c r="R3523" s="5" t="str">
        <f>RIGHT(N3523, LEN(N3523) - LEN(Q3523) - 1)</f>
        <v>plays</v>
      </c>
      <c r="S3523" s="11">
        <f>(((J3523/60)/60)/24)+DATE(1970,1,1)</f>
        <v>41881.361342592594</v>
      </c>
      <c r="T3523" s="12">
        <f>(((I3523/60)/60)/24)+DATE(1970,1,1)</f>
        <v>41911.361342592594</v>
      </c>
      <c r="U3523" s="14">
        <f>YEAR(T3523)</f>
        <v>2014</v>
      </c>
    </row>
    <row r="3524" spans="1:21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>ROUND(((E3524 / D3524)*100), 0)</f>
        <v>100</v>
      </c>
      <c r="P3524">
        <f>IF(L3524&lt;&gt;0, ROUND(E3524/L3524, 2), 0)</f>
        <v>41.03</v>
      </c>
      <c r="Q3524" s="5" t="str">
        <f>LEFT(N3524, SEARCH("/",N3524,1)-1)</f>
        <v>theater</v>
      </c>
      <c r="R3524" s="5" t="str">
        <f>RIGHT(N3524, LEN(N3524) - LEN(Q3524) - 1)</f>
        <v>plays</v>
      </c>
      <c r="S3524" s="11">
        <f>(((J3524/60)/60)/24)+DATE(1970,1,1)</f>
        <v>42234.789884259255</v>
      </c>
      <c r="T3524" s="12">
        <f>(((I3524/60)/60)/24)+DATE(1970,1,1)</f>
        <v>42262.420833333337</v>
      </c>
      <c r="U3524" s="14">
        <f>YEAR(T3524)</f>
        <v>2015</v>
      </c>
    </row>
    <row r="3525" spans="1:21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>ROUND(((E3525 / D3525)*100), 0)</f>
        <v>114</v>
      </c>
      <c r="P3525">
        <f>IF(L3525&lt;&gt;0, ROUND(E3525/L3525, 2), 0)</f>
        <v>56.83</v>
      </c>
      <c r="Q3525" s="5" t="str">
        <f>LEFT(N3525, SEARCH("/",N3525,1)-1)</f>
        <v>theater</v>
      </c>
      <c r="R3525" s="5" t="str">
        <f>RIGHT(N3525, LEN(N3525) - LEN(Q3525) - 1)</f>
        <v>plays</v>
      </c>
      <c r="S3525" s="11">
        <f>(((J3525/60)/60)/24)+DATE(1970,1,1)</f>
        <v>42581.397546296299</v>
      </c>
      <c r="T3525" s="12">
        <f>(((I3525/60)/60)/24)+DATE(1970,1,1)</f>
        <v>42638.958333333328</v>
      </c>
      <c r="U3525" s="14">
        <f>YEAR(T3525)</f>
        <v>2016</v>
      </c>
    </row>
    <row r="3526" spans="1:21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>ROUND(((E3526 / D3526)*100), 0)</f>
        <v>102</v>
      </c>
      <c r="P3526">
        <f>IF(L3526&lt;&gt;0, ROUND(E3526/L3526, 2), 0)</f>
        <v>137.24</v>
      </c>
      <c r="Q3526" s="5" t="str">
        <f>LEFT(N3526, SEARCH("/",N3526,1)-1)</f>
        <v>theater</v>
      </c>
      <c r="R3526" s="5" t="str">
        <f>RIGHT(N3526, LEN(N3526) - LEN(Q3526) - 1)</f>
        <v>plays</v>
      </c>
      <c r="S3526" s="11">
        <f>(((J3526/60)/60)/24)+DATE(1970,1,1)</f>
        <v>41880.76357638889</v>
      </c>
      <c r="T3526" s="12">
        <f>(((I3526/60)/60)/24)+DATE(1970,1,1)</f>
        <v>41895.166666666664</v>
      </c>
      <c r="U3526" s="14">
        <f>YEAR(T3526)</f>
        <v>2014</v>
      </c>
    </row>
    <row r="3527" spans="1:21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>ROUND(((E3527 / D3527)*100), 0)</f>
        <v>106</v>
      </c>
      <c r="P3527">
        <f>IF(L3527&lt;&gt;0, ROUND(E3527/L3527, 2), 0)</f>
        <v>75.709999999999994</v>
      </c>
      <c r="Q3527" s="5" t="str">
        <f>LEFT(N3527, SEARCH("/",N3527,1)-1)</f>
        <v>theater</v>
      </c>
      <c r="R3527" s="5" t="str">
        <f>RIGHT(N3527, LEN(N3527) - LEN(Q3527) - 1)</f>
        <v>plays</v>
      </c>
      <c r="S3527" s="11">
        <f>(((J3527/60)/60)/24)+DATE(1970,1,1)</f>
        <v>42214.6956712963</v>
      </c>
      <c r="T3527" s="12">
        <f>(((I3527/60)/60)/24)+DATE(1970,1,1)</f>
        <v>42225.666666666672</v>
      </c>
      <c r="U3527" s="14">
        <f>YEAR(T3527)</f>
        <v>2015</v>
      </c>
    </row>
    <row r="3528" spans="1:21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>ROUND(((E3528 / D3528)*100), 0)</f>
        <v>102</v>
      </c>
      <c r="P3528">
        <f>IF(L3528&lt;&gt;0, ROUND(E3528/L3528, 2), 0)</f>
        <v>99</v>
      </c>
      <c r="Q3528" s="5" t="str">
        <f>LEFT(N3528, SEARCH("/",N3528,1)-1)</f>
        <v>theater</v>
      </c>
      <c r="R3528" s="5" t="str">
        <f>RIGHT(N3528, LEN(N3528) - LEN(Q3528) - 1)</f>
        <v>plays</v>
      </c>
      <c r="S3528" s="11">
        <f>(((J3528/60)/60)/24)+DATE(1970,1,1)</f>
        <v>42460.335312499999</v>
      </c>
      <c r="T3528" s="12">
        <f>(((I3528/60)/60)/24)+DATE(1970,1,1)</f>
        <v>42488.249305555553</v>
      </c>
      <c r="U3528" s="14">
        <f>YEAR(T3528)</f>
        <v>2016</v>
      </c>
    </row>
    <row r="3529" spans="1:21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>ROUND(((E3529 / D3529)*100), 0)</f>
        <v>117</v>
      </c>
      <c r="P3529">
        <f>IF(L3529&lt;&gt;0, ROUND(E3529/L3529, 2), 0)</f>
        <v>81.569999999999993</v>
      </c>
      <c r="Q3529" s="5" t="str">
        <f>LEFT(N3529, SEARCH("/",N3529,1)-1)</f>
        <v>theater</v>
      </c>
      <c r="R3529" s="5" t="str">
        <f>RIGHT(N3529, LEN(N3529) - LEN(Q3529) - 1)</f>
        <v>plays</v>
      </c>
      <c r="S3529" s="11">
        <f>(((J3529/60)/60)/24)+DATE(1970,1,1)</f>
        <v>42167.023206018523</v>
      </c>
      <c r="T3529" s="12">
        <f>(((I3529/60)/60)/24)+DATE(1970,1,1)</f>
        <v>42196.165972222225</v>
      </c>
      <c r="U3529" s="14">
        <f>YEAR(T3529)</f>
        <v>2015</v>
      </c>
    </row>
    <row r="3530" spans="1:21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>ROUND(((E3530 / D3530)*100), 0)</f>
        <v>101</v>
      </c>
      <c r="P3530">
        <f>IF(L3530&lt;&gt;0, ROUND(E3530/L3530, 2), 0)</f>
        <v>45.11</v>
      </c>
      <c r="Q3530" s="5" t="str">
        <f>LEFT(N3530, SEARCH("/",N3530,1)-1)</f>
        <v>theater</v>
      </c>
      <c r="R3530" s="5" t="str">
        <f>RIGHT(N3530, LEN(N3530) - LEN(Q3530) - 1)</f>
        <v>plays</v>
      </c>
      <c r="S3530" s="11">
        <f>(((J3530/60)/60)/24)+DATE(1970,1,1)</f>
        <v>42733.50136574074</v>
      </c>
      <c r="T3530" s="12">
        <f>(((I3530/60)/60)/24)+DATE(1970,1,1)</f>
        <v>42753.50136574074</v>
      </c>
      <c r="U3530" s="14">
        <f>YEAR(T3530)</f>
        <v>2017</v>
      </c>
    </row>
    <row r="3531" spans="1:21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>ROUND(((E3531 / D3531)*100), 0)</f>
        <v>132</v>
      </c>
      <c r="P3531">
        <f>IF(L3531&lt;&gt;0, ROUND(E3531/L3531, 2), 0)</f>
        <v>36.67</v>
      </c>
      <c r="Q3531" s="5" t="str">
        <f>LEFT(N3531, SEARCH("/",N3531,1)-1)</f>
        <v>theater</v>
      </c>
      <c r="R3531" s="5" t="str">
        <f>RIGHT(N3531, LEN(N3531) - LEN(Q3531) - 1)</f>
        <v>plays</v>
      </c>
      <c r="S3531" s="11">
        <f>(((J3531/60)/60)/24)+DATE(1970,1,1)</f>
        <v>42177.761782407411</v>
      </c>
      <c r="T3531" s="12">
        <f>(((I3531/60)/60)/24)+DATE(1970,1,1)</f>
        <v>42198.041666666672</v>
      </c>
      <c r="U3531" s="14">
        <f>YEAR(T3531)</f>
        <v>2015</v>
      </c>
    </row>
    <row r="3532" spans="1:21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>ROUND(((E3532 / D3532)*100), 0)</f>
        <v>100</v>
      </c>
      <c r="P3532">
        <f>IF(L3532&lt;&gt;0, ROUND(E3532/L3532, 2), 0)</f>
        <v>125</v>
      </c>
      <c r="Q3532" s="5" t="str">
        <f>LEFT(N3532, SEARCH("/",N3532,1)-1)</f>
        <v>theater</v>
      </c>
      <c r="R3532" s="5" t="str">
        <f>RIGHT(N3532, LEN(N3532) - LEN(Q3532) - 1)</f>
        <v>plays</v>
      </c>
      <c r="S3532" s="11">
        <f>(((J3532/60)/60)/24)+DATE(1970,1,1)</f>
        <v>42442.623344907406</v>
      </c>
      <c r="T3532" s="12">
        <f>(((I3532/60)/60)/24)+DATE(1970,1,1)</f>
        <v>42470.833333333328</v>
      </c>
      <c r="U3532" s="14">
        <f>YEAR(T3532)</f>
        <v>2016</v>
      </c>
    </row>
    <row r="3533" spans="1:21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>ROUND(((E3533 / D3533)*100), 0)</f>
        <v>128</v>
      </c>
      <c r="P3533">
        <f>IF(L3533&lt;&gt;0, ROUND(E3533/L3533, 2), 0)</f>
        <v>49.23</v>
      </c>
      <c r="Q3533" s="5" t="str">
        <f>LEFT(N3533, SEARCH("/",N3533,1)-1)</f>
        <v>theater</v>
      </c>
      <c r="R3533" s="5" t="str">
        <f>RIGHT(N3533, LEN(N3533) - LEN(Q3533) - 1)</f>
        <v>plays</v>
      </c>
      <c r="S3533" s="11">
        <f>(((J3533/60)/60)/24)+DATE(1970,1,1)</f>
        <v>42521.654328703706</v>
      </c>
      <c r="T3533" s="12">
        <f>(((I3533/60)/60)/24)+DATE(1970,1,1)</f>
        <v>42551.654328703706</v>
      </c>
      <c r="U3533" s="14">
        <f>YEAR(T3533)</f>
        <v>2016</v>
      </c>
    </row>
    <row r="3534" spans="1:21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>ROUND(((E3534 / D3534)*100), 0)</f>
        <v>119</v>
      </c>
      <c r="P3534">
        <f>IF(L3534&lt;&gt;0, ROUND(E3534/L3534, 2), 0)</f>
        <v>42.3</v>
      </c>
      <c r="Q3534" s="5" t="str">
        <f>LEFT(N3534, SEARCH("/",N3534,1)-1)</f>
        <v>theater</v>
      </c>
      <c r="R3534" s="5" t="str">
        <f>RIGHT(N3534, LEN(N3534) - LEN(Q3534) - 1)</f>
        <v>plays</v>
      </c>
      <c r="S3534" s="11">
        <f>(((J3534/60)/60)/24)+DATE(1970,1,1)</f>
        <v>41884.599849537037</v>
      </c>
      <c r="T3534" s="12">
        <f>(((I3534/60)/60)/24)+DATE(1970,1,1)</f>
        <v>41900.165972222225</v>
      </c>
      <c r="U3534" s="14">
        <f>YEAR(T3534)</f>
        <v>2014</v>
      </c>
    </row>
    <row r="3535" spans="1:21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>ROUND(((E3535 / D3535)*100), 0)</f>
        <v>126</v>
      </c>
      <c r="P3535">
        <f>IF(L3535&lt;&gt;0, ROUND(E3535/L3535, 2), 0)</f>
        <v>78.88</v>
      </c>
      <c r="Q3535" s="5" t="str">
        <f>LEFT(N3535, SEARCH("/",N3535,1)-1)</f>
        <v>theater</v>
      </c>
      <c r="R3535" s="5" t="str">
        <f>RIGHT(N3535, LEN(N3535) - LEN(Q3535) - 1)</f>
        <v>plays</v>
      </c>
      <c r="S3535" s="11">
        <f>(((J3535/60)/60)/24)+DATE(1970,1,1)</f>
        <v>42289.761192129634</v>
      </c>
      <c r="T3535" s="12">
        <f>(((I3535/60)/60)/24)+DATE(1970,1,1)</f>
        <v>42319.802858796291</v>
      </c>
      <c r="U3535" s="14">
        <f>YEAR(T3535)</f>
        <v>2015</v>
      </c>
    </row>
    <row r="3536" spans="1:21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>ROUND(((E3536 / D3536)*100), 0)</f>
        <v>156</v>
      </c>
      <c r="P3536">
        <f>IF(L3536&lt;&gt;0, ROUND(E3536/L3536, 2), 0)</f>
        <v>38.28</v>
      </c>
      <c r="Q3536" s="5" t="str">
        <f>LEFT(N3536, SEARCH("/",N3536,1)-1)</f>
        <v>theater</v>
      </c>
      <c r="R3536" s="5" t="str">
        <f>RIGHT(N3536, LEN(N3536) - LEN(Q3536) - 1)</f>
        <v>plays</v>
      </c>
      <c r="S3536" s="11">
        <f>(((J3536/60)/60)/24)+DATE(1970,1,1)</f>
        <v>42243.6252662037</v>
      </c>
      <c r="T3536" s="12">
        <f>(((I3536/60)/60)/24)+DATE(1970,1,1)</f>
        <v>42278.6252662037</v>
      </c>
      <c r="U3536" s="14">
        <f>YEAR(T3536)</f>
        <v>2015</v>
      </c>
    </row>
    <row r="3537" spans="1:21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>ROUND(((E3537 / D3537)*100), 0)</f>
        <v>103</v>
      </c>
      <c r="P3537">
        <f>IF(L3537&lt;&gt;0, ROUND(E3537/L3537, 2), 0)</f>
        <v>44.85</v>
      </c>
      <c r="Q3537" s="5" t="str">
        <f>LEFT(N3537, SEARCH("/",N3537,1)-1)</f>
        <v>theater</v>
      </c>
      <c r="R3537" s="5" t="str">
        <f>RIGHT(N3537, LEN(N3537) - LEN(Q3537) - 1)</f>
        <v>plays</v>
      </c>
      <c r="S3537" s="11">
        <f>(((J3537/60)/60)/24)+DATE(1970,1,1)</f>
        <v>42248.640162037031</v>
      </c>
      <c r="T3537" s="12">
        <f>(((I3537/60)/60)/24)+DATE(1970,1,1)</f>
        <v>42279.75</v>
      </c>
      <c r="U3537" s="14">
        <f>YEAR(T3537)</f>
        <v>2015</v>
      </c>
    </row>
    <row r="3538" spans="1:21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>ROUND(((E3538 / D3538)*100), 0)</f>
        <v>153</v>
      </c>
      <c r="P3538">
        <f>IF(L3538&lt;&gt;0, ROUND(E3538/L3538, 2), 0)</f>
        <v>13.53</v>
      </c>
      <c r="Q3538" s="5" t="str">
        <f>LEFT(N3538, SEARCH("/",N3538,1)-1)</f>
        <v>theater</v>
      </c>
      <c r="R3538" s="5" t="str">
        <f>RIGHT(N3538, LEN(N3538) - LEN(Q3538) - 1)</f>
        <v>plays</v>
      </c>
      <c r="S3538" s="11">
        <f>(((J3538/60)/60)/24)+DATE(1970,1,1)</f>
        <v>42328.727141203708</v>
      </c>
      <c r="T3538" s="12">
        <f>(((I3538/60)/60)/24)+DATE(1970,1,1)</f>
        <v>42358.499305555553</v>
      </c>
      <c r="U3538" s="14">
        <f>YEAR(T3538)</f>
        <v>2015</v>
      </c>
    </row>
    <row r="3539" spans="1:21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>ROUND(((E3539 / D3539)*100), 0)</f>
        <v>180</v>
      </c>
      <c r="P3539">
        <f>IF(L3539&lt;&gt;0, ROUND(E3539/L3539, 2), 0)</f>
        <v>43.5</v>
      </c>
      <c r="Q3539" s="5" t="str">
        <f>LEFT(N3539, SEARCH("/",N3539,1)-1)</f>
        <v>theater</v>
      </c>
      <c r="R3539" s="5" t="str">
        <f>RIGHT(N3539, LEN(N3539) - LEN(Q3539) - 1)</f>
        <v>plays</v>
      </c>
      <c r="S3539" s="11">
        <f>(((J3539/60)/60)/24)+DATE(1970,1,1)</f>
        <v>41923.354351851849</v>
      </c>
      <c r="T3539" s="12">
        <f>(((I3539/60)/60)/24)+DATE(1970,1,1)</f>
        <v>41960.332638888889</v>
      </c>
      <c r="U3539" s="14">
        <f>YEAR(T3539)</f>
        <v>2014</v>
      </c>
    </row>
    <row r="3540" spans="1:21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>ROUND(((E3540 / D3540)*100), 0)</f>
        <v>128</v>
      </c>
      <c r="P3540">
        <f>IF(L3540&lt;&gt;0, ROUND(E3540/L3540, 2), 0)</f>
        <v>30.95</v>
      </c>
      <c r="Q3540" s="5" t="str">
        <f>LEFT(N3540, SEARCH("/",N3540,1)-1)</f>
        <v>theater</v>
      </c>
      <c r="R3540" s="5" t="str">
        <f>RIGHT(N3540, LEN(N3540) - LEN(Q3540) - 1)</f>
        <v>plays</v>
      </c>
      <c r="S3540" s="11">
        <f>(((J3540/60)/60)/24)+DATE(1970,1,1)</f>
        <v>42571.420601851853</v>
      </c>
      <c r="T3540" s="12">
        <f>(((I3540/60)/60)/24)+DATE(1970,1,1)</f>
        <v>42599.420601851853</v>
      </c>
      <c r="U3540" s="14">
        <f>YEAR(T3540)</f>
        <v>2016</v>
      </c>
    </row>
    <row r="3541" spans="1:21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>ROUND(((E3541 / D3541)*100), 0)</f>
        <v>120</v>
      </c>
      <c r="P3541">
        <f>IF(L3541&lt;&gt;0, ROUND(E3541/L3541, 2), 0)</f>
        <v>55.23</v>
      </c>
      <c r="Q3541" s="5" t="str">
        <f>LEFT(N3541, SEARCH("/",N3541,1)-1)</f>
        <v>theater</v>
      </c>
      <c r="R3541" s="5" t="str">
        <f>RIGHT(N3541, LEN(N3541) - LEN(Q3541) - 1)</f>
        <v>plays</v>
      </c>
      <c r="S3541" s="11">
        <f>(((J3541/60)/60)/24)+DATE(1970,1,1)</f>
        <v>42600.756041666667</v>
      </c>
      <c r="T3541" s="12">
        <f>(((I3541/60)/60)/24)+DATE(1970,1,1)</f>
        <v>42621.756041666667</v>
      </c>
      <c r="U3541" s="14">
        <f>YEAR(T3541)</f>
        <v>2016</v>
      </c>
    </row>
    <row r="3542" spans="1:21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>ROUND(((E3542 / D3542)*100), 0)</f>
        <v>123</v>
      </c>
      <c r="P3542">
        <f>IF(L3542&lt;&gt;0, ROUND(E3542/L3542, 2), 0)</f>
        <v>46.13</v>
      </c>
      <c r="Q3542" s="5" t="str">
        <f>LEFT(N3542, SEARCH("/",N3542,1)-1)</f>
        <v>theater</v>
      </c>
      <c r="R3542" s="5" t="str">
        <f>RIGHT(N3542, LEN(N3542) - LEN(Q3542) - 1)</f>
        <v>plays</v>
      </c>
      <c r="S3542" s="11">
        <f>(((J3542/60)/60)/24)+DATE(1970,1,1)</f>
        <v>42517.003368055557</v>
      </c>
      <c r="T3542" s="12">
        <f>(((I3542/60)/60)/24)+DATE(1970,1,1)</f>
        <v>42547.003368055557</v>
      </c>
      <c r="U3542" s="14">
        <f>YEAR(T3542)</f>
        <v>2016</v>
      </c>
    </row>
    <row r="3543" spans="1:21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>ROUND(((E3543 / D3543)*100), 0)</f>
        <v>105</v>
      </c>
      <c r="P3543">
        <f>IF(L3543&lt;&gt;0, ROUND(E3543/L3543, 2), 0)</f>
        <v>39.380000000000003</v>
      </c>
      <c r="Q3543" s="5" t="str">
        <f>LEFT(N3543, SEARCH("/",N3543,1)-1)</f>
        <v>theater</v>
      </c>
      <c r="R3543" s="5" t="str">
        <f>RIGHT(N3543, LEN(N3543) - LEN(Q3543) - 1)</f>
        <v>plays</v>
      </c>
      <c r="S3543" s="11">
        <f>(((J3543/60)/60)/24)+DATE(1970,1,1)</f>
        <v>42222.730034722219</v>
      </c>
      <c r="T3543" s="12">
        <f>(((I3543/60)/60)/24)+DATE(1970,1,1)</f>
        <v>42247.730034722219</v>
      </c>
      <c r="U3543" s="14">
        <f>YEAR(T3543)</f>
        <v>2015</v>
      </c>
    </row>
    <row r="3544" spans="1:21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>ROUND(((E3544 / D3544)*100), 0)</f>
        <v>102</v>
      </c>
      <c r="P3544">
        <f>IF(L3544&lt;&gt;0, ROUND(E3544/L3544, 2), 0)</f>
        <v>66.150000000000006</v>
      </c>
      <c r="Q3544" s="5" t="str">
        <f>LEFT(N3544, SEARCH("/",N3544,1)-1)</f>
        <v>theater</v>
      </c>
      <c r="R3544" s="5" t="str">
        <f>RIGHT(N3544, LEN(N3544) - LEN(Q3544) - 1)</f>
        <v>plays</v>
      </c>
      <c r="S3544" s="11">
        <f>(((J3544/60)/60)/24)+DATE(1970,1,1)</f>
        <v>41829.599791666667</v>
      </c>
      <c r="T3544" s="12">
        <f>(((I3544/60)/60)/24)+DATE(1970,1,1)</f>
        <v>41889.599791666667</v>
      </c>
      <c r="U3544" s="14">
        <f>YEAR(T3544)</f>
        <v>2014</v>
      </c>
    </row>
    <row r="3545" spans="1:21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>ROUND(((E3545 / D3545)*100), 0)</f>
        <v>105</v>
      </c>
      <c r="P3545">
        <f>IF(L3545&lt;&gt;0, ROUND(E3545/L3545, 2), 0)</f>
        <v>54.14</v>
      </c>
      <c r="Q3545" s="5" t="str">
        <f>LEFT(N3545, SEARCH("/",N3545,1)-1)</f>
        <v>theater</v>
      </c>
      <c r="R3545" s="5" t="str">
        <f>RIGHT(N3545, LEN(N3545) - LEN(Q3545) - 1)</f>
        <v>plays</v>
      </c>
      <c r="S3545" s="11">
        <f>(((J3545/60)/60)/24)+DATE(1970,1,1)</f>
        <v>42150.755312499998</v>
      </c>
      <c r="T3545" s="12">
        <f>(((I3545/60)/60)/24)+DATE(1970,1,1)</f>
        <v>42180.755312499998</v>
      </c>
      <c r="U3545" s="14">
        <f>YEAR(T3545)</f>
        <v>2015</v>
      </c>
    </row>
    <row r="3546" spans="1:21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>ROUND(((E3546 / D3546)*100), 0)</f>
        <v>100</v>
      </c>
      <c r="P3546">
        <f>IF(L3546&lt;&gt;0, ROUND(E3546/L3546, 2), 0)</f>
        <v>104.17</v>
      </c>
      <c r="Q3546" s="5" t="str">
        <f>LEFT(N3546, SEARCH("/",N3546,1)-1)</f>
        <v>theater</v>
      </c>
      <c r="R3546" s="5" t="str">
        <f>RIGHT(N3546, LEN(N3546) - LEN(Q3546) - 1)</f>
        <v>plays</v>
      </c>
      <c r="S3546" s="11">
        <f>(((J3546/60)/60)/24)+DATE(1970,1,1)</f>
        <v>42040.831678240742</v>
      </c>
      <c r="T3546" s="12">
        <f>(((I3546/60)/60)/24)+DATE(1970,1,1)</f>
        <v>42070.831678240742</v>
      </c>
      <c r="U3546" s="14">
        <f>YEAR(T3546)</f>
        <v>2015</v>
      </c>
    </row>
    <row r="3547" spans="1:21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>ROUND(((E3547 / D3547)*100), 0)</f>
        <v>100</v>
      </c>
      <c r="P3547">
        <f>IF(L3547&lt;&gt;0, ROUND(E3547/L3547, 2), 0)</f>
        <v>31.38</v>
      </c>
      <c r="Q3547" s="5" t="str">
        <f>LEFT(N3547, SEARCH("/",N3547,1)-1)</f>
        <v>theater</v>
      </c>
      <c r="R3547" s="5" t="str">
        <f>RIGHT(N3547, LEN(N3547) - LEN(Q3547) - 1)</f>
        <v>plays</v>
      </c>
      <c r="S3547" s="11">
        <f>(((J3547/60)/60)/24)+DATE(1970,1,1)</f>
        <v>42075.807395833333</v>
      </c>
      <c r="T3547" s="12">
        <f>(((I3547/60)/60)/24)+DATE(1970,1,1)</f>
        <v>42105.807395833333</v>
      </c>
      <c r="U3547" s="14">
        <f>YEAR(T3547)</f>
        <v>2015</v>
      </c>
    </row>
    <row r="3548" spans="1:21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>ROUND(((E3548 / D3548)*100), 0)</f>
        <v>102</v>
      </c>
      <c r="P3548">
        <f>IF(L3548&lt;&gt;0, ROUND(E3548/L3548, 2), 0)</f>
        <v>59.21</v>
      </c>
      <c r="Q3548" s="5" t="str">
        <f>LEFT(N3548, SEARCH("/",N3548,1)-1)</f>
        <v>theater</v>
      </c>
      <c r="R3548" s="5" t="str">
        <f>RIGHT(N3548, LEN(N3548) - LEN(Q3548) - 1)</f>
        <v>plays</v>
      </c>
      <c r="S3548" s="11">
        <f>(((J3548/60)/60)/24)+DATE(1970,1,1)</f>
        <v>42073.660694444443</v>
      </c>
      <c r="T3548" s="12">
        <f>(((I3548/60)/60)/24)+DATE(1970,1,1)</f>
        <v>42095.165972222225</v>
      </c>
      <c r="U3548" s="14">
        <f>YEAR(T3548)</f>
        <v>2015</v>
      </c>
    </row>
    <row r="3549" spans="1:21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>ROUND(((E3549 / D3549)*100), 0)</f>
        <v>114</v>
      </c>
      <c r="P3549">
        <f>IF(L3549&lt;&gt;0, ROUND(E3549/L3549, 2), 0)</f>
        <v>119.18</v>
      </c>
      <c r="Q3549" s="5" t="str">
        <f>LEFT(N3549, SEARCH("/",N3549,1)-1)</f>
        <v>theater</v>
      </c>
      <c r="R3549" s="5" t="str">
        <f>RIGHT(N3549, LEN(N3549) - LEN(Q3549) - 1)</f>
        <v>plays</v>
      </c>
      <c r="S3549" s="11">
        <f>(((J3549/60)/60)/24)+DATE(1970,1,1)</f>
        <v>42480.078715277778</v>
      </c>
      <c r="T3549" s="12">
        <f>(((I3549/60)/60)/24)+DATE(1970,1,1)</f>
        <v>42504.165972222225</v>
      </c>
      <c r="U3549" s="14">
        <f>YEAR(T3549)</f>
        <v>2016</v>
      </c>
    </row>
    <row r="3550" spans="1:21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>ROUND(((E3550 / D3550)*100), 0)</f>
        <v>102</v>
      </c>
      <c r="P3550">
        <f>IF(L3550&lt;&gt;0, ROUND(E3550/L3550, 2), 0)</f>
        <v>164.62</v>
      </c>
      <c r="Q3550" s="5" t="str">
        <f>LEFT(N3550, SEARCH("/",N3550,1)-1)</f>
        <v>theater</v>
      </c>
      <c r="R3550" s="5" t="str">
        <f>RIGHT(N3550, LEN(N3550) - LEN(Q3550) - 1)</f>
        <v>plays</v>
      </c>
      <c r="S3550" s="11">
        <f>(((J3550/60)/60)/24)+DATE(1970,1,1)</f>
        <v>42411.942291666666</v>
      </c>
      <c r="T3550" s="12">
        <f>(((I3550/60)/60)/24)+DATE(1970,1,1)</f>
        <v>42434.041666666672</v>
      </c>
      <c r="U3550" s="14">
        <f>YEAR(T3550)</f>
        <v>2016</v>
      </c>
    </row>
    <row r="3551" spans="1:21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>ROUND(((E3551 / D3551)*100), 0)</f>
        <v>102</v>
      </c>
      <c r="P3551">
        <f>IF(L3551&lt;&gt;0, ROUND(E3551/L3551, 2), 0)</f>
        <v>24.29</v>
      </c>
      <c r="Q3551" s="5" t="str">
        <f>LEFT(N3551, SEARCH("/",N3551,1)-1)</f>
        <v>theater</v>
      </c>
      <c r="R3551" s="5" t="str">
        <f>RIGHT(N3551, LEN(N3551) - LEN(Q3551) - 1)</f>
        <v>plays</v>
      </c>
      <c r="S3551" s="11">
        <f>(((J3551/60)/60)/24)+DATE(1970,1,1)</f>
        <v>42223.394363425927</v>
      </c>
      <c r="T3551" s="12">
        <f>(((I3551/60)/60)/24)+DATE(1970,1,1)</f>
        <v>42251.394363425927</v>
      </c>
      <c r="U3551" s="14">
        <f>YEAR(T3551)</f>
        <v>2015</v>
      </c>
    </row>
    <row r="3552" spans="1:21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>ROUND(((E3552 / D3552)*100), 0)</f>
        <v>105</v>
      </c>
      <c r="P3552">
        <f>IF(L3552&lt;&gt;0, ROUND(E3552/L3552, 2), 0)</f>
        <v>40.94</v>
      </c>
      <c r="Q3552" s="5" t="str">
        <f>LEFT(N3552, SEARCH("/",N3552,1)-1)</f>
        <v>theater</v>
      </c>
      <c r="R3552" s="5" t="str">
        <f>RIGHT(N3552, LEN(N3552) - LEN(Q3552) - 1)</f>
        <v>plays</v>
      </c>
      <c r="S3552" s="11">
        <f>(((J3552/60)/60)/24)+DATE(1970,1,1)</f>
        <v>42462.893495370372</v>
      </c>
      <c r="T3552" s="12">
        <f>(((I3552/60)/60)/24)+DATE(1970,1,1)</f>
        <v>42492.893495370372</v>
      </c>
      <c r="U3552" s="14">
        <f>YEAR(T3552)</f>
        <v>2016</v>
      </c>
    </row>
    <row r="3553" spans="1:21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>ROUND(((E3553 / D3553)*100), 0)</f>
        <v>102</v>
      </c>
      <c r="P3553">
        <f>IF(L3553&lt;&gt;0, ROUND(E3553/L3553, 2), 0)</f>
        <v>61.1</v>
      </c>
      <c r="Q3553" s="5" t="str">
        <f>LEFT(N3553, SEARCH("/",N3553,1)-1)</f>
        <v>theater</v>
      </c>
      <c r="R3553" s="5" t="str">
        <f>RIGHT(N3553, LEN(N3553) - LEN(Q3553) - 1)</f>
        <v>plays</v>
      </c>
      <c r="S3553" s="11">
        <f>(((J3553/60)/60)/24)+DATE(1970,1,1)</f>
        <v>41753.515856481477</v>
      </c>
      <c r="T3553" s="12">
        <f>(((I3553/60)/60)/24)+DATE(1970,1,1)</f>
        <v>41781.921527777777</v>
      </c>
      <c r="U3553" s="14">
        <f>YEAR(T3553)</f>
        <v>2014</v>
      </c>
    </row>
    <row r="3554" spans="1:21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>ROUND(((E3554 / D3554)*100), 0)</f>
        <v>100</v>
      </c>
      <c r="P3554">
        <f>IF(L3554&lt;&gt;0, ROUND(E3554/L3554, 2), 0)</f>
        <v>38.65</v>
      </c>
      <c r="Q3554" s="5" t="str">
        <f>LEFT(N3554, SEARCH("/",N3554,1)-1)</f>
        <v>theater</v>
      </c>
      <c r="R3554" s="5" t="str">
        <f>RIGHT(N3554, LEN(N3554) - LEN(Q3554) - 1)</f>
        <v>plays</v>
      </c>
      <c r="S3554" s="11">
        <f>(((J3554/60)/60)/24)+DATE(1970,1,1)</f>
        <v>41788.587083333332</v>
      </c>
      <c r="T3554" s="12">
        <f>(((I3554/60)/60)/24)+DATE(1970,1,1)</f>
        <v>41818.587083333332</v>
      </c>
      <c r="U3554" s="14">
        <f>YEAR(T3554)</f>
        <v>2014</v>
      </c>
    </row>
    <row r="3555" spans="1:21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>ROUND(((E3555 / D3555)*100), 0)</f>
        <v>106</v>
      </c>
      <c r="P3555">
        <f>IF(L3555&lt;&gt;0, ROUND(E3555/L3555, 2), 0)</f>
        <v>56.2</v>
      </c>
      <c r="Q3555" s="5" t="str">
        <f>LEFT(N3555, SEARCH("/",N3555,1)-1)</f>
        <v>theater</v>
      </c>
      <c r="R3555" s="5" t="str">
        <f>RIGHT(N3555, LEN(N3555) - LEN(Q3555) - 1)</f>
        <v>plays</v>
      </c>
      <c r="S3555" s="11">
        <f>(((J3555/60)/60)/24)+DATE(1970,1,1)</f>
        <v>42196.028703703705</v>
      </c>
      <c r="T3555" s="12">
        <f>(((I3555/60)/60)/24)+DATE(1970,1,1)</f>
        <v>42228</v>
      </c>
      <c r="U3555" s="14">
        <f>YEAR(T3555)</f>
        <v>2015</v>
      </c>
    </row>
    <row r="3556" spans="1:21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>ROUND(((E3556 / D3556)*100), 0)</f>
        <v>113</v>
      </c>
      <c r="P3556">
        <f>IF(L3556&lt;&gt;0, ROUND(E3556/L3556, 2), 0)</f>
        <v>107</v>
      </c>
      <c r="Q3556" s="5" t="str">
        <f>LEFT(N3556, SEARCH("/",N3556,1)-1)</f>
        <v>theater</v>
      </c>
      <c r="R3556" s="5" t="str">
        <f>RIGHT(N3556, LEN(N3556) - LEN(Q3556) - 1)</f>
        <v>plays</v>
      </c>
      <c r="S3556" s="11">
        <f>(((J3556/60)/60)/24)+DATE(1970,1,1)</f>
        <v>42016.050451388888</v>
      </c>
      <c r="T3556" s="12">
        <f>(((I3556/60)/60)/24)+DATE(1970,1,1)</f>
        <v>42046.708333333328</v>
      </c>
      <c r="U3556" s="14">
        <f>YEAR(T3556)</f>
        <v>2015</v>
      </c>
    </row>
    <row r="3557" spans="1:21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>ROUND(((E3557 / D3557)*100), 0)</f>
        <v>100</v>
      </c>
      <c r="P3557">
        <f>IF(L3557&lt;&gt;0, ROUND(E3557/L3557, 2), 0)</f>
        <v>171.43</v>
      </c>
      <c r="Q3557" s="5" t="str">
        <f>LEFT(N3557, SEARCH("/",N3557,1)-1)</f>
        <v>theater</v>
      </c>
      <c r="R3557" s="5" t="str">
        <f>RIGHT(N3557, LEN(N3557) - LEN(Q3557) - 1)</f>
        <v>plays</v>
      </c>
      <c r="S3557" s="11">
        <f>(((J3557/60)/60)/24)+DATE(1970,1,1)</f>
        <v>42661.442060185189</v>
      </c>
      <c r="T3557" s="12">
        <f>(((I3557/60)/60)/24)+DATE(1970,1,1)</f>
        <v>42691.483726851846</v>
      </c>
      <c r="U3557" s="14">
        <f>YEAR(T3557)</f>
        <v>2016</v>
      </c>
    </row>
    <row r="3558" spans="1:21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>ROUND(((E3558 / D3558)*100), 0)</f>
        <v>100</v>
      </c>
      <c r="P3558">
        <f>IF(L3558&lt;&gt;0, ROUND(E3558/L3558, 2), 0)</f>
        <v>110.5</v>
      </c>
      <c r="Q3558" s="5" t="str">
        <f>LEFT(N3558, SEARCH("/",N3558,1)-1)</f>
        <v>theater</v>
      </c>
      <c r="R3558" s="5" t="str">
        <f>RIGHT(N3558, LEN(N3558) - LEN(Q3558) - 1)</f>
        <v>plays</v>
      </c>
      <c r="S3558" s="11">
        <f>(((J3558/60)/60)/24)+DATE(1970,1,1)</f>
        <v>41808.649583333332</v>
      </c>
      <c r="T3558" s="12">
        <f>(((I3558/60)/60)/24)+DATE(1970,1,1)</f>
        <v>41868.649583333332</v>
      </c>
      <c r="U3558" s="14">
        <f>YEAR(T3558)</f>
        <v>2014</v>
      </c>
    </row>
    <row r="3559" spans="1:21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>ROUND(((E3559 / D3559)*100), 0)</f>
        <v>100</v>
      </c>
      <c r="P3559">
        <f>IF(L3559&lt;&gt;0, ROUND(E3559/L3559, 2), 0)</f>
        <v>179.28</v>
      </c>
      <c r="Q3559" s="5" t="str">
        <f>LEFT(N3559, SEARCH("/",N3559,1)-1)</f>
        <v>theater</v>
      </c>
      <c r="R3559" s="5" t="str">
        <f>RIGHT(N3559, LEN(N3559) - LEN(Q3559) - 1)</f>
        <v>plays</v>
      </c>
      <c r="S3559" s="11">
        <f>(((J3559/60)/60)/24)+DATE(1970,1,1)</f>
        <v>41730.276747685188</v>
      </c>
      <c r="T3559" s="12">
        <f>(((I3559/60)/60)/24)+DATE(1970,1,1)</f>
        <v>41764.276747685188</v>
      </c>
      <c r="U3559" s="14">
        <f>YEAR(T3559)</f>
        <v>2014</v>
      </c>
    </row>
    <row r="3560" spans="1:21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>ROUND(((E3560 / D3560)*100), 0)</f>
        <v>144</v>
      </c>
      <c r="P3560">
        <f>IF(L3560&lt;&gt;0, ROUND(E3560/L3560, 2), 0)</f>
        <v>22.91</v>
      </c>
      <c r="Q3560" s="5" t="str">
        <f>LEFT(N3560, SEARCH("/",N3560,1)-1)</f>
        <v>theater</v>
      </c>
      <c r="R3560" s="5" t="str">
        <f>RIGHT(N3560, LEN(N3560) - LEN(Q3560) - 1)</f>
        <v>plays</v>
      </c>
      <c r="S3560" s="11">
        <f>(((J3560/60)/60)/24)+DATE(1970,1,1)</f>
        <v>42139.816840277781</v>
      </c>
      <c r="T3560" s="12">
        <f>(((I3560/60)/60)/24)+DATE(1970,1,1)</f>
        <v>42181.875</v>
      </c>
      <c r="U3560" s="14">
        <f>YEAR(T3560)</f>
        <v>2015</v>
      </c>
    </row>
    <row r="3561" spans="1:21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>ROUND(((E3561 / D3561)*100), 0)</f>
        <v>104</v>
      </c>
      <c r="P3561">
        <f>IF(L3561&lt;&gt;0, ROUND(E3561/L3561, 2), 0)</f>
        <v>43.13</v>
      </c>
      <c r="Q3561" s="5" t="str">
        <f>LEFT(N3561, SEARCH("/",N3561,1)-1)</f>
        <v>theater</v>
      </c>
      <c r="R3561" s="5" t="str">
        <f>RIGHT(N3561, LEN(N3561) - LEN(Q3561) - 1)</f>
        <v>plays</v>
      </c>
      <c r="S3561" s="11">
        <f>(((J3561/60)/60)/24)+DATE(1970,1,1)</f>
        <v>42194.096157407403</v>
      </c>
      <c r="T3561" s="12">
        <f>(((I3561/60)/60)/24)+DATE(1970,1,1)</f>
        <v>42216.373611111107</v>
      </c>
      <c r="U3561" s="14">
        <f>YEAR(T3561)</f>
        <v>2015</v>
      </c>
    </row>
    <row r="3562" spans="1:21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>ROUND(((E3562 / D3562)*100), 0)</f>
        <v>108</v>
      </c>
      <c r="P3562">
        <f>IF(L3562&lt;&gt;0, ROUND(E3562/L3562, 2), 0)</f>
        <v>46.89</v>
      </c>
      <c r="Q3562" s="5" t="str">
        <f>LEFT(N3562, SEARCH("/",N3562,1)-1)</f>
        <v>theater</v>
      </c>
      <c r="R3562" s="5" t="str">
        <f>RIGHT(N3562, LEN(N3562) - LEN(Q3562) - 1)</f>
        <v>plays</v>
      </c>
      <c r="S3562" s="11">
        <f>(((J3562/60)/60)/24)+DATE(1970,1,1)</f>
        <v>42115.889652777783</v>
      </c>
      <c r="T3562" s="12">
        <f>(((I3562/60)/60)/24)+DATE(1970,1,1)</f>
        <v>42151.114583333328</v>
      </c>
      <c r="U3562" s="14">
        <f>YEAR(T3562)</f>
        <v>2015</v>
      </c>
    </row>
    <row r="3563" spans="1:21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>ROUND(((E3563 / D3563)*100), 0)</f>
        <v>102</v>
      </c>
      <c r="P3563">
        <f>IF(L3563&lt;&gt;0, ROUND(E3563/L3563, 2), 0)</f>
        <v>47.41</v>
      </c>
      <c r="Q3563" s="5" t="str">
        <f>LEFT(N3563, SEARCH("/",N3563,1)-1)</f>
        <v>theater</v>
      </c>
      <c r="R3563" s="5" t="str">
        <f>RIGHT(N3563, LEN(N3563) - LEN(Q3563) - 1)</f>
        <v>plays</v>
      </c>
      <c r="S3563" s="11">
        <f>(((J3563/60)/60)/24)+DATE(1970,1,1)</f>
        <v>42203.680300925931</v>
      </c>
      <c r="T3563" s="12">
        <f>(((I3563/60)/60)/24)+DATE(1970,1,1)</f>
        <v>42221.774999999994</v>
      </c>
      <c r="U3563" s="14">
        <f>YEAR(T3563)</f>
        <v>2015</v>
      </c>
    </row>
    <row r="3564" spans="1:21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>ROUND(((E3564 / D3564)*100), 0)</f>
        <v>149</v>
      </c>
      <c r="P3564">
        <f>IF(L3564&lt;&gt;0, ROUND(E3564/L3564, 2), 0)</f>
        <v>15.13</v>
      </c>
      <c r="Q3564" s="5" t="str">
        <f>LEFT(N3564, SEARCH("/",N3564,1)-1)</f>
        <v>theater</v>
      </c>
      <c r="R3564" s="5" t="str">
        <f>RIGHT(N3564, LEN(N3564) - LEN(Q3564) - 1)</f>
        <v>plays</v>
      </c>
      <c r="S3564" s="11">
        <f>(((J3564/60)/60)/24)+DATE(1970,1,1)</f>
        <v>42433.761886574073</v>
      </c>
      <c r="T3564" s="12">
        <f>(((I3564/60)/60)/24)+DATE(1970,1,1)</f>
        <v>42442.916666666672</v>
      </c>
      <c r="U3564" s="14">
        <f>YEAR(T3564)</f>
        <v>2016</v>
      </c>
    </row>
    <row r="3565" spans="1:21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>ROUND(((E3565 / D3565)*100), 0)</f>
        <v>105</v>
      </c>
      <c r="P3565">
        <f>IF(L3565&lt;&gt;0, ROUND(E3565/L3565, 2), 0)</f>
        <v>21.1</v>
      </c>
      <c r="Q3565" s="5" t="str">
        <f>LEFT(N3565, SEARCH("/",N3565,1)-1)</f>
        <v>theater</v>
      </c>
      <c r="R3565" s="5" t="str">
        <f>RIGHT(N3565, LEN(N3565) - LEN(Q3565) - 1)</f>
        <v>plays</v>
      </c>
      <c r="S3565" s="11">
        <f>(((J3565/60)/60)/24)+DATE(1970,1,1)</f>
        <v>42555.671944444446</v>
      </c>
      <c r="T3565" s="12">
        <f>(((I3565/60)/60)/24)+DATE(1970,1,1)</f>
        <v>42583.791666666672</v>
      </c>
      <c r="U3565" s="14">
        <f>YEAR(T3565)</f>
        <v>2016</v>
      </c>
    </row>
    <row r="3566" spans="1:21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>ROUND(((E3566 / D3566)*100), 0)</f>
        <v>101</v>
      </c>
      <c r="P3566">
        <f>IF(L3566&lt;&gt;0, ROUND(E3566/L3566, 2), 0)</f>
        <v>59.12</v>
      </c>
      <c r="Q3566" s="5" t="str">
        <f>LEFT(N3566, SEARCH("/",N3566,1)-1)</f>
        <v>theater</v>
      </c>
      <c r="R3566" s="5" t="str">
        <f>RIGHT(N3566, LEN(N3566) - LEN(Q3566) - 1)</f>
        <v>plays</v>
      </c>
      <c r="S3566" s="11">
        <f>(((J3566/60)/60)/24)+DATE(1970,1,1)</f>
        <v>42236.623252314821</v>
      </c>
      <c r="T3566" s="12">
        <f>(((I3566/60)/60)/24)+DATE(1970,1,1)</f>
        <v>42282.666666666672</v>
      </c>
      <c r="U3566" s="14">
        <f>YEAR(T3566)</f>
        <v>2015</v>
      </c>
    </row>
    <row r="3567" spans="1:21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>ROUND(((E3567 / D3567)*100), 0)</f>
        <v>131</v>
      </c>
      <c r="P3567">
        <f>IF(L3567&lt;&gt;0, ROUND(E3567/L3567, 2), 0)</f>
        <v>97.92</v>
      </c>
      <c r="Q3567" s="5" t="str">
        <f>LEFT(N3567, SEARCH("/",N3567,1)-1)</f>
        <v>theater</v>
      </c>
      <c r="R3567" s="5" t="str">
        <f>RIGHT(N3567, LEN(N3567) - LEN(Q3567) - 1)</f>
        <v>plays</v>
      </c>
      <c r="S3567" s="11">
        <f>(((J3567/60)/60)/24)+DATE(1970,1,1)</f>
        <v>41974.743148148147</v>
      </c>
      <c r="T3567" s="12">
        <f>(((I3567/60)/60)/24)+DATE(1970,1,1)</f>
        <v>42004.743148148147</v>
      </c>
      <c r="U3567" s="14">
        <f>YEAR(T3567)</f>
        <v>2014</v>
      </c>
    </row>
    <row r="3568" spans="1:21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>ROUND(((E3568 / D3568)*100), 0)</f>
        <v>105</v>
      </c>
      <c r="P3568">
        <f>IF(L3568&lt;&gt;0, ROUND(E3568/L3568, 2), 0)</f>
        <v>55.13</v>
      </c>
      <c r="Q3568" s="5" t="str">
        <f>LEFT(N3568, SEARCH("/",N3568,1)-1)</f>
        <v>theater</v>
      </c>
      <c r="R3568" s="5" t="str">
        <f>RIGHT(N3568, LEN(N3568) - LEN(Q3568) - 1)</f>
        <v>plays</v>
      </c>
      <c r="S3568" s="11">
        <f>(((J3568/60)/60)/24)+DATE(1970,1,1)</f>
        <v>41997.507905092592</v>
      </c>
      <c r="T3568" s="12">
        <f>(((I3568/60)/60)/24)+DATE(1970,1,1)</f>
        <v>42027.507905092592</v>
      </c>
      <c r="U3568" s="14">
        <f>YEAR(T3568)</f>
        <v>2015</v>
      </c>
    </row>
    <row r="3569" spans="1:21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>ROUND(((E3569 / D3569)*100), 0)</f>
        <v>109</v>
      </c>
      <c r="P3569">
        <f>IF(L3569&lt;&gt;0, ROUND(E3569/L3569, 2), 0)</f>
        <v>26.54</v>
      </c>
      <c r="Q3569" s="5" t="str">
        <f>LEFT(N3569, SEARCH("/",N3569,1)-1)</f>
        <v>theater</v>
      </c>
      <c r="R3569" s="5" t="str">
        <f>RIGHT(N3569, LEN(N3569) - LEN(Q3569) - 1)</f>
        <v>plays</v>
      </c>
      <c r="S3569" s="11">
        <f>(((J3569/60)/60)/24)+DATE(1970,1,1)</f>
        <v>42135.810694444444</v>
      </c>
      <c r="T3569" s="12">
        <f>(((I3569/60)/60)/24)+DATE(1970,1,1)</f>
        <v>42165.810694444444</v>
      </c>
      <c r="U3569" s="14">
        <f>YEAR(T3569)</f>
        <v>2015</v>
      </c>
    </row>
    <row r="3570" spans="1:21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>ROUND(((E3570 / D3570)*100), 0)</f>
        <v>111</v>
      </c>
      <c r="P3570">
        <f>IF(L3570&lt;&gt;0, ROUND(E3570/L3570, 2), 0)</f>
        <v>58.42</v>
      </c>
      <c r="Q3570" s="5" t="str">
        <f>LEFT(N3570, SEARCH("/",N3570,1)-1)</f>
        <v>theater</v>
      </c>
      <c r="R3570" s="5" t="str">
        <f>RIGHT(N3570, LEN(N3570) - LEN(Q3570) - 1)</f>
        <v>plays</v>
      </c>
      <c r="S3570" s="11">
        <f>(((J3570/60)/60)/24)+DATE(1970,1,1)</f>
        <v>41869.740671296298</v>
      </c>
      <c r="T3570" s="12">
        <f>(((I3570/60)/60)/24)+DATE(1970,1,1)</f>
        <v>41899.740671296298</v>
      </c>
      <c r="U3570" s="14">
        <f>YEAR(T3570)</f>
        <v>2014</v>
      </c>
    </row>
    <row r="3571" spans="1:21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>ROUND(((E3571 / D3571)*100), 0)</f>
        <v>100</v>
      </c>
      <c r="P3571">
        <f>IF(L3571&lt;&gt;0, ROUND(E3571/L3571, 2), 0)</f>
        <v>122.54</v>
      </c>
      <c r="Q3571" s="5" t="str">
        <f>LEFT(N3571, SEARCH("/",N3571,1)-1)</f>
        <v>theater</v>
      </c>
      <c r="R3571" s="5" t="str">
        <f>RIGHT(N3571, LEN(N3571) - LEN(Q3571) - 1)</f>
        <v>plays</v>
      </c>
      <c r="S3571" s="11">
        <f>(((J3571/60)/60)/24)+DATE(1970,1,1)</f>
        <v>41982.688611111109</v>
      </c>
      <c r="T3571" s="12">
        <f>(((I3571/60)/60)/24)+DATE(1970,1,1)</f>
        <v>42012.688611111109</v>
      </c>
      <c r="U3571" s="14">
        <f>YEAR(T3571)</f>
        <v>2015</v>
      </c>
    </row>
    <row r="3572" spans="1:21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>ROUND(((E3572 / D3572)*100), 0)</f>
        <v>114</v>
      </c>
      <c r="P3572">
        <f>IF(L3572&lt;&gt;0, ROUND(E3572/L3572, 2), 0)</f>
        <v>87.96</v>
      </c>
      <c r="Q3572" s="5" t="str">
        <f>LEFT(N3572, SEARCH("/",N3572,1)-1)</f>
        <v>theater</v>
      </c>
      <c r="R3572" s="5" t="str">
        <f>RIGHT(N3572, LEN(N3572) - LEN(Q3572) - 1)</f>
        <v>plays</v>
      </c>
      <c r="S3572" s="11">
        <f>(((J3572/60)/60)/24)+DATE(1970,1,1)</f>
        <v>41976.331979166673</v>
      </c>
      <c r="T3572" s="12">
        <f>(((I3572/60)/60)/24)+DATE(1970,1,1)</f>
        <v>42004.291666666672</v>
      </c>
      <c r="U3572" s="14">
        <f>YEAR(T3572)</f>
        <v>2014</v>
      </c>
    </row>
    <row r="3573" spans="1:21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>ROUND(((E3573 / D3573)*100), 0)</f>
        <v>122</v>
      </c>
      <c r="P3573">
        <f>IF(L3573&lt;&gt;0, ROUND(E3573/L3573, 2), 0)</f>
        <v>73.239999999999995</v>
      </c>
      <c r="Q3573" s="5" t="str">
        <f>LEFT(N3573, SEARCH("/",N3573,1)-1)</f>
        <v>theater</v>
      </c>
      <c r="R3573" s="5" t="str">
        <f>RIGHT(N3573, LEN(N3573) - LEN(Q3573) - 1)</f>
        <v>plays</v>
      </c>
      <c r="S3573" s="11">
        <f>(((J3573/60)/60)/24)+DATE(1970,1,1)</f>
        <v>41912.858946759261</v>
      </c>
      <c r="T3573" s="12">
        <f>(((I3573/60)/60)/24)+DATE(1970,1,1)</f>
        <v>41942.858946759261</v>
      </c>
      <c r="U3573" s="14">
        <f>YEAR(T3573)</f>
        <v>2014</v>
      </c>
    </row>
    <row r="3574" spans="1:21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>ROUND(((E3574 / D3574)*100), 0)</f>
        <v>100</v>
      </c>
      <c r="P3574">
        <f>IF(L3574&lt;&gt;0, ROUND(E3574/L3574, 2), 0)</f>
        <v>55.56</v>
      </c>
      <c r="Q3574" s="5" t="str">
        <f>LEFT(N3574, SEARCH("/",N3574,1)-1)</f>
        <v>theater</v>
      </c>
      <c r="R3574" s="5" t="str">
        <f>RIGHT(N3574, LEN(N3574) - LEN(Q3574) - 1)</f>
        <v>plays</v>
      </c>
      <c r="S3574" s="11">
        <f>(((J3574/60)/60)/24)+DATE(1970,1,1)</f>
        <v>42146.570393518516</v>
      </c>
      <c r="T3574" s="12">
        <f>(((I3574/60)/60)/24)+DATE(1970,1,1)</f>
        <v>42176.570393518516</v>
      </c>
      <c r="U3574" s="14">
        <f>YEAR(T3574)</f>
        <v>2015</v>
      </c>
    </row>
    <row r="3575" spans="1:21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>ROUND(((E3575 / D3575)*100), 0)</f>
        <v>103</v>
      </c>
      <c r="P3575">
        <f>IF(L3575&lt;&gt;0, ROUND(E3575/L3575, 2), 0)</f>
        <v>39.54</v>
      </c>
      <c r="Q3575" s="5" t="str">
        <f>LEFT(N3575, SEARCH("/",N3575,1)-1)</f>
        <v>theater</v>
      </c>
      <c r="R3575" s="5" t="str">
        <f>RIGHT(N3575, LEN(N3575) - LEN(Q3575) - 1)</f>
        <v>plays</v>
      </c>
      <c r="S3575" s="11">
        <f>(((J3575/60)/60)/24)+DATE(1970,1,1)</f>
        <v>41921.375532407408</v>
      </c>
      <c r="T3575" s="12">
        <f>(((I3575/60)/60)/24)+DATE(1970,1,1)</f>
        <v>41951.417199074072</v>
      </c>
      <c r="U3575" s="14">
        <f>YEAR(T3575)</f>
        <v>2014</v>
      </c>
    </row>
    <row r="3576" spans="1:21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>ROUND(((E3576 / D3576)*100), 0)</f>
        <v>106</v>
      </c>
      <c r="P3576">
        <f>IF(L3576&lt;&gt;0, ROUND(E3576/L3576, 2), 0)</f>
        <v>136.78</v>
      </c>
      <c r="Q3576" s="5" t="str">
        <f>LEFT(N3576, SEARCH("/",N3576,1)-1)</f>
        <v>theater</v>
      </c>
      <c r="R3576" s="5" t="str">
        <f>RIGHT(N3576, LEN(N3576) - LEN(Q3576) - 1)</f>
        <v>plays</v>
      </c>
      <c r="S3576" s="11">
        <f>(((J3576/60)/60)/24)+DATE(1970,1,1)</f>
        <v>41926.942685185182</v>
      </c>
      <c r="T3576" s="12">
        <f>(((I3576/60)/60)/24)+DATE(1970,1,1)</f>
        <v>41956.984351851846</v>
      </c>
      <c r="U3576" s="14">
        <f>YEAR(T3576)</f>
        <v>2014</v>
      </c>
    </row>
    <row r="3577" spans="1:21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>ROUND(((E3577 / D3577)*100), 0)</f>
        <v>101</v>
      </c>
      <c r="P3577">
        <f>IF(L3577&lt;&gt;0, ROUND(E3577/L3577, 2), 0)</f>
        <v>99.34</v>
      </c>
      <c r="Q3577" s="5" t="str">
        <f>LEFT(N3577, SEARCH("/",N3577,1)-1)</f>
        <v>theater</v>
      </c>
      <c r="R3577" s="5" t="str">
        <f>RIGHT(N3577, LEN(N3577) - LEN(Q3577) - 1)</f>
        <v>plays</v>
      </c>
      <c r="S3577" s="11">
        <f>(((J3577/60)/60)/24)+DATE(1970,1,1)</f>
        <v>42561.783877314811</v>
      </c>
      <c r="T3577" s="12">
        <f>(((I3577/60)/60)/24)+DATE(1970,1,1)</f>
        <v>42593.165972222225</v>
      </c>
      <c r="U3577" s="14">
        <f>YEAR(T3577)</f>
        <v>2016</v>
      </c>
    </row>
    <row r="3578" spans="1:21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>ROUND(((E3578 / D3578)*100), 0)</f>
        <v>100</v>
      </c>
      <c r="P3578">
        <f>IF(L3578&lt;&gt;0, ROUND(E3578/L3578, 2), 0)</f>
        <v>20</v>
      </c>
      <c r="Q3578" s="5" t="str">
        <f>LEFT(N3578, SEARCH("/",N3578,1)-1)</f>
        <v>theater</v>
      </c>
      <c r="R3578" s="5" t="str">
        <f>RIGHT(N3578, LEN(N3578) - LEN(Q3578) - 1)</f>
        <v>plays</v>
      </c>
      <c r="S3578" s="11">
        <f>(((J3578/60)/60)/24)+DATE(1970,1,1)</f>
        <v>42649.54923611111</v>
      </c>
      <c r="T3578" s="12">
        <f>(((I3578/60)/60)/24)+DATE(1970,1,1)</f>
        <v>42709.590902777782</v>
      </c>
      <c r="U3578" s="14">
        <f>YEAR(T3578)</f>
        <v>2016</v>
      </c>
    </row>
    <row r="3579" spans="1:21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>ROUND(((E3579 / D3579)*100), 0)</f>
        <v>130</v>
      </c>
      <c r="P3579">
        <f>IF(L3579&lt;&gt;0, ROUND(E3579/L3579, 2), 0)</f>
        <v>28.89</v>
      </c>
      <c r="Q3579" s="5" t="str">
        <f>LEFT(N3579, SEARCH("/",N3579,1)-1)</f>
        <v>theater</v>
      </c>
      <c r="R3579" s="5" t="str">
        <f>RIGHT(N3579, LEN(N3579) - LEN(Q3579) - 1)</f>
        <v>plays</v>
      </c>
      <c r="S3579" s="11">
        <f>(((J3579/60)/60)/24)+DATE(1970,1,1)</f>
        <v>42093.786840277782</v>
      </c>
      <c r="T3579" s="12">
        <f>(((I3579/60)/60)/24)+DATE(1970,1,1)</f>
        <v>42120.26944444445</v>
      </c>
      <c r="U3579" s="14">
        <f>YEAR(T3579)</f>
        <v>2015</v>
      </c>
    </row>
    <row r="3580" spans="1:21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>ROUND(((E3580 / D3580)*100), 0)</f>
        <v>100</v>
      </c>
      <c r="P3580">
        <f>IF(L3580&lt;&gt;0, ROUND(E3580/L3580, 2), 0)</f>
        <v>40.549999999999997</v>
      </c>
      <c r="Q3580" s="5" t="str">
        <f>LEFT(N3580, SEARCH("/",N3580,1)-1)</f>
        <v>theater</v>
      </c>
      <c r="R3580" s="5" t="str">
        <f>RIGHT(N3580, LEN(N3580) - LEN(Q3580) - 1)</f>
        <v>plays</v>
      </c>
      <c r="S3580" s="11">
        <f>(((J3580/60)/60)/24)+DATE(1970,1,1)</f>
        <v>42460.733530092592</v>
      </c>
      <c r="T3580" s="12">
        <f>(((I3580/60)/60)/24)+DATE(1970,1,1)</f>
        <v>42490.733530092592</v>
      </c>
      <c r="U3580" s="14">
        <f>YEAR(T3580)</f>
        <v>2016</v>
      </c>
    </row>
    <row r="3581" spans="1:21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>ROUND(((E3581 / D3581)*100), 0)</f>
        <v>100</v>
      </c>
      <c r="P3581">
        <f>IF(L3581&lt;&gt;0, ROUND(E3581/L3581, 2), 0)</f>
        <v>35.71</v>
      </c>
      <c r="Q3581" s="5" t="str">
        <f>LEFT(N3581, SEARCH("/",N3581,1)-1)</f>
        <v>theater</v>
      </c>
      <c r="R3581" s="5" t="str">
        <f>RIGHT(N3581, LEN(N3581) - LEN(Q3581) - 1)</f>
        <v>plays</v>
      </c>
      <c r="S3581" s="11">
        <f>(((J3581/60)/60)/24)+DATE(1970,1,1)</f>
        <v>42430.762222222227</v>
      </c>
      <c r="T3581" s="12">
        <f>(((I3581/60)/60)/24)+DATE(1970,1,1)</f>
        <v>42460.720555555556</v>
      </c>
      <c r="U3581" s="14">
        <f>YEAR(T3581)</f>
        <v>2016</v>
      </c>
    </row>
    <row r="3582" spans="1:21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>ROUND(((E3582 / D3582)*100), 0)</f>
        <v>114</v>
      </c>
      <c r="P3582">
        <f>IF(L3582&lt;&gt;0, ROUND(E3582/L3582, 2), 0)</f>
        <v>37.96</v>
      </c>
      <c r="Q3582" s="5" t="str">
        <f>LEFT(N3582, SEARCH("/",N3582,1)-1)</f>
        <v>theater</v>
      </c>
      <c r="R3582" s="5" t="str">
        <f>RIGHT(N3582, LEN(N3582) - LEN(Q3582) - 1)</f>
        <v>plays</v>
      </c>
      <c r="S3582" s="11">
        <f>(((J3582/60)/60)/24)+DATE(1970,1,1)</f>
        <v>42026.176180555558</v>
      </c>
      <c r="T3582" s="12">
        <f>(((I3582/60)/60)/24)+DATE(1970,1,1)</f>
        <v>42064.207638888889</v>
      </c>
      <c r="U3582" s="14">
        <f>YEAR(T3582)</f>
        <v>2015</v>
      </c>
    </row>
    <row r="3583" spans="1:21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>ROUND(((E3583 / D3583)*100), 0)</f>
        <v>100</v>
      </c>
      <c r="P3583">
        <f>IF(L3583&lt;&gt;0, ROUND(E3583/L3583, 2), 0)</f>
        <v>33.33</v>
      </c>
      <c r="Q3583" s="5" t="str">
        <f>LEFT(N3583, SEARCH("/",N3583,1)-1)</f>
        <v>theater</v>
      </c>
      <c r="R3583" s="5" t="str">
        <f>RIGHT(N3583, LEN(N3583) - LEN(Q3583) - 1)</f>
        <v>plays</v>
      </c>
      <c r="S3583" s="11">
        <f>(((J3583/60)/60)/24)+DATE(1970,1,1)</f>
        <v>41836.471180555556</v>
      </c>
      <c r="T3583" s="12">
        <f>(((I3583/60)/60)/24)+DATE(1970,1,1)</f>
        <v>41850.471180555556</v>
      </c>
      <c r="U3583" s="14">
        <f>YEAR(T3583)</f>
        <v>2014</v>
      </c>
    </row>
    <row r="3584" spans="1:21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>ROUND(((E3584 / D3584)*100), 0)</f>
        <v>287</v>
      </c>
      <c r="P3584">
        <f>IF(L3584&lt;&gt;0, ROUND(E3584/L3584, 2), 0)</f>
        <v>58.57</v>
      </c>
      <c r="Q3584" s="5" t="str">
        <f>LEFT(N3584, SEARCH("/",N3584,1)-1)</f>
        <v>theater</v>
      </c>
      <c r="R3584" s="5" t="str">
        <f>RIGHT(N3584, LEN(N3584) - LEN(Q3584) - 1)</f>
        <v>plays</v>
      </c>
      <c r="S3584" s="11">
        <f>(((J3584/60)/60)/24)+DATE(1970,1,1)</f>
        <v>42451.095856481479</v>
      </c>
      <c r="T3584" s="12">
        <f>(((I3584/60)/60)/24)+DATE(1970,1,1)</f>
        <v>42465.095856481479</v>
      </c>
      <c r="U3584" s="14">
        <f>YEAR(T3584)</f>
        <v>2016</v>
      </c>
    </row>
    <row r="3585" spans="1:21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>ROUND(((E3585 / D3585)*100), 0)</f>
        <v>109</v>
      </c>
      <c r="P3585">
        <f>IF(L3585&lt;&gt;0, ROUND(E3585/L3585, 2), 0)</f>
        <v>135.63</v>
      </c>
      <c r="Q3585" s="5" t="str">
        <f>LEFT(N3585, SEARCH("/",N3585,1)-1)</f>
        <v>theater</v>
      </c>
      <c r="R3585" s="5" t="str">
        <f>RIGHT(N3585, LEN(N3585) - LEN(Q3585) - 1)</f>
        <v>plays</v>
      </c>
      <c r="S3585" s="11">
        <f>(((J3585/60)/60)/24)+DATE(1970,1,1)</f>
        <v>42418.425983796296</v>
      </c>
      <c r="T3585" s="12">
        <f>(((I3585/60)/60)/24)+DATE(1970,1,1)</f>
        <v>42478.384317129632</v>
      </c>
      <c r="U3585" s="14">
        <f>YEAR(T3585)</f>
        <v>2016</v>
      </c>
    </row>
    <row r="3586" spans="1:21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>ROUND(((E3586 / D3586)*100), 0)</f>
        <v>116</v>
      </c>
      <c r="P3586">
        <f>IF(L3586&lt;&gt;0, ROUND(E3586/L3586, 2), 0)</f>
        <v>30.94</v>
      </c>
      <c r="Q3586" s="5" t="str">
        <f>LEFT(N3586, SEARCH("/",N3586,1)-1)</f>
        <v>theater</v>
      </c>
      <c r="R3586" s="5" t="str">
        <f>RIGHT(N3586, LEN(N3586) - LEN(Q3586) - 1)</f>
        <v>plays</v>
      </c>
      <c r="S3586" s="11">
        <f>(((J3586/60)/60)/24)+DATE(1970,1,1)</f>
        <v>42168.316481481481</v>
      </c>
      <c r="T3586" s="12">
        <f>(((I3586/60)/60)/24)+DATE(1970,1,1)</f>
        <v>42198.316481481481</v>
      </c>
      <c r="U3586" s="14">
        <f>YEAR(T3586)</f>
        <v>2015</v>
      </c>
    </row>
    <row r="3587" spans="1:21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>ROUND(((E3587 / D3587)*100), 0)</f>
        <v>119</v>
      </c>
      <c r="P3587">
        <f>IF(L3587&lt;&gt;0, ROUND(E3587/L3587, 2), 0)</f>
        <v>176.09</v>
      </c>
      <c r="Q3587" s="5" t="str">
        <f>LEFT(N3587, SEARCH("/",N3587,1)-1)</f>
        <v>theater</v>
      </c>
      <c r="R3587" s="5" t="str">
        <f>RIGHT(N3587, LEN(N3587) - LEN(Q3587) - 1)</f>
        <v>plays</v>
      </c>
      <c r="S3587" s="11">
        <f>(((J3587/60)/60)/24)+DATE(1970,1,1)</f>
        <v>41964.716319444444</v>
      </c>
      <c r="T3587" s="12">
        <f>(((I3587/60)/60)/24)+DATE(1970,1,1)</f>
        <v>41994.716319444444</v>
      </c>
      <c r="U3587" s="14">
        <f>YEAR(T3587)</f>
        <v>2014</v>
      </c>
    </row>
    <row r="3588" spans="1:21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>ROUND(((E3588 / D3588)*100), 0)</f>
        <v>109</v>
      </c>
      <c r="P3588">
        <f>IF(L3588&lt;&gt;0, ROUND(E3588/L3588, 2), 0)</f>
        <v>151.97999999999999</v>
      </c>
      <c r="Q3588" s="5" t="str">
        <f>LEFT(N3588, SEARCH("/",N3588,1)-1)</f>
        <v>theater</v>
      </c>
      <c r="R3588" s="5" t="str">
        <f>RIGHT(N3588, LEN(N3588) - LEN(Q3588) - 1)</f>
        <v>plays</v>
      </c>
      <c r="S3588" s="11">
        <f>(((J3588/60)/60)/24)+DATE(1970,1,1)</f>
        <v>42576.697569444441</v>
      </c>
      <c r="T3588" s="12">
        <f>(((I3588/60)/60)/24)+DATE(1970,1,1)</f>
        <v>42636.697569444441</v>
      </c>
      <c r="U3588" s="14">
        <f>YEAR(T3588)</f>
        <v>2016</v>
      </c>
    </row>
    <row r="3589" spans="1:21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>ROUND(((E3589 / D3589)*100), 0)</f>
        <v>127</v>
      </c>
      <c r="P3589">
        <f>IF(L3589&lt;&gt;0, ROUND(E3589/L3589, 2), 0)</f>
        <v>22.61</v>
      </c>
      <c r="Q3589" s="5" t="str">
        <f>LEFT(N3589, SEARCH("/",N3589,1)-1)</f>
        <v>theater</v>
      </c>
      <c r="R3589" s="5" t="str">
        <f>RIGHT(N3589, LEN(N3589) - LEN(Q3589) - 1)</f>
        <v>plays</v>
      </c>
      <c r="S3589" s="11">
        <f>(((J3589/60)/60)/24)+DATE(1970,1,1)</f>
        <v>42503.539976851855</v>
      </c>
      <c r="T3589" s="12">
        <f>(((I3589/60)/60)/24)+DATE(1970,1,1)</f>
        <v>42548.791666666672</v>
      </c>
      <c r="U3589" s="14">
        <f>YEAR(T3589)</f>
        <v>2016</v>
      </c>
    </row>
    <row r="3590" spans="1:21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>ROUND(((E3590 / D3590)*100), 0)</f>
        <v>101</v>
      </c>
      <c r="P3590">
        <f>IF(L3590&lt;&gt;0, ROUND(E3590/L3590, 2), 0)</f>
        <v>18.27</v>
      </c>
      <c r="Q3590" s="5" t="str">
        <f>LEFT(N3590, SEARCH("/",N3590,1)-1)</f>
        <v>theater</v>
      </c>
      <c r="R3590" s="5" t="str">
        <f>RIGHT(N3590, LEN(N3590) - LEN(Q3590) - 1)</f>
        <v>plays</v>
      </c>
      <c r="S3590" s="11">
        <f>(((J3590/60)/60)/24)+DATE(1970,1,1)</f>
        <v>42101.828819444447</v>
      </c>
      <c r="T3590" s="12">
        <f>(((I3590/60)/60)/24)+DATE(1970,1,1)</f>
        <v>42123.958333333328</v>
      </c>
      <c r="U3590" s="14">
        <f>YEAR(T3590)</f>
        <v>2015</v>
      </c>
    </row>
    <row r="3591" spans="1:21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>ROUND(((E3591 / D3591)*100), 0)</f>
        <v>128</v>
      </c>
      <c r="P3591">
        <f>IF(L3591&lt;&gt;0, ROUND(E3591/L3591, 2), 0)</f>
        <v>82.26</v>
      </c>
      <c r="Q3591" s="5" t="str">
        <f>LEFT(N3591, SEARCH("/",N3591,1)-1)</f>
        <v>theater</v>
      </c>
      <c r="R3591" s="5" t="str">
        <f>RIGHT(N3591, LEN(N3591) - LEN(Q3591) - 1)</f>
        <v>plays</v>
      </c>
      <c r="S3591" s="11">
        <f>(((J3591/60)/60)/24)+DATE(1970,1,1)</f>
        <v>42125.647534722222</v>
      </c>
      <c r="T3591" s="12">
        <f>(((I3591/60)/60)/24)+DATE(1970,1,1)</f>
        <v>42150.647534722222</v>
      </c>
      <c r="U3591" s="14">
        <f>YEAR(T3591)</f>
        <v>2015</v>
      </c>
    </row>
    <row r="3592" spans="1:21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>ROUND(((E3592 / D3592)*100), 0)</f>
        <v>100</v>
      </c>
      <c r="P3592">
        <f>IF(L3592&lt;&gt;0, ROUND(E3592/L3592, 2), 0)</f>
        <v>68.53</v>
      </c>
      <c r="Q3592" s="5" t="str">
        <f>LEFT(N3592, SEARCH("/",N3592,1)-1)</f>
        <v>theater</v>
      </c>
      <c r="R3592" s="5" t="str">
        <f>RIGHT(N3592, LEN(N3592) - LEN(Q3592) - 1)</f>
        <v>plays</v>
      </c>
      <c r="S3592" s="11">
        <f>(((J3592/60)/60)/24)+DATE(1970,1,1)</f>
        <v>41902.333726851852</v>
      </c>
      <c r="T3592" s="12">
        <f>(((I3592/60)/60)/24)+DATE(1970,1,1)</f>
        <v>41932.333726851852</v>
      </c>
      <c r="U3592" s="14">
        <f>YEAR(T3592)</f>
        <v>2014</v>
      </c>
    </row>
    <row r="3593" spans="1:21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>ROUND(((E3593 / D3593)*100), 0)</f>
        <v>175</v>
      </c>
      <c r="P3593">
        <f>IF(L3593&lt;&gt;0, ROUND(E3593/L3593, 2), 0)</f>
        <v>68.06</v>
      </c>
      <c r="Q3593" s="5" t="str">
        <f>LEFT(N3593, SEARCH("/",N3593,1)-1)</f>
        <v>theater</v>
      </c>
      <c r="R3593" s="5" t="str">
        <f>RIGHT(N3593, LEN(N3593) - LEN(Q3593) - 1)</f>
        <v>plays</v>
      </c>
      <c r="S3593" s="11">
        <f>(((J3593/60)/60)/24)+DATE(1970,1,1)</f>
        <v>42003.948425925926</v>
      </c>
      <c r="T3593" s="12">
        <f>(((I3593/60)/60)/24)+DATE(1970,1,1)</f>
        <v>42028.207638888889</v>
      </c>
      <c r="U3593" s="14">
        <f>YEAR(T3593)</f>
        <v>2015</v>
      </c>
    </row>
    <row r="3594" spans="1:21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>ROUND(((E3594 / D3594)*100), 0)</f>
        <v>127</v>
      </c>
      <c r="P3594">
        <f>IF(L3594&lt;&gt;0, ROUND(E3594/L3594, 2), 0)</f>
        <v>72.709999999999994</v>
      </c>
      <c r="Q3594" s="5" t="str">
        <f>LEFT(N3594, SEARCH("/",N3594,1)-1)</f>
        <v>theater</v>
      </c>
      <c r="R3594" s="5" t="str">
        <f>RIGHT(N3594, LEN(N3594) - LEN(Q3594) - 1)</f>
        <v>plays</v>
      </c>
      <c r="S3594" s="11">
        <f>(((J3594/60)/60)/24)+DATE(1970,1,1)</f>
        <v>41988.829942129625</v>
      </c>
      <c r="T3594" s="12">
        <f>(((I3594/60)/60)/24)+DATE(1970,1,1)</f>
        <v>42046.207638888889</v>
      </c>
      <c r="U3594" s="14">
        <f>YEAR(T3594)</f>
        <v>2015</v>
      </c>
    </row>
    <row r="3595" spans="1:21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>ROUND(((E3595 / D3595)*100), 0)</f>
        <v>111</v>
      </c>
      <c r="P3595">
        <f>IF(L3595&lt;&gt;0, ROUND(E3595/L3595, 2), 0)</f>
        <v>77.19</v>
      </c>
      <c r="Q3595" s="5" t="str">
        <f>LEFT(N3595, SEARCH("/",N3595,1)-1)</f>
        <v>theater</v>
      </c>
      <c r="R3595" s="5" t="str">
        <f>RIGHT(N3595, LEN(N3595) - LEN(Q3595) - 1)</f>
        <v>plays</v>
      </c>
      <c r="S3595" s="11">
        <f>(((J3595/60)/60)/24)+DATE(1970,1,1)</f>
        <v>41974.898599537039</v>
      </c>
      <c r="T3595" s="12">
        <f>(((I3595/60)/60)/24)+DATE(1970,1,1)</f>
        <v>42009.851388888885</v>
      </c>
      <c r="U3595" s="14">
        <f>YEAR(T3595)</f>
        <v>2015</v>
      </c>
    </row>
    <row r="3596" spans="1:21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>ROUND(((E3596 / D3596)*100), 0)</f>
        <v>126</v>
      </c>
      <c r="P3596">
        <f>IF(L3596&lt;&gt;0, ROUND(E3596/L3596, 2), 0)</f>
        <v>55.97</v>
      </c>
      <c r="Q3596" s="5" t="str">
        <f>LEFT(N3596, SEARCH("/",N3596,1)-1)</f>
        <v>theater</v>
      </c>
      <c r="R3596" s="5" t="str">
        <f>RIGHT(N3596, LEN(N3596) - LEN(Q3596) - 1)</f>
        <v>plays</v>
      </c>
      <c r="S3596" s="11">
        <f>(((J3596/60)/60)/24)+DATE(1970,1,1)</f>
        <v>42592.066921296297</v>
      </c>
      <c r="T3596" s="12">
        <f>(((I3596/60)/60)/24)+DATE(1970,1,1)</f>
        <v>42617.066921296297</v>
      </c>
      <c r="U3596" s="14">
        <f>YEAR(T3596)</f>
        <v>2016</v>
      </c>
    </row>
    <row r="3597" spans="1:21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>ROUND(((E3597 / D3597)*100), 0)</f>
        <v>119</v>
      </c>
      <c r="P3597">
        <f>IF(L3597&lt;&gt;0, ROUND(E3597/L3597, 2), 0)</f>
        <v>49.69</v>
      </c>
      <c r="Q3597" s="5" t="str">
        <f>LEFT(N3597, SEARCH("/",N3597,1)-1)</f>
        <v>theater</v>
      </c>
      <c r="R3597" s="5" t="str">
        <f>RIGHT(N3597, LEN(N3597) - LEN(Q3597) - 1)</f>
        <v>plays</v>
      </c>
      <c r="S3597" s="11">
        <f>(((J3597/60)/60)/24)+DATE(1970,1,1)</f>
        <v>42050.008368055554</v>
      </c>
      <c r="T3597" s="12">
        <f>(((I3597/60)/60)/24)+DATE(1970,1,1)</f>
        <v>42076.290972222225</v>
      </c>
      <c r="U3597" s="14">
        <f>YEAR(T3597)</f>
        <v>2015</v>
      </c>
    </row>
    <row r="3598" spans="1:21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>ROUND(((E3598 / D3598)*100), 0)</f>
        <v>108</v>
      </c>
      <c r="P3598">
        <f>IF(L3598&lt;&gt;0, ROUND(E3598/L3598, 2), 0)</f>
        <v>79</v>
      </c>
      <c r="Q3598" s="5" t="str">
        <f>LEFT(N3598, SEARCH("/",N3598,1)-1)</f>
        <v>theater</v>
      </c>
      <c r="R3598" s="5" t="str">
        <f>RIGHT(N3598, LEN(N3598) - LEN(Q3598) - 1)</f>
        <v>plays</v>
      </c>
      <c r="S3598" s="11">
        <f>(((J3598/60)/60)/24)+DATE(1970,1,1)</f>
        <v>41856.715069444443</v>
      </c>
      <c r="T3598" s="12">
        <f>(((I3598/60)/60)/24)+DATE(1970,1,1)</f>
        <v>41877.715069444443</v>
      </c>
      <c r="U3598" s="14">
        <f>YEAR(T3598)</f>
        <v>2014</v>
      </c>
    </row>
    <row r="3599" spans="1:21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>ROUND(((E3599 / D3599)*100), 0)</f>
        <v>103</v>
      </c>
      <c r="P3599">
        <f>IF(L3599&lt;&gt;0, ROUND(E3599/L3599, 2), 0)</f>
        <v>77.73</v>
      </c>
      <c r="Q3599" s="5" t="str">
        <f>LEFT(N3599, SEARCH("/",N3599,1)-1)</f>
        <v>theater</v>
      </c>
      <c r="R3599" s="5" t="str">
        <f>RIGHT(N3599, LEN(N3599) - LEN(Q3599) - 1)</f>
        <v>plays</v>
      </c>
      <c r="S3599" s="11">
        <f>(((J3599/60)/60)/24)+DATE(1970,1,1)</f>
        <v>42417.585532407407</v>
      </c>
      <c r="T3599" s="12">
        <f>(((I3599/60)/60)/24)+DATE(1970,1,1)</f>
        <v>42432.249305555553</v>
      </c>
      <c r="U3599" s="14">
        <f>YEAR(T3599)</f>
        <v>2016</v>
      </c>
    </row>
    <row r="3600" spans="1:21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>ROUND(((E3600 / D3600)*100), 0)</f>
        <v>110</v>
      </c>
      <c r="P3600">
        <f>IF(L3600&lt;&gt;0, ROUND(E3600/L3600, 2), 0)</f>
        <v>40.78</v>
      </c>
      <c r="Q3600" s="5" t="str">
        <f>LEFT(N3600, SEARCH("/",N3600,1)-1)</f>
        <v>theater</v>
      </c>
      <c r="R3600" s="5" t="str">
        <f>RIGHT(N3600, LEN(N3600) - LEN(Q3600) - 1)</f>
        <v>plays</v>
      </c>
      <c r="S3600" s="11">
        <f>(((J3600/60)/60)/24)+DATE(1970,1,1)</f>
        <v>41866.79886574074</v>
      </c>
      <c r="T3600" s="12">
        <f>(((I3600/60)/60)/24)+DATE(1970,1,1)</f>
        <v>41885.207638888889</v>
      </c>
      <c r="U3600" s="14">
        <f>YEAR(T3600)</f>
        <v>2014</v>
      </c>
    </row>
    <row r="3601" spans="1:21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>ROUND(((E3601 / D3601)*100), 0)</f>
        <v>202</v>
      </c>
      <c r="P3601">
        <f>IF(L3601&lt;&gt;0, ROUND(E3601/L3601, 2), 0)</f>
        <v>59.41</v>
      </c>
      <c r="Q3601" s="5" t="str">
        <f>LEFT(N3601, SEARCH("/",N3601,1)-1)</f>
        <v>theater</v>
      </c>
      <c r="R3601" s="5" t="str">
        <f>RIGHT(N3601, LEN(N3601) - LEN(Q3601) - 1)</f>
        <v>plays</v>
      </c>
      <c r="S3601" s="11">
        <f>(((J3601/60)/60)/24)+DATE(1970,1,1)</f>
        <v>42220.79487268519</v>
      </c>
      <c r="T3601" s="12">
        <f>(((I3601/60)/60)/24)+DATE(1970,1,1)</f>
        <v>42246</v>
      </c>
      <c r="U3601" s="14">
        <f>YEAR(T3601)</f>
        <v>2015</v>
      </c>
    </row>
    <row r="3602" spans="1:21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>ROUND(((E3602 / D3602)*100), 0)</f>
        <v>130</v>
      </c>
      <c r="P3602">
        <f>IF(L3602&lt;&gt;0, ROUND(E3602/L3602, 2), 0)</f>
        <v>3.25</v>
      </c>
      <c r="Q3602" s="5" t="str">
        <f>LEFT(N3602, SEARCH("/",N3602,1)-1)</f>
        <v>theater</v>
      </c>
      <c r="R3602" s="5" t="str">
        <f>RIGHT(N3602, LEN(N3602) - LEN(Q3602) - 1)</f>
        <v>plays</v>
      </c>
      <c r="S3602" s="11">
        <f>(((J3602/60)/60)/24)+DATE(1970,1,1)</f>
        <v>42628.849120370374</v>
      </c>
      <c r="T3602" s="12">
        <f>(((I3602/60)/60)/24)+DATE(1970,1,1)</f>
        <v>42656.849120370374</v>
      </c>
      <c r="U3602" s="14">
        <f>YEAR(T3602)</f>
        <v>2016</v>
      </c>
    </row>
    <row r="3603" spans="1:21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>ROUND(((E3603 / D3603)*100), 0)</f>
        <v>104</v>
      </c>
      <c r="P3603">
        <f>IF(L3603&lt;&gt;0, ROUND(E3603/L3603, 2), 0)</f>
        <v>39.380000000000003</v>
      </c>
      <c r="Q3603" s="5" t="str">
        <f>LEFT(N3603, SEARCH("/",N3603,1)-1)</f>
        <v>theater</v>
      </c>
      <c r="R3603" s="5" t="str">
        <f>RIGHT(N3603, LEN(N3603) - LEN(Q3603) - 1)</f>
        <v>plays</v>
      </c>
      <c r="S3603" s="11">
        <f>(((J3603/60)/60)/24)+DATE(1970,1,1)</f>
        <v>41990.99863425926</v>
      </c>
      <c r="T3603" s="12">
        <f>(((I3603/60)/60)/24)+DATE(1970,1,1)</f>
        <v>42020.99863425926</v>
      </c>
      <c r="U3603" s="14">
        <f>YEAR(T3603)</f>
        <v>2015</v>
      </c>
    </row>
    <row r="3604" spans="1:21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>ROUND(((E3604 / D3604)*100), 0)</f>
        <v>100</v>
      </c>
      <c r="P3604">
        <f>IF(L3604&lt;&gt;0, ROUND(E3604/L3604, 2), 0)</f>
        <v>81.67</v>
      </c>
      <c r="Q3604" s="5" t="str">
        <f>LEFT(N3604, SEARCH("/",N3604,1)-1)</f>
        <v>theater</v>
      </c>
      <c r="R3604" s="5" t="str">
        <f>RIGHT(N3604, LEN(N3604) - LEN(Q3604) - 1)</f>
        <v>plays</v>
      </c>
      <c r="S3604" s="11">
        <f>(((J3604/60)/60)/24)+DATE(1970,1,1)</f>
        <v>42447.894432870366</v>
      </c>
      <c r="T3604" s="12">
        <f>(((I3604/60)/60)/24)+DATE(1970,1,1)</f>
        <v>42507.894432870366</v>
      </c>
      <c r="U3604" s="14">
        <f>YEAR(T3604)</f>
        <v>2016</v>
      </c>
    </row>
    <row r="3605" spans="1:21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>ROUND(((E3605 / D3605)*100), 0)</f>
        <v>171</v>
      </c>
      <c r="P3605">
        <f>IF(L3605&lt;&gt;0, ROUND(E3605/L3605, 2), 0)</f>
        <v>44.91</v>
      </c>
      <c r="Q3605" s="5" t="str">
        <f>LEFT(N3605, SEARCH("/",N3605,1)-1)</f>
        <v>theater</v>
      </c>
      <c r="R3605" s="5" t="str">
        <f>RIGHT(N3605, LEN(N3605) - LEN(Q3605) - 1)</f>
        <v>plays</v>
      </c>
      <c r="S3605" s="11">
        <f>(((J3605/60)/60)/24)+DATE(1970,1,1)</f>
        <v>42283.864351851851</v>
      </c>
      <c r="T3605" s="12">
        <f>(((I3605/60)/60)/24)+DATE(1970,1,1)</f>
        <v>42313.906018518523</v>
      </c>
      <c r="U3605" s="14">
        <f>YEAR(T3605)</f>
        <v>2015</v>
      </c>
    </row>
    <row r="3606" spans="1:21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>ROUND(((E3606 / D3606)*100), 0)</f>
        <v>113</v>
      </c>
      <c r="P3606">
        <f>IF(L3606&lt;&gt;0, ROUND(E3606/L3606, 2), 0)</f>
        <v>49.06</v>
      </c>
      <c r="Q3606" s="5" t="str">
        <f>LEFT(N3606, SEARCH("/",N3606,1)-1)</f>
        <v>theater</v>
      </c>
      <c r="R3606" s="5" t="str">
        <f>RIGHT(N3606, LEN(N3606) - LEN(Q3606) - 1)</f>
        <v>plays</v>
      </c>
      <c r="S3606" s="11">
        <f>(((J3606/60)/60)/24)+DATE(1970,1,1)</f>
        <v>42483.015694444446</v>
      </c>
      <c r="T3606" s="12">
        <f>(((I3606/60)/60)/24)+DATE(1970,1,1)</f>
        <v>42489.290972222225</v>
      </c>
      <c r="U3606" s="14">
        <f>YEAR(T3606)</f>
        <v>2016</v>
      </c>
    </row>
    <row r="3607" spans="1:21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>ROUND(((E3607 / D3607)*100), 0)</f>
        <v>184</v>
      </c>
      <c r="P3607">
        <f>IF(L3607&lt;&gt;0, ROUND(E3607/L3607, 2), 0)</f>
        <v>30.67</v>
      </c>
      <c r="Q3607" s="5" t="str">
        <f>LEFT(N3607, SEARCH("/",N3607,1)-1)</f>
        <v>theater</v>
      </c>
      <c r="R3607" s="5" t="str">
        <f>RIGHT(N3607, LEN(N3607) - LEN(Q3607) - 1)</f>
        <v>plays</v>
      </c>
      <c r="S3607" s="11">
        <f>(((J3607/60)/60)/24)+DATE(1970,1,1)</f>
        <v>42383.793124999997</v>
      </c>
      <c r="T3607" s="12">
        <f>(((I3607/60)/60)/24)+DATE(1970,1,1)</f>
        <v>42413.793124999997</v>
      </c>
      <c r="U3607" s="14">
        <f>YEAR(T3607)</f>
        <v>2016</v>
      </c>
    </row>
    <row r="3608" spans="1:21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>ROUND(((E3608 / D3608)*100), 0)</f>
        <v>130</v>
      </c>
      <c r="P3608">
        <f>IF(L3608&lt;&gt;0, ROUND(E3608/L3608, 2), 0)</f>
        <v>61.06</v>
      </c>
      <c r="Q3608" s="5" t="str">
        <f>LEFT(N3608, SEARCH("/",N3608,1)-1)</f>
        <v>theater</v>
      </c>
      <c r="R3608" s="5" t="str">
        <f>RIGHT(N3608, LEN(N3608) - LEN(Q3608) - 1)</f>
        <v>plays</v>
      </c>
      <c r="S3608" s="11">
        <f>(((J3608/60)/60)/24)+DATE(1970,1,1)</f>
        <v>42566.604826388888</v>
      </c>
      <c r="T3608" s="12">
        <f>(((I3608/60)/60)/24)+DATE(1970,1,1)</f>
        <v>42596.604826388888</v>
      </c>
      <c r="U3608" s="14">
        <f>YEAR(T3608)</f>
        <v>2016</v>
      </c>
    </row>
    <row r="3609" spans="1:21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>ROUND(((E3609 / D3609)*100), 0)</f>
        <v>105</v>
      </c>
      <c r="P3609">
        <f>IF(L3609&lt;&gt;0, ROUND(E3609/L3609, 2), 0)</f>
        <v>29</v>
      </c>
      <c r="Q3609" s="5" t="str">
        <f>LEFT(N3609, SEARCH("/",N3609,1)-1)</f>
        <v>theater</v>
      </c>
      <c r="R3609" s="5" t="str">
        <f>RIGHT(N3609, LEN(N3609) - LEN(Q3609) - 1)</f>
        <v>plays</v>
      </c>
      <c r="S3609" s="11">
        <f>(((J3609/60)/60)/24)+DATE(1970,1,1)</f>
        <v>42338.963912037041</v>
      </c>
      <c r="T3609" s="12">
        <f>(((I3609/60)/60)/24)+DATE(1970,1,1)</f>
        <v>42353</v>
      </c>
      <c r="U3609" s="14">
        <f>YEAR(T3609)</f>
        <v>2015</v>
      </c>
    </row>
    <row r="3610" spans="1:21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>ROUND(((E3610 / D3610)*100), 0)</f>
        <v>100</v>
      </c>
      <c r="P3610">
        <f>IF(L3610&lt;&gt;0, ROUND(E3610/L3610, 2), 0)</f>
        <v>29.63</v>
      </c>
      <c r="Q3610" s="5" t="str">
        <f>LEFT(N3610, SEARCH("/",N3610,1)-1)</f>
        <v>theater</v>
      </c>
      <c r="R3610" s="5" t="str">
        <f>RIGHT(N3610, LEN(N3610) - LEN(Q3610) - 1)</f>
        <v>plays</v>
      </c>
      <c r="S3610" s="11">
        <f>(((J3610/60)/60)/24)+DATE(1970,1,1)</f>
        <v>42506.709375000006</v>
      </c>
      <c r="T3610" s="12">
        <f>(((I3610/60)/60)/24)+DATE(1970,1,1)</f>
        <v>42538.583333333328</v>
      </c>
      <c r="U3610" s="14">
        <f>YEAR(T3610)</f>
        <v>2016</v>
      </c>
    </row>
    <row r="3611" spans="1:21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>ROUND(((E3611 / D3611)*100), 0)</f>
        <v>153</v>
      </c>
      <c r="P3611">
        <f>IF(L3611&lt;&gt;0, ROUND(E3611/L3611, 2), 0)</f>
        <v>143.1</v>
      </c>
      <c r="Q3611" s="5" t="str">
        <f>LEFT(N3611, SEARCH("/",N3611,1)-1)</f>
        <v>theater</v>
      </c>
      <c r="R3611" s="5" t="str">
        <f>RIGHT(N3611, LEN(N3611) - LEN(Q3611) - 1)</f>
        <v>plays</v>
      </c>
      <c r="S3611" s="11">
        <f>(((J3611/60)/60)/24)+DATE(1970,1,1)</f>
        <v>42429.991724537031</v>
      </c>
      <c r="T3611" s="12">
        <f>(((I3611/60)/60)/24)+DATE(1970,1,1)</f>
        <v>42459.950057870374</v>
      </c>
      <c r="U3611" s="14">
        <f>YEAR(T3611)</f>
        <v>2016</v>
      </c>
    </row>
    <row r="3612" spans="1:21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>ROUND(((E3612 / D3612)*100), 0)</f>
        <v>162</v>
      </c>
      <c r="P3612">
        <f>IF(L3612&lt;&gt;0, ROUND(E3612/L3612, 2), 0)</f>
        <v>52.35</v>
      </c>
      <c r="Q3612" s="5" t="str">
        <f>LEFT(N3612, SEARCH("/",N3612,1)-1)</f>
        <v>theater</v>
      </c>
      <c r="R3612" s="5" t="str">
        <f>RIGHT(N3612, LEN(N3612) - LEN(Q3612) - 1)</f>
        <v>plays</v>
      </c>
      <c r="S3612" s="11">
        <f>(((J3612/60)/60)/24)+DATE(1970,1,1)</f>
        <v>42203.432129629626</v>
      </c>
      <c r="T3612" s="12">
        <f>(((I3612/60)/60)/24)+DATE(1970,1,1)</f>
        <v>42233.432129629626</v>
      </c>
      <c r="U3612" s="14">
        <f>YEAR(T3612)</f>
        <v>2015</v>
      </c>
    </row>
    <row r="3613" spans="1:21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>ROUND(((E3613 / D3613)*100), 0)</f>
        <v>136</v>
      </c>
      <c r="P3613">
        <f>IF(L3613&lt;&gt;0, ROUND(E3613/L3613, 2), 0)</f>
        <v>66.67</v>
      </c>
      <c r="Q3613" s="5" t="str">
        <f>LEFT(N3613, SEARCH("/",N3613,1)-1)</f>
        <v>theater</v>
      </c>
      <c r="R3613" s="5" t="str">
        <f>RIGHT(N3613, LEN(N3613) - LEN(Q3613) - 1)</f>
        <v>plays</v>
      </c>
      <c r="S3613" s="11">
        <f>(((J3613/60)/60)/24)+DATE(1970,1,1)</f>
        <v>42072.370381944449</v>
      </c>
      <c r="T3613" s="12">
        <f>(((I3613/60)/60)/24)+DATE(1970,1,1)</f>
        <v>42102.370381944449</v>
      </c>
      <c r="U3613" s="14">
        <f>YEAR(T3613)</f>
        <v>2015</v>
      </c>
    </row>
    <row r="3614" spans="1:21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>ROUND(((E3614 / D3614)*100), 0)</f>
        <v>144</v>
      </c>
      <c r="P3614">
        <f>IF(L3614&lt;&gt;0, ROUND(E3614/L3614, 2), 0)</f>
        <v>126.67</v>
      </c>
      <c r="Q3614" s="5" t="str">
        <f>LEFT(N3614, SEARCH("/",N3614,1)-1)</f>
        <v>theater</v>
      </c>
      <c r="R3614" s="5" t="str">
        <f>RIGHT(N3614, LEN(N3614) - LEN(Q3614) - 1)</f>
        <v>plays</v>
      </c>
      <c r="S3614" s="11">
        <f>(((J3614/60)/60)/24)+DATE(1970,1,1)</f>
        <v>41789.726979166669</v>
      </c>
      <c r="T3614" s="12">
        <f>(((I3614/60)/60)/24)+DATE(1970,1,1)</f>
        <v>41799.726979166669</v>
      </c>
      <c r="U3614" s="14">
        <f>YEAR(T3614)</f>
        <v>2014</v>
      </c>
    </row>
    <row r="3615" spans="1:21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>ROUND(((E3615 / D3615)*100), 0)</f>
        <v>100</v>
      </c>
      <c r="P3615">
        <f>IF(L3615&lt;&gt;0, ROUND(E3615/L3615, 2), 0)</f>
        <v>62.5</v>
      </c>
      <c r="Q3615" s="5" t="str">
        <f>LEFT(N3615, SEARCH("/",N3615,1)-1)</f>
        <v>theater</v>
      </c>
      <c r="R3615" s="5" t="str">
        <f>RIGHT(N3615, LEN(N3615) - LEN(Q3615) - 1)</f>
        <v>plays</v>
      </c>
      <c r="S3615" s="11">
        <f>(((J3615/60)/60)/24)+DATE(1970,1,1)</f>
        <v>41788.58997685185</v>
      </c>
      <c r="T3615" s="12">
        <f>(((I3615/60)/60)/24)+DATE(1970,1,1)</f>
        <v>41818.58997685185</v>
      </c>
      <c r="U3615" s="14">
        <f>YEAR(T3615)</f>
        <v>2014</v>
      </c>
    </row>
    <row r="3616" spans="1:21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>ROUND(((E3616 / D3616)*100), 0)</f>
        <v>101</v>
      </c>
      <c r="P3616">
        <f>IF(L3616&lt;&gt;0, ROUND(E3616/L3616, 2), 0)</f>
        <v>35.49</v>
      </c>
      <c r="Q3616" s="5" t="str">
        <f>LEFT(N3616, SEARCH("/",N3616,1)-1)</f>
        <v>theater</v>
      </c>
      <c r="R3616" s="5" t="str">
        <f>RIGHT(N3616, LEN(N3616) - LEN(Q3616) - 1)</f>
        <v>plays</v>
      </c>
      <c r="S3616" s="11">
        <f>(((J3616/60)/60)/24)+DATE(1970,1,1)</f>
        <v>42144.041851851856</v>
      </c>
      <c r="T3616" s="12">
        <f>(((I3616/60)/60)/24)+DATE(1970,1,1)</f>
        <v>42174.041851851856</v>
      </c>
      <c r="U3616" s="14">
        <f>YEAR(T3616)</f>
        <v>2015</v>
      </c>
    </row>
    <row r="3617" spans="1:21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>ROUND(((E3617 / D3617)*100), 0)</f>
        <v>107</v>
      </c>
      <c r="P3617">
        <f>IF(L3617&lt;&gt;0, ROUND(E3617/L3617, 2), 0)</f>
        <v>37.08</v>
      </c>
      <c r="Q3617" s="5" t="str">
        <f>LEFT(N3617, SEARCH("/",N3617,1)-1)</f>
        <v>theater</v>
      </c>
      <c r="R3617" s="5" t="str">
        <f>RIGHT(N3617, LEN(N3617) - LEN(Q3617) - 1)</f>
        <v>plays</v>
      </c>
      <c r="S3617" s="11">
        <f>(((J3617/60)/60)/24)+DATE(1970,1,1)</f>
        <v>42318.593703703707</v>
      </c>
      <c r="T3617" s="12">
        <f>(((I3617/60)/60)/24)+DATE(1970,1,1)</f>
        <v>42348.593703703707</v>
      </c>
      <c r="U3617" s="14">
        <f>YEAR(T3617)</f>
        <v>2015</v>
      </c>
    </row>
    <row r="3618" spans="1:21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>ROUND(((E3618 / D3618)*100), 0)</f>
        <v>125</v>
      </c>
      <c r="P3618">
        <f>IF(L3618&lt;&gt;0, ROUND(E3618/L3618, 2), 0)</f>
        <v>69.33</v>
      </c>
      <c r="Q3618" s="5" t="str">
        <f>LEFT(N3618, SEARCH("/",N3618,1)-1)</f>
        <v>theater</v>
      </c>
      <c r="R3618" s="5" t="str">
        <f>RIGHT(N3618, LEN(N3618) - LEN(Q3618) - 1)</f>
        <v>plays</v>
      </c>
      <c r="S3618" s="11">
        <f>(((J3618/60)/60)/24)+DATE(1970,1,1)</f>
        <v>42052.949814814812</v>
      </c>
      <c r="T3618" s="12">
        <f>(((I3618/60)/60)/24)+DATE(1970,1,1)</f>
        <v>42082.908148148148</v>
      </c>
      <c r="U3618" s="14">
        <f>YEAR(T3618)</f>
        <v>2015</v>
      </c>
    </row>
    <row r="3619" spans="1:21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>ROUND(((E3619 / D3619)*100), 0)</f>
        <v>119</v>
      </c>
      <c r="P3619">
        <f>IF(L3619&lt;&gt;0, ROUND(E3619/L3619, 2), 0)</f>
        <v>17.25</v>
      </c>
      <c r="Q3619" s="5" t="str">
        <f>LEFT(N3619, SEARCH("/",N3619,1)-1)</f>
        <v>theater</v>
      </c>
      <c r="R3619" s="5" t="str">
        <f>RIGHT(N3619, LEN(N3619) - LEN(Q3619) - 1)</f>
        <v>plays</v>
      </c>
      <c r="S3619" s="11">
        <f>(((J3619/60)/60)/24)+DATE(1970,1,1)</f>
        <v>42779.610289351855</v>
      </c>
      <c r="T3619" s="12">
        <f>(((I3619/60)/60)/24)+DATE(1970,1,1)</f>
        <v>42794</v>
      </c>
      <c r="U3619" s="14">
        <f>YEAR(T3619)</f>
        <v>2017</v>
      </c>
    </row>
    <row r="3620" spans="1:21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>ROUND(((E3620 / D3620)*100), 0)</f>
        <v>101</v>
      </c>
      <c r="P3620">
        <f>IF(L3620&lt;&gt;0, ROUND(E3620/L3620, 2), 0)</f>
        <v>36.07</v>
      </c>
      <c r="Q3620" s="5" t="str">
        <f>LEFT(N3620, SEARCH("/",N3620,1)-1)</f>
        <v>theater</v>
      </c>
      <c r="R3620" s="5" t="str">
        <f>RIGHT(N3620, LEN(N3620) - LEN(Q3620) - 1)</f>
        <v>plays</v>
      </c>
      <c r="S3620" s="11">
        <f>(((J3620/60)/60)/24)+DATE(1970,1,1)</f>
        <v>42128.627893518518</v>
      </c>
      <c r="T3620" s="12">
        <f>(((I3620/60)/60)/24)+DATE(1970,1,1)</f>
        <v>42158.627893518518</v>
      </c>
      <c r="U3620" s="14">
        <f>YEAR(T3620)</f>
        <v>2015</v>
      </c>
    </row>
    <row r="3621" spans="1:21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>ROUND(((E3621 / D3621)*100), 0)</f>
        <v>113</v>
      </c>
      <c r="P3621">
        <f>IF(L3621&lt;&gt;0, ROUND(E3621/L3621, 2), 0)</f>
        <v>66.47</v>
      </c>
      <c r="Q3621" s="5" t="str">
        <f>LEFT(N3621, SEARCH("/",N3621,1)-1)</f>
        <v>theater</v>
      </c>
      <c r="R3621" s="5" t="str">
        <f>RIGHT(N3621, LEN(N3621) - LEN(Q3621) - 1)</f>
        <v>plays</v>
      </c>
      <c r="S3621" s="11">
        <f>(((J3621/60)/60)/24)+DATE(1970,1,1)</f>
        <v>42661.132245370376</v>
      </c>
      <c r="T3621" s="12">
        <f>(((I3621/60)/60)/24)+DATE(1970,1,1)</f>
        <v>42693.916666666672</v>
      </c>
      <c r="U3621" s="14">
        <f>YEAR(T3621)</f>
        <v>2016</v>
      </c>
    </row>
    <row r="3622" spans="1:21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>ROUND(((E3622 / D3622)*100), 0)</f>
        <v>105</v>
      </c>
      <c r="P3622">
        <f>IF(L3622&lt;&gt;0, ROUND(E3622/L3622, 2), 0)</f>
        <v>56.07</v>
      </c>
      <c r="Q3622" s="5" t="str">
        <f>LEFT(N3622, SEARCH("/",N3622,1)-1)</f>
        <v>theater</v>
      </c>
      <c r="R3622" s="5" t="str">
        <f>RIGHT(N3622, LEN(N3622) - LEN(Q3622) - 1)</f>
        <v>plays</v>
      </c>
      <c r="S3622" s="11">
        <f>(((J3622/60)/60)/24)+DATE(1970,1,1)</f>
        <v>42037.938206018516</v>
      </c>
      <c r="T3622" s="12">
        <f>(((I3622/60)/60)/24)+DATE(1970,1,1)</f>
        <v>42068.166666666672</v>
      </c>
      <c r="U3622" s="14">
        <f>YEAR(T3622)</f>
        <v>2015</v>
      </c>
    </row>
    <row r="3623" spans="1:21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>ROUND(((E3623 / D3623)*100), 0)</f>
        <v>110</v>
      </c>
      <c r="P3623">
        <f>IF(L3623&lt;&gt;0, ROUND(E3623/L3623, 2), 0)</f>
        <v>47.03</v>
      </c>
      <c r="Q3623" s="5" t="str">
        <f>LEFT(N3623, SEARCH("/",N3623,1)-1)</f>
        <v>theater</v>
      </c>
      <c r="R3623" s="5" t="str">
        <f>RIGHT(N3623, LEN(N3623) - LEN(Q3623) - 1)</f>
        <v>plays</v>
      </c>
      <c r="S3623" s="11">
        <f>(((J3623/60)/60)/24)+DATE(1970,1,1)</f>
        <v>42619.935694444444</v>
      </c>
      <c r="T3623" s="12">
        <f>(((I3623/60)/60)/24)+DATE(1970,1,1)</f>
        <v>42643.875</v>
      </c>
      <c r="U3623" s="14">
        <f>YEAR(T3623)</f>
        <v>2016</v>
      </c>
    </row>
    <row r="3624" spans="1:21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>ROUND(((E3624 / D3624)*100), 0)</f>
        <v>100</v>
      </c>
      <c r="P3624">
        <f>IF(L3624&lt;&gt;0, ROUND(E3624/L3624, 2), 0)</f>
        <v>47.67</v>
      </c>
      <c r="Q3624" s="5" t="str">
        <f>LEFT(N3624, SEARCH("/",N3624,1)-1)</f>
        <v>theater</v>
      </c>
      <c r="R3624" s="5" t="str">
        <f>RIGHT(N3624, LEN(N3624) - LEN(Q3624) - 1)</f>
        <v>plays</v>
      </c>
      <c r="S3624" s="11">
        <f>(((J3624/60)/60)/24)+DATE(1970,1,1)</f>
        <v>41877.221886574072</v>
      </c>
      <c r="T3624" s="12">
        <f>(((I3624/60)/60)/24)+DATE(1970,1,1)</f>
        <v>41910.140972222223</v>
      </c>
      <c r="U3624" s="14">
        <f>YEAR(T3624)</f>
        <v>2014</v>
      </c>
    </row>
    <row r="3625" spans="1:21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>ROUND(((E3625 / D3625)*100), 0)</f>
        <v>120</v>
      </c>
      <c r="P3625">
        <f>IF(L3625&lt;&gt;0, ROUND(E3625/L3625, 2), 0)</f>
        <v>88.24</v>
      </c>
      <c r="Q3625" s="5" t="str">
        <f>LEFT(N3625, SEARCH("/",N3625,1)-1)</f>
        <v>theater</v>
      </c>
      <c r="R3625" s="5" t="str">
        <f>RIGHT(N3625, LEN(N3625) - LEN(Q3625) - 1)</f>
        <v>plays</v>
      </c>
      <c r="S3625" s="11">
        <f>(((J3625/60)/60)/24)+DATE(1970,1,1)</f>
        <v>41828.736921296295</v>
      </c>
      <c r="T3625" s="12">
        <f>(((I3625/60)/60)/24)+DATE(1970,1,1)</f>
        <v>41846.291666666664</v>
      </c>
      <c r="U3625" s="14">
        <f>YEAR(T3625)</f>
        <v>2014</v>
      </c>
    </row>
    <row r="3626" spans="1:21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>ROUND(((E3626 / D3626)*100), 0)</f>
        <v>105</v>
      </c>
      <c r="P3626">
        <f>IF(L3626&lt;&gt;0, ROUND(E3626/L3626, 2), 0)</f>
        <v>80.72</v>
      </c>
      <c r="Q3626" s="5" t="str">
        <f>LEFT(N3626, SEARCH("/",N3626,1)-1)</f>
        <v>theater</v>
      </c>
      <c r="R3626" s="5" t="str">
        <f>RIGHT(N3626, LEN(N3626) - LEN(Q3626) - 1)</f>
        <v>plays</v>
      </c>
      <c r="S3626" s="11">
        <f>(((J3626/60)/60)/24)+DATE(1970,1,1)</f>
        <v>42545.774189814809</v>
      </c>
      <c r="T3626" s="12">
        <f>(((I3626/60)/60)/24)+DATE(1970,1,1)</f>
        <v>42605.774189814809</v>
      </c>
      <c r="U3626" s="14">
        <f>YEAR(T3626)</f>
        <v>2016</v>
      </c>
    </row>
    <row r="3627" spans="1:21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>ROUND(((E3627 / D3627)*100), 0)</f>
        <v>103</v>
      </c>
      <c r="P3627">
        <f>IF(L3627&lt;&gt;0, ROUND(E3627/L3627, 2), 0)</f>
        <v>39.49</v>
      </c>
      <c r="Q3627" s="5" t="str">
        <f>LEFT(N3627, SEARCH("/",N3627,1)-1)</f>
        <v>theater</v>
      </c>
      <c r="R3627" s="5" t="str">
        <f>RIGHT(N3627, LEN(N3627) - LEN(Q3627) - 1)</f>
        <v>plays</v>
      </c>
      <c r="S3627" s="11">
        <f>(((J3627/60)/60)/24)+DATE(1970,1,1)</f>
        <v>42157.652511574073</v>
      </c>
      <c r="T3627" s="12">
        <f>(((I3627/60)/60)/24)+DATE(1970,1,1)</f>
        <v>42187.652511574073</v>
      </c>
      <c r="U3627" s="14">
        <f>YEAR(T3627)</f>
        <v>2015</v>
      </c>
    </row>
    <row r="3628" spans="1:21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>ROUND(((E3628 / D3628)*100), 0)</f>
        <v>102</v>
      </c>
      <c r="P3628">
        <f>IF(L3628&lt;&gt;0, ROUND(E3628/L3628, 2), 0)</f>
        <v>84.85</v>
      </c>
      <c r="Q3628" s="5" t="str">
        <f>LEFT(N3628, SEARCH("/",N3628,1)-1)</f>
        <v>theater</v>
      </c>
      <c r="R3628" s="5" t="str">
        <f>RIGHT(N3628, LEN(N3628) - LEN(Q3628) - 1)</f>
        <v>plays</v>
      </c>
      <c r="S3628" s="11">
        <f>(((J3628/60)/60)/24)+DATE(1970,1,1)</f>
        <v>41846.667326388888</v>
      </c>
      <c r="T3628" s="12">
        <f>(((I3628/60)/60)/24)+DATE(1970,1,1)</f>
        <v>41867.667326388888</v>
      </c>
      <c r="U3628" s="14">
        <f>YEAR(T3628)</f>
        <v>2014</v>
      </c>
    </row>
    <row r="3629" spans="1:21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>ROUND(((E3629 / D3629)*100), 0)</f>
        <v>100</v>
      </c>
      <c r="P3629">
        <f>IF(L3629&lt;&gt;0, ROUND(E3629/L3629, 2), 0)</f>
        <v>68.97</v>
      </c>
      <c r="Q3629" s="5" t="str">
        <f>LEFT(N3629, SEARCH("/",N3629,1)-1)</f>
        <v>theater</v>
      </c>
      <c r="R3629" s="5" t="str">
        <f>RIGHT(N3629, LEN(N3629) - LEN(Q3629) - 1)</f>
        <v>plays</v>
      </c>
      <c r="S3629" s="11">
        <f>(((J3629/60)/60)/24)+DATE(1970,1,1)</f>
        <v>42460.741747685184</v>
      </c>
      <c r="T3629" s="12">
        <f>(((I3629/60)/60)/24)+DATE(1970,1,1)</f>
        <v>42511.165972222225</v>
      </c>
      <c r="U3629" s="14">
        <f>YEAR(T3629)</f>
        <v>2016</v>
      </c>
    </row>
    <row r="3630" spans="1:21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>ROUND(((E3630 / D3630)*100), 0)</f>
        <v>0</v>
      </c>
      <c r="P3630">
        <f>IF(L3630&lt;&gt;0, ROUND(E3630/L3630, 2), 0)</f>
        <v>0</v>
      </c>
      <c r="Q3630" s="5" t="str">
        <f>LEFT(N3630, SEARCH("/",N3630,1)-1)</f>
        <v>theater</v>
      </c>
      <c r="R3630" s="5" t="str">
        <f>RIGHT(N3630, LEN(N3630) - LEN(Q3630) - 1)</f>
        <v>musical</v>
      </c>
      <c r="S3630" s="11">
        <f>(((J3630/60)/60)/24)+DATE(1970,1,1)</f>
        <v>42291.833287037036</v>
      </c>
      <c r="T3630" s="12">
        <f>(((I3630/60)/60)/24)+DATE(1970,1,1)</f>
        <v>42351.874953703707</v>
      </c>
      <c r="U3630" s="14">
        <f>YEAR(T3630)</f>
        <v>2015</v>
      </c>
    </row>
    <row r="3631" spans="1:21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>ROUND(((E3631 / D3631)*100), 0)</f>
        <v>0</v>
      </c>
      <c r="P3631">
        <f>IF(L3631&lt;&gt;0, ROUND(E3631/L3631, 2), 0)</f>
        <v>1</v>
      </c>
      <c r="Q3631" s="5" t="str">
        <f>LEFT(N3631, SEARCH("/",N3631,1)-1)</f>
        <v>theater</v>
      </c>
      <c r="R3631" s="5" t="str">
        <f>RIGHT(N3631, LEN(N3631) - LEN(Q3631) - 1)</f>
        <v>musical</v>
      </c>
      <c r="S3631" s="11">
        <f>(((J3631/60)/60)/24)+DATE(1970,1,1)</f>
        <v>42437.094490740739</v>
      </c>
      <c r="T3631" s="12">
        <f>(((I3631/60)/60)/24)+DATE(1970,1,1)</f>
        <v>42495.708333333328</v>
      </c>
      <c r="U3631" s="14">
        <f>YEAR(T3631)</f>
        <v>2016</v>
      </c>
    </row>
    <row r="3632" spans="1:21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>ROUND(((E3632 / D3632)*100), 0)</f>
        <v>0</v>
      </c>
      <c r="P3632">
        <f>IF(L3632&lt;&gt;0, ROUND(E3632/L3632, 2), 0)</f>
        <v>1</v>
      </c>
      <c r="Q3632" s="5" t="str">
        <f>LEFT(N3632, SEARCH("/",N3632,1)-1)</f>
        <v>theater</v>
      </c>
      <c r="R3632" s="5" t="str">
        <f>RIGHT(N3632, LEN(N3632) - LEN(Q3632) - 1)</f>
        <v>musical</v>
      </c>
      <c r="S3632" s="11">
        <f>(((J3632/60)/60)/24)+DATE(1970,1,1)</f>
        <v>41942.84710648148</v>
      </c>
      <c r="T3632" s="12">
        <f>(((I3632/60)/60)/24)+DATE(1970,1,1)</f>
        <v>41972.888773148152</v>
      </c>
      <c r="U3632" s="14">
        <f>YEAR(T3632)</f>
        <v>2014</v>
      </c>
    </row>
    <row r="3633" spans="1:21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>ROUND(((E3633 / D3633)*100), 0)</f>
        <v>51</v>
      </c>
      <c r="P3633">
        <f>IF(L3633&lt;&gt;0, ROUND(E3633/L3633, 2), 0)</f>
        <v>147.88</v>
      </c>
      <c r="Q3633" s="5" t="str">
        <f>LEFT(N3633, SEARCH("/",N3633,1)-1)</f>
        <v>theater</v>
      </c>
      <c r="R3633" s="5" t="str">
        <f>RIGHT(N3633, LEN(N3633) - LEN(Q3633) - 1)</f>
        <v>musical</v>
      </c>
      <c r="S3633" s="11">
        <f>(((J3633/60)/60)/24)+DATE(1970,1,1)</f>
        <v>41880.753437499996</v>
      </c>
      <c r="T3633" s="12">
        <f>(((I3633/60)/60)/24)+DATE(1970,1,1)</f>
        <v>41905.165972222225</v>
      </c>
      <c r="U3633" s="14">
        <f>YEAR(T3633)</f>
        <v>2014</v>
      </c>
    </row>
    <row r="3634" spans="1:21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>ROUND(((E3634 / D3634)*100), 0)</f>
        <v>20</v>
      </c>
      <c r="P3634">
        <f>IF(L3634&lt;&gt;0, ROUND(E3634/L3634, 2), 0)</f>
        <v>100</v>
      </c>
      <c r="Q3634" s="5" t="str">
        <f>LEFT(N3634, SEARCH("/",N3634,1)-1)</f>
        <v>theater</v>
      </c>
      <c r="R3634" s="5" t="str">
        <f>RIGHT(N3634, LEN(N3634) - LEN(Q3634) - 1)</f>
        <v>musical</v>
      </c>
      <c r="S3634" s="11">
        <f>(((J3634/60)/60)/24)+DATE(1970,1,1)</f>
        <v>41946.936909722222</v>
      </c>
      <c r="T3634" s="12">
        <f>(((I3634/60)/60)/24)+DATE(1970,1,1)</f>
        <v>41966.936909722222</v>
      </c>
      <c r="U3634" s="14">
        <f>YEAR(T3634)</f>
        <v>2014</v>
      </c>
    </row>
    <row r="3635" spans="1:21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>ROUND(((E3635 / D3635)*100), 0)</f>
        <v>35</v>
      </c>
      <c r="P3635">
        <f>IF(L3635&lt;&gt;0, ROUND(E3635/L3635, 2), 0)</f>
        <v>56.84</v>
      </c>
      <c r="Q3635" s="5" t="str">
        <f>LEFT(N3635, SEARCH("/",N3635,1)-1)</f>
        <v>theater</v>
      </c>
      <c r="R3635" s="5" t="str">
        <f>RIGHT(N3635, LEN(N3635) - LEN(Q3635) - 1)</f>
        <v>musical</v>
      </c>
      <c r="S3635" s="11">
        <f>(((J3635/60)/60)/24)+DATE(1970,1,1)</f>
        <v>42649.623460648145</v>
      </c>
      <c r="T3635" s="12">
        <f>(((I3635/60)/60)/24)+DATE(1970,1,1)</f>
        <v>42693.041666666672</v>
      </c>
      <c r="U3635" s="14">
        <f>YEAR(T3635)</f>
        <v>2016</v>
      </c>
    </row>
    <row r="3636" spans="1:21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>ROUND(((E3636 / D3636)*100), 0)</f>
        <v>4</v>
      </c>
      <c r="P3636">
        <f>IF(L3636&lt;&gt;0, ROUND(E3636/L3636, 2), 0)</f>
        <v>176.94</v>
      </c>
      <c r="Q3636" s="5" t="str">
        <f>LEFT(N3636, SEARCH("/",N3636,1)-1)</f>
        <v>theater</v>
      </c>
      <c r="R3636" s="5" t="str">
        <f>RIGHT(N3636, LEN(N3636) - LEN(Q3636) - 1)</f>
        <v>musical</v>
      </c>
      <c r="S3636" s="11">
        <f>(((J3636/60)/60)/24)+DATE(1970,1,1)</f>
        <v>42701.166365740741</v>
      </c>
      <c r="T3636" s="12">
        <f>(((I3636/60)/60)/24)+DATE(1970,1,1)</f>
        <v>42749.165972222225</v>
      </c>
      <c r="U3636" s="14">
        <f>YEAR(T3636)</f>
        <v>2017</v>
      </c>
    </row>
    <row r="3637" spans="1:21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>ROUND(((E3637 / D3637)*100), 0)</f>
        <v>36</v>
      </c>
      <c r="P3637">
        <f>IF(L3637&lt;&gt;0, ROUND(E3637/L3637, 2), 0)</f>
        <v>127.6</v>
      </c>
      <c r="Q3637" s="5" t="str">
        <f>LEFT(N3637, SEARCH("/",N3637,1)-1)</f>
        <v>theater</v>
      </c>
      <c r="R3637" s="5" t="str">
        <f>RIGHT(N3637, LEN(N3637) - LEN(Q3637) - 1)</f>
        <v>musical</v>
      </c>
      <c r="S3637" s="11">
        <f>(((J3637/60)/60)/24)+DATE(1970,1,1)</f>
        <v>42450.88282407407</v>
      </c>
      <c r="T3637" s="12">
        <f>(((I3637/60)/60)/24)+DATE(1970,1,1)</f>
        <v>42480.88282407407</v>
      </c>
      <c r="U3637" s="14">
        <f>YEAR(T3637)</f>
        <v>2016</v>
      </c>
    </row>
    <row r="3638" spans="1:21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>ROUND(((E3638 / D3638)*100), 0)</f>
        <v>0</v>
      </c>
      <c r="P3638">
        <f>IF(L3638&lt;&gt;0, ROUND(E3638/L3638, 2), 0)</f>
        <v>0</v>
      </c>
      <c r="Q3638" s="5" t="str">
        <f>LEFT(N3638, SEARCH("/",N3638,1)-1)</f>
        <v>theater</v>
      </c>
      <c r="R3638" s="5" t="str">
        <f>RIGHT(N3638, LEN(N3638) - LEN(Q3638) - 1)</f>
        <v>musical</v>
      </c>
      <c r="S3638" s="11">
        <f>(((J3638/60)/60)/24)+DATE(1970,1,1)</f>
        <v>42226.694780092599</v>
      </c>
      <c r="T3638" s="12">
        <f>(((I3638/60)/60)/24)+DATE(1970,1,1)</f>
        <v>42261.694780092599</v>
      </c>
      <c r="U3638" s="14">
        <f>YEAR(T3638)</f>
        <v>2015</v>
      </c>
    </row>
    <row r="3639" spans="1:21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>ROUND(((E3639 / D3639)*100), 0)</f>
        <v>31</v>
      </c>
      <c r="P3639">
        <f>IF(L3639&lt;&gt;0, ROUND(E3639/L3639, 2), 0)</f>
        <v>66.14</v>
      </c>
      <c r="Q3639" s="5" t="str">
        <f>LEFT(N3639, SEARCH("/",N3639,1)-1)</f>
        <v>theater</v>
      </c>
      <c r="R3639" s="5" t="str">
        <f>RIGHT(N3639, LEN(N3639) - LEN(Q3639) - 1)</f>
        <v>musical</v>
      </c>
      <c r="S3639" s="11">
        <f>(((J3639/60)/60)/24)+DATE(1970,1,1)</f>
        <v>41975.700636574074</v>
      </c>
      <c r="T3639" s="12">
        <f>(((I3639/60)/60)/24)+DATE(1970,1,1)</f>
        <v>42005.700636574074</v>
      </c>
      <c r="U3639" s="14">
        <f>YEAR(T3639)</f>
        <v>2015</v>
      </c>
    </row>
    <row r="3640" spans="1:21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>ROUND(((E3640 / D3640)*100), 0)</f>
        <v>7</v>
      </c>
      <c r="P3640">
        <f>IF(L3640&lt;&gt;0, ROUND(E3640/L3640, 2), 0)</f>
        <v>108</v>
      </c>
      <c r="Q3640" s="5" t="str">
        <f>LEFT(N3640, SEARCH("/",N3640,1)-1)</f>
        <v>theater</v>
      </c>
      <c r="R3640" s="5" t="str">
        <f>RIGHT(N3640, LEN(N3640) - LEN(Q3640) - 1)</f>
        <v>musical</v>
      </c>
      <c r="S3640" s="11">
        <f>(((J3640/60)/60)/24)+DATE(1970,1,1)</f>
        <v>42053.672824074078</v>
      </c>
      <c r="T3640" s="12">
        <f>(((I3640/60)/60)/24)+DATE(1970,1,1)</f>
        <v>42113.631157407406</v>
      </c>
      <c r="U3640" s="14">
        <f>YEAR(T3640)</f>
        <v>2015</v>
      </c>
    </row>
    <row r="3641" spans="1:21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>ROUND(((E3641 / D3641)*100), 0)</f>
        <v>0</v>
      </c>
      <c r="P3641">
        <f>IF(L3641&lt;&gt;0, ROUND(E3641/L3641, 2), 0)</f>
        <v>1</v>
      </c>
      <c r="Q3641" s="5" t="str">
        <f>LEFT(N3641, SEARCH("/",N3641,1)-1)</f>
        <v>theater</v>
      </c>
      <c r="R3641" s="5" t="str">
        <f>RIGHT(N3641, LEN(N3641) - LEN(Q3641) - 1)</f>
        <v>musical</v>
      </c>
      <c r="S3641" s="11">
        <f>(((J3641/60)/60)/24)+DATE(1970,1,1)</f>
        <v>42590.677152777775</v>
      </c>
      <c r="T3641" s="12">
        <f>(((I3641/60)/60)/24)+DATE(1970,1,1)</f>
        <v>42650.632638888885</v>
      </c>
      <c r="U3641" s="14">
        <f>YEAR(T3641)</f>
        <v>2016</v>
      </c>
    </row>
    <row r="3642" spans="1:21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>ROUND(((E3642 / D3642)*100), 0)</f>
        <v>6</v>
      </c>
      <c r="P3642">
        <f>IF(L3642&lt;&gt;0, ROUND(E3642/L3642, 2), 0)</f>
        <v>18.329999999999998</v>
      </c>
      <c r="Q3642" s="5" t="str">
        <f>LEFT(N3642, SEARCH("/",N3642,1)-1)</f>
        <v>theater</v>
      </c>
      <c r="R3642" s="5" t="str">
        <f>RIGHT(N3642, LEN(N3642) - LEN(Q3642) - 1)</f>
        <v>musical</v>
      </c>
      <c r="S3642" s="11">
        <f>(((J3642/60)/60)/24)+DATE(1970,1,1)</f>
        <v>42104.781597222223</v>
      </c>
      <c r="T3642" s="12">
        <f>(((I3642/60)/60)/24)+DATE(1970,1,1)</f>
        <v>42134.781597222223</v>
      </c>
      <c r="U3642" s="14">
        <f>YEAR(T3642)</f>
        <v>2015</v>
      </c>
    </row>
    <row r="3643" spans="1:21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>ROUND(((E3643 / D3643)*100), 0)</f>
        <v>0</v>
      </c>
      <c r="P3643">
        <f>IF(L3643&lt;&gt;0, ROUND(E3643/L3643, 2), 0)</f>
        <v>0</v>
      </c>
      <c r="Q3643" s="5" t="str">
        <f>LEFT(N3643, SEARCH("/",N3643,1)-1)</f>
        <v>theater</v>
      </c>
      <c r="R3643" s="5" t="str">
        <f>RIGHT(N3643, LEN(N3643) - LEN(Q3643) - 1)</f>
        <v>musical</v>
      </c>
      <c r="S3643" s="11">
        <f>(((J3643/60)/60)/24)+DATE(1970,1,1)</f>
        <v>41899.627071759263</v>
      </c>
      <c r="T3643" s="12">
        <f>(((I3643/60)/60)/24)+DATE(1970,1,1)</f>
        <v>41917.208333333336</v>
      </c>
      <c r="U3643" s="14">
        <f>YEAR(T3643)</f>
        <v>2014</v>
      </c>
    </row>
    <row r="3644" spans="1:21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>ROUND(((E3644 / D3644)*100), 0)</f>
        <v>2</v>
      </c>
      <c r="P3644">
        <f>IF(L3644&lt;&gt;0, ROUND(E3644/L3644, 2), 0)</f>
        <v>7.5</v>
      </c>
      <c r="Q3644" s="5" t="str">
        <f>LEFT(N3644, SEARCH("/",N3644,1)-1)</f>
        <v>theater</v>
      </c>
      <c r="R3644" s="5" t="str">
        <f>RIGHT(N3644, LEN(N3644) - LEN(Q3644) - 1)</f>
        <v>musical</v>
      </c>
      <c r="S3644" s="11">
        <f>(((J3644/60)/60)/24)+DATE(1970,1,1)</f>
        <v>42297.816284722227</v>
      </c>
      <c r="T3644" s="12">
        <f>(((I3644/60)/60)/24)+DATE(1970,1,1)</f>
        <v>42338.708333333328</v>
      </c>
      <c r="U3644" s="14">
        <f>YEAR(T3644)</f>
        <v>2015</v>
      </c>
    </row>
    <row r="3645" spans="1:21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>ROUND(((E3645 / D3645)*100), 0)</f>
        <v>0</v>
      </c>
      <c r="P3645">
        <f>IF(L3645&lt;&gt;0, ROUND(E3645/L3645, 2), 0)</f>
        <v>0</v>
      </c>
      <c r="Q3645" s="5" t="str">
        <f>LEFT(N3645, SEARCH("/",N3645,1)-1)</f>
        <v>theater</v>
      </c>
      <c r="R3645" s="5" t="str">
        <f>RIGHT(N3645, LEN(N3645) - LEN(Q3645) - 1)</f>
        <v>musical</v>
      </c>
      <c r="S3645" s="11">
        <f>(((J3645/60)/60)/24)+DATE(1970,1,1)</f>
        <v>42285.143969907411</v>
      </c>
      <c r="T3645" s="12">
        <f>(((I3645/60)/60)/24)+DATE(1970,1,1)</f>
        <v>42325.185636574075</v>
      </c>
      <c r="U3645" s="14">
        <f>YEAR(T3645)</f>
        <v>2015</v>
      </c>
    </row>
    <row r="3646" spans="1:21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>ROUND(((E3646 / D3646)*100), 0)</f>
        <v>16</v>
      </c>
      <c r="P3646">
        <f>IF(L3646&lt;&gt;0, ROUND(E3646/L3646, 2), 0)</f>
        <v>68.42</v>
      </c>
      <c r="Q3646" s="5" t="str">
        <f>LEFT(N3646, SEARCH("/",N3646,1)-1)</f>
        <v>theater</v>
      </c>
      <c r="R3646" s="5" t="str">
        <f>RIGHT(N3646, LEN(N3646) - LEN(Q3646) - 1)</f>
        <v>musical</v>
      </c>
      <c r="S3646" s="11">
        <f>(((J3646/60)/60)/24)+DATE(1970,1,1)</f>
        <v>42409.241747685184</v>
      </c>
      <c r="T3646" s="12">
        <f>(((I3646/60)/60)/24)+DATE(1970,1,1)</f>
        <v>42437.207638888889</v>
      </c>
      <c r="U3646" s="14">
        <f>YEAR(T3646)</f>
        <v>2016</v>
      </c>
    </row>
    <row r="3647" spans="1:21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>ROUND(((E3647 / D3647)*100), 0)</f>
        <v>0</v>
      </c>
      <c r="P3647">
        <f>IF(L3647&lt;&gt;0, ROUND(E3647/L3647, 2), 0)</f>
        <v>1</v>
      </c>
      <c r="Q3647" s="5" t="str">
        <f>LEFT(N3647, SEARCH("/",N3647,1)-1)</f>
        <v>theater</v>
      </c>
      <c r="R3647" s="5" t="str">
        <f>RIGHT(N3647, LEN(N3647) - LEN(Q3647) - 1)</f>
        <v>musical</v>
      </c>
      <c r="S3647" s="11">
        <f>(((J3647/60)/60)/24)+DATE(1970,1,1)</f>
        <v>42665.970347222217</v>
      </c>
      <c r="T3647" s="12">
        <f>(((I3647/60)/60)/24)+DATE(1970,1,1)</f>
        <v>42696.012013888889</v>
      </c>
      <c r="U3647" s="14">
        <f>YEAR(T3647)</f>
        <v>2016</v>
      </c>
    </row>
    <row r="3648" spans="1:21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>ROUND(((E3648 / D3648)*100), 0)</f>
        <v>5</v>
      </c>
      <c r="P3648">
        <f>IF(L3648&lt;&gt;0, ROUND(E3648/L3648, 2), 0)</f>
        <v>60.13</v>
      </c>
      <c r="Q3648" s="5" t="str">
        <f>LEFT(N3648, SEARCH("/",N3648,1)-1)</f>
        <v>theater</v>
      </c>
      <c r="R3648" s="5" t="str">
        <f>RIGHT(N3648, LEN(N3648) - LEN(Q3648) - 1)</f>
        <v>musical</v>
      </c>
      <c r="S3648" s="11">
        <f>(((J3648/60)/60)/24)+DATE(1970,1,1)</f>
        <v>42140.421319444446</v>
      </c>
      <c r="T3648" s="12">
        <f>(((I3648/60)/60)/24)+DATE(1970,1,1)</f>
        <v>42171.979166666672</v>
      </c>
      <c r="U3648" s="14">
        <f>YEAR(T3648)</f>
        <v>2015</v>
      </c>
    </row>
    <row r="3649" spans="1:21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>ROUND(((E3649 / D3649)*100), 0)</f>
        <v>6</v>
      </c>
      <c r="P3649">
        <f>IF(L3649&lt;&gt;0, ROUND(E3649/L3649, 2), 0)</f>
        <v>15</v>
      </c>
      <c r="Q3649" s="5" t="str">
        <f>LEFT(N3649, SEARCH("/",N3649,1)-1)</f>
        <v>theater</v>
      </c>
      <c r="R3649" s="5" t="str">
        <f>RIGHT(N3649, LEN(N3649) - LEN(Q3649) - 1)</f>
        <v>musical</v>
      </c>
      <c r="S3649" s="11">
        <f>(((J3649/60)/60)/24)+DATE(1970,1,1)</f>
        <v>42598.749155092592</v>
      </c>
      <c r="T3649" s="12">
        <f>(((I3649/60)/60)/24)+DATE(1970,1,1)</f>
        <v>42643.749155092592</v>
      </c>
      <c r="U3649" s="14">
        <f>YEAR(T3649)</f>
        <v>2016</v>
      </c>
    </row>
    <row r="3650" spans="1:21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>ROUND(((E3650 / D3650)*100), 0)</f>
        <v>100</v>
      </c>
      <c r="P3650">
        <f>IF(L3650&lt;&gt;0, ROUND(E3650/L3650, 2), 0)</f>
        <v>550.04</v>
      </c>
      <c r="Q3650" s="5" t="str">
        <f>LEFT(N3650, SEARCH("/",N3650,1)-1)</f>
        <v>theater</v>
      </c>
      <c r="R3650" s="5" t="str">
        <f>RIGHT(N3650, LEN(N3650) - LEN(Q3650) - 1)</f>
        <v>plays</v>
      </c>
      <c r="S3650" s="11">
        <f>(((J3650/60)/60)/24)+DATE(1970,1,1)</f>
        <v>41887.292187500003</v>
      </c>
      <c r="T3650" s="12">
        <f>(((I3650/60)/60)/24)+DATE(1970,1,1)</f>
        <v>41917.292187500003</v>
      </c>
      <c r="U3650" s="14">
        <f>YEAR(T3650)</f>
        <v>2014</v>
      </c>
    </row>
    <row r="3651" spans="1:21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>ROUND(((E3651 / D3651)*100), 0)</f>
        <v>104</v>
      </c>
      <c r="P3651">
        <f>IF(L3651&lt;&gt;0, ROUND(E3651/L3651, 2), 0)</f>
        <v>97.5</v>
      </c>
      <c r="Q3651" s="5" t="str">
        <f>LEFT(N3651, SEARCH("/",N3651,1)-1)</f>
        <v>theater</v>
      </c>
      <c r="R3651" s="5" t="str">
        <f>RIGHT(N3651, LEN(N3651) - LEN(Q3651) - 1)</f>
        <v>plays</v>
      </c>
      <c r="S3651" s="11">
        <f>(((J3651/60)/60)/24)+DATE(1970,1,1)</f>
        <v>41780.712893518517</v>
      </c>
      <c r="T3651" s="12">
        <f>(((I3651/60)/60)/24)+DATE(1970,1,1)</f>
        <v>41806.712893518517</v>
      </c>
      <c r="U3651" s="14">
        <f>YEAR(T3651)</f>
        <v>2014</v>
      </c>
    </row>
    <row r="3652" spans="1:21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>ROUND(((E3652 / D3652)*100), 0)</f>
        <v>100</v>
      </c>
      <c r="P3652">
        <f>IF(L3652&lt;&gt;0, ROUND(E3652/L3652, 2), 0)</f>
        <v>29.41</v>
      </c>
      <c r="Q3652" s="5" t="str">
        <f>LEFT(N3652, SEARCH("/",N3652,1)-1)</f>
        <v>theater</v>
      </c>
      <c r="R3652" s="5" t="str">
        <f>RIGHT(N3652, LEN(N3652) - LEN(Q3652) - 1)</f>
        <v>plays</v>
      </c>
      <c r="S3652" s="11">
        <f>(((J3652/60)/60)/24)+DATE(1970,1,1)</f>
        <v>42381.478981481487</v>
      </c>
      <c r="T3652" s="12">
        <f>(((I3652/60)/60)/24)+DATE(1970,1,1)</f>
        <v>42402.478981481487</v>
      </c>
      <c r="U3652" s="14">
        <f>YEAR(T3652)</f>
        <v>2016</v>
      </c>
    </row>
    <row r="3653" spans="1:21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>ROUND(((E3653 / D3653)*100), 0)</f>
        <v>104</v>
      </c>
      <c r="P3653">
        <f>IF(L3653&lt;&gt;0, ROUND(E3653/L3653, 2), 0)</f>
        <v>57.78</v>
      </c>
      <c r="Q3653" s="5" t="str">
        <f>LEFT(N3653, SEARCH("/",N3653,1)-1)</f>
        <v>theater</v>
      </c>
      <c r="R3653" s="5" t="str">
        <f>RIGHT(N3653, LEN(N3653) - LEN(Q3653) - 1)</f>
        <v>plays</v>
      </c>
      <c r="S3653" s="11">
        <f>(((J3653/60)/60)/24)+DATE(1970,1,1)</f>
        <v>41828.646319444444</v>
      </c>
      <c r="T3653" s="12">
        <f>(((I3653/60)/60)/24)+DATE(1970,1,1)</f>
        <v>41861.665972222225</v>
      </c>
      <c r="U3653" s="14">
        <f>YEAR(T3653)</f>
        <v>2014</v>
      </c>
    </row>
    <row r="3654" spans="1:21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>ROUND(((E3654 / D3654)*100), 0)</f>
        <v>251</v>
      </c>
      <c r="P3654">
        <f>IF(L3654&lt;&gt;0, ROUND(E3654/L3654, 2), 0)</f>
        <v>44.24</v>
      </c>
      <c r="Q3654" s="5" t="str">
        <f>LEFT(N3654, SEARCH("/",N3654,1)-1)</f>
        <v>theater</v>
      </c>
      <c r="R3654" s="5" t="str">
        <f>RIGHT(N3654, LEN(N3654) - LEN(Q3654) - 1)</f>
        <v>plays</v>
      </c>
      <c r="S3654" s="11">
        <f>(((J3654/60)/60)/24)+DATE(1970,1,1)</f>
        <v>42596.644699074073</v>
      </c>
      <c r="T3654" s="12">
        <f>(((I3654/60)/60)/24)+DATE(1970,1,1)</f>
        <v>42607.165972222225</v>
      </c>
      <c r="U3654" s="14">
        <f>YEAR(T3654)</f>
        <v>2016</v>
      </c>
    </row>
    <row r="3655" spans="1:21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>ROUND(((E3655 / D3655)*100), 0)</f>
        <v>101</v>
      </c>
      <c r="P3655">
        <f>IF(L3655&lt;&gt;0, ROUND(E3655/L3655, 2), 0)</f>
        <v>60.91</v>
      </c>
      <c r="Q3655" s="5" t="str">
        <f>LEFT(N3655, SEARCH("/",N3655,1)-1)</f>
        <v>theater</v>
      </c>
      <c r="R3655" s="5" t="str">
        <f>RIGHT(N3655, LEN(N3655) - LEN(Q3655) - 1)</f>
        <v>plays</v>
      </c>
      <c r="S3655" s="11">
        <f>(((J3655/60)/60)/24)+DATE(1970,1,1)</f>
        <v>42191.363506944443</v>
      </c>
      <c r="T3655" s="12">
        <f>(((I3655/60)/60)/24)+DATE(1970,1,1)</f>
        <v>42221.363506944443</v>
      </c>
      <c r="U3655" s="14">
        <f>YEAR(T3655)</f>
        <v>2015</v>
      </c>
    </row>
    <row r="3656" spans="1:21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>ROUND(((E3656 / D3656)*100), 0)</f>
        <v>174</v>
      </c>
      <c r="P3656">
        <f>IF(L3656&lt;&gt;0, ROUND(E3656/L3656, 2), 0)</f>
        <v>68.84</v>
      </c>
      <c r="Q3656" s="5" t="str">
        <f>LEFT(N3656, SEARCH("/",N3656,1)-1)</f>
        <v>theater</v>
      </c>
      <c r="R3656" s="5" t="str">
        <f>RIGHT(N3656, LEN(N3656) - LEN(Q3656) - 1)</f>
        <v>plays</v>
      </c>
      <c r="S3656" s="11">
        <f>(((J3656/60)/60)/24)+DATE(1970,1,1)</f>
        <v>42440.416504629626</v>
      </c>
      <c r="T3656" s="12">
        <f>(((I3656/60)/60)/24)+DATE(1970,1,1)</f>
        <v>42463.708333333328</v>
      </c>
      <c r="U3656" s="14">
        <f>YEAR(T3656)</f>
        <v>2016</v>
      </c>
    </row>
    <row r="3657" spans="1:21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>ROUND(((E3657 / D3657)*100), 0)</f>
        <v>116</v>
      </c>
      <c r="P3657">
        <f>IF(L3657&lt;&gt;0, ROUND(E3657/L3657, 2), 0)</f>
        <v>73.58</v>
      </c>
      <c r="Q3657" s="5" t="str">
        <f>LEFT(N3657, SEARCH("/",N3657,1)-1)</f>
        <v>theater</v>
      </c>
      <c r="R3657" s="5" t="str">
        <f>RIGHT(N3657, LEN(N3657) - LEN(Q3657) - 1)</f>
        <v>plays</v>
      </c>
      <c r="S3657" s="11">
        <f>(((J3657/60)/60)/24)+DATE(1970,1,1)</f>
        <v>42173.803217592591</v>
      </c>
      <c r="T3657" s="12">
        <f>(((I3657/60)/60)/24)+DATE(1970,1,1)</f>
        <v>42203.290972222225</v>
      </c>
      <c r="U3657" s="14">
        <f>YEAR(T3657)</f>
        <v>2015</v>
      </c>
    </row>
    <row r="3658" spans="1:21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>ROUND(((E3658 / D3658)*100), 0)</f>
        <v>106</v>
      </c>
      <c r="P3658">
        <f>IF(L3658&lt;&gt;0, ROUND(E3658/L3658, 2), 0)</f>
        <v>115.02</v>
      </c>
      <c r="Q3658" s="5" t="str">
        <f>LEFT(N3658, SEARCH("/",N3658,1)-1)</f>
        <v>theater</v>
      </c>
      <c r="R3658" s="5" t="str">
        <f>RIGHT(N3658, LEN(N3658) - LEN(Q3658) - 1)</f>
        <v>plays</v>
      </c>
      <c r="S3658" s="11">
        <f>(((J3658/60)/60)/24)+DATE(1970,1,1)</f>
        <v>42737.910138888896</v>
      </c>
      <c r="T3658" s="12">
        <f>(((I3658/60)/60)/24)+DATE(1970,1,1)</f>
        <v>42767.957638888889</v>
      </c>
      <c r="U3658" s="14">
        <f>YEAR(T3658)</f>
        <v>2017</v>
      </c>
    </row>
    <row r="3659" spans="1:21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>ROUND(((E3659 / D3659)*100), 0)</f>
        <v>111</v>
      </c>
      <c r="P3659">
        <f>IF(L3659&lt;&gt;0, ROUND(E3659/L3659, 2), 0)</f>
        <v>110.75</v>
      </c>
      <c r="Q3659" s="5" t="str">
        <f>LEFT(N3659, SEARCH("/",N3659,1)-1)</f>
        <v>theater</v>
      </c>
      <c r="R3659" s="5" t="str">
        <f>RIGHT(N3659, LEN(N3659) - LEN(Q3659) - 1)</f>
        <v>plays</v>
      </c>
      <c r="S3659" s="11">
        <f>(((J3659/60)/60)/24)+DATE(1970,1,1)</f>
        <v>42499.629849537043</v>
      </c>
      <c r="T3659" s="12">
        <f>(((I3659/60)/60)/24)+DATE(1970,1,1)</f>
        <v>42522.904166666667</v>
      </c>
      <c r="U3659" s="14">
        <f>YEAR(T3659)</f>
        <v>2016</v>
      </c>
    </row>
    <row r="3660" spans="1:21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>ROUND(((E3660 / D3660)*100), 0)</f>
        <v>101</v>
      </c>
      <c r="P3660">
        <f>IF(L3660&lt;&gt;0, ROUND(E3660/L3660, 2), 0)</f>
        <v>75.5</v>
      </c>
      <c r="Q3660" s="5" t="str">
        <f>LEFT(N3660, SEARCH("/",N3660,1)-1)</f>
        <v>theater</v>
      </c>
      <c r="R3660" s="5" t="str">
        <f>RIGHT(N3660, LEN(N3660) - LEN(Q3660) - 1)</f>
        <v>plays</v>
      </c>
      <c r="S3660" s="11">
        <f>(((J3660/60)/60)/24)+DATE(1970,1,1)</f>
        <v>41775.858564814815</v>
      </c>
      <c r="T3660" s="12">
        <f>(((I3660/60)/60)/24)+DATE(1970,1,1)</f>
        <v>41822.165972222225</v>
      </c>
      <c r="U3660" s="14">
        <f>YEAR(T3660)</f>
        <v>2014</v>
      </c>
    </row>
    <row r="3661" spans="1:21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>ROUND(((E3661 / D3661)*100), 0)</f>
        <v>102</v>
      </c>
      <c r="P3661">
        <f>IF(L3661&lt;&gt;0, ROUND(E3661/L3661, 2), 0)</f>
        <v>235.46</v>
      </c>
      <c r="Q3661" s="5" t="str">
        <f>LEFT(N3661, SEARCH("/",N3661,1)-1)</f>
        <v>theater</v>
      </c>
      <c r="R3661" s="5" t="str">
        <f>RIGHT(N3661, LEN(N3661) - LEN(Q3661) - 1)</f>
        <v>plays</v>
      </c>
      <c r="S3661" s="11">
        <f>(((J3661/60)/60)/24)+DATE(1970,1,1)</f>
        <v>42055.277199074073</v>
      </c>
      <c r="T3661" s="12">
        <f>(((I3661/60)/60)/24)+DATE(1970,1,1)</f>
        <v>42082.610416666663</v>
      </c>
      <c r="U3661" s="14">
        <f>YEAR(T3661)</f>
        <v>2015</v>
      </c>
    </row>
    <row r="3662" spans="1:21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>ROUND(((E3662 / D3662)*100), 0)</f>
        <v>100</v>
      </c>
      <c r="P3662">
        <f>IF(L3662&lt;&gt;0, ROUND(E3662/L3662, 2), 0)</f>
        <v>11.36</v>
      </c>
      <c r="Q3662" s="5" t="str">
        <f>LEFT(N3662, SEARCH("/",N3662,1)-1)</f>
        <v>theater</v>
      </c>
      <c r="R3662" s="5" t="str">
        <f>RIGHT(N3662, LEN(N3662) - LEN(Q3662) - 1)</f>
        <v>plays</v>
      </c>
      <c r="S3662" s="11">
        <f>(((J3662/60)/60)/24)+DATE(1970,1,1)</f>
        <v>41971.881076388891</v>
      </c>
      <c r="T3662" s="12">
        <f>(((I3662/60)/60)/24)+DATE(1970,1,1)</f>
        <v>41996.881076388891</v>
      </c>
      <c r="U3662" s="14">
        <f>YEAR(T3662)</f>
        <v>2014</v>
      </c>
    </row>
    <row r="3663" spans="1:21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>ROUND(((E3663 / D3663)*100), 0)</f>
        <v>111</v>
      </c>
      <c r="P3663">
        <f>IF(L3663&lt;&gt;0, ROUND(E3663/L3663, 2), 0)</f>
        <v>92.5</v>
      </c>
      <c r="Q3663" s="5" t="str">
        <f>LEFT(N3663, SEARCH("/",N3663,1)-1)</f>
        <v>theater</v>
      </c>
      <c r="R3663" s="5" t="str">
        <f>RIGHT(N3663, LEN(N3663) - LEN(Q3663) - 1)</f>
        <v>plays</v>
      </c>
      <c r="S3663" s="11">
        <f>(((J3663/60)/60)/24)+DATE(1970,1,1)</f>
        <v>42447.896666666667</v>
      </c>
      <c r="T3663" s="12">
        <f>(((I3663/60)/60)/24)+DATE(1970,1,1)</f>
        <v>42470.166666666672</v>
      </c>
      <c r="U3663" s="14">
        <f>YEAR(T3663)</f>
        <v>2016</v>
      </c>
    </row>
    <row r="3664" spans="1:21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>ROUND(((E3664 / D3664)*100), 0)</f>
        <v>101</v>
      </c>
      <c r="P3664">
        <f>IF(L3664&lt;&gt;0, ROUND(E3664/L3664, 2), 0)</f>
        <v>202.85</v>
      </c>
      <c r="Q3664" s="5" t="str">
        <f>LEFT(N3664, SEARCH("/",N3664,1)-1)</f>
        <v>theater</v>
      </c>
      <c r="R3664" s="5" t="str">
        <f>RIGHT(N3664, LEN(N3664) - LEN(Q3664) - 1)</f>
        <v>plays</v>
      </c>
      <c r="S3664" s="11">
        <f>(((J3664/60)/60)/24)+DATE(1970,1,1)</f>
        <v>42064.220069444447</v>
      </c>
      <c r="T3664" s="12">
        <f>(((I3664/60)/60)/24)+DATE(1970,1,1)</f>
        <v>42094.178402777776</v>
      </c>
      <c r="U3664" s="14">
        <f>YEAR(T3664)</f>
        <v>2015</v>
      </c>
    </row>
    <row r="3665" spans="1:21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>ROUND(((E3665 / D3665)*100), 0)</f>
        <v>104</v>
      </c>
      <c r="P3665">
        <f>IF(L3665&lt;&gt;0, ROUND(E3665/L3665, 2), 0)</f>
        <v>26</v>
      </c>
      <c r="Q3665" s="5" t="str">
        <f>LEFT(N3665, SEARCH("/",N3665,1)-1)</f>
        <v>theater</v>
      </c>
      <c r="R3665" s="5" t="str">
        <f>RIGHT(N3665, LEN(N3665) - LEN(Q3665) - 1)</f>
        <v>plays</v>
      </c>
      <c r="S3665" s="11">
        <f>(((J3665/60)/60)/24)+DATE(1970,1,1)</f>
        <v>42665.451736111107</v>
      </c>
      <c r="T3665" s="12">
        <f>(((I3665/60)/60)/24)+DATE(1970,1,1)</f>
        <v>42725.493402777778</v>
      </c>
      <c r="U3665" s="14">
        <f>YEAR(T3665)</f>
        <v>2016</v>
      </c>
    </row>
    <row r="3666" spans="1:21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>ROUND(((E3666 / D3666)*100), 0)</f>
        <v>109</v>
      </c>
      <c r="P3666">
        <f>IF(L3666&lt;&gt;0, ROUND(E3666/L3666, 2), 0)</f>
        <v>46.05</v>
      </c>
      <c r="Q3666" s="5" t="str">
        <f>LEFT(N3666, SEARCH("/",N3666,1)-1)</f>
        <v>theater</v>
      </c>
      <c r="R3666" s="5" t="str">
        <f>RIGHT(N3666, LEN(N3666) - LEN(Q3666) - 1)</f>
        <v>plays</v>
      </c>
      <c r="S3666" s="11">
        <f>(((J3666/60)/60)/24)+DATE(1970,1,1)</f>
        <v>42523.248715277776</v>
      </c>
      <c r="T3666" s="12">
        <f>(((I3666/60)/60)/24)+DATE(1970,1,1)</f>
        <v>42537.248715277776</v>
      </c>
      <c r="U3666" s="14">
        <f>YEAR(T3666)</f>
        <v>2016</v>
      </c>
    </row>
    <row r="3667" spans="1:21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>ROUND(((E3667 / D3667)*100), 0)</f>
        <v>115</v>
      </c>
      <c r="P3667">
        <f>IF(L3667&lt;&gt;0, ROUND(E3667/L3667, 2), 0)</f>
        <v>51</v>
      </c>
      <c r="Q3667" s="5" t="str">
        <f>LEFT(N3667, SEARCH("/",N3667,1)-1)</f>
        <v>theater</v>
      </c>
      <c r="R3667" s="5" t="str">
        <f>RIGHT(N3667, LEN(N3667) - LEN(Q3667) - 1)</f>
        <v>plays</v>
      </c>
      <c r="S3667" s="11">
        <f>(((J3667/60)/60)/24)+DATE(1970,1,1)</f>
        <v>42294.808124999996</v>
      </c>
      <c r="T3667" s="12">
        <f>(((I3667/60)/60)/24)+DATE(1970,1,1)</f>
        <v>42305.829166666663</v>
      </c>
      <c r="U3667" s="14">
        <f>YEAR(T3667)</f>
        <v>2015</v>
      </c>
    </row>
    <row r="3668" spans="1:21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>ROUND(((E3668 / D3668)*100), 0)</f>
        <v>100</v>
      </c>
      <c r="P3668">
        <f>IF(L3668&lt;&gt;0, ROUND(E3668/L3668, 2), 0)</f>
        <v>31.58</v>
      </c>
      <c r="Q3668" s="5" t="str">
        <f>LEFT(N3668, SEARCH("/",N3668,1)-1)</f>
        <v>theater</v>
      </c>
      <c r="R3668" s="5" t="str">
        <f>RIGHT(N3668, LEN(N3668) - LEN(Q3668) - 1)</f>
        <v>plays</v>
      </c>
      <c r="S3668" s="11">
        <f>(((J3668/60)/60)/24)+DATE(1970,1,1)</f>
        <v>41822.90488425926</v>
      </c>
      <c r="T3668" s="12">
        <f>(((I3668/60)/60)/24)+DATE(1970,1,1)</f>
        <v>41844.291666666664</v>
      </c>
      <c r="U3668" s="14">
        <f>YEAR(T3668)</f>
        <v>2014</v>
      </c>
    </row>
    <row r="3669" spans="1:21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>ROUND(((E3669 / D3669)*100), 0)</f>
        <v>103</v>
      </c>
      <c r="P3669">
        <f>IF(L3669&lt;&gt;0, ROUND(E3669/L3669, 2), 0)</f>
        <v>53.36</v>
      </c>
      <c r="Q3669" s="5" t="str">
        <f>LEFT(N3669, SEARCH("/",N3669,1)-1)</f>
        <v>theater</v>
      </c>
      <c r="R3669" s="5" t="str">
        <f>RIGHT(N3669, LEN(N3669) - LEN(Q3669) - 1)</f>
        <v>plays</v>
      </c>
      <c r="S3669" s="11">
        <f>(((J3669/60)/60)/24)+DATE(1970,1,1)</f>
        <v>42173.970127314817</v>
      </c>
      <c r="T3669" s="12">
        <f>(((I3669/60)/60)/24)+DATE(1970,1,1)</f>
        <v>42203.970127314817</v>
      </c>
      <c r="U3669" s="14">
        <f>YEAR(T3669)</f>
        <v>2015</v>
      </c>
    </row>
    <row r="3670" spans="1:21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>ROUND(((E3670 / D3670)*100), 0)</f>
        <v>104</v>
      </c>
      <c r="P3670">
        <f>IF(L3670&lt;&gt;0, ROUND(E3670/L3670, 2), 0)</f>
        <v>36.96</v>
      </c>
      <c r="Q3670" s="5" t="str">
        <f>LEFT(N3670, SEARCH("/",N3670,1)-1)</f>
        <v>theater</v>
      </c>
      <c r="R3670" s="5" t="str">
        <f>RIGHT(N3670, LEN(N3670) - LEN(Q3670) - 1)</f>
        <v>plays</v>
      </c>
      <c r="S3670" s="11">
        <f>(((J3670/60)/60)/24)+DATE(1970,1,1)</f>
        <v>42185.556157407409</v>
      </c>
      <c r="T3670" s="12">
        <f>(((I3670/60)/60)/24)+DATE(1970,1,1)</f>
        <v>42208.772916666669</v>
      </c>
      <c r="U3670" s="14">
        <f>YEAR(T3670)</f>
        <v>2015</v>
      </c>
    </row>
    <row r="3671" spans="1:21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>ROUND(((E3671 / D3671)*100), 0)</f>
        <v>138</v>
      </c>
      <c r="P3671">
        <f>IF(L3671&lt;&gt;0, ROUND(E3671/L3671, 2), 0)</f>
        <v>81.290000000000006</v>
      </c>
      <c r="Q3671" s="5" t="str">
        <f>LEFT(N3671, SEARCH("/",N3671,1)-1)</f>
        <v>theater</v>
      </c>
      <c r="R3671" s="5" t="str">
        <f>RIGHT(N3671, LEN(N3671) - LEN(Q3671) - 1)</f>
        <v>plays</v>
      </c>
      <c r="S3671" s="11">
        <f>(((J3671/60)/60)/24)+DATE(1970,1,1)</f>
        <v>42136.675196759257</v>
      </c>
      <c r="T3671" s="12">
        <f>(((I3671/60)/60)/24)+DATE(1970,1,1)</f>
        <v>42166.675196759257</v>
      </c>
      <c r="U3671" s="14">
        <f>YEAR(T3671)</f>
        <v>2015</v>
      </c>
    </row>
    <row r="3672" spans="1:21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>ROUND(((E3672 / D3672)*100), 0)</f>
        <v>110</v>
      </c>
      <c r="P3672">
        <f>IF(L3672&lt;&gt;0, ROUND(E3672/L3672, 2), 0)</f>
        <v>20.079999999999998</v>
      </c>
      <c r="Q3672" s="5" t="str">
        <f>LEFT(N3672, SEARCH("/",N3672,1)-1)</f>
        <v>theater</v>
      </c>
      <c r="R3672" s="5" t="str">
        <f>RIGHT(N3672, LEN(N3672) - LEN(Q3672) - 1)</f>
        <v>plays</v>
      </c>
      <c r="S3672" s="11">
        <f>(((J3672/60)/60)/24)+DATE(1970,1,1)</f>
        <v>42142.514016203699</v>
      </c>
      <c r="T3672" s="12">
        <f>(((I3672/60)/60)/24)+DATE(1970,1,1)</f>
        <v>42155.958333333328</v>
      </c>
      <c r="U3672" s="14">
        <f>YEAR(T3672)</f>
        <v>2015</v>
      </c>
    </row>
    <row r="3673" spans="1:21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>ROUND(((E3673 / D3673)*100), 0)</f>
        <v>101</v>
      </c>
      <c r="P3673">
        <f>IF(L3673&lt;&gt;0, ROUND(E3673/L3673, 2), 0)</f>
        <v>88.25</v>
      </c>
      <c r="Q3673" s="5" t="str">
        <f>LEFT(N3673, SEARCH("/",N3673,1)-1)</f>
        <v>theater</v>
      </c>
      <c r="R3673" s="5" t="str">
        <f>RIGHT(N3673, LEN(N3673) - LEN(Q3673) - 1)</f>
        <v>plays</v>
      </c>
      <c r="S3673" s="11">
        <f>(((J3673/60)/60)/24)+DATE(1970,1,1)</f>
        <v>41820.62809027778</v>
      </c>
      <c r="T3673" s="12">
        <f>(((I3673/60)/60)/24)+DATE(1970,1,1)</f>
        <v>41841.165972222225</v>
      </c>
      <c r="U3673" s="14">
        <f>YEAR(T3673)</f>
        <v>2014</v>
      </c>
    </row>
    <row r="3674" spans="1:21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>ROUND(((E3674 / D3674)*100), 0)</f>
        <v>102</v>
      </c>
      <c r="P3674">
        <f>IF(L3674&lt;&gt;0, ROUND(E3674/L3674, 2), 0)</f>
        <v>53.44</v>
      </c>
      <c r="Q3674" s="5" t="str">
        <f>LEFT(N3674, SEARCH("/",N3674,1)-1)</f>
        <v>theater</v>
      </c>
      <c r="R3674" s="5" t="str">
        <f>RIGHT(N3674, LEN(N3674) - LEN(Q3674) - 1)</f>
        <v>plays</v>
      </c>
      <c r="S3674" s="11">
        <f>(((J3674/60)/60)/24)+DATE(1970,1,1)</f>
        <v>41878.946574074071</v>
      </c>
      <c r="T3674" s="12">
        <f>(((I3674/60)/60)/24)+DATE(1970,1,1)</f>
        <v>41908.946574074071</v>
      </c>
      <c r="U3674" s="14">
        <f>YEAR(T3674)</f>
        <v>2014</v>
      </c>
    </row>
    <row r="3675" spans="1:21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>ROUND(((E3675 / D3675)*100), 0)</f>
        <v>114</v>
      </c>
      <c r="P3675">
        <f>IF(L3675&lt;&gt;0, ROUND(E3675/L3675, 2), 0)</f>
        <v>39.869999999999997</v>
      </c>
      <c r="Q3675" s="5" t="str">
        <f>LEFT(N3675, SEARCH("/",N3675,1)-1)</f>
        <v>theater</v>
      </c>
      <c r="R3675" s="5" t="str">
        <f>RIGHT(N3675, LEN(N3675) - LEN(Q3675) - 1)</f>
        <v>plays</v>
      </c>
      <c r="S3675" s="11">
        <f>(((J3675/60)/60)/24)+DATE(1970,1,1)</f>
        <v>41914.295104166667</v>
      </c>
      <c r="T3675" s="12">
        <f>(((I3675/60)/60)/24)+DATE(1970,1,1)</f>
        <v>41948.536111111112</v>
      </c>
      <c r="U3675" s="14">
        <f>YEAR(T3675)</f>
        <v>2014</v>
      </c>
    </row>
    <row r="3676" spans="1:21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>ROUND(((E3676 / D3676)*100), 0)</f>
        <v>100</v>
      </c>
      <c r="P3676">
        <f>IF(L3676&lt;&gt;0, ROUND(E3676/L3676, 2), 0)</f>
        <v>145.16</v>
      </c>
      <c r="Q3676" s="5" t="str">
        <f>LEFT(N3676, SEARCH("/",N3676,1)-1)</f>
        <v>theater</v>
      </c>
      <c r="R3676" s="5" t="str">
        <f>RIGHT(N3676, LEN(N3676) - LEN(Q3676) - 1)</f>
        <v>plays</v>
      </c>
      <c r="S3676" s="11">
        <f>(((J3676/60)/60)/24)+DATE(1970,1,1)</f>
        <v>42556.873020833329</v>
      </c>
      <c r="T3676" s="12">
        <f>(((I3676/60)/60)/24)+DATE(1970,1,1)</f>
        <v>42616.873020833329</v>
      </c>
      <c r="U3676" s="14">
        <f>YEAR(T3676)</f>
        <v>2016</v>
      </c>
    </row>
    <row r="3677" spans="1:21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>ROUND(((E3677 / D3677)*100), 0)</f>
        <v>140</v>
      </c>
      <c r="P3677">
        <f>IF(L3677&lt;&gt;0, ROUND(E3677/L3677, 2), 0)</f>
        <v>23.33</v>
      </c>
      <c r="Q3677" s="5" t="str">
        <f>LEFT(N3677, SEARCH("/",N3677,1)-1)</f>
        <v>theater</v>
      </c>
      <c r="R3677" s="5" t="str">
        <f>RIGHT(N3677, LEN(N3677) - LEN(Q3677) - 1)</f>
        <v>plays</v>
      </c>
      <c r="S3677" s="11">
        <f>(((J3677/60)/60)/24)+DATE(1970,1,1)</f>
        <v>42493.597013888888</v>
      </c>
      <c r="T3677" s="12">
        <f>(((I3677/60)/60)/24)+DATE(1970,1,1)</f>
        <v>42505.958333333328</v>
      </c>
      <c r="U3677" s="14">
        <f>YEAR(T3677)</f>
        <v>2016</v>
      </c>
    </row>
    <row r="3678" spans="1:21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>ROUND(((E3678 / D3678)*100), 0)</f>
        <v>129</v>
      </c>
      <c r="P3678">
        <f>IF(L3678&lt;&gt;0, ROUND(E3678/L3678, 2), 0)</f>
        <v>64.38</v>
      </c>
      <c r="Q3678" s="5" t="str">
        <f>LEFT(N3678, SEARCH("/",N3678,1)-1)</f>
        <v>theater</v>
      </c>
      <c r="R3678" s="5" t="str">
        <f>RIGHT(N3678, LEN(N3678) - LEN(Q3678) - 1)</f>
        <v>plays</v>
      </c>
      <c r="S3678" s="11">
        <f>(((J3678/60)/60)/24)+DATE(1970,1,1)</f>
        <v>41876.815787037034</v>
      </c>
      <c r="T3678" s="12">
        <f>(((I3678/60)/60)/24)+DATE(1970,1,1)</f>
        <v>41894.815787037034</v>
      </c>
      <c r="U3678" s="14">
        <f>YEAR(T3678)</f>
        <v>2014</v>
      </c>
    </row>
    <row r="3679" spans="1:21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>ROUND(((E3679 / D3679)*100), 0)</f>
        <v>103</v>
      </c>
      <c r="P3679">
        <f>IF(L3679&lt;&gt;0, ROUND(E3679/L3679, 2), 0)</f>
        <v>62.05</v>
      </c>
      <c r="Q3679" s="5" t="str">
        <f>LEFT(N3679, SEARCH("/",N3679,1)-1)</f>
        <v>theater</v>
      </c>
      <c r="R3679" s="5" t="str">
        <f>RIGHT(N3679, LEN(N3679) - LEN(Q3679) - 1)</f>
        <v>plays</v>
      </c>
      <c r="S3679" s="11">
        <f>(((J3679/60)/60)/24)+DATE(1970,1,1)</f>
        <v>41802.574282407404</v>
      </c>
      <c r="T3679" s="12">
        <f>(((I3679/60)/60)/24)+DATE(1970,1,1)</f>
        <v>41823.165972222225</v>
      </c>
      <c r="U3679" s="14">
        <f>YEAR(T3679)</f>
        <v>2014</v>
      </c>
    </row>
    <row r="3680" spans="1:21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>ROUND(((E3680 / D3680)*100), 0)</f>
        <v>103</v>
      </c>
      <c r="P3680">
        <f>IF(L3680&lt;&gt;0, ROUND(E3680/L3680, 2), 0)</f>
        <v>66.13</v>
      </c>
      <c r="Q3680" s="5" t="str">
        <f>LEFT(N3680, SEARCH("/",N3680,1)-1)</f>
        <v>theater</v>
      </c>
      <c r="R3680" s="5" t="str">
        <f>RIGHT(N3680, LEN(N3680) - LEN(Q3680) - 1)</f>
        <v>plays</v>
      </c>
      <c r="S3680" s="11">
        <f>(((J3680/60)/60)/24)+DATE(1970,1,1)</f>
        <v>42120.531226851846</v>
      </c>
      <c r="T3680" s="12">
        <f>(((I3680/60)/60)/24)+DATE(1970,1,1)</f>
        <v>42155.531226851846</v>
      </c>
      <c r="U3680" s="14">
        <f>YEAR(T3680)</f>
        <v>2015</v>
      </c>
    </row>
    <row r="3681" spans="1:21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>ROUND(((E3681 / D3681)*100), 0)</f>
        <v>110</v>
      </c>
      <c r="P3681">
        <f>IF(L3681&lt;&gt;0, ROUND(E3681/L3681, 2), 0)</f>
        <v>73.400000000000006</v>
      </c>
      <c r="Q3681" s="5" t="str">
        <f>LEFT(N3681, SEARCH("/",N3681,1)-1)</f>
        <v>theater</v>
      </c>
      <c r="R3681" s="5" t="str">
        <f>RIGHT(N3681, LEN(N3681) - LEN(Q3681) - 1)</f>
        <v>plays</v>
      </c>
      <c r="S3681" s="11">
        <f>(((J3681/60)/60)/24)+DATE(1970,1,1)</f>
        <v>41786.761354166665</v>
      </c>
      <c r="T3681" s="12">
        <f>(((I3681/60)/60)/24)+DATE(1970,1,1)</f>
        <v>41821.207638888889</v>
      </c>
      <c r="U3681" s="14">
        <f>YEAR(T3681)</f>
        <v>2014</v>
      </c>
    </row>
    <row r="3682" spans="1:21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>ROUND(((E3682 / D3682)*100), 0)</f>
        <v>113</v>
      </c>
      <c r="P3682">
        <f>IF(L3682&lt;&gt;0, ROUND(E3682/L3682, 2), 0)</f>
        <v>99.5</v>
      </c>
      <c r="Q3682" s="5" t="str">
        <f>LEFT(N3682, SEARCH("/",N3682,1)-1)</f>
        <v>theater</v>
      </c>
      <c r="R3682" s="5" t="str">
        <f>RIGHT(N3682, LEN(N3682) - LEN(Q3682) - 1)</f>
        <v>plays</v>
      </c>
      <c r="S3682" s="11">
        <f>(((J3682/60)/60)/24)+DATE(1970,1,1)</f>
        <v>42627.454097222217</v>
      </c>
      <c r="T3682" s="12">
        <f>(((I3682/60)/60)/24)+DATE(1970,1,1)</f>
        <v>42648.454097222217</v>
      </c>
      <c r="U3682" s="14">
        <f>YEAR(T3682)</f>
        <v>2016</v>
      </c>
    </row>
    <row r="3683" spans="1:21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>ROUND(((E3683 / D3683)*100), 0)</f>
        <v>112</v>
      </c>
      <c r="P3683">
        <f>IF(L3683&lt;&gt;0, ROUND(E3683/L3683, 2), 0)</f>
        <v>62.17</v>
      </c>
      <c r="Q3683" s="5" t="str">
        <f>LEFT(N3683, SEARCH("/",N3683,1)-1)</f>
        <v>theater</v>
      </c>
      <c r="R3683" s="5" t="str">
        <f>RIGHT(N3683, LEN(N3683) - LEN(Q3683) - 1)</f>
        <v>plays</v>
      </c>
      <c r="S3683" s="11">
        <f>(((J3683/60)/60)/24)+DATE(1970,1,1)</f>
        <v>42374.651504629626</v>
      </c>
      <c r="T3683" s="12">
        <f>(((I3683/60)/60)/24)+DATE(1970,1,1)</f>
        <v>42384.651504629626</v>
      </c>
      <c r="U3683" s="14">
        <f>YEAR(T3683)</f>
        <v>2016</v>
      </c>
    </row>
    <row r="3684" spans="1:21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>ROUND(((E3684 / D3684)*100), 0)</f>
        <v>139</v>
      </c>
      <c r="P3684">
        <f>IF(L3684&lt;&gt;0, ROUND(E3684/L3684, 2), 0)</f>
        <v>62.33</v>
      </c>
      <c r="Q3684" s="5" t="str">
        <f>LEFT(N3684, SEARCH("/",N3684,1)-1)</f>
        <v>theater</v>
      </c>
      <c r="R3684" s="5" t="str">
        <f>RIGHT(N3684, LEN(N3684) - LEN(Q3684) - 1)</f>
        <v>plays</v>
      </c>
      <c r="S3684" s="11">
        <f>(((J3684/60)/60)/24)+DATE(1970,1,1)</f>
        <v>41772.685393518521</v>
      </c>
      <c r="T3684" s="12">
        <f>(((I3684/60)/60)/24)+DATE(1970,1,1)</f>
        <v>41806.290972222225</v>
      </c>
      <c r="U3684" s="14">
        <f>YEAR(T3684)</f>
        <v>2014</v>
      </c>
    </row>
    <row r="3685" spans="1:21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>ROUND(((E3685 / D3685)*100), 0)</f>
        <v>111</v>
      </c>
      <c r="P3685">
        <f>IF(L3685&lt;&gt;0, ROUND(E3685/L3685, 2), 0)</f>
        <v>58.79</v>
      </c>
      <c r="Q3685" s="5" t="str">
        <f>LEFT(N3685, SEARCH("/",N3685,1)-1)</f>
        <v>theater</v>
      </c>
      <c r="R3685" s="5" t="str">
        <f>RIGHT(N3685, LEN(N3685) - LEN(Q3685) - 1)</f>
        <v>plays</v>
      </c>
      <c r="S3685" s="11">
        <f>(((J3685/60)/60)/24)+DATE(1970,1,1)</f>
        <v>42633.116851851853</v>
      </c>
      <c r="T3685" s="12">
        <f>(((I3685/60)/60)/24)+DATE(1970,1,1)</f>
        <v>42663.116851851853</v>
      </c>
      <c r="U3685" s="14">
        <f>YEAR(T3685)</f>
        <v>2016</v>
      </c>
    </row>
    <row r="3686" spans="1:21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>ROUND(((E3686 / D3686)*100), 0)</f>
        <v>139</v>
      </c>
      <c r="P3686">
        <f>IF(L3686&lt;&gt;0, ROUND(E3686/L3686, 2), 0)</f>
        <v>45.35</v>
      </c>
      <c r="Q3686" s="5" t="str">
        <f>LEFT(N3686, SEARCH("/",N3686,1)-1)</f>
        <v>theater</v>
      </c>
      <c r="R3686" s="5" t="str">
        <f>RIGHT(N3686, LEN(N3686) - LEN(Q3686) - 1)</f>
        <v>plays</v>
      </c>
      <c r="S3686" s="11">
        <f>(((J3686/60)/60)/24)+DATE(1970,1,1)</f>
        <v>42219.180393518516</v>
      </c>
      <c r="T3686" s="12">
        <f>(((I3686/60)/60)/24)+DATE(1970,1,1)</f>
        <v>42249.180393518516</v>
      </c>
      <c r="U3686" s="14">
        <f>YEAR(T3686)</f>
        <v>2015</v>
      </c>
    </row>
    <row r="3687" spans="1:21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>ROUND(((E3687 / D3687)*100), 0)</f>
        <v>106</v>
      </c>
      <c r="P3687">
        <f>IF(L3687&lt;&gt;0, ROUND(E3687/L3687, 2), 0)</f>
        <v>41.94</v>
      </c>
      <c r="Q3687" s="5" t="str">
        <f>LEFT(N3687, SEARCH("/",N3687,1)-1)</f>
        <v>theater</v>
      </c>
      <c r="R3687" s="5" t="str">
        <f>RIGHT(N3687, LEN(N3687) - LEN(Q3687) - 1)</f>
        <v>plays</v>
      </c>
      <c r="S3687" s="11">
        <f>(((J3687/60)/60)/24)+DATE(1970,1,1)</f>
        <v>41753.593275462961</v>
      </c>
      <c r="T3687" s="12">
        <f>(((I3687/60)/60)/24)+DATE(1970,1,1)</f>
        <v>41778.875</v>
      </c>
      <c r="U3687" s="14">
        <f>YEAR(T3687)</f>
        <v>2014</v>
      </c>
    </row>
    <row r="3688" spans="1:21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>ROUND(((E3688 / D3688)*100), 0)</f>
        <v>101</v>
      </c>
      <c r="P3688">
        <f>IF(L3688&lt;&gt;0, ROUND(E3688/L3688, 2), 0)</f>
        <v>59.17</v>
      </c>
      <c r="Q3688" s="5" t="str">
        <f>LEFT(N3688, SEARCH("/",N3688,1)-1)</f>
        <v>theater</v>
      </c>
      <c r="R3688" s="5" t="str">
        <f>RIGHT(N3688, LEN(N3688) - LEN(Q3688) - 1)</f>
        <v>plays</v>
      </c>
      <c r="S3688" s="11">
        <f>(((J3688/60)/60)/24)+DATE(1970,1,1)</f>
        <v>42230.662731481483</v>
      </c>
      <c r="T3688" s="12">
        <f>(((I3688/60)/60)/24)+DATE(1970,1,1)</f>
        <v>42245.165972222225</v>
      </c>
      <c r="U3688" s="14">
        <f>YEAR(T3688)</f>
        <v>2015</v>
      </c>
    </row>
    <row r="3689" spans="1:21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>ROUND(((E3689 / D3689)*100), 0)</f>
        <v>100</v>
      </c>
      <c r="P3689">
        <f>IF(L3689&lt;&gt;0, ROUND(E3689/L3689, 2), 0)</f>
        <v>200.49</v>
      </c>
      <c r="Q3689" s="5" t="str">
        <f>LEFT(N3689, SEARCH("/",N3689,1)-1)</f>
        <v>theater</v>
      </c>
      <c r="R3689" s="5" t="str">
        <f>RIGHT(N3689, LEN(N3689) - LEN(Q3689) - 1)</f>
        <v>plays</v>
      </c>
      <c r="S3689" s="11">
        <f>(((J3689/60)/60)/24)+DATE(1970,1,1)</f>
        <v>41787.218229166669</v>
      </c>
      <c r="T3689" s="12">
        <f>(((I3689/60)/60)/24)+DATE(1970,1,1)</f>
        <v>41817.218229166669</v>
      </c>
      <c r="U3689" s="14">
        <f>YEAR(T3689)</f>
        <v>2014</v>
      </c>
    </row>
    <row r="3690" spans="1:21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>ROUND(((E3690 / D3690)*100), 0)</f>
        <v>109</v>
      </c>
      <c r="P3690">
        <f>IF(L3690&lt;&gt;0, ROUND(E3690/L3690, 2), 0)</f>
        <v>83.97</v>
      </c>
      <c r="Q3690" s="5" t="str">
        <f>LEFT(N3690, SEARCH("/",N3690,1)-1)</f>
        <v>theater</v>
      </c>
      <c r="R3690" s="5" t="str">
        <f>RIGHT(N3690, LEN(N3690) - LEN(Q3690) - 1)</f>
        <v>plays</v>
      </c>
      <c r="S3690" s="11">
        <f>(((J3690/60)/60)/24)+DATE(1970,1,1)</f>
        <v>41829.787083333329</v>
      </c>
      <c r="T3690" s="12">
        <f>(((I3690/60)/60)/24)+DATE(1970,1,1)</f>
        <v>41859.787083333329</v>
      </c>
      <c r="U3690" s="14">
        <f>YEAR(T3690)</f>
        <v>2014</v>
      </c>
    </row>
    <row r="3691" spans="1:21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>ROUND(((E3691 / D3691)*100), 0)</f>
        <v>118</v>
      </c>
      <c r="P3691">
        <f>IF(L3691&lt;&gt;0, ROUND(E3691/L3691, 2), 0)</f>
        <v>57.26</v>
      </c>
      <c r="Q3691" s="5" t="str">
        <f>LEFT(N3691, SEARCH("/",N3691,1)-1)</f>
        <v>theater</v>
      </c>
      <c r="R3691" s="5" t="str">
        <f>RIGHT(N3691, LEN(N3691) - LEN(Q3691) - 1)</f>
        <v>plays</v>
      </c>
      <c r="S3691" s="11">
        <f>(((J3691/60)/60)/24)+DATE(1970,1,1)</f>
        <v>42147.826840277776</v>
      </c>
      <c r="T3691" s="12">
        <f>(((I3691/60)/60)/24)+DATE(1970,1,1)</f>
        <v>42176.934027777781</v>
      </c>
      <c r="U3691" s="14">
        <f>YEAR(T3691)</f>
        <v>2015</v>
      </c>
    </row>
    <row r="3692" spans="1:21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>ROUND(((E3692 / D3692)*100), 0)</f>
        <v>120</v>
      </c>
      <c r="P3692">
        <f>IF(L3692&lt;&gt;0, ROUND(E3692/L3692, 2), 0)</f>
        <v>58.06</v>
      </c>
      <c r="Q3692" s="5" t="str">
        <f>LEFT(N3692, SEARCH("/",N3692,1)-1)</f>
        <v>theater</v>
      </c>
      <c r="R3692" s="5" t="str">
        <f>RIGHT(N3692, LEN(N3692) - LEN(Q3692) - 1)</f>
        <v>plays</v>
      </c>
      <c r="S3692" s="11">
        <f>(((J3692/60)/60)/24)+DATE(1970,1,1)</f>
        <v>41940.598182870373</v>
      </c>
      <c r="T3692" s="12">
        <f>(((I3692/60)/60)/24)+DATE(1970,1,1)</f>
        <v>41970.639849537038</v>
      </c>
      <c r="U3692" s="14">
        <f>YEAR(T3692)</f>
        <v>2014</v>
      </c>
    </row>
    <row r="3693" spans="1:21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>ROUND(((E3693 / D3693)*100), 0)</f>
        <v>128</v>
      </c>
      <c r="P3693">
        <f>IF(L3693&lt;&gt;0, ROUND(E3693/L3693, 2), 0)</f>
        <v>186.8</v>
      </c>
      <c r="Q3693" s="5" t="str">
        <f>LEFT(N3693, SEARCH("/",N3693,1)-1)</f>
        <v>theater</v>
      </c>
      <c r="R3693" s="5" t="str">
        <f>RIGHT(N3693, LEN(N3693) - LEN(Q3693) - 1)</f>
        <v>plays</v>
      </c>
      <c r="S3693" s="11">
        <f>(((J3693/60)/60)/24)+DATE(1970,1,1)</f>
        <v>42020.700567129628</v>
      </c>
      <c r="T3693" s="12">
        <f>(((I3693/60)/60)/24)+DATE(1970,1,1)</f>
        <v>42065.207638888889</v>
      </c>
      <c r="U3693" s="14">
        <f>YEAR(T3693)</f>
        <v>2015</v>
      </c>
    </row>
    <row r="3694" spans="1:21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>ROUND(((E3694 / D3694)*100), 0)</f>
        <v>126</v>
      </c>
      <c r="P3694">
        <f>IF(L3694&lt;&gt;0, ROUND(E3694/L3694, 2), 0)</f>
        <v>74.12</v>
      </c>
      <c r="Q3694" s="5" t="str">
        <f>LEFT(N3694, SEARCH("/",N3694,1)-1)</f>
        <v>theater</v>
      </c>
      <c r="R3694" s="5" t="str">
        <f>RIGHT(N3694, LEN(N3694) - LEN(Q3694) - 1)</f>
        <v>plays</v>
      </c>
      <c r="S3694" s="11">
        <f>(((J3694/60)/60)/24)+DATE(1970,1,1)</f>
        <v>41891.96503472222</v>
      </c>
      <c r="T3694" s="12">
        <f>(((I3694/60)/60)/24)+DATE(1970,1,1)</f>
        <v>41901</v>
      </c>
      <c r="U3694" s="14">
        <f>YEAR(T3694)</f>
        <v>2014</v>
      </c>
    </row>
    <row r="3695" spans="1:21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>ROUND(((E3695 / D3695)*100), 0)</f>
        <v>129</v>
      </c>
      <c r="P3695">
        <f>IF(L3695&lt;&gt;0, ROUND(E3695/L3695, 2), 0)</f>
        <v>30.71</v>
      </c>
      <c r="Q3695" s="5" t="str">
        <f>LEFT(N3695, SEARCH("/",N3695,1)-1)</f>
        <v>theater</v>
      </c>
      <c r="R3695" s="5" t="str">
        <f>RIGHT(N3695, LEN(N3695) - LEN(Q3695) - 1)</f>
        <v>plays</v>
      </c>
      <c r="S3695" s="11">
        <f>(((J3695/60)/60)/24)+DATE(1970,1,1)</f>
        <v>42309.191307870366</v>
      </c>
      <c r="T3695" s="12">
        <f>(((I3695/60)/60)/24)+DATE(1970,1,1)</f>
        <v>42338.9375</v>
      </c>
      <c r="U3695" s="14">
        <f>YEAR(T3695)</f>
        <v>2015</v>
      </c>
    </row>
    <row r="3696" spans="1:21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>ROUND(((E3696 / D3696)*100), 0)</f>
        <v>107</v>
      </c>
      <c r="P3696">
        <f>IF(L3696&lt;&gt;0, ROUND(E3696/L3696, 2), 0)</f>
        <v>62.67</v>
      </c>
      <c r="Q3696" s="5" t="str">
        <f>LEFT(N3696, SEARCH("/",N3696,1)-1)</f>
        <v>theater</v>
      </c>
      <c r="R3696" s="5" t="str">
        <f>RIGHT(N3696, LEN(N3696) - LEN(Q3696) - 1)</f>
        <v>plays</v>
      </c>
      <c r="S3696" s="11">
        <f>(((J3696/60)/60)/24)+DATE(1970,1,1)</f>
        <v>42490.133877314816</v>
      </c>
      <c r="T3696" s="12">
        <f>(((I3696/60)/60)/24)+DATE(1970,1,1)</f>
        <v>42527.083333333328</v>
      </c>
      <c r="U3696" s="14">
        <f>YEAR(T3696)</f>
        <v>2016</v>
      </c>
    </row>
    <row r="3697" spans="1:21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>ROUND(((E3697 / D3697)*100), 0)</f>
        <v>100</v>
      </c>
      <c r="P3697">
        <f>IF(L3697&lt;&gt;0, ROUND(E3697/L3697, 2), 0)</f>
        <v>121.36</v>
      </c>
      <c r="Q3697" s="5" t="str">
        <f>LEFT(N3697, SEARCH("/",N3697,1)-1)</f>
        <v>theater</v>
      </c>
      <c r="R3697" s="5" t="str">
        <f>RIGHT(N3697, LEN(N3697) - LEN(Q3697) - 1)</f>
        <v>plays</v>
      </c>
      <c r="S3697" s="11">
        <f>(((J3697/60)/60)/24)+DATE(1970,1,1)</f>
        <v>41995.870486111111</v>
      </c>
      <c r="T3697" s="12">
        <f>(((I3697/60)/60)/24)+DATE(1970,1,1)</f>
        <v>42015.870486111111</v>
      </c>
      <c r="U3697" s="14">
        <f>YEAR(T3697)</f>
        <v>2015</v>
      </c>
    </row>
    <row r="3698" spans="1:21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>ROUND(((E3698 / D3698)*100), 0)</f>
        <v>155</v>
      </c>
      <c r="P3698">
        <f>IF(L3698&lt;&gt;0, ROUND(E3698/L3698, 2), 0)</f>
        <v>39.74</v>
      </c>
      <c r="Q3698" s="5" t="str">
        <f>LEFT(N3698, SEARCH("/",N3698,1)-1)</f>
        <v>theater</v>
      </c>
      <c r="R3698" s="5" t="str">
        <f>RIGHT(N3698, LEN(N3698) - LEN(Q3698) - 1)</f>
        <v>plays</v>
      </c>
      <c r="S3698" s="11">
        <f>(((J3698/60)/60)/24)+DATE(1970,1,1)</f>
        <v>41988.617083333331</v>
      </c>
      <c r="T3698" s="12">
        <f>(((I3698/60)/60)/24)+DATE(1970,1,1)</f>
        <v>42048.617083333331</v>
      </c>
      <c r="U3698" s="14">
        <f>YEAR(T3698)</f>
        <v>2015</v>
      </c>
    </row>
    <row r="3699" spans="1:21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>ROUND(((E3699 / D3699)*100), 0)</f>
        <v>108</v>
      </c>
      <c r="P3699">
        <f>IF(L3699&lt;&gt;0, ROUND(E3699/L3699, 2), 0)</f>
        <v>72</v>
      </c>
      <c r="Q3699" s="5" t="str">
        <f>LEFT(N3699, SEARCH("/",N3699,1)-1)</f>
        <v>theater</v>
      </c>
      <c r="R3699" s="5" t="str">
        <f>RIGHT(N3699, LEN(N3699) - LEN(Q3699) - 1)</f>
        <v>plays</v>
      </c>
      <c r="S3699" s="11">
        <f>(((J3699/60)/60)/24)+DATE(1970,1,1)</f>
        <v>42479.465833333335</v>
      </c>
      <c r="T3699" s="12">
        <f>(((I3699/60)/60)/24)+DATE(1970,1,1)</f>
        <v>42500.465833333335</v>
      </c>
      <c r="U3699" s="14">
        <f>YEAR(T3699)</f>
        <v>2016</v>
      </c>
    </row>
    <row r="3700" spans="1:21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>ROUND(((E3700 / D3700)*100), 0)</f>
        <v>111</v>
      </c>
      <c r="P3700">
        <f>IF(L3700&lt;&gt;0, ROUND(E3700/L3700, 2), 0)</f>
        <v>40.630000000000003</v>
      </c>
      <c r="Q3700" s="5" t="str">
        <f>LEFT(N3700, SEARCH("/",N3700,1)-1)</f>
        <v>theater</v>
      </c>
      <c r="R3700" s="5" t="str">
        <f>RIGHT(N3700, LEN(N3700) - LEN(Q3700) - 1)</f>
        <v>plays</v>
      </c>
      <c r="S3700" s="11">
        <f>(((J3700/60)/60)/24)+DATE(1970,1,1)</f>
        <v>42401.806562500002</v>
      </c>
      <c r="T3700" s="12">
        <f>(((I3700/60)/60)/24)+DATE(1970,1,1)</f>
        <v>42431.806562500002</v>
      </c>
      <c r="U3700" s="14">
        <f>YEAR(T3700)</f>
        <v>2016</v>
      </c>
    </row>
    <row r="3701" spans="1:21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>ROUND(((E3701 / D3701)*100), 0)</f>
        <v>101</v>
      </c>
      <c r="P3701">
        <f>IF(L3701&lt;&gt;0, ROUND(E3701/L3701, 2), 0)</f>
        <v>63</v>
      </c>
      <c r="Q3701" s="5" t="str">
        <f>LEFT(N3701, SEARCH("/",N3701,1)-1)</f>
        <v>theater</v>
      </c>
      <c r="R3701" s="5" t="str">
        <f>RIGHT(N3701, LEN(N3701) - LEN(Q3701) - 1)</f>
        <v>plays</v>
      </c>
      <c r="S3701" s="11">
        <f>(((J3701/60)/60)/24)+DATE(1970,1,1)</f>
        <v>41897.602037037039</v>
      </c>
      <c r="T3701" s="12">
        <f>(((I3701/60)/60)/24)+DATE(1970,1,1)</f>
        <v>41927.602037037039</v>
      </c>
      <c r="U3701" s="14">
        <f>YEAR(T3701)</f>
        <v>2014</v>
      </c>
    </row>
    <row r="3702" spans="1:21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>ROUND(((E3702 / D3702)*100), 0)</f>
        <v>121</v>
      </c>
      <c r="P3702">
        <f>IF(L3702&lt;&gt;0, ROUND(E3702/L3702, 2), 0)</f>
        <v>33.67</v>
      </c>
      <c r="Q3702" s="5" t="str">
        <f>LEFT(N3702, SEARCH("/",N3702,1)-1)</f>
        <v>theater</v>
      </c>
      <c r="R3702" s="5" t="str">
        <f>RIGHT(N3702, LEN(N3702) - LEN(Q3702) - 1)</f>
        <v>plays</v>
      </c>
      <c r="S3702" s="11">
        <f>(((J3702/60)/60)/24)+DATE(1970,1,1)</f>
        <v>41882.585648148146</v>
      </c>
      <c r="T3702" s="12">
        <f>(((I3702/60)/60)/24)+DATE(1970,1,1)</f>
        <v>41912.666666666664</v>
      </c>
      <c r="U3702" s="14">
        <f>YEAR(T3702)</f>
        <v>2014</v>
      </c>
    </row>
    <row r="3703" spans="1:21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>ROUND(((E3703 / D3703)*100), 0)</f>
        <v>100</v>
      </c>
      <c r="P3703">
        <f>IF(L3703&lt;&gt;0, ROUND(E3703/L3703, 2), 0)</f>
        <v>38.590000000000003</v>
      </c>
      <c r="Q3703" s="5" t="str">
        <f>LEFT(N3703, SEARCH("/",N3703,1)-1)</f>
        <v>theater</v>
      </c>
      <c r="R3703" s="5" t="str">
        <f>RIGHT(N3703, LEN(N3703) - LEN(Q3703) - 1)</f>
        <v>plays</v>
      </c>
      <c r="S3703" s="11">
        <f>(((J3703/60)/60)/24)+DATE(1970,1,1)</f>
        <v>42129.541585648149</v>
      </c>
      <c r="T3703" s="12">
        <f>(((I3703/60)/60)/24)+DATE(1970,1,1)</f>
        <v>42159.541585648149</v>
      </c>
      <c r="U3703" s="14">
        <f>YEAR(T3703)</f>
        <v>2015</v>
      </c>
    </row>
    <row r="3704" spans="1:21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>ROUND(((E3704 / D3704)*100), 0)</f>
        <v>109</v>
      </c>
      <c r="P3704">
        <f>IF(L3704&lt;&gt;0, ROUND(E3704/L3704, 2), 0)</f>
        <v>155.94999999999999</v>
      </c>
      <c r="Q3704" s="5" t="str">
        <f>LEFT(N3704, SEARCH("/",N3704,1)-1)</f>
        <v>theater</v>
      </c>
      <c r="R3704" s="5" t="str">
        <f>RIGHT(N3704, LEN(N3704) - LEN(Q3704) - 1)</f>
        <v>plays</v>
      </c>
      <c r="S3704" s="11">
        <f>(((J3704/60)/60)/24)+DATE(1970,1,1)</f>
        <v>42524.53800925926</v>
      </c>
      <c r="T3704" s="12">
        <f>(((I3704/60)/60)/24)+DATE(1970,1,1)</f>
        <v>42561.957638888889</v>
      </c>
      <c r="U3704" s="14">
        <f>YEAR(T3704)</f>
        <v>2016</v>
      </c>
    </row>
    <row r="3705" spans="1:21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>ROUND(((E3705 / D3705)*100), 0)</f>
        <v>123</v>
      </c>
      <c r="P3705">
        <f>IF(L3705&lt;&gt;0, ROUND(E3705/L3705, 2), 0)</f>
        <v>43.2</v>
      </c>
      <c r="Q3705" s="5" t="str">
        <f>LEFT(N3705, SEARCH("/",N3705,1)-1)</f>
        <v>theater</v>
      </c>
      <c r="R3705" s="5" t="str">
        <f>RIGHT(N3705, LEN(N3705) - LEN(Q3705) - 1)</f>
        <v>plays</v>
      </c>
      <c r="S3705" s="11">
        <f>(((J3705/60)/60)/24)+DATE(1970,1,1)</f>
        <v>42556.504490740743</v>
      </c>
      <c r="T3705" s="12">
        <f>(((I3705/60)/60)/24)+DATE(1970,1,1)</f>
        <v>42595.290972222225</v>
      </c>
      <c r="U3705" s="14">
        <f>YEAR(T3705)</f>
        <v>2016</v>
      </c>
    </row>
    <row r="3706" spans="1:21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>ROUND(((E3706 / D3706)*100), 0)</f>
        <v>136</v>
      </c>
      <c r="P3706">
        <f>IF(L3706&lt;&gt;0, ROUND(E3706/L3706, 2), 0)</f>
        <v>15.15</v>
      </c>
      <c r="Q3706" s="5" t="str">
        <f>LEFT(N3706, SEARCH("/",N3706,1)-1)</f>
        <v>theater</v>
      </c>
      <c r="R3706" s="5" t="str">
        <f>RIGHT(N3706, LEN(N3706) - LEN(Q3706) - 1)</f>
        <v>plays</v>
      </c>
      <c r="S3706" s="11">
        <f>(((J3706/60)/60)/24)+DATE(1970,1,1)</f>
        <v>42461.689745370371</v>
      </c>
      <c r="T3706" s="12">
        <f>(((I3706/60)/60)/24)+DATE(1970,1,1)</f>
        <v>42521.689745370371</v>
      </c>
      <c r="U3706" s="14">
        <f>YEAR(T3706)</f>
        <v>2016</v>
      </c>
    </row>
    <row r="3707" spans="1:21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>ROUND(((E3707 / D3707)*100), 0)</f>
        <v>103</v>
      </c>
      <c r="P3707">
        <f>IF(L3707&lt;&gt;0, ROUND(E3707/L3707, 2), 0)</f>
        <v>83.57</v>
      </c>
      <c r="Q3707" s="5" t="str">
        <f>LEFT(N3707, SEARCH("/",N3707,1)-1)</f>
        <v>theater</v>
      </c>
      <c r="R3707" s="5" t="str">
        <f>RIGHT(N3707, LEN(N3707) - LEN(Q3707) - 1)</f>
        <v>plays</v>
      </c>
      <c r="S3707" s="11">
        <f>(((J3707/60)/60)/24)+DATE(1970,1,1)</f>
        <v>41792.542986111112</v>
      </c>
      <c r="T3707" s="12">
        <f>(((I3707/60)/60)/24)+DATE(1970,1,1)</f>
        <v>41813.75</v>
      </c>
      <c r="U3707" s="14">
        <f>YEAR(T3707)</f>
        <v>2014</v>
      </c>
    </row>
    <row r="3708" spans="1:21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>ROUND(((E3708 / D3708)*100), 0)</f>
        <v>121</v>
      </c>
      <c r="P3708">
        <f>IF(L3708&lt;&gt;0, ROUND(E3708/L3708, 2), 0)</f>
        <v>140</v>
      </c>
      <c r="Q3708" s="5" t="str">
        <f>LEFT(N3708, SEARCH("/",N3708,1)-1)</f>
        <v>theater</v>
      </c>
      <c r="R3708" s="5" t="str">
        <f>RIGHT(N3708, LEN(N3708) - LEN(Q3708) - 1)</f>
        <v>plays</v>
      </c>
      <c r="S3708" s="11">
        <f>(((J3708/60)/60)/24)+DATE(1970,1,1)</f>
        <v>41879.913761574076</v>
      </c>
      <c r="T3708" s="12">
        <f>(((I3708/60)/60)/24)+DATE(1970,1,1)</f>
        <v>41894.913761574076</v>
      </c>
      <c r="U3708" s="14">
        <f>YEAR(T3708)</f>
        <v>2014</v>
      </c>
    </row>
    <row r="3709" spans="1:21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>ROUND(((E3709 / D3709)*100), 0)</f>
        <v>186</v>
      </c>
      <c r="P3709">
        <f>IF(L3709&lt;&gt;0, ROUND(E3709/L3709, 2), 0)</f>
        <v>80.87</v>
      </c>
      <c r="Q3709" s="5" t="str">
        <f>LEFT(N3709, SEARCH("/",N3709,1)-1)</f>
        <v>theater</v>
      </c>
      <c r="R3709" s="5" t="str">
        <f>RIGHT(N3709, LEN(N3709) - LEN(Q3709) - 1)</f>
        <v>plays</v>
      </c>
      <c r="S3709" s="11">
        <f>(((J3709/60)/60)/24)+DATE(1970,1,1)</f>
        <v>42552.048356481479</v>
      </c>
      <c r="T3709" s="12">
        <f>(((I3709/60)/60)/24)+DATE(1970,1,1)</f>
        <v>42573.226388888885</v>
      </c>
      <c r="U3709" s="14">
        <f>YEAR(T3709)</f>
        <v>2016</v>
      </c>
    </row>
    <row r="3710" spans="1:21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>ROUND(((E3710 / D3710)*100), 0)</f>
        <v>300</v>
      </c>
      <c r="P3710">
        <f>IF(L3710&lt;&gt;0, ROUND(E3710/L3710, 2), 0)</f>
        <v>53.85</v>
      </c>
      <c r="Q3710" s="5" t="str">
        <f>LEFT(N3710, SEARCH("/",N3710,1)-1)</f>
        <v>theater</v>
      </c>
      <c r="R3710" s="5" t="str">
        <f>RIGHT(N3710, LEN(N3710) - LEN(Q3710) - 1)</f>
        <v>plays</v>
      </c>
      <c r="S3710" s="11">
        <f>(((J3710/60)/60)/24)+DATE(1970,1,1)</f>
        <v>41810.142199074071</v>
      </c>
      <c r="T3710" s="12">
        <f>(((I3710/60)/60)/24)+DATE(1970,1,1)</f>
        <v>41824.142199074071</v>
      </c>
      <c r="U3710" s="14">
        <f>YEAR(T3710)</f>
        <v>2014</v>
      </c>
    </row>
    <row r="3711" spans="1:21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>ROUND(((E3711 / D3711)*100), 0)</f>
        <v>108</v>
      </c>
      <c r="P3711">
        <f>IF(L3711&lt;&gt;0, ROUND(E3711/L3711, 2), 0)</f>
        <v>30.93</v>
      </c>
      <c r="Q3711" s="5" t="str">
        <f>LEFT(N3711, SEARCH("/",N3711,1)-1)</f>
        <v>theater</v>
      </c>
      <c r="R3711" s="5" t="str">
        <f>RIGHT(N3711, LEN(N3711) - LEN(Q3711) - 1)</f>
        <v>plays</v>
      </c>
      <c r="S3711" s="11">
        <f>(((J3711/60)/60)/24)+DATE(1970,1,1)</f>
        <v>41785.707708333335</v>
      </c>
      <c r="T3711" s="12">
        <f>(((I3711/60)/60)/24)+DATE(1970,1,1)</f>
        <v>41815.707708333335</v>
      </c>
      <c r="U3711" s="14">
        <f>YEAR(T3711)</f>
        <v>2014</v>
      </c>
    </row>
    <row r="3712" spans="1:21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>ROUND(((E3712 / D3712)*100), 0)</f>
        <v>141</v>
      </c>
      <c r="P3712">
        <f>IF(L3712&lt;&gt;0, ROUND(E3712/L3712, 2), 0)</f>
        <v>67.959999999999994</v>
      </c>
      <c r="Q3712" s="5" t="str">
        <f>LEFT(N3712, SEARCH("/",N3712,1)-1)</f>
        <v>theater</v>
      </c>
      <c r="R3712" s="5" t="str">
        <f>RIGHT(N3712, LEN(N3712) - LEN(Q3712) - 1)</f>
        <v>plays</v>
      </c>
      <c r="S3712" s="11">
        <f>(((J3712/60)/60)/24)+DATE(1970,1,1)</f>
        <v>42072.576249999998</v>
      </c>
      <c r="T3712" s="12">
        <f>(((I3712/60)/60)/24)+DATE(1970,1,1)</f>
        <v>42097.576249999998</v>
      </c>
      <c r="U3712" s="14">
        <f>YEAR(T3712)</f>
        <v>2015</v>
      </c>
    </row>
    <row r="3713" spans="1:21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>ROUND(((E3713 / D3713)*100), 0)</f>
        <v>114</v>
      </c>
      <c r="P3713">
        <f>IF(L3713&lt;&gt;0, ROUND(E3713/L3713, 2), 0)</f>
        <v>27.14</v>
      </c>
      <c r="Q3713" s="5" t="str">
        <f>LEFT(N3713, SEARCH("/",N3713,1)-1)</f>
        <v>theater</v>
      </c>
      <c r="R3713" s="5" t="str">
        <f>RIGHT(N3713, LEN(N3713) - LEN(Q3713) - 1)</f>
        <v>plays</v>
      </c>
      <c r="S3713" s="11">
        <f>(((J3713/60)/60)/24)+DATE(1970,1,1)</f>
        <v>41779.724224537036</v>
      </c>
      <c r="T3713" s="12">
        <f>(((I3713/60)/60)/24)+DATE(1970,1,1)</f>
        <v>41805.666666666664</v>
      </c>
      <c r="U3713" s="14">
        <f>YEAR(T3713)</f>
        <v>2014</v>
      </c>
    </row>
    <row r="3714" spans="1:21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>ROUND(((E3714 / D3714)*100), 0)</f>
        <v>154</v>
      </c>
      <c r="P3714">
        <f>IF(L3714&lt;&gt;0, ROUND(E3714/L3714, 2), 0)</f>
        <v>110.87</v>
      </c>
      <c r="Q3714" s="5" t="str">
        <f>LEFT(N3714, SEARCH("/",N3714,1)-1)</f>
        <v>theater</v>
      </c>
      <c r="R3714" s="5" t="str">
        <f>RIGHT(N3714, LEN(N3714) - LEN(Q3714) - 1)</f>
        <v>plays</v>
      </c>
      <c r="S3714" s="11">
        <f>(((J3714/60)/60)/24)+DATE(1970,1,1)</f>
        <v>42134.172071759262</v>
      </c>
      <c r="T3714" s="12">
        <f>(((I3714/60)/60)/24)+DATE(1970,1,1)</f>
        <v>42155.290972222225</v>
      </c>
      <c r="U3714" s="14">
        <f>YEAR(T3714)</f>
        <v>2015</v>
      </c>
    </row>
    <row r="3715" spans="1:21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>ROUND(((E3715 / D3715)*100), 0)</f>
        <v>102</v>
      </c>
      <c r="P3715">
        <f>IF(L3715&lt;&gt;0, ROUND(E3715/L3715, 2), 0)</f>
        <v>106.84</v>
      </c>
      <c r="Q3715" s="5" t="str">
        <f>LEFT(N3715, SEARCH("/",N3715,1)-1)</f>
        <v>theater</v>
      </c>
      <c r="R3715" s="5" t="str">
        <f>RIGHT(N3715, LEN(N3715) - LEN(Q3715) - 1)</f>
        <v>plays</v>
      </c>
      <c r="S3715" s="11">
        <f>(((J3715/60)/60)/24)+DATE(1970,1,1)</f>
        <v>42505.738032407404</v>
      </c>
      <c r="T3715" s="12">
        <f>(((I3715/60)/60)/24)+DATE(1970,1,1)</f>
        <v>42525.738032407404</v>
      </c>
      <c r="U3715" s="14">
        <f>YEAR(T3715)</f>
        <v>2016</v>
      </c>
    </row>
    <row r="3716" spans="1:21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>ROUND(((E3716 / D3716)*100), 0)</f>
        <v>102</v>
      </c>
      <c r="P3716">
        <f>IF(L3716&lt;&gt;0, ROUND(E3716/L3716, 2), 0)</f>
        <v>105.52</v>
      </c>
      <c r="Q3716" s="5" t="str">
        <f>LEFT(N3716, SEARCH("/",N3716,1)-1)</f>
        <v>theater</v>
      </c>
      <c r="R3716" s="5" t="str">
        <f>RIGHT(N3716, LEN(N3716) - LEN(Q3716) - 1)</f>
        <v>plays</v>
      </c>
      <c r="S3716" s="11">
        <f>(((J3716/60)/60)/24)+DATE(1970,1,1)</f>
        <v>42118.556331018524</v>
      </c>
      <c r="T3716" s="12">
        <f>(((I3716/60)/60)/24)+DATE(1970,1,1)</f>
        <v>42150.165972222225</v>
      </c>
      <c r="U3716" s="14">
        <f>YEAR(T3716)</f>
        <v>2015</v>
      </c>
    </row>
    <row r="3717" spans="1:21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>ROUND(((E3717 / D3717)*100), 0)</f>
        <v>103</v>
      </c>
      <c r="P3717">
        <f>IF(L3717&lt;&gt;0, ROUND(E3717/L3717, 2), 0)</f>
        <v>132.96</v>
      </c>
      <c r="Q3717" s="5" t="str">
        <f>LEFT(N3717, SEARCH("/",N3717,1)-1)</f>
        <v>theater</v>
      </c>
      <c r="R3717" s="5" t="str">
        <f>RIGHT(N3717, LEN(N3717) - LEN(Q3717) - 1)</f>
        <v>plays</v>
      </c>
      <c r="S3717" s="11">
        <f>(((J3717/60)/60)/24)+DATE(1970,1,1)</f>
        <v>42036.995590277773</v>
      </c>
      <c r="T3717" s="12">
        <f>(((I3717/60)/60)/24)+DATE(1970,1,1)</f>
        <v>42094.536111111112</v>
      </c>
      <c r="U3717" s="14">
        <f>YEAR(T3717)</f>
        <v>2015</v>
      </c>
    </row>
    <row r="3718" spans="1:21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>ROUND(((E3718 / D3718)*100), 0)</f>
        <v>156</v>
      </c>
      <c r="P3718">
        <f>IF(L3718&lt;&gt;0, ROUND(E3718/L3718, 2), 0)</f>
        <v>51.92</v>
      </c>
      <c r="Q3718" s="5" t="str">
        <f>LEFT(N3718, SEARCH("/",N3718,1)-1)</f>
        <v>theater</v>
      </c>
      <c r="R3718" s="5" t="str">
        <f>RIGHT(N3718, LEN(N3718) - LEN(Q3718) - 1)</f>
        <v>plays</v>
      </c>
      <c r="S3718" s="11">
        <f>(((J3718/60)/60)/24)+DATE(1970,1,1)</f>
        <v>42360.887835648144</v>
      </c>
      <c r="T3718" s="12">
        <f>(((I3718/60)/60)/24)+DATE(1970,1,1)</f>
        <v>42390.887835648144</v>
      </c>
      <c r="U3718" s="14">
        <f>YEAR(T3718)</f>
        <v>2016</v>
      </c>
    </row>
    <row r="3719" spans="1:21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>ROUND(((E3719 / D3719)*100), 0)</f>
        <v>101</v>
      </c>
      <c r="P3719">
        <f>IF(L3719&lt;&gt;0, ROUND(E3719/L3719, 2), 0)</f>
        <v>310</v>
      </c>
      <c r="Q3719" s="5" t="str">
        <f>LEFT(N3719, SEARCH("/",N3719,1)-1)</f>
        <v>theater</v>
      </c>
      <c r="R3719" s="5" t="str">
        <f>RIGHT(N3719, LEN(N3719) - LEN(Q3719) - 1)</f>
        <v>plays</v>
      </c>
      <c r="S3719" s="11">
        <f>(((J3719/60)/60)/24)+DATE(1970,1,1)</f>
        <v>42102.866307870368</v>
      </c>
      <c r="T3719" s="12">
        <f>(((I3719/60)/60)/24)+DATE(1970,1,1)</f>
        <v>42133.866307870368</v>
      </c>
      <c r="U3719" s="14">
        <f>YEAR(T3719)</f>
        <v>2015</v>
      </c>
    </row>
    <row r="3720" spans="1:21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>ROUND(((E3720 / D3720)*100), 0)</f>
        <v>239</v>
      </c>
      <c r="P3720">
        <f>IF(L3720&lt;&gt;0, ROUND(E3720/L3720, 2), 0)</f>
        <v>26.02</v>
      </c>
      <c r="Q3720" s="5" t="str">
        <f>LEFT(N3720, SEARCH("/",N3720,1)-1)</f>
        <v>theater</v>
      </c>
      <c r="R3720" s="5" t="str">
        <f>RIGHT(N3720, LEN(N3720) - LEN(Q3720) - 1)</f>
        <v>plays</v>
      </c>
      <c r="S3720" s="11">
        <f>(((J3720/60)/60)/24)+DATE(1970,1,1)</f>
        <v>42032.716145833328</v>
      </c>
      <c r="T3720" s="12">
        <f>(((I3720/60)/60)/24)+DATE(1970,1,1)</f>
        <v>42062.716145833328</v>
      </c>
      <c r="U3720" s="14">
        <f>YEAR(T3720)</f>
        <v>2015</v>
      </c>
    </row>
    <row r="3721" spans="1:21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>ROUND(((E3721 / D3721)*100), 0)</f>
        <v>210</v>
      </c>
      <c r="P3721">
        <f>IF(L3721&lt;&gt;0, ROUND(E3721/L3721, 2), 0)</f>
        <v>105</v>
      </c>
      <c r="Q3721" s="5" t="str">
        <f>LEFT(N3721, SEARCH("/",N3721,1)-1)</f>
        <v>theater</v>
      </c>
      <c r="R3721" s="5" t="str">
        <f>RIGHT(N3721, LEN(N3721) - LEN(Q3721) - 1)</f>
        <v>plays</v>
      </c>
      <c r="S3721" s="11">
        <f>(((J3721/60)/60)/24)+DATE(1970,1,1)</f>
        <v>42147.729930555557</v>
      </c>
      <c r="T3721" s="12">
        <f>(((I3721/60)/60)/24)+DATE(1970,1,1)</f>
        <v>42177.729930555557</v>
      </c>
      <c r="U3721" s="14">
        <f>YEAR(T3721)</f>
        <v>2015</v>
      </c>
    </row>
    <row r="3722" spans="1:21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>ROUND(((E3722 / D3722)*100), 0)</f>
        <v>105</v>
      </c>
      <c r="P3722">
        <f>IF(L3722&lt;&gt;0, ROUND(E3722/L3722, 2), 0)</f>
        <v>86.23</v>
      </c>
      <c r="Q3722" s="5" t="str">
        <f>LEFT(N3722, SEARCH("/",N3722,1)-1)</f>
        <v>theater</v>
      </c>
      <c r="R3722" s="5" t="str">
        <f>RIGHT(N3722, LEN(N3722) - LEN(Q3722) - 1)</f>
        <v>plays</v>
      </c>
      <c r="S3722" s="11">
        <f>(((J3722/60)/60)/24)+DATE(1970,1,1)</f>
        <v>42165.993125000001</v>
      </c>
      <c r="T3722" s="12">
        <f>(((I3722/60)/60)/24)+DATE(1970,1,1)</f>
        <v>42187.993125000001</v>
      </c>
      <c r="U3722" s="14">
        <f>YEAR(T3722)</f>
        <v>2015</v>
      </c>
    </row>
    <row r="3723" spans="1:21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>ROUND(((E3723 / D3723)*100), 0)</f>
        <v>101</v>
      </c>
      <c r="P3723">
        <f>IF(L3723&lt;&gt;0, ROUND(E3723/L3723, 2), 0)</f>
        <v>114.55</v>
      </c>
      <c r="Q3723" s="5" t="str">
        <f>LEFT(N3723, SEARCH("/",N3723,1)-1)</f>
        <v>theater</v>
      </c>
      <c r="R3723" s="5" t="str">
        <f>RIGHT(N3723, LEN(N3723) - LEN(Q3723) - 1)</f>
        <v>plays</v>
      </c>
      <c r="S3723" s="11">
        <f>(((J3723/60)/60)/24)+DATE(1970,1,1)</f>
        <v>41927.936157407406</v>
      </c>
      <c r="T3723" s="12">
        <f>(((I3723/60)/60)/24)+DATE(1970,1,1)</f>
        <v>41948.977824074071</v>
      </c>
      <c r="U3723" s="14">
        <f>YEAR(T3723)</f>
        <v>2014</v>
      </c>
    </row>
    <row r="3724" spans="1:21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>ROUND(((E3724 / D3724)*100), 0)</f>
        <v>111</v>
      </c>
      <c r="P3724">
        <f>IF(L3724&lt;&gt;0, ROUND(E3724/L3724, 2), 0)</f>
        <v>47.66</v>
      </c>
      <c r="Q3724" s="5" t="str">
        <f>LEFT(N3724, SEARCH("/",N3724,1)-1)</f>
        <v>theater</v>
      </c>
      <c r="R3724" s="5" t="str">
        <f>RIGHT(N3724, LEN(N3724) - LEN(Q3724) - 1)</f>
        <v>plays</v>
      </c>
      <c r="S3724" s="11">
        <f>(((J3724/60)/60)/24)+DATE(1970,1,1)</f>
        <v>42381.671840277777</v>
      </c>
      <c r="T3724" s="12">
        <f>(((I3724/60)/60)/24)+DATE(1970,1,1)</f>
        <v>42411.957638888889</v>
      </c>
      <c r="U3724" s="14">
        <f>YEAR(T3724)</f>
        <v>2016</v>
      </c>
    </row>
    <row r="3725" spans="1:21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>ROUND(((E3725 / D3725)*100), 0)</f>
        <v>102</v>
      </c>
      <c r="P3725">
        <f>IF(L3725&lt;&gt;0, ROUND(E3725/L3725, 2), 0)</f>
        <v>72.89</v>
      </c>
      <c r="Q3725" s="5" t="str">
        <f>LEFT(N3725, SEARCH("/",N3725,1)-1)</f>
        <v>theater</v>
      </c>
      <c r="R3725" s="5" t="str">
        <f>RIGHT(N3725, LEN(N3725) - LEN(Q3725) - 1)</f>
        <v>plays</v>
      </c>
      <c r="S3725" s="11">
        <f>(((J3725/60)/60)/24)+DATE(1970,1,1)</f>
        <v>41943.753032407411</v>
      </c>
      <c r="T3725" s="12">
        <f>(((I3725/60)/60)/24)+DATE(1970,1,1)</f>
        <v>41973.794699074075</v>
      </c>
      <c r="U3725" s="14">
        <f>YEAR(T3725)</f>
        <v>2014</v>
      </c>
    </row>
    <row r="3726" spans="1:21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>ROUND(((E3726 / D3726)*100), 0)</f>
        <v>103</v>
      </c>
      <c r="P3726">
        <f>IF(L3726&lt;&gt;0, ROUND(E3726/L3726, 2), 0)</f>
        <v>49.55</v>
      </c>
      <c r="Q3726" s="5" t="str">
        <f>LEFT(N3726, SEARCH("/",N3726,1)-1)</f>
        <v>theater</v>
      </c>
      <c r="R3726" s="5" t="str">
        <f>RIGHT(N3726, LEN(N3726) - LEN(Q3726) - 1)</f>
        <v>plays</v>
      </c>
      <c r="S3726" s="11">
        <f>(((J3726/60)/60)/24)+DATE(1970,1,1)</f>
        <v>42465.491435185191</v>
      </c>
      <c r="T3726" s="12">
        <f>(((I3726/60)/60)/24)+DATE(1970,1,1)</f>
        <v>42494.958333333328</v>
      </c>
      <c r="U3726" s="14">
        <f>YEAR(T3726)</f>
        <v>2016</v>
      </c>
    </row>
    <row r="3727" spans="1:21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>ROUND(((E3727 / D3727)*100), 0)</f>
        <v>127</v>
      </c>
      <c r="P3727">
        <f>IF(L3727&lt;&gt;0, ROUND(E3727/L3727, 2), 0)</f>
        <v>25.4</v>
      </c>
      <c r="Q3727" s="5" t="str">
        <f>LEFT(N3727, SEARCH("/",N3727,1)-1)</f>
        <v>theater</v>
      </c>
      <c r="R3727" s="5" t="str">
        <f>RIGHT(N3727, LEN(N3727) - LEN(Q3727) - 1)</f>
        <v>plays</v>
      </c>
      <c r="S3727" s="11">
        <f>(((J3727/60)/60)/24)+DATE(1970,1,1)</f>
        <v>42401.945219907408</v>
      </c>
      <c r="T3727" s="12">
        <f>(((I3727/60)/60)/24)+DATE(1970,1,1)</f>
        <v>42418.895833333328</v>
      </c>
      <c r="U3727" s="14">
        <f>YEAR(T3727)</f>
        <v>2016</v>
      </c>
    </row>
    <row r="3728" spans="1:21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>ROUND(((E3728 / D3728)*100), 0)</f>
        <v>339</v>
      </c>
      <c r="P3728">
        <f>IF(L3728&lt;&gt;0, ROUND(E3728/L3728, 2), 0)</f>
        <v>62.59</v>
      </c>
      <c r="Q3728" s="5" t="str">
        <f>LEFT(N3728, SEARCH("/",N3728,1)-1)</f>
        <v>theater</v>
      </c>
      <c r="R3728" s="5" t="str">
        <f>RIGHT(N3728, LEN(N3728) - LEN(Q3728) - 1)</f>
        <v>plays</v>
      </c>
      <c r="S3728" s="11">
        <f>(((J3728/60)/60)/24)+DATE(1970,1,1)</f>
        <v>42462.140868055561</v>
      </c>
      <c r="T3728" s="12">
        <f>(((I3728/60)/60)/24)+DATE(1970,1,1)</f>
        <v>42489.875</v>
      </c>
      <c r="U3728" s="14">
        <f>YEAR(T3728)</f>
        <v>2016</v>
      </c>
    </row>
    <row r="3729" spans="1:21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>ROUND(((E3729 / D3729)*100), 0)</f>
        <v>101</v>
      </c>
      <c r="P3729">
        <f>IF(L3729&lt;&gt;0, ROUND(E3729/L3729, 2), 0)</f>
        <v>61.06</v>
      </c>
      <c r="Q3729" s="5" t="str">
        <f>LEFT(N3729, SEARCH("/",N3729,1)-1)</f>
        <v>theater</v>
      </c>
      <c r="R3729" s="5" t="str">
        <f>RIGHT(N3729, LEN(N3729) - LEN(Q3729) - 1)</f>
        <v>plays</v>
      </c>
      <c r="S3729" s="11">
        <f>(((J3729/60)/60)/24)+DATE(1970,1,1)</f>
        <v>42632.348310185189</v>
      </c>
      <c r="T3729" s="12">
        <f>(((I3729/60)/60)/24)+DATE(1970,1,1)</f>
        <v>42663.204861111109</v>
      </c>
      <c r="U3729" s="14">
        <f>YEAR(T3729)</f>
        <v>2016</v>
      </c>
    </row>
    <row r="3730" spans="1:21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>ROUND(((E3730 / D3730)*100), 0)</f>
        <v>9</v>
      </c>
      <c r="P3730">
        <f>IF(L3730&lt;&gt;0, ROUND(E3730/L3730, 2), 0)</f>
        <v>60.06</v>
      </c>
      <c r="Q3730" s="5" t="str">
        <f>LEFT(N3730, SEARCH("/",N3730,1)-1)</f>
        <v>theater</v>
      </c>
      <c r="R3730" s="5" t="str">
        <f>RIGHT(N3730, LEN(N3730) - LEN(Q3730) - 1)</f>
        <v>plays</v>
      </c>
      <c r="S3730" s="11">
        <f>(((J3730/60)/60)/24)+DATE(1970,1,1)</f>
        <v>42205.171018518522</v>
      </c>
      <c r="T3730" s="12">
        <f>(((I3730/60)/60)/24)+DATE(1970,1,1)</f>
        <v>42235.171018518522</v>
      </c>
      <c r="U3730" s="14">
        <f>YEAR(T3730)</f>
        <v>2015</v>
      </c>
    </row>
    <row r="3731" spans="1:21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>ROUND(((E3731 / D3731)*100), 0)</f>
        <v>7</v>
      </c>
      <c r="P3731">
        <f>IF(L3731&lt;&gt;0, ROUND(E3731/L3731, 2), 0)</f>
        <v>72.400000000000006</v>
      </c>
      <c r="Q3731" s="5" t="str">
        <f>LEFT(N3731, SEARCH("/",N3731,1)-1)</f>
        <v>theater</v>
      </c>
      <c r="R3731" s="5" t="str">
        <f>RIGHT(N3731, LEN(N3731) - LEN(Q3731) - 1)</f>
        <v>plays</v>
      </c>
      <c r="S3731" s="11">
        <f>(((J3731/60)/60)/24)+DATE(1970,1,1)</f>
        <v>42041.205000000002</v>
      </c>
      <c r="T3731" s="12">
        <f>(((I3731/60)/60)/24)+DATE(1970,1,1)</f>
        <v>42086.16333333333</v>
      </c>
      <c r="U3731" s="14">
        <f>YEAR(T3731)</f>
        <v>2015</v>
      </c>
    </row>
    <row r="3732" spans="1:21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>ROUND(((E3732 / D3732)*100), 0)</f>
        <v>10</v>
      </c>
      <c r="P3732">
        <f>IF(L3732&lt;&gt;0, ROUND(E3732/L3732, 2), 0)</f>
        <v>100</v>
      </c>
      <c r="Q3732" s="5" t="str">
        <f>LEFT(N3732, SEARCH("/",N3732,1)-1)</f>
        <v>theater</v>
      </c>
      <c r="R3732" s="5" t="str">
        <f>RIGHT(N3732, LEN(N3732) - LEN(Q3732) - 1)</f>
        <v>plays</v>
      </c>
      <c r="S3732" s="11">
        <f>(((J3732/60)/60)/24)+DATE(1970,1,1)</f>
        <v>42203.677766203706</v>
      </c>
      <c r="T3732" s="12">
        <f>(((I3732/60)/60)/24)+DATE(1970,1,1)</f>
        <v>42233.677766203706</v>
      </c>
      <c r="U3732" s="14">
        <f>YEAR(T3732)</f>
        <v>2015</v>
      </c>
    </row>
    <row r="3733" spans="1:21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>ROUND(((E3733 / D3733)*100), 0)</f>
        <v>11</v>
      </c>
      <c r="P3733">
        <f>IF(L3733&lt;&gt;0, ROUND(E3733/L3733, 2), 0)</f>
        <v>51.67</v>
      </c>
      <c r="Q3733" s="5" t="str">
        <f>LEFT(N3733, SEARCH("/",N3733,1)-1)</f>
        <v>theater</v>
      </c>
      <c r="R3733" s="5" t="str">
        <f>RIGHT(N3733, LEN(N3733) - LEN(Q3733) - 1)</f>
        <v>plays</v>
      </c>
      <c r="S3733" s="11">
        <f>(((J3733/60)/60)/24)+DATE(1970,1,1)</f>
        <v>41983.752847222218</v>
      </c>
      <c r="T3733" s="12">
        <f>(((I3733/60)/60)/24)+DATE(1970,1,1)</f>
        <v>42014.140972222223</v>
      </c>
      <c r="U3733" s="14">
        <f>YEAR(T3733)</f>
        <v>2015</v>
      </c>
    </row>
    <row r="3734" spans="1:21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>ROUND(((E3734 / D3734)*100), 0)</f>
        <v>15</v>
      </c>
      <c r="P3734">
        <f>IF(L3734&lt;&gt;0, ROUND(E3734/L3734, 2), 0)</f>
        <v>32.75</v>
      </c>
      <c r="Q3734" s="5" t="str">
        <f>LEFT(N3734, SEARCH("/",N3734,1)-1)</f>
        <v>theater</v>
      </c>
      <c r="R3734" s="5" t="str">
        <f>RIGHT(N3734, LEN(N3734) - LEN(Q3734) - 1)</f>
        <v>plays</v>
      </c>
      <c r="S3734" s="11">
        <f>(((J3734/60)/60)/24)+DATE(1970,1,1)</f>
        <v>41968.677465277782</v>
      </c>
      <c r="T3734" s="12">
        <f>(((I3734/60)/60)/24)+DATE(1970,1,1)</f>
        <v>42028.5</v>
      </c>
      <c r="U3734" s="14">
        <f>YEAR(T3734)</f>
        <v>2015</v>
      </c>
    </row>
    <row r="3735" spans="1:21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>ROUND(((E3735 / D3735)*100), 0)</f>
        <v>0</v>
      </c>
      <c r="P3735">
        <f>IF(L3735&lt;&gt;0, ROUND(E3735/L3735, 2), 0)</f>
        <v>0</v>
      </c>
      <c r="Q3735" s="5" t="str">
        <f>LEFT(N3735, SEARCH("/",N3735,1)-1)</f>
        <v>theater</v>
      </c>
      <c r="R3735" s="5" t="str">
        <f>RIGHT(N3735, LEN(N3735) - LEN(Q3735) - 1)</f>
        <v>plays</v>
      </c>
      <c r="S3735" s="11">
        <f>(((J3735/60)/60)/24)+DATE(1970,1,1)</f>
        <v>42103.024398148147</v>
      </c>
      <c r="T3735" s="12">
        <f>(((I3735/60)/60)/24)+DATE(1970,1,1)</f>
        <v>42112.9375</v>
      </c>
      <c r="U3735" s="14">
        <f>YEAR(T3735)</f>
        <v>2015</v>
      </c>
    </row>
    <row r="3736" spans="1:21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>ROUND(((E3736 / D3736)*100), 0)</f>
        <v>28</v>
      </c>
      <c r="P3736">
        <f>IF(L3736&lt;&gt;0, ROUND(E3736/L3736, 2), 0)</f>
        <v>61</v>
      </c>
      <c r="Q3736" s="5" t="str">
        <f>LEFT(N3736, SEARCH("/",N3736,1)-1)</f>
        <v>theater</v>
      </c>
      <c r="R3736" s="5" t="str">
        <f>RIGHT(N3736, LEN(N3736) - LEN(Q3736) - 1)</f>
        <v>plays</v>
      </c>
      <c r="S3736" s="11">
        <f>(((J3736/60)/60)/24)+DATE(1970,1,1)</f>
        <v>42089.901574074072</v>
      </c>
      <c r="T3736" s="12">
        <f>(((I3736/60)/60)/24)+DATE(1970,1,1)</f>
        <v>42149.901574074072</v>
      </c>
      <c r="U3736" s="14">
        <f>YEAR(T3736)</f>
        <v>2015</v>
      </c>
    </row>
    <row r="3737" spans="1:21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>ROUND(((E3737 / D3737)*100), 0)</f>
        <v>13</v>
      </c>
      <c r="P3737">
        <f>IF(L3737&lt;&gt;0, ROUND(E3737/L3737, 2), 0)</f>
        <v>10</v>
      </c>
      <c r="Q3737" s="5" t="str">
        <f>LEFT(N3737, SEARCH("/",N3737,1)-1)</f>
        <v>theater</v>
      </c>
      <c r="R3737" s="5" t="str">
        <f>RIGHT(N3737, LEN(N3737) - LEN(Q3737) - 1)</f>
        <v>plays</v>
      </c>
      <c r="S3737" s="11">
        <f>(((J3737/60)/60)/24)+DATE(1970,1,1)</f>
        <v>42122.693159722221</v>
      </c>
      <c r="T3737" s="12">
        <f>(((I3737/60)/60)/24)+DATE(1970,1,1)</f>
        <v>42152.693159722221</v>
      </c>
      <c r="U3737" s="14">
        <f>YEAR(T3737)</f>
        <v>2015</v>
      </c>
    </row>
    <row r="3738" spans="1:21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>ROUND(((E3738 / D3738)*100), 0)</f>
        <v>1</v>
      </c>
      <c r="P3738">
        <f>IF(L3738&lt;&gt;0, ROUND(E3738/L3738, 2), 0)</f>
        <v>10</v>
      </c>
      <c r="Q3738" s="5" t="str">
        <f>LEFT(N3738, SEARCH("/",N3738,1)-1)</f>
        <v>theater</v>
      </c>
      <c r="R3738" s="5" t="str">
        <f>RIGHT(N3738, LEN(N3738) - LEN(Q3738) - 1)</f>
        <v>plays</v>
      </c>
      <c r="S3738" s="11">
        <f>(((J3738/60)/60)/24)+DATE(1970,1,1)</f>
        <v>42048.711724537032</v>
      </c>
      <c r="T3738" s="12">
        <f>(((I3738/60)/60)/24)+DATE(1970,1,1)</f>
        <v>42086.75</v>
      </c>
      <c r="U3738" s="14">
        <f>YEAR(T3738)</f>
        <v>2015</v>
      </c>
    </row>
    <row r="3739" spans="1:21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>ROUND(((E3739 / D3739)*100), 0)</f>
        <v>21</v>
      </c>
      <c r="P3739">
        <f>IF(L3739&lt;&gt;0, ROUND(E3739/L3739, 2), 0)</f>
        <v>37.5</v>
      </c>
      <c r="Q3739" s="5" t="str">
        <f>LEFT(N3739, SEARCH("/",N3739,1)-1)</f>
        <v>theater</v>
      </c>
      <c r="R3739" s="5" t="str">
        <f>RIGHT(N3739, LEN(N3739) - LEN(Q3739) - 1)</f>
        <v>plays</v>
      </c>
      <c r="S3739" s="11">
        <f>(((J3739/60)/60)/24)+DATE(1970,1,1)</f>
        <v>42297.691006944442</v>
      </c>
      <c r="T3739" s="12">
        <f>(((I3739/60)/60)/24)+DATE(1970,1,1)</f>
        <v>42320.290972222225</v>
      </c>
      <c r="U3739" s="14">
        <f>YEAR(T3739)</f>
        <v>2015</v>
      </c>
    </row>
    <row r="3740" spans="1:21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>ROUND(((E3740 / D3740)*100), 0)</f>
        <v>18</v>
      </c>
      <c r="P3740">
        <f>IF(L3740&lt;&gt;0, ROUND(E3740/L3740, 2), 0)</f>
        <v>45</v>
      </c>
      <c r="Q3740" s="5" t="str">
        <f>LEFT(N3740, SEARCH("/",N3740,1)-1)</f>
        <v>theater</v>
      </c>
      <c r="R3740" s="5" t="str">
        <f>RIGHT(N3740, LEN(N3740) - LEN(Q3740) - 1)</f>
        <v>plays</v>
      </c>
      <c r="S3740" s="11">
        <f>(((J3740/60)/60)/24)+DATE(1970,1,1)</f>
        <v>41813.938715277778</v>
      </c>
      <c r="T3740" s="12">
        <f>(((I3740/60)/60)/24)+DATE(1970,1,1)</f>
        <v>41835.916666666664</v>
      </c>
      <c r="U3740" s="14">
        <f>YEAR(T3740)</f>
        <v>2014</v>
      </c>
    </row>
    <row r="3741" spans="1:21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>ROUND(((E3741 / D3741)*100), 0)</f>
        <v>20</v>
      </c>
      <c r="P3741">
        <f>IF(L3741&lt;&gt;0, ROUND(E3741/L3741, 2), 0)</f>
        <v>100.63</v>
      </c>
      <c r="Q3741" s="5" t="str">
        <f>LEFT(N3741, SEARCH("/",N3741,1)-1)</f>
        <v>theater</v>
      </c>
      <c r="R3741" s="5" t="str">
        <f>RIGHT(N3741, LEN(N3741) - LEN(Q3741) - 1)</f>
        <v>plays</v>
      </c>
      <c r="S3741" s="11">
        <f>(((J3741/60)/60)/24)+DATE(1970,1,1)</f>
        <v>42548.449861111112</v>
      </c>
      <c r="T3741" s="12">
        <f>(((I3741/60)/60)/24)+DATE(1970,1,1)</f>
        <v>42568.449861111112</v>
      </c>
      <c r="U3741" s="14">
        <f>YEAR(T3741)</f>
        <v>2016</v>
      </c>
    </row>
    <row r="3742" spans="1:21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>ROUND(((E3742 / D3742)*100), 0)</f>
        <v>18</v>
      </c>
      <c r="P3742">
        <f>IF(L3742&lt;&gt;0, ROUND(E3742/L3742, 2), 0)</f>
        <v>25.57</v>
      </c>
      <c r="Q3742" s="5" t="str">
        <f>LEFT(N3742, SEARCH("/",N3742,1)-1)</f>
        <v>theater</v>
      </c>
      <c r="R3742" s="5" t="str">
        <f>RIGHT(N3742, LEN(N3742) - LEN(Q3742) - 1)</f>
        <v>plays</v>
      </c>
      <c r="S3742" s="11">
        <f>(((J3742/60)/60)/24)+DATE(1970,1,1)</f>
        <v>41833.089756944442</v>
      </c>
      <c r="T3742" s="12">
        <f>(((I3742/60)/60)/24)+DATE(1970,1,1)</f>
        <v>41863.079143518517</v>
      </c>
      <c r="U3742" s="14">
        <f>YEAR(T3742)</f>
        <v>2014</v>
      </c>
    </row>
    <row r="3743" spans="1:21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>ROUND(((E3743 / D3743)*100), 0)</f>
        <v>0</v>
      </c>
      <c r="P3743">
        <f>IF(L3743&lt;&gt;0, ROUND(E3743/L3743, 2), 0)</f>
        <v>0</v>
      </c>
      <c r="Q3743" s="5" t="str">
        <f>LEFT(N3743, SEARCH("/",N3743,1)-1)</f>
        <v>theater</v>
      </c>
      <c r="R3743" s="5" t="str">
        <f>RIGHT(N3743, LEN(N3743) - LEN(Q3743) - 1)</f>
        <v>plays</v>
      </c>
      <c r="S3743" s="11">
        <f>(((J3743/60)/60)/24)+DATE(1970,1,1)</f>
        <v>42325.920717592591</v>
      </c>
      <c r="T3743" s="12">
        <f>(((I3743/60)/60)/24)+DATE(1970,1,1)</f>
        <v>42355.920717592591</v>
      </c>
      <c r="U3743" s="14">
        <f>YEAR(T3743)</f>
        <v>2015</v>
      </c>
    </row>
    <row r="3744" spans="1:21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>ROUND(((E3744 / D3744)*100), 0)</f>
        <v>2</v>
      </c>
      <c r="P3744">
        <f>IF(L3744&lt;&gt;0, ROUND(E3744/L3744, 2), 0)</f>
        <v>25</v>
      </c>
      <c r="Q3744" s="5" t="str">
        <f>LEFT(N3744, SEARCH("/",N3744,1)-1)</f>
        <v>theater</v>
      </c>
      <c r="R3744" s="5" t="str">
        <f>RIGHT(N3744, LEN(N3744) - LEN(Q3744) - 1)</f>
        <v>plays</v>
      </c>
      <c r="S3744" s="11">
        <f>(((J3744/60)/60)/24)+DATE(1970,1,1)</f>
        <v>41858.214629629627</v>
      </c>
      <c r="T3744" s="12">
        <f>(((I3744/60)/60)/24)+DATE(1970,1,1)</f>
        <v>41888.214629629627</v>
      </c>
      <c r="U3744" s="14">
        <f>YEAR(T3744)</f>
        <v>2014</v>
      </c>
    </row>
    <row r="3745" spans="1:21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>ROUND(((E3745 / D3745)*100), 0)</f>
        <v>0</v>
      </c>
      <c r="P3745">
        <f>IF(L3745&lt;&gt;0, ROUND(E3745/L3745, 2), 0)</f>
        <v>0</v>
      </c>
      <c r="Q3745" s="5" t="str">
        <f>LEFT(N3745, SEARCH("/",N3745,1)-1)</f>
        <v>theater</v>
      </c>
      <c r="R3745" s="5" t="str">
        <f>RIGHT(N3745, LEN(N3745) - LEN(Q3745) - 1)</f>
        <v>plays</v>
      </c>
      <c r="S3745" s="11">
        <f>(((J3745/60)/60)/24)+DATE(1970,1,1)</f>
        <v>41793.710231481484</v>
      </c>
      <c r="T3745" s="12">
        <f>(((I3745/60)/60)/24)+DATE(1970,1,1)</f>
        <v>41823.710231481484</v>
      </c>
      <c r="U3745" s="14">
        <f>YEAR(T3745)</f>
        <v>2014</v>
      </c>
    </row>
    <row r="3746" spans="1:21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>ROUND(((E3746 / D3746)*100), 0)</f>
        <v>0</v>
      </c>
      <c r="P3746">
        <f>IF(L3746&lt;&gt;0, ROUND(E3746/L3746, 2), 0)</f>
        <v>0</v>
      </c>
      <c r="Q3746" s="5" t="str">
        <f>LEFT(N3746, SEARCH("/",N3746,1)-1)</f>
        <v>theater</v>
      </c>
      <c r="R3746" s="5" t="str">
        <f>RIGHT(N3746, LEN(N3746) - LEN(Q3746) - 1)</f>
        <v>plays</v>
      </c>
      <c r="S3746" s="11">
        <f>(((J3746/60)/60)/24)+DATE(1970,1,1)</f>
        <v>41793.814259259263</v>
      </c>
      <c r="T3746" s="12">
        <f>(((I3746/60)/60)/24)+DATE(1970,1,1)</f>
        <v>41825.165972222225</v>
      </c>
      <c r="U3746" s="14">
        <f>YEAR(T3746)</f>
        <v>2014</v>
      </c>
    </row>
    <row r="3747" spans="1:21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>ROUND(((E3747 / D3747)*100), 0)</f>
        <v>10</v>
      </c>
      <c r="P3747">
        <f>IF(L3747&lt;&gt;0, ROUND(E3747/L3747, 2), 0)</f>
        <v>10</v>
      </c>
      <c r="Q3747" s="5" t="str">
        <f>LEFT(N3747, SEARCH("/",N3747,1)-1)</f>
        <v>theater</v>
      </c>
      <c r="R3747" s="5" t="str">
        <f>RIGHT(N3747, LEN(N3747) - LEN(Q3747) - 1)</f>
        <v>plays</v>
      </c>
      <c r="S3747" s="11">
        <f>(((J3747/60)/60)/24)+DATE(1970,1,1)</f>
        <v>41831.697939814818</v>
      </c>
      <c r="T3747" s="12">
        <f>(((I3747/60)/60)/24)+DATE(1970,1,1)</f>
        <v>41861.697939814818</v>
      </c>
      <c r="U3747" s="14">
        <f>YEAR(T3747)</f>
        <v>2014</v>
      </c>
    </row>
    <row r="3748" spans="1:21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>ROUND(((E3748 / D3748)*100), 0)</f>
        <v>2</v>
      </c>
      <c r="P3748">
        <f>IF(L3748&lt;&gt;0, ROUND(E3748/L3748, 2), 0)</f>
        <v>202</v>
      </c>
      <c r="Q3748" s="5" t="str">
        <f>LEFT(N3748, SEARCH("/",N3748,1)-1)</f>
        <v>theater</v>
      </c>
      <c r="R3748" s="5" t="str">
        <f>RIGHT(N3748, LEN(N3748) - LEN(Q3748) - 1)</f>
        <v>plays</v>
      </c>
      <c r="S3748" s="11">
        <f>(((J3748/60)/60)/24)+DATE(1970,1,1)</f>
        <v>42621.389340277776</v>
      </c>
      <c r="T3748" s="12">
        <f>(((I3748/60)/60)/24)+DATE(1970,1,1)</f>
        <v>42651.389340277776</v>
      </c>
      <c r="U3748" s="14">
        <f>YEAR(T3748)</f>
        <v>2016</v>
      </c>
    </row>
    <row r="3749" spans="1:21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>ROUND(((E3749 / D3749)*100), 0)</f>
        <v>1</v>
      </c>
      <c r="P3749">
        <f>IF(L3749&lt;&gt;0, ROUND(E3749/L3749, 2), 0)</f>
        <v>25</v>
      </c>
      <c r="Q3749" s="5" t="str">
        <f>LEFT(N3749, SEARCH("/",N3749,1)-1)</f>
        <v>theater</v>
      </c>
      <c r="R3749" s="5" t="str">
        <f>RIGHT(N3749, LEN(N3749) - LEN(Q3749) - 1)</f>
        <v>plays</v>
      </c>
      <c r="S3749" s="11">
        <f>(((J3749/60)/60)/24)+DATE(1970,1,1)</f>
        <v>42164.299722222218</v>
      </c>
      <c r="T3749" s="12">
        <f>(((I3749/60)/60)/24)+DATE(1970,1,1)</f>
        <v>42190.957638888889</v>
      </c>
      <c r="U3749" s="14">
        <f>YEAR(T3749)</f>
        <v>2015</v>
      </c>
    </row>
    <row r="3750" spans="1:21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>ROUND(((E3750 / D3750)*100), 0)</f>
        <v>104</v>
      </c>
      <c r="P3750">
        <f>IF(L3750&lt;&gt;0, ROUND(E3750/L3750, 2), 0)</f>
        <v>99.54</v>
      </c>
      <c r="Q3750" s="5" t="str">
        <f>LEFT(N3750, SEARCH("/",N3750,1)-1)</f>
        <v>theater</v>
      </c>
      <c r="R3750" s="5" t="str">
        <f>RIGHT(N3750, LEN(N3750) - LEN(Q3750) - 1)</f>
        <v>musical</v>
      </c>
      <c r="S3750" s="11">
        <f>(((J3750/60)/60)/24)+DATE(1970,1,1)</f>
        <v>42395.706435185188</v>
      </c>
      <c r="T3750" s="12">
        <f>(((I3750/60)/60)/24)+DATE(1970,1,1)</f>
        <v>42416.249305555553</v>
      </c>
      <c r="U3750" s="14">
        <f>YEAR(T3750)</f>
        <v>2016</v>
      </c>
    </row>
    <row r="3751" spans="1:21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>ROUND(((E3751 / D3751)*100), 0)</f>
        <v>105</v>
      </c>
      <c r="P3751">
        <f>IF(L3751&lt;&gt;0, ROUND(E3751/L3751, 2), 0)</f>
        <v>75</v>
      </c>
      <c r="Q3751" s="5" t="str">
        <f>LEFT(N3751, SEARCH("/",N3751,1)-1)</f>
        <v>theater</v>
      </c>
      <c r="R3751" s="5" t="str">
        <f>RIGHT(N3751, LEN(N3751) - LEN(Q3751) - 1)</f>
        <v>musical</v>
      </c>
      <c r="S3751" s="11">
        <f>(((J3751/60)/60)/24)+DATE(1970,1,1)</f>
        <v>42458.127175925925</v>
      </c>
      <c r="T3751" s="12">
        <f>(((I3751/60)/60)/24)+DATE(1970,1,1)</f>
        <v>42489.165972222225</v>
      </c>
      <c r="U3751" s="14">
        <f>YEAR(T3751)</f>
        <v>2016</v>
      </c>
    </row>
    <row r="3752" spans="1:21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>ROUND(((E3752 / D3752)*100), 0)</f>
        <v>100</v>
      </c>
      <c r="P3752">
        <f>IF(L3752&lt;&gt;0, ROUND(E3752/L3752, 2), 0)</f>
        <v>215.25</v>
      </c>
      <c r="Q3752" s="5" t="str">
        <f>LEFT(N3752, SEARCH("/",N3752,1)-1)</f>
        <v>theater</v>
      </c>
      <c r="R3752" s="5" t="str">
        <f>RIGHT(N3752, LEN(N3752) - LEN(Q3752) - 1)</f>
        <v>musical</v>
      </c>
      <c r="S3752" s="11">
        <f>(((J3752/60)/60)/24)+DATE(1970,1,1)</f>
        <v>42016.981574074074</v>
      </c>
      <c r="T3752" s="12">
        <f>(((I3752/60)/60)/24)+DATE(1970,1,1)</f>
        <v>42045.332638888889</v>
      </c>
      <c r="U3752" s="14">
        <f>YEAR(T3752)</f>
        <v>2015</v>
      </c>
    </row>
    <row r="3753" spans="1:21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>ROUND(((E3753 / D3753)*100), 0)</f>
        <v>133</v>
      </c>
      <c r="P3753">
        <f>IF(L3753&lt;&gt;0, ROUND(E3753/L3753, 2), 0)</f>
        <v>120.55</v>
      </c>
      <c r="Q3753" s="5" t="str">
        <f>LEFT(N3753, SEARCH("/",N3753,1)-1)</f>
        <v>theater</v>
      </c>
      <c r="R3753" s="5" t="str">
        <f>RIGHT(N3753, LEN(N3753) - LEN(Q3753) - 1)</f>
        <v>musical</v>
      </c>
      <c r="S3753" s="11">
        <f>(((J3753/60)/60)/24)+DATE(1970,1,1)</f>
        <v>42403.035567129627</v>
      </c>
      <c r="T3753" s="12">
        <f>(((I3753/60)/60)/24)+DATE(1970,1,1)</f>
        <v>42462.993900462956</v>
      </c>
      <c r="U3753" s="14">
        <f>YEAR(T3753)</f>
        <v>2016</v>
      </c>
    </row>
    <row r="3754" spans="1:21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>ROUND(((E3754 / D3754)*100), 0)</f>
        <v>113</v>
      </c>
      <c r="P3754">
        <f>IF(L3754&lt;&gt;0, ROUND(E3754/L3754, 2), 0)</f>
        <v>37.67</v>
      </c>
      <c r="Q3754" s="5" t="str">
        <f>LEFT(N3754, SEARCH("/",N3754,1)-1)</f>
        <v>theater</v>
      </c>
      <c r="R3754" s="5" t="str">
        <f>RIGHT(N3754, LEN(N3754) - LEN(Q3754) - 1)</f>
        <v>musical</v>
      </c>
      <c r="S3754" s="11">
        <f>(((J3754/60)/60)/24)+DATE(1970,1,1)</f>
        <v>42619.802488425921</v>
      </c>
      <c r="T3754" s="12">
        <f>(((I3754/60)/60)/24)+DATE(1970,1,1)</f>
        <v>42659.875</v>
      </c>
      <c r="U3754" s="14">
        <f>YEAR(T3754)</f>
        <v>2016</v>
      </c>
    </row>
    <row r="3755" spans="1:21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>ROUND(((E3755 / D3755)*100), 0)</f>
        <v>103</v>
      </c>
      <c r="P3755">
        <f>IF(L3755&lt;&gt;0, ROUND(E3755/L3755, 2), 0)</f>
        <v>172.23</v>
      </c>
      <c r="Q3755" s="5" t="str">
        <f>LEFT(N3755, SEARCH("/",N3755,1)-1)</f>
        <v>theater</v>
      </c>
      <c r="R3755" s="5" t="str">
        <f>RIGHT(N3755, LEN(N3755) - LEN(Q3755) - 1)</f>
        <v>musical</v>
      </c>
      <c r="S3755" s="11">
        <f>(((J3755/60)/60)/24)+DATE(1970,1,1)</f>
        <v>42128.824074074073</v>
      </c>
      <c r="T3755" s="12">
        <f>(((I3755/60)/60)/24)+DATE(1970,1,1)</f>
        <v>42158</v>
      </c>
      <c r="U3755" s="14">
        <f>YEAR(T3755)</f>
        <v>2015</v>
      </c>
    </row>
    <row r="3756" spans="1:21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>ROUND(((E3756 / D3756)*100), 0)</f>
        <v>120</v>
      </c>
      <c r="P3756">
        <f>IF(L3756&lt;&gt;0, ROUND(E3756/L3756, 2), 0)</f>
        <v>111.11</v>
      </c>
      <c r="Q3756" s="5" t="str">
        <f>LEFT(N3756, SEARCH("/",N3756,1)-1)</f>
        <v>theater</v>
      </c>
      <c r="R3756" s="5" t="str">
        <f>RIGHT(N3756, LEN(N3756) - LEN(Q3756) - 1)</f>
        <v>musical</v>
      </c>
      <c r="S3756" s="11">
        <f>(((J3756/60)/60)/24)+DATE(1970,1,1)</f>
        <v>41808.881215277775</v>
      </c>
      <c r="T3756" s="12">
        <f>(((I3756/60)/60)/24)+DATE(1970,1,1)</f>
        <v>41846.207638888889</v>
      </c>
      <c r="U3756" s="14">
        <f>YEAR(T3756)</f>
        <v>2014</v>
      </c>
    </row>
    <row r="3757" spans="1:21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>ROUND(((E3757 / D3757)*100), 0)</f>
        <v>130</v>
      </c>
      <c r="P3757">
        <f>IF(L3757&lt;&gt;0, ROUND(E3757/L3757, 2), 0)</f>
        <v>25.46</v>
      </c>
      <c r="Q3757" s="5" t="str">
        <f>LEFT(N3757, SEARCH("/",N3757,1)-1)</f>
        <v>theater</v>
      </c>
      <c r="R3757" s="5" t="str">
        <f>RIGHT(N3757, LEN(N3757) - LEN(Q3757) - 1)</f>
        <v>musical</v>
      </c>
      <c r="S3757" s="11">
        <f>(((J3757/60)/60)/24)+DATE(1970,1,1)</f>
        <v>42445.866979166662</v>
      </c>
      <c r="T3757" s="12">
        <f>(((I3757/60)/60)/24)+DATE(1970,1,1)</f>
        <v>42475.866979166662</v>
      </c>
      <c r="U3757" s="14">
        <f>YEAR(T3757)</f>
        <v>2016</v>
      </c>
    </row>
    <row r="3758" spans="1:21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>ROUND(((E3758 / D3758)*100), 0)</f>
        <v>101</v>
      </c>
      <c r="P3758">
        <f>IF(L3758&lt;&gt;0, ROUND(E3758/L3758, 2), 0)</f>
        <v>267.64999999999998</v>
      </c>
      <c r="Q3758" s="5" t="str">
        <f>LEFT(N3758, SEARCH("/",N3758,1)-1)</f>
        <v>theater</v>
      </c>
      <c r="R3758" s="5" t="str">
        <f>RIGHT(N3758, LEN(N3758) - LEN(Q3758) - 1)</f>
        <v>musical</v>
      </c>
      <c r="S3758" s="11">
        <f>(((J3758/60)/60)/24)+DATE(1970,1,1)</f>
        <v>41771.814791666664</v>
      </c>
      <c r="T3758" s="12">
        <f>(((I3758/60)/60)/24)+DATE(1970,1,1)</f>
        <v>41801.814791666664</v>
      </c>
      <c r="U3758" s="14">
        <f>YEAR(T3758)</f>
        <v>2014</v>
      </c>
    </row>
    <row r="3759" spans="1:21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>ROUND(((E3759 / D3759)*100), 0)</f>
        <v>109</v>
      </c>
      <c r="P3759">
        <f>IF(L3759&lt;&gt;0, ROUND(E3759/L3759, 2), 0)</f>
        <v>75.959999999999994</v>
      </c>
      <c r="Q3759" s="5" t="str">
        <f>LEFT(N3759, SEARCH("/",N3759,1)-1)</f>
        <v>theater</v>
      </c>
      <c r="R3759" s="5" t="str">
        <f>RIGHT(N3759, LEN(N3759) - LEN(Q3759) - 1)</f>
        <v>musical</v>
      </c>
      <c r="S3759" s="11">
        <f>(((J3759/60)/60)/24)+DATE(1970,1,1)</f>
        <v>41954.850868055553</v>
      </c>
      <c r="T3759" s="12">
        <f>(((I3759/60)/60)/24)+DATE(1970,1,1)</f>
        <v>41974.850868055553</v>
      </c>
      <c r="U3759" s="14">
        <f>YEAR(T3759)</f>
        <v>2014</v>
      </c>
    </row>
    <row r="3760" spans="1:21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>ROUND(((E3760 / D3760)*100), 0)</f>
        <v>102</v>
      </c>
      <c r="P3760">
        <f>IF(L3760&lt;&gt;0, ROUND(E3760/L3760, 2), 0)</f>
        <v>59.04</v>
      </c>
      <c r="Q3760" s="5" t="str">
        <f>LEFT(N3760, SEARCH("/",N3760,1)-1)</f>
        <v>theater</v>
      </c>
      <c r="R3760" s="5" t="str">
        <f>RIGHT(N3760, LEN(N3760) - LEN(Q3760) - 1)</f>
        <v>musical</v>
      </c>
      <c r="S3760" s="11">
        <f>(((J3760/60)/60)/24)+DATE(1970,1,1)</f>
        <v>41747.471504629626</v>
      </c>
      <c r="T3760" s="12">
        <f>(((I3760/60)/60)/24)+DATE(1970,1,1)</f>
        <v>41778.208333333336</v>
      </c>
      <c r="U3760" s="14">
        <f>YEAR(T3760)</f>
        <v>2014</v>
      </c>
    </row>
    <row r="3761" spans="1:21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>ROUND(((E3761 / D3761)*100), 0)</f>
        <v>110</v>
      </c>
      <c r="P3761">
        <f>IF(L3761&lt;&gt;0, ROUND(E3761/L3761, 2), 0)</f>
        <v>50.11</v>
      </c>
      <c r="Q3761" s="5" t="str">
        <f>LEFT(N3761, SEARCH("/",N3761,1)-1)</f>
        <v>theater</v>
      </c>
      <c r="R3761" s="5" t="str">
        <f>RIGHT(N3761, LEN(N3761) - LEN(Q3761) - 1)</f>
        <v>musical</v>
      </c>
      <c r="S3761" s="11">
        <f>(((J3761/60)/60)/24)+DATE(1970,1,1)</f>
        <v>42182.108252314814</v>
      </c>
      <c r="T3761" s="12">
        <f>(((I3761/60)/60)/24)+DATE(1970,1,1)</f>
        <v>42242.108252314814</v>
      </c>
      <c r="U3761" s="14">
        <f>YEAR(T3761)</f>
        <v>2015</v>
      </c>
    </row>
    <row r="3762" spans="1:21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>ROUND(((E3762 / D3762)*100), 0)</f>
        <v>101</v>
      </c>
      <c r="P3762">
        <f>IF(L3762&lt;&gt;0, ROUND(E3762/L3762, 2), 0)</f>
        <v>55.5</v>
      </c>
      <c r="Q3762" s="5" t="str">
        <f>LEFT(N3762, SEARCH("/",N3762,1)-1)</f>
        <v>theater</v>
      </c>
      <c r="R3762" s="5" t="str">
        <f>RIGHT(N3762, LEN(N3762) - LEN(Q3762) - 1)</f>
        <v>musical</v>
      </c>
      <c r="S3762" s="11">
        <f>(((J3762/60)/60)/24)+DATE(1970,1,1)</f>
        <v>41739.525300925925</v>
      </c>
      <c r="T3762" s="12">
        <f>(((I3762/60)/60)/24)+DATE(1970,1,1)</f>
        <v>41764.525300925925</v>
      </c>
      <c r="U3762" s="14">
        <f>YEAR(T3762)</f>
        <v>2014</v>
      </c>
    </row>
    <row r="3763" spans="1:21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>ROUND(((E3763 / D3763)*100), 0)</f>
        <v>100</v>
      </c>
      <c r="P3763">
        <f>IF(L3763&lt;&gt;0, ROUND(E3763/L3763, 2), 0)</f>
        <v>166.67</v>
      </c>
      <c r="Q3763" s="5" t="str">
        <f>LEFT(N3763, SEARCH("/",N3763,1)-1)</f>
        <v>theater</v>
      </c>
      <c r="R3763" s="5" t="str">
        <f>RIGHT(N3763, LEN(N3763) - LEN(Q3763) - 1)</f>
        <v>musical</v>
      </c>
      <c r="S3763" s="11">
        <f>(((J3763/60)/60)/24)+DATE(1970,1,1)</f>
        <v>42173.466863425929</v>
      </c>
      <c r="T3763" s="12">
        <f>(((I3763/60)/60)/24)+DATE(1970,1,1)</f>
        <v>42226.958333333328</v>
      </c>
      <c r="U3763" s="14">
        <f>YEAR(T3763)</f>
        <v>2015</v>
      </c>
    </row>
    <row r="3764" spans="1:21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>ROUND(((E3764 / D3764)*100), 0)</f>
        <v>106</v>
      </c>
      <c r="P3764">
        <f>IF(L3764&lt;&gt;0, ROUND(E3764/L3764, 2), 0)</f>
        <v>47.43</v>
      </c>
      <c r="Q3764" s="5" t="str">
        <f>LEFT(N3764, SEARCH("/",N3764,1)-1)</f>
        <v>theater</v>
      </c>
      <c r="R3764" s="5" t="str">
        <f>RIGHT(N3764, LEN(N3764) - LEN(Q3764) - 1)</f>
        <v>musical</v>
      </c>
      <c r="S3764" s="11">
        <f>(((J3764/60)/60)/24)+DATE(1970,1,1)</f>
        <v>42193.813530092593</v>
      </c>
      <c r="T3764" s="12">
        <f>(((I3764/60)/60)/24)+DATE(1970,1,1)</f>
        <v>42218.813530092593</v>
      </c>
      <c r="U3764" s="14">
        <f>YEAR(T3764)</f>
        <v>2015</v>
      </c>
    </row>
    <row r="3765" spans="1:21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>ROUND(((E3765 / D3765)*100), 0)</f>
        <v>100</v>
      </c>
      <c r="P3765">
        <f>IF(L3765&lt;&gt;0, ROUND(E3765/L3765, 2), 0)</f>
        <v>64.94</v>
      </c>
      <c r="Q3765" s="5" t="str">
        <f>LEFT(N3765, SEARCH("/",N3765,1)-1)</f>
        <v>theater</v>
      </c>
      <c r="R3765" s="5" t="str">
        <f>RIGHT(N3765, LEN(N3765) - LEN(Q3765) - 1)</f>
        <v>musical</v>
      </c>
      <c r="S3765" s="11">
        <f>(((J3765/60)/60)/24)+DATE(1970,1,1)</f>
        <v>42065.750300925924</v>
      </c>
      <c r="T3765" s="12">
        <f>(((I3765/60)/60)/24)+DATE(1970,1,1)</f>
        <v>42095.708634259259</v>
      </c>
      <c r="U3765" s="14">
        <f>YEAR(T3765)</f>
        <v>2015</v>
      </c>
    </row>
    <row r="3766" spans="1:21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>ROUND(((E3766 / D3766)*100), 0)</f>
        <v>100</v>
      </c>
      <c r="P3766">
        <f>IF(L3766&lt;&gt;0, ROUND(E3766/L3766, 2), 0)</f>
        <v>55.56</v>
      </c>
      <c r="Q3766" s="5" t="str">
        <f>LEFT(N3766, SEARCH("/",N3766,1)-1)</f>
        <v>theater</v>
      </c>
      <c r="R3766" s="5" t="str">
        <f>RIGHT(N3766, LEN(N3766) - LEN(Q3766) - 1)</f>
        <v>musical</v>
      </c>
      <c r="S3766" s="11">
        <f>(((J3766/60)/60)/24)+DATE(1970,1,1)</f>
        <v>42499.842962962968</v>
      </c>
      <c r="T3766" s="12">
        <f>(((I3766/60)/60)/24)+DATE(1970,1,1)</f>
        <v>42519.024999999994</v>
      </c>
      <c r="U3766" s="14">
        <f>YEAR(T3766)</f>
        <v>2016</v>
      </c>
    </row>
    <row r="3767" spans="1:21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>ROUND(((E3767 / D3767)*100), 0)</f>
        <v>113</v>
      </c>
      <c r="P3767">
        <f>IF(L3767&lt;&gt;0, ROUND(E3767/L3767, 2), 0)</f>
        <v>74.22</v>
      </c>
      <c r="Q3767" s="5" t="str">
        <f>LEFT(N3767, SEARCH("/",N3767,1)-1)</f>
        <v>theater</v>
      </c>
      <c r="R3767" s="5" t="str">
        <f>RIGHT(N3767, LEN(N3767) - LEN(Q3767) - 1)</f>
        <v>musical</v>
      </c>
      <c r="S3767" s="11">
        <f>(((J3767/60)/60)/24)+DATE(1970,1,1)</f>
        <v>41820.776412037041</v>
      </c>
      <c r="T3767" s="12">
        <f>(((I3767/60)/60)/24)+DATE(1970,1,1)</f>
        <v>41850.776412037041</v>
      </c>
      <c r="U3767" s="14">
        <f>YEAR(T3767)</f>
        <v>2014</v>
      </c>
    </row>
    <row r="3768" spans="1:21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>ROUND(((E3768 / D3768)*100), 0)</f>
        <v>103</v>
      </c>
      <c r="P3768">
        <f>IF(L3768&lt;&gt;0, ROUND(E3768/L3768, 2), 0)</f>
        <v>106.93</v>
      </c>
      <c r="Q3768" s="5" t="str">
        <f>LEFT(N3768, SEARCH("/",N3768,1)-1)</f>
        <v>theater</v>
      </c>
      <c r="R3768" s="5" t="str">
        <f>RIGHT(N3768, LEN(N3768) - LEN(Q3768) - 1)</f>
        <v>musical</v>
      </c>
      <c r="S3768" s="11">
        <f>(((J3768/60)/60)/24)+DATE(1970,1,1)</f>
        <v>41788.167187500003</v>
      </c>
      <c r="T3768" s="12">
        <f>(((I3768/60)/60)/24)+DATE(1970,1,1)</f>
        <v>41823.167187500003</v>
      </c>
      <c r="U3768" s="14">
        <f>YEAR(T3768)</f>
        <v>2014</v>
      </c>
    </row>
    <row r="3769" spans="1:21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>ROUND(((E3769 / D3769)*100), 0)</f>
        <v>117</v>
      </c>
      <c r="P3769">
        <f>IF(L3769&lt;&gt;0, ROUND(E3769/L3769, 2), 0)</f>
        <v>41.7</v>
      </c>
      <c r="Q3769" s="5" t="str">
        <f>LEFT(N3769, SEARCH("/",N3769,1)-1)</f>
        <v>theater</v>
      </c>
      <c r="R3769" s="5" t="str">
        <f>RIGHT(N3769, LEN(N3769) - LEN(Q3769) - 1)</f>
        <v>musical</v>
      </c>
      <c r="S3769" s="11">
        <f>(((J3769/60)/60)/24)+DATE(1970,1,1)</f>
        <v>42050.019641203704</v>
      </c>
      <c r="T3769" s="12">
        <f>(((I3769/60)/60)/24)+DATE(1970,1,1)</f>
        <v>42064.207638888889</v>
      </c>
      <c r="U3769" s="14">
        <f>YEAR(T3769)</f>
        <v>2015</v>
      </c>
    </row>
    <row r="3770" spans="1:21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>ROUND(((E3770 / D3770)*100), 0)</f>
        <v>108</v>
      </c>
      <c r="P3770">
        <f>IF(L3770&lt;&gt;0, ROUND(E3770/L3770, 2), 0)</f>
        <v>74.239999999999995</v>
      </c>
      <c r="Q3770" s="5" t="str">
        <f>LEFT(N3770, SEARCH("/",N3770,1)-1)</f>
        <v>theater</v>
      </c>
      <c r="R3770" s="5" t="str">
        <f>RIGHT(N3770, LEN(N3770) - LEN(Q3770) - 1)</f>
        <v>musical</v>
      </c>
      <c r="S3770" s="11">
        <f>(((J3770/60)/60)/24)+DATE(1970,1,1)</f>
        <v>41772.727893518517</v>
      </c>
      <c r="T3770" s="12">
        <f>(((I3770/60)/60)/24)+DATE(1970,1,1)</f>
        <v>41802.727893518517</v>
      </c>
      <c r="U3770" s="14">
        <f>YEAR(T3770)</f>
        <v>2014</v>
      </c>
    </row>
    <row r="3771" spans="1:21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>ROUND(((E3771 / D3771)*100), 0)</f>
        <v>100</v>
      </c>
      <c r="P3771">
        <f>IF(L3771&lt;&gt;0, ROUND(E3771/L3771, 2), 0)</f>
        <v>73.33</v>
      </c>
      <c r="Q3771" s="5" t="str">
        <f>LEFT(N3771, SEARCH("/",N3771,1)-1)</f>
        <v>theater</v>
      </c>
      <c r="R3771" s="5" t="str">
        <f>RIGHT(N3771, LEN(N3771) - LEN(Q3771) - 1)</f>
        <v>musical</v>
      </c>
      <c r="S3771" s="11">
        <f>(((J3771/60)/60)/24)+DATE(1970,1,1)</f>
        <v>42445.598136574074</v>
      </c>
      <c r="T3771" s="12">
        <f>(((I3771/60)/60)/24)+DATE(1970,1,1)</f>
        <v>42475.598136574074</v>
      </c>
      <c r="U3771" s="14">
        <f>YEAR(T3771)</f>
        <v>2016</v>
      </c>
    </row>
    <row r="3772" spans="1:21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>ROUND(((E3772 / D3772)*100), 0)</f>
        <v>100</v>
      </c>
      <c r="P3772">
        <f>IF(L3772&lt;&gt;0, ROUND(E3772/L3772, 2), 0)</f>
        <v>100</v>
      </c>
      <c r="Q3772" s="5" t="str">
        <f>LEFT(N3772, SEARCH("/",N3772,1)-1)</f>
        <v>theater</v>
      </c>
      <c r="R3772" s="5" t="str">
        <f>RIGHT(N3772, LEN(N3772) - LEN(Q3772) - 1)</f>
        <v>musical</v>
      </c>
      <c r="S3772" s="11">
        <f>(((J3772/60)/60)/24)+DATE(1970,1,1)</f>
        <v>42138.930671296301</v>
      </c>
      <c r="T3772" s="12">
        <f>(((I3772/60)/60)/24)+DATE(1970,1,1)</f>
        <v>42168.930671296301</v>
      </c>
      <c r="U3772" s="14">
        <f>YEAR(T3772)</f>
        <v>2015</v>
      </c>
    </row>
    <row r="3773" spans="1:21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>ROUND(((E3773 / D3773)*100), 0)</f>
        <v>146</v>
      </c>
      <c r="P3773">
        <f>IF(L3773&lt;&gt;0, ROUND(E3773/L3773, 2), 0)</f>
        <v>38.42</v>
      </c>
      <c r="Q3773" s="5" t="str">
        <f>LEFT(N3773, SEARCH("/",N3773,1)-1)</f>
        <v>theater</v>
      </c>
      <c r="R3773" s="5" t="str">
        <f>RIGHT(N3773, LEN(N3773) - LEN(Q3773) - 1)</f>
        <v>musical</v>
      </c>
      <c r="S3773" s="11">
        <f>(((J3773/60)/60)/24)+DATE(1970,1,1)</f>
        <v>42493.857083333336</v>
      </c>
      <c r="T3773" s="12">
        <f>(((I3773/60)/60)/24)+DATE(1970,1,1)</f>
        <v>42508</v>
      </c>
      <c r="U3773" s="14">
        <f>YEAR(T3773)</f>
        <v>2016</v>
      </c>
    </row>
    <row r="3774" spans="1:21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>ROUND(((E3774 / D3774)*100), 0)</f>
        <v>110</v>
      </c>
      <c r="P3774">
        <f>IF(L3774&lt;&gt;0, ROUND(E3774/L3774, 2), 0)</f>
        <v>166.97</v>
      </c>
      <c r="Q3774" s="5" t="str">
        <f>LEFT(N3774, SEARCH("/",N3774,1)-1)</f>
        <v>theater</v>
      </c>
      <c r="R3774" s="5" t="str">
        <f>RIGHT(N3774, LEN(N3774) - LEN(Q3774) - 1)</f>
        <v>musical</v>
      </c>
      <c r="S3774" s="11">
        <f>(((J3774/60)/60)/24)+DATE(1970,1,1)</f>
        <v>42682.616967592592</v>
      </c>
      <c r="T3774" s="12">
        <f>(((I3774/60)/60)/24)+DATE(1970,1,1)</f>
        <v>42703.25</v>
      </c>
      <c r="U3774" s="14">
        <f>YEAR(T3774)</f>
        <v>2016</v>
      </c>
    </row>
    <row r="3775" spans="1:21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>ROUND(((E3775 / D3775)*100), 0)</f>
        <v>108</v>
      </c>
      <c r="P3775">
        <f>IF(L3775&lt;&gt;0, ROUND(E3775/L3775, 2), 0)</f>
        <v>94.91</v>
      </c>
      <c r="Q3775" s="5" t="str">
        <f>LEFT(N3775, SEARCH("/",N3775,1)-1)</f>
        <v>theater</v>
      </c>
      <c r="R3775" s="5" t="str">
        <f>RIGHT(N3775, LEN(N3775) - LEN(Q3775) - 1)</f>
        <v>musical</v>
      </c>
      <c r="S3775" s="11">
        <f>(((J3775/60)/60)/24)+DATE(1970,1,1)</f>
        <v>42656.005173611105</v>
      </c>
      <c r="T3775" s="12">
        <f>(((I3775/60)/60)/24)+DATE(1970,1,1)</f>
        <v>42689.088888888888</v>
      </c>
      <c r="U3775" s="14">
        <f>YEAR(T3775)</f>
        <v>2016</v>
      </c>
    </row>
    <row r="3776" spans="1:21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>ROUND(((E3776 / D3776)*100), 0)</f>
        <v>100</v>
      </c>
      <c r="P3776">
        <f>IF(L3776&lt;&gt;0, ROUND(E3776/L3776, 2), 0)</f>
        <v>100</v>
      </c>
      <c r="Q3776" s="5" t="str">
        <f>LEFT(N3776, SEARCH("/",N3776,1)-1)</f>
        <v>theater</v>
      </c>
      <c r="R3776" s="5" t="str">
        <f>RIGHT(N3776, LEN(N3776) - LEN(Q3776) - 1)</f>
        <v>musical</v>
      </c>
      <c r="S3776" s="11">
        <f>(((J3776/60)/60)/24)+DATE(1970,1,1)</f>
        <v>42087.792303240742</v>
      </c>
      <c r="T3776" s="12">
        <f>(((I3776/60)/60)/24)+DATE(1970,1,1)</f>
        <v>42103.792303240742</v>
      </c>
      <c r="U3776" s="14">
        <f>YEAR(T3776)</f>
        <v>2015</v>
      </c>
    </row>
    <row r="3777" spans="1:21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>ROUND(((E3777 / D3777)*100), 0)</f>
        <v>100</v>
      </c>
      <c r="P3777">
        <f>IF(L3777&lt;&gt;0, ROUND(E3777/L3777, 2), 0)</f>
        <v>143.21</v>
      </c>
      <c r="Q3777" s="5" t="str">
        <f>LEFT(N3777, SEARCH("/",N3777,1)-1)</f>
        <v>theater</v>
      </c>
      <c r="R3777" s="5" t="str">
        <f>RIGHT(N3777, LEN(N3777) - LEN(Q3777) - 1)</f>
        <v>musical</v>
      </c>
      <c r="S3777" s="11">
        <f>(((J3777/60)/60)/24)+DATE(1970,1,1)</f>
        <v>42075.942627314813</v>
      </c>
      <c r="T3777" s="12">
        <f>(((I3777/60)/60)/24)+DATE(1970,1,1)</f>
        <v>42103.166666666672</v>
      </c>
      <c r="U3777" s="14">
        <f>YEAR(T3777)</f>
        <v>2015</v>
      </c>
    </row>
    <row r="3778" spans="1:21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>ROUND(((E3778 / D3778)*100), 0)</f>
        <v>107</v>
      </c>
      <c r="P3778">
        <f>IF(L3778&lt;&gt;0, ROUND(E3778/L3778, 2), 0)</f>
        <v>90.82</v>
      </c>
      <c r="Q3778" s="5" t="str">
        <f>LEFT(N3778, SEARCH("/",N3778,1)-1)</f>
        <v>theater</v>
      </c>
      <c r="R3778" s="5" t="str">
        <f>RIGHT(N3778, LEN(N3778) - LEN(Q3778) - 1)</f>
        <v>musical</v>
      </c>
      <c r="S3778" s="11">
        <f>(((J3778/60)/60)/24)+DATE(1970,1,1)</f>
        <v>41814.367800925924</v>
      </c>
      <c r="T3778" s="12">
        <f>(((I3778/60)/60)/24)+DATE(1970,1,1)</f>
        <v>41852.041666666664</v>
      </c>
      <c r="U3778" s="14">
        <f>YEAR(T3778)</f>
        <v>2014</v>
      </c>
    </row>
    <row r="3779" spans="1:21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>ROUND(((E3779 / D3779)*100), 0)</f>
        <v>143</v>
      </c>
      <c r="P3779">
        <f>IF(L3779&lt;&gt;0, ROUND(E3779/L3779, 2), 0)</f>
        <v>48.54</v>
      </c>
      <c r="Q3779" s="5" t="str">
        <f>LEFT(N3779, SEARCH("/",N3779,1)-1)</f>
        <v>theater</v>
      </c>
      <c r="R3779" s="5" t="str">
        <f>RIGHT(N3779, LEN(N3779) - LEN(Q3779) - 1)</f>
        <v>musical</v>
      </c>
      <c r="S3779" s="11">
        <f>(((J3779/60)/60)/24)+DATE(1970,1,1)</f>
        <v>41887.111354166671</v>
      </c>
      <c r="T3779" s="12">
        <f>(((I3779/60)/60)/24)+DATE(1970,1,1)</f>
        <v>41909.166666666664</v>
      </c>
      <c r="U3779" s="14">
        <f>YEAR(T3779)</f>
        <v>2014</v>
      </c>
    </row>
    <row r="3780" spans="1:21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>ROUND(((E3780 / D3780)*100), 0)</f>
        <v>105</v>
      </c>
      <c r="P3780">
        <f>IF(L3780&lt;&gt;0, ROUND(E3780/L3780, 2), 0)</f>
        <v>70.03</v>
      </c>
      <c r="Q3780" s="5" t="str">
        <f>LEFT(N3780, SEARCH("/",N3780,1)-1)</f>
        <v>theater</v>
      </c>
      <c r="R3780" s="5" t="str">
        <f>RIGHT(N3780, LEN(N3780) - LEN(Q3780) - 1)</f>
        <v>musical</v>
      </c>
      <c r="S3780" s="11">
        <f>(((J3780/60)/60)/24)+DATE(1970,1,1)</f>
        <v>41989.819212962961</v>
      </c>
      <c r="T3780" s="12">
        <f>(((I3780/60)/60)/24)+DATE(1970,1,1)</f>
        <v>42049.819212962961</v>
      </c>
      <c r="U3780" s="14">
        <f>YEAR(T3780)</f>
        <v>2015</v>
      </c>
    </row>
    <row r="3781" spans="1:21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>ROUND(((E3781 / D3781)*100), 0)</f>
        <v>104</v>
      </c>
      <c r="P3781">
        <f>IF(L3781&lt;&gt;0, ROUND(E3781/L3781, 2), 0)</f>
        <v>135.63</v>
      </c>
      <c r="Q3781" s="5" t="str">
        <f>LEFT(N3781, SEARCH("/",N3781,1)-1)</f>
        <v>theater</v>
      </c>
      <c r="R3781" s="5" t="str">
        <f>RIGHT(N3781, LEN(N3781) - LEN(Q3781) - 1)</f>
        <v>musical</v>
      </c>
      <c r="S3781" s="11">
        <f>(((J3781/60)/60)/24)+DATE(1970,1,1)</f>
        <v>42425.735416666663</v>
      </c>
      <c r="T3781" s="12">
        <f>(((I3781/60)/60)/24)+DATE(1970,1,1)</f>
        <v>42455.693750000006</v>
      </c>
      <c r="U3781" s="14">
        <f>YEAR(T3781)</f>
        <v>2016</v>
      </c>
    </row>
    <row r="3782" spans="1:21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>ROUND(((E3782 / D3782)*100), 0)</f>
        <v>120</v>
      </c>
      <c r="P3782">
        <f>IF(L3782&lt;&gt;0, ROUND(E3782/L3782, 2), 0)</f>
        <v>100</v>
      </c>
      <c r="Q3782" s="5" t="str">
        <f>LEFT(N3782, SEARCH("/",N3782,1)-1)</f>
        <v>theater</v>
      </c>
      <c r="R3782" s="5" t="str">
        <f>RIGHT(N3782, LEN(N3782) - LEN(Q3782) - 1)</f>
        <v>musical</v>
      </c>
      <c r="S3782" s="11">
        <f>(((J3782/60)/60)/24)+DATE(1970,1,1)</f>
        <v>42166.219733796301</v>
      </c>
      <c r="T3782" s="12">
        <f>(((I3782/60)/60)/24)+DATE(1970,1,1)</f>
        <v>42198.837499999994</v>
      </c>
      <c r="U3782" s="14">
        <f>YEAR(T3782)</f>
        <v>2015</v>
      </c>
    </row>
    <row r="3783" spans="1:21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>ROUND(((E3783 / D3783)*100), 0)</f>
        <v>110</v>
      </c>
      <c r="P3783">
        <f>IF(L3783&lt;&gt;0, ROUND(E3783/L3783, 2), 0)</f>
        <v>94.9</v>
      </c>
      <c r="Q3783" s="5" t="str">
        <f>LEFT(N3783, SEARCH("/",N3783,1)-1)</f>
        <v>theater</v>
      </c>
      <c r="R3783" s="5" t="str">
        <f>RIGHT(N3783, LEN(N3783) - LEN(Q3783) - 1)</f>
        <v>musical</v>
      </c>
      <c r="S3783" s="11">
        <f>(((J3783/60)/60)/24)+DATE(1970,1,1)</f>
        <v>41865.882928240739</v>
      </c>
      <c r="T3783" s="12">
        <f>(((I3783/60)/60)/24)+DATE(1970,1,1)</f>
        <v>41890.882928240739</v>
      </c>
      <c r="U3783" s="14">
        <f>YEAR(T3783)</f>
        <v>2014</v>
      </c>
    </row>
    <row r="3784" spans="1:21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>ROUND(((E3784 / D3784)*100), 0)</f>
        <v>102</v>
      </c>
      <c r="P3784">
        <f>IF(L3784&lt;&gt;0, ROUND(E3784/L3784, 2), 0)</f>
        <v>75.37</v>
      </c>
      <c r="Q3784" s="5" t="str">
        <f>LEFT(N3784, SEARCH("/",N3784,1)-1)</f>
        <v>theater</v>
      </c>
      <c r="R3784" s="5" t="str">
        <f>RIGHT(N3784, LEN(N3784) - LEN(Q3784) - 1)</f>
        <v>musical</v>
      </c>
      <c r="S3784" s="11">
        <f>(((J3784/60)/60)/24)+DATE(1970,1,1)</f>
        <v>42546.862233796302</v>
      </c>
      <c r="T3784" s="12">
        <f>(((I3784/60)/60)/24)+DATE(1970,1,1)</f>
        <v>42575.958333333328</v>
      </c>
      <c r="U3784" s="14">
        <f>YEAR(T3784)</f>
        <v>2016</v>
      </c>
    </row>
    <row r="3785" spans="1:21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>ROUND(((E3785 / D3785)*100), 0)</f>
        <v>129</v>
      </c>
      <c r="P3785">
        <f>IF(L3785&lt;&gt;0, ROUND(E3785/L3785, 2), 0)</f>
        <v>64.459999999999994</v>
      </c>
      <c r="Q3785" s="5" t="str">
        <f>LEFT(N3785, SEARCH("/",N3785,1)-1)</f>
        <v>theater</v>
      </c>
      <c r="R3785" s="5" t="str">
        <f>RIGHT(N3785, LEN(N3785) - LEN(Q3785) - 1)</f>
        <v>musical</v>
      </c>
      <c r="S3785" s="11">
        <f>(((J3785/60)/60)/24)+DATE(1970,1,1)</f>
        <v>42420.140277777777</v>
      </c>
      <c r="T3785" s="12">
        <f>(((I3785/60)/60)/24)+DATE(1970,1,1)</f>
        <v>42444.666666666672</v>
      </c>
      <c r="U3785" s="14">
        <f>YEAR(T3785)</f>
        <v>2016</v>
      </c>
    </row>
    <row r="3786" spans="1:21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>ROUND(((E3786 / D3786)*100), 0)</f>
        <v>115</v>
      </c>
      <c r="P3786">
        <f>IF(L3786&lt;&gt;0, ROUND(E3786/L3786, 2), 0)</f>
        <v>115</v>
      </c>
      <c r="Q3786" s="5" t="str">
        <f>LEFT(N3786, SEARCH("/",N3786,1)-1)</f>
        <v>theater</v>
      </c>
      <c r="R3786" s="5" t="str">
        <f>RIGHT(N3786, LEN(N3786) - LEN(Q3786) - 1)</f>
        <v>musical</v>
      </c>
      <c r="S3786" s="11">
        <f>(((J3786/60)/60)/24)+DATE(1970,1,1)</f>
        <v>42531.980694444443</v>
      </c>
      <c r="T3786" s="12">
        <f>(((I3786/60)/60)/24)+DATE(1970,1,1)</f>
        <v>42561.980694444443</v>
      </c>
      <c r="U3786" s="14">
        <f>YEAR(T3786)</f>
        <v>2016</v>
      </c>
    </row>
    <row r="3787" spans="1:21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>ROUND(((E3787 / D3787)*100), 0)</f>
        <v>151</v>
      </c>
      <c r="P3787">
        <f>IF(L3787&lt;&gt;0, ROUND(E3787/L3787, 2), 0)</f>
        <v>100.5</v>
      </c>
      <c r="Q3787" s="5" t="str">
        <f>LEFT(N3787, SEARCH("/",N3787,1)-1)</f>
        <v>theater</v>
      </c>
      <c r="R3787" s="5" t="str">
        <f>RIGHT(N3787, LEN(N3787) - LEN(Q3787) - 1)</f>
        <v>musical</v>
      </c>
      <c r="S3787" s="11">
        <f>(((J3787/60)/60)/24)+DATE(1970,1,1)</f>
        <v>42548.63853009259</v>
      </c>
      <c r="T3787" s="12">
        <f>(((I3787/60)/60)/24)+DATE(1970,1,1)</f>
        <v>42584.418749999997</v>
      </c>
      <c r="U3787" s="14">
        <f>YEAR(T3787)</f>
        <v>2016</v>
      </c>
    </row>
    <row r="3788" spans="1:21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>ROUND(((E3788 / D3788)*100), 0)</f>
        <v>111</v>
      </c>
      <c r="P3788">
        <f>IF(L3788&lt;&gt;0, ROUND(E3788/L3788, 2), 0)</f>
        <v>93.77</v>
      </c>
      <c r="Q3788" s="5" t="str">
        <f>LEFT(N3788, SEARCH("/",N3788,1)-1)</f>
        <v>theater</v>
      </c>
      <c r="R3788" s="5" t="str">
        <f>RIGHT(N3788, LEN(N3788) - LEN(Q3788) - 1)</f>
        <v>musical</v>
      </c>
      <c r="S3788" s="11">
        <f>(((J3788/60)/60)/24)+DATE(1970,1,1)</f>
        <v>42487.037905092591</v>
      </c>
      <c r="T3788" s="12">
        <f>(((I3788/60)/60)/24)+DATE(1970,1,1)</f>
        <v>42517.037905092591</v>
      </c>
      <c r="U3788" s="14">
        <f>YEAR(T3788)</f>
        <v>2016</v>
      </c>
    </row>
    <row r="3789" spans="1:21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>ROUND(((E3789 / D3789)*100), 0)</f>
        <v>100</v>
      </c>
      <c r="P3789">
        <f>IF(L3789&lt;&gt;0, ROUND(E3789/L3789, 2), 0)</f>
        <v>35.1</v>
      </c>
      <c r="Q3789" s="5" t="str">
        <f>LEFT(N3789, SEARCH("/",N3789,1)-1)</f>
        <v>theater</v>
      </c>
      <c r="R3789" s="5" t="str">
        <f>RIGHT(N3789, LEN(N3789) - LEN(Q3789) - 1)</f>
        <v>musical</v>
      </c>
      <c r="S3789" s="11">
        <f>(((J3789/60)/60)/24)+DATE(1970,1,1)</f>
        <v>42167.534791666665</v>
      </c>
      <c r="T3789" s="12">
        <f>(((I3789/60)/60)/24)+DATE(1970,1,1)</f>
        <v>42196.165972222225</v>
      </c>
      <c r="U3789" s="14">
        <f>YEAR(T3789)</f>
        <v>2015</v>
      </c>
    </row>
    <row r="3790" spans="1:21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>ROUND(((E3790 / D3790)*100), 0)</f>
        <v>1</v>
      </c>
      <c r="P3790">
        <f>IF(L3790&lt;&gt;0, ROUND(E3790/L3790, 2), 0)</f>
        <v>500</v>
      </c>
      <c r="Q3790" s="5" t="str">
        <f>LEFT(N3790, SEARCH("/",N3790,1)-1)</f>
        <v>theater</v>
      </c>
      <c r="R3790" s="5" t="str">
        <f>RIGHT(N3790, LEN(N3790) - LEN(Q3790) - 1)</f>
        <v>musical</v>
      </c>
      <c r="S3790" s="11">
        <f>(((J3790/60)/60)/24)+DATE(1970,1,1)</f>
        <v>42333.695821759262</v>
      </c>
      <c r="T3790" s="12">
        <f>(((I3790/60)/60)/24)+DATE(1970,1,1)</f>
        <v>42361.679166666669</v>
      </c>
      <c r="U3790" s="14">
        <f>YEAR(T3790)</f>
        <v>2015</v>
      </c>
    </row>
    <row r="3791" spans="1:21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>ROUND(((E3791 / D3791)*100), 0)</f>
        <v>3</v>
      </c>
      <c r="P3791">
        <f>IF(L3791&lt;&gt;0, ROUND(E3791/L3791, 2), 0)</f>
        <v>29</v>
      </c>
      <c r="Q3791" s="5" t="str">
        <f>LEFT(N3791, SEARCH("/",N3791,1)-1)</f>
        <v>theater</v>
      </c>
      <c r="R3791" s="5" t="str">
        <f>RIGHT(N3791, LEN(N3791) - LEN(Q3791) - 1)</f>
        <v>musical</v>
      </c>
      <c r="S3791" s="11">
        <f>(((J3791/60)/60)/24)+DATE(1970,1,1)</f>
        <v>42138.798819444448</v>
      </c>
      <c r="T3791" s="12">
        <f>(((I3791/60)/60)/24)+DATE(1970,1,1)</f>
        <v>42170.798819444448</v>
      </c>
      <c r="U3791" s="14">
        <f>YEAR(T3791)</f>
        <v>2015</v>
      </c>
    </row>
    <row r="3792" spans="1:21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>ROUND(((E3792 / D3792)*100), 0)</f>
        <v>0</v>
      </c>
      <c r="P3792">
        <f>IF(L3792&lt;&gt;0, ROUND(E3792/L3792, 2), 0)</f>
        <v>0</v>
      </c>
      <c r="Q3792" s="5" t="str">
        <f>LEFT(N3792, SEARCH("/",N3792,1)-1)</f>
        <v>theater</v>
      </c>
      <c r="R3792" s="5" t="str">
        <f>RIGHT(N3792, LEN(N3792) - LEN(Q3792) - 1)</f>
        <v>musical</v>
      </c>
      <c r="S3792" s="11">
        <f>(((J3792/60)/60)/24)+DATE(1970,1,1)</f>
        <v>42666.666932870372</v>
      </c>
      <c r="T3792" s="12">
        <f>(((I3792/60)/60)/24)+DATE(1970,1,1)</f>
        <v>42696.708599537036</v>
      </c>
      <c r="U3792" s="14">
        <f>YEAR(T3792)</f>
        <v>2016</v>
      </c>
    </row>
    <row r="3793" spans="1:21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>ROUND(((E3793 / D3793)*100), 0)</f>
        <v>0</v>
      </c>
      <c r="P3793">
        <f>IF(L3793&lt;&gt;0, ROUND(E3793/L3793, 2), 0)</f>
        <v>0</v>
      </c>
      <c r="Q3793" s="5" t="str">
        <f>LEFT(N3793, SEARCH("/",N3793,1)-1)</f>
        <v>theater</v>
      </c>
      <c r="R3793" s="5" t="str">
        <f>RIGHT(N3793, LEN(N3793) - LEN(Q3793) - 1)</f>
        <v>musical</v>
      </c>
      <c r="S3793" s="11">
        <f>(((J3793/60)/60)/24)+DATE(1970,1,1)</f>
        <v>41766.692037037035</v>
      </c>
      <c r="T3793" s="12">
        <f>(((I3793/60)/60)/24)+DATE(1970,1,1)</f>
        <v>41826.692037037035</v>
      </c>
      <c r="U3793" s="14">
        <f>YEAR(T3793)</f>
        <v>2014</v>
      </c>
    </row>
    <row r="3794" spans="1:21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>ROUND(((E3794 / D3794)*100), 0)</f>
        <v>0</v>
      </c>
      <c r="P3794">
        <f>IF(L3794&lt;&gt;0, ROUND(E3794/L3794, 2), 0)</f>
        <v>17.5</v>
      </c>
      <c r="Q3794" s="5" t="str">
        <f>LEFT(N3794, SEARCH("/",N3794,1)-1)</f>
        <v>theater</v>
      </c>
      <c r="R3794" s="5" t="str">
        <f>RIGHT(N3794, LEN(N3794) - LEN(Q3794) - 1)</f>
        <v>musical</v>
      </c>
      <c r="S3794" s="11">
        <f>(((J3794/60)/60)/24)+DATE(1970,1,1)</f>
        <v>42170.447013888886</v>
      </c>
      <c r="T3794" s="12">
        <f>(((I3794/60)/60)/24)+DATE(1970,1,1)</f>
        <v>42200.447013888886</v>
      </c>
      <c r="U3794" s="14">
        <f>YEAR(T3794)</f>
        <v>2015</v>
      </c>
    </row>
    <row r="3795" spans="1:21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>ROUND(((E3795 / D3795)*100), 0)</f>
        <v>60</v>
      </c>
      <c r="P3795">
        <f>IF(L3795&lt;&gt;0, ROUND(E3795/L3795, 2), 0)</f>
        <v>174</v>
      </c>
      <c r="Q3795" s="5" t="str">
        <f>LEFT(N3795, SEARCH("/",N3795,1)-1)</f>
        <v>theater</v>
      </c>
      <c r="R3795" s="5" t="str">
        <f>RIGHT(N3795, LEN(N3795) - LEN(Q3795) - 1)</f>
        <v>musical</v>
      </c>
      <c r="S3795" s="11">
        <f>(((J3795/60)/60)/24)+DATE(1970,1,1)</f>
        <v>41968.938993055555</v>
      </c>
      <c r="T3795" s="12">
        <f>(((I3795/60)/60)/24)+DATE(1970,1,1)</f>
        <v>41989.938993055555</v>
      </c>
      <c r="U3795" s="14">
        <f>YEAR(T3795)</f>
        <v>2014</v>
      </c>
    </row>
    <row r="3796" spans="1:21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>ROUND(((E3796 / D3796)*100), 0)</f>
        <v>1</v>
      </c>
      <c r="P3796">
        <f>IF(L3796&lt;&gt;0, ROUND(E3796/L3796, 2), 0)</f>
        <v>50</v>
      </c>
      <c r="Q3796" s="5" t="str">
        <f>LEFT(N3796, SEARCH("/",N3796,1)-1)</f>
        <v>theater</v>
      </c>
      <c r="R3796" s="5" t="str">
        <f>RIGHT(N3796, LEN(N3796) - LEN(Q3796) - 1)</f>
        <v>musical</v>
      </c>
      <c r="S3796" s="11">
        <f>(((J3796/60)/60)/24)+DATE(1970,1,1)</f>
        <v>42132.58048611111</v>
      </c>
      <c r="T3796" s="12">
        <f>(((I3796/60)/60)/24)+DATE(1970,1,1)</f>
        <v>42162.58048611111</v>
      </c>
      <c r="U3796" s="14">
        <f>YEAR(T3796)</f>
        <v>2015</v>
      </c>
    </row>
    <row r="3797" spans="1:21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>ROUND(((E3797 / D3797)*100), 0)</f>
        <v>2</v>
      </c>
      <c r="P3797">
        <f>IF(L3797&lt;&gt;0, ROUND(E3797/L3797, 2), 0)</f>
        <v>5</v>
      </c>
      <c r="Q3797" s="5" t="str">
        <f>LEFT(N3797, SEARCH("/",N3797,1)-1)</f>
        <v>theater</v>
      </c>
      <c r="R3797" s="5" t="str">
        <f>RIGHT(N3797, LEN(N3797) - LEN(Q3797) - 1)</f>
        <v>musical</v>
      </c>
      <c r="S3797" s="11">
        <f>(((J3797/60)/60)/24)+DATE(1970,1,1)</f>
        <v>42201.436226851853</v>
      </c>
      <c r="T3797" s="12">
        <f>(((I3797/60)/60)/24)+DATE(1970,1,1)</f>
        <v>42244.9375</v>
      </c>
      <c r="U3797" s="14">
        <f>YEAR(T3797)</f>
        <v>2015</v>
      </c>
    </row>
    <row r="3798" spans="1:21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>ROUND(((E3798 / D3798)*100), 0)</f>
        <v>0</v>
      </c>
      <c r="P3798">
        <f>IF(L3798&lt;&gt;0, ROUND(E3798/L3798, 2), 0)</f>
        <v>1</v>
      </c>
      <c r="Q3798" s="5" t="str">
        <f>LEFT(N3798, SEARCH("/",N3798,1)-1)</f>
        <v>theater</v>
      </c>
      <c r="R3798" s="5" t="str">
        <f>RIGHT(N3798, LEN(N3798) - LEN(Q3798) - 1)</f>
        <v>musical</v>
      </c>
      <c r="S3798" s="11">
        <f>(((J3798/60)/60)/24)+DATE(1970,1,1)</f>
        <v>42689.029583333337</v>
      </c>
      <c r="T3798" s="12">
        <f>(((I3798/60)/60)/24)+DATE(1970,1,1)</f>
        <v>42749.029583333337</v>
      </c>
      <c r="U3798" s="14">
        <f>YEAR(T3798)</f>
        <v>2017</v>
      </c>
    </row>
    <row r="3799" spans="1:21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>ROUND(((E3799 / D3799)*100), 0)</f>
        <v>90</v>
      </c>
      <c r="P3799">
        <f>IF(L3799&lt;&gt;0, ROUND(E3799/L3799, 2), 0)</f>
        <v>145.41</v>
      </c>
      <c r="Q3799" s="5" t="str">
        <f>LEFT(N3799, SEARCH("/",N3799,1)-1)</f>
        <v>theater</v>
      </c>
      <c r="R3799" s="5" t="str">
        <f>RIGHT(N3799, LEN(N3799) - LEN(Q3799) - 1)</f>
        <v>musical</v>
      </c>
      <c r="S3799" s="11">
        <f>(((J3799/60)/60)/24)+DATE(1970,1,1)</f>
        <v>42084.881539351853</v>
      </c>
      <c r="T3799" s="12">
        <f>(((I3799/60)/60)/24)+DATE(1970,1,1)</f>
        <v>42114.881539351853</v>
      </c>
      <c r="U3799" s="14">
        <f>YEAR(T3799)</f>
        <v>2015</v>
      </c>
    </row>
    <row r="3800" spans="1:21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>ROUND(((E3800 / D3800)*100), 0)</f>
        <v>1</v>
      </c>
      <c r="P3800">
        <f>IF(L3800&lt;&gt;0, ROUND(E3800/L3800, 2), 0)</f>
        <v>205</v>
      </c>
      <c r="Q3800" s="5" t="str">
        <f>LEFT(N3800, SEARCH("/",N3800,1)-1)</f>
        <v>theater</v>
      </c>
      <c r="R3800" s="5" t="str">
        <f>RIGHT(N3800, LEN(N3800) - LEN(Q3800) - 1)</f>
        <v>musical</v>
      </c>
      <c r="S3800" s="11">
        <f>(((J3800/60)/60)/24)+DATE(1970,1,1)</f>
        <v>41831.722777777781</v>
      </c>
      <c r="T3800" s="12">
        <f>(((I3800/60)/60)/24)+DATE(1970,1,1)</f>
        <v>41861.722777777781</v>
      </c>
      <c r="U3800" s="14">
        <f>YEAR(T3800)</f>
        <v>2014</v>
      </c>
    </row>
    <row r="3801" spans="1:21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>ROUND(((E3801 / D3801)*100), 0)</f>
        <v>4</v>
      </c>
      <c r="P3801">
        <f>IF(L3801&lt;&gt;0, ROUND(E3801/L3801, 2), 0)</f>
        <v>100.5</v>
      </c>
      <c r="Q3801" s="5" t="str">
        <f>LEFT(N3801, SEARCH("/",N3801,1)-1)</f>
        <v>theater</v>
      </c>
      <c r="R3801" s="5" t="str">
        <f>RIGHT(N3801, LEN(N3801) - LEN(Q3801) - 1)</f>
        <v>musical</v>
      </c>
      <c r="S3801" s="11">
        <f>(((J3801/60)/60)/24)+DATE(1970,1,1)</f>
        <v>42410.93105324074</v>
      </c>
      <c r="T3801" s="12">
        <f>(((I3801/60)/60)/24)+DATE(1970,1,1)</f>
        <v>42440.93105324074</v>
      </c>
      <c r="U3801" s="14">
        <f>YEAR(T3801)</f>
        <v>2016</v>
      </c>
    </row>
    <row r="3802" spans="1:21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>ROUND(((E3802 / D3802)*100), 0)</f>
        <v>4</v>
      </c>
      <c r="P3802">
        <f>IF(L3802&lt;&gt;0, ROUND(E3802/L3802, 2), 0)</f>
        <v>55.06</v>
      </c>
      <c r="Q3802" s="5" t="str">
        <f>LEFT(N3802, SEARCH("/",N3802,1)-1)</f>
        <v>theater</v>
      </c>
      <c r="R3802" s="5" t="str">
        <f>RIGHT(N3802, LEN(N3802) - LEN(Q3802) - 1)</f>
        <v>musical</v>
      </c>
      <c r="S3802" s="11">
        <f>(((J3802/60)/60)/24)+DATE(1970,1,1)</f>
        <v>41982.737071759257</v>
      </c>
      <c r="T3802" s="12">
        <f>(((I3802/60)/60)/24)+DATE(1970,1,1)</f>
        <v>42015.207638888889</v>
      </c>
      <c r="U3802" s="14">
        <f>YEAR(T3802)</f>
        <v>2015</v>
      </c>
    </row>
    <row r="3803" spans="1:21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>ROUND(((E3803 / D3803)*100), 0)</f>
        <v>9</v>
      </c>
      <c r="P3803">
        <f>IF(L3803&lt;&gt;0, ROUND(E3803/L3803, 2), 0)</f>
        <v>47.33</v>
      </c>
      <c r="Q3803" s="5" t="str">
        <f>LEFT(N3803, SEARCH("/",N3803,1)-1)</f>
        <v>theater</v>
      </c>
      <c r="R3803" s="5" t="str">
        <f>RIGHT(N3803, LEN(N3803) - LEN(Q3803) - 1)</f>
        <v>musical</v>
      </c>
      <c r="S3803" s="11">
        <f>(((J3803/60)/60)/24)+DATE(1970,1,1)</f>
        <v>41975.676111111112</v>
      </c>
      <c r="T3803" s="12">
        <f>(((I3803/60)/60)/24)+DATE(1970,1,1)</f>
        <v>42006.676111111112</v>
      </c>
      <c r="U3803" s="14">
        <f>YEAR(T3803)</f>
        <v>2015</v>
      </c>
    </row>
    <row r="3804" spans="1:21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>ROUND(((E3804 / D3804)*100), 0)</f>
        <v>0</v>
      </c>
      <c r="P3804">
        <f>IF(L3804&lt;&gt;0, ROUND(E3804/L3804, 2), 0)</f>
        <v>0</v>
      </c>
      <c r="Q3804" s="5" t="str">
        <f>LEFT(N3804, SEARCH("/",N3804,1)-1)</f>
        <v>theater</v>
      </c>
      <c r="R3804" s="5" t="str">
        <f>RIGHT(N3804, LEN(N3804) - LEN(Q3804) - 1)</f>
        <v>musical</v>
      </c>
      <c r="S3804" s="11">
        <f>(((J3804/60)/60)/24)+DATE(1970,1,1)</f>
        <v>42269.126226851848</v>
      </c>
      <c r="T3804" s="12">
        <f>(((I3804/60)/60)/24)+DATE(1970,1,1)</f>
        <v>42299.126226851848</v>
      </c>
      <c r="U3804" s="14">
        <f>YEAR(T3804)</f>
        <v>2015</v>
      </c>
    </row>
    <row r="3805" spans="1:21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>ROUND(((E3805 / D3805)*100), 0)</f>
        <v>20</v>
      </c>
      <c r="P3805">
        <f>IF(L3805&lt;&gt;0, ROUND(E3805/L3805, 2), 0)</f>
        <v>58.95</v>
      </c>
      <c r="Q3805" s="5" t="str">
        <f>LEFT(N3805, SEARCH("/",N3805,1)-1)</f>
        <v>theater</v>
      </c>
      <c r="R3805" s="5" t="str">
        <f>RIGHT(N3805, LEN(N3805) - LEN(Q3805) - 1)</f>
        <v>musical</v>
      </c>
      <c r="S3805" s="11">
        <f>(((J3805/60)/60)/24)+DATE(1970,1,1)</f>
        <v>42403.971851851849</v>
      </c>
      <c r="T3805" s="12">
        <f>(((I3805/60)/60)/24)+DATE(1970,1,1)</f>
        <v>42433.971851851849</v>
      </c>
      <c r="U3805" s="14">
        <f>YEAR(T3805)</f>
        <v>2016</v>
      </c>
    </row>
    <row r="3806" spans="1:21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>ROUND(((E3806 / D3806)*100), 0)</f>
        <v>0</v>
      </c>
      <c r="P3806">
        <f>IF(L3806&lt;&gt;0, ROUND(E3806/L3806, 2), 0)</f>
        <v>0</v>
      </c>
      <c r="Q3806" s="5" t="str">
        <f>LEFT(N3806, SEARCH("/",N3806,1)-1)</f>
        <v>theater</v>
      </c>
      <c r="R3806" s="5" t="str">
        <f>RIGHT(N3806, LEN(N3806) - LEN(Q3806) - 1)</f>
        <v>musical</v>
      </c>
      <c r="S3806" s="11">
        <f>(((J3806/60)/60)/24)+DATE(1970,1,1)</f>
        <v>42527.00953703704</v>
      </c>
      <c r="T3806" s="12">
        <f>(((I3806/60)/60)/24)+DATE(1970,1,1)</f>
        <v>42582.291666666672</v>
      </c>
      <c r="U3806" s="14">
        <f>YEAR(T3806)</f>
        <v>2016</v>
      </c>
    </row>
    <row r="3807" spans="1:21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>ROUND(((E3807 / D3807)*100), 0)</f>
        <v>0</v>
      </c>
      <c r="P3807">
        <f>IF(L3807&lt;&gt;0, ROUND(E3807/L3807, 2), 0)</f>
        <v>1.5</v>
      </c>
      <c r="Q3807" s="5" t="str">
        <f>LEFT(N3807, SEARCH("/",N3807,1)-1)</f>
        <v>theater</v>
      </c>
      <c r="R3807" s="5" t="str">
        <f>RIGHT(N3807, LEN(N3807) - LEN(Q3807) - 1)</f>
        <v>musical</v>
      </c>
      <c r="S3807" s="11">
        <f>(((J3807/60)/60)/24)+DATE(1970,1,1)</f>
        <v>41849.887037037035</v>
      </c>
      <c r="T3807" s="12">
        <f>(((I3807/60)/60)/24)+DATE(1970,1,1)</f>
        <v>41909.887037037035</v>
      </c>
      <c r="U3807" s="14">
        <f>YEAR(T3807)</f>
        <v>2014</v>
      </c>
    </row>
    <row r="3808" spans="1:21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>ROUND(((E3808 / D3808)*100), 0)</f>
        <v>0</v>
      </c>
      <c r="P3808">
        <f>IF(L3808&lt;&gt;0, ROUND(E3808/L3808, 2), 0)</f>
        <v>5</v>
      </c>
      <c r="Q3808" s="5" t="str">
        <f>LEFT(N3808, SEARCH("/",N3808,1)-1)</f>
        <v>theater</v>
      </c>
      <c r="R3808" s="5" t="str">
        <f>RIGHT(N3808, LEN(N3808) - LEN(Q3808) - 1)</f>
        <v>musical</v>
      </c>
      <c r="S3808" s="11">
        <f>(((J3808/60)/60)/24)+DATE(1970,1,1)</f>
        <v>41799.259039351848</v>
      </c>
      <c r="T3808" s="12">
        <f>(((I3808/60)/60)/24)+DATE(1970,1,1)</f>
        <v>41819.259039351848</v>
      </c>
      <c r="U3808" s="14">
        <f>YEAR(T3808)</f>
        <v>2014</v>
      </c>
    </row>
    <row r="3809" spans="1:21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>ROUND(((E3809 / D3809)*100), 0)</f>
        <v>30</v>
      </c>
      <c r="P3809">
        <f>IF(L3809&lt;&gt;0, ROUND(E3809/L3809, 2), 0)</f>
        <v>50.56</v>
      </c>
      <c r="Q3809" s="5" t="str">
        <f>LEFT(N3809, SEARCH("/",N3809,1)-1)</f>
        <v>theater</v>
      </c>
      <c r="R3809" s="5" t="str">
        <f>RIGHT(N3809, LEN(N3809) - LEN(Q3809) - 1)</f>
        <v>musical</v>
      </c>
      <c r="S3809" s="11">
        <f>(((J3809/60)/60)/24)+DATE(1970,1,1)</f>
        <v>42090.909016203703</v>
      </c>
      <c r="T3809" s="12">
        <f>(((I3809/60)/60)/24)+DATE(1970,1,1)</f>
        <v>42097.909016203703</v>
      </c>
      <c r="U3809" s="14">
        <f>YEAR(T3809)</f>
        <v>2015</v>
      </c>
    </row>
    <row r="3810" spans="1:21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>ROUND(((E3810 / D3810)*100), 0)</f>
        <v>100</v>
      </c>
      <c r="P3810">
        <f>IF(L3810&lt;&gt;0, ROUND(E3810/L3810, 2), 0)</f>
        <v>41.67</v>
      </c>
      <c r="Q3810" s="5" t="str">
        <f>LEFT(N3810, SEARCH("/",N3810,1)-1)</f>
        <v>theater</v>
      </c>
      <c r="R3810" s="5" t="str">
        <f>RIGHT(N3810, LEN(N3810) - LEN(Q3810) - 1)</f>
        <v>plays</v>
      </c>
      <c r="S3810" s="11">
        <f>(((J3810/60)/60)/24)+DATE(1970,1,1)</f>
        <v>42059.453923611116</v>
      </c>
      <c r="T3810" s="12">
        <f>(((I3810/60)/60)/24)+DATE(1970,1,1)</f>
        <v>42119.412256944444</v>
      </c>
      <c r="U3810" s="14">
        <f>YEAR(T3810)</f>
        <v>2015</v>
      </c>
    </row>
    <row r="3811" spans="1:21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>ROUND(((E3811 / D3811)*100), 0)</f>
        <v>101</v>
      </c>
      <c r="P3811">
        <f>IF(L3811&lt;&gt;0, ROUND(E3811/L3811, 2), 0)</f>
        <v>53.29</v>
      </c>
      <c r="Q3811" s="5" t="str">
        <f>LEFT(N3811, SEARCH("/",N3811,1)-1)</f>
        <v>theater</v>
      </c>
      <c r="R3811" s="5" t="str">
        <f>RIGHT(N3811, LEN(N3811) - LEN(Q3811) - 1)</f>
        <v>plays</v>
      </c>
      <c r="S3811" s="11">
        <f>(((J3811/60)/60)/24)+DATE(1970,1,1)</f>
        <v>41800.526701388888</v>
      </c>
      <c r="T3811" s="12">
        <f>(((I3811/60)/60)/24)+DATE(1970,1,1)</f>
        <v>41850.958333333336</v>
      </c>
      <c r="U3811" s="14">
        <f>YEAR(T3811)</f>
        <v>2014</v>
      </c>
    </row>
    <row r="3812" spans="1:21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>ROUND(((E3812 / D3812)*100), 0)</f>
        <v>122</v>
      </c>
      <c r="P3812">
        <f>IF(L3812&lt;&gt;0, ROUND(E3812/L3812, 2), 0)</f>
        <v>70.23</v>
      </c>
      <c r="Q3812" s="5" t="str">
        <f>LEFT(N3812, SEARCH("/",N3812,1)-1)</f>
        <v>theater</v>
      </c>
      <c r="R3812" s="5" t="str">
        <f>RIGHT(N3812, LEN(N3812) - LEN(Q3812) - 1)</f>
        <v>plays</v>
      </c>
      <c r="S3812" s="11">
        <f>(((J3812/60)/60)/24)+DATE(1970,1,1)</f>
        <v>42054.849050925928</v>
      </c>
      <c r="T3812" s="12">
        <f>(((I3812/60)/60)/24)+DATE(1970,1,1)</f>
        <v>42084.807384259257</v>
      </c>
      <c r="U3812" s="14">
        <f>YEAR(T3812)</f>
        <v>2015</v>
      </c>
    </row>
    <row r="3813" spans="1:21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>ROUND(((E3813 / D3813)*100), 0)</f>
        <v>330</v>
      </c>
      <c r="P3813">
        <f>IF(L3813&lt;&gt;0, ROUND(E3813/L3813, 2), 0)</f>
        <v>43.42</v>
      </c>
      <c r="Q3813" s="5" t="str">
        <f>LEFT(N3813, SEARCH("/",N3813,1)-1)</f>
        <v>theater</v>
      </c>
      <c r="R3813" s="5" t="str">
        <f>RIGHT(N3813, LEN(N3813) - LEN(Q3813) - 1)</f>
        <v>plays</v>
      </c>
      <c r="S3813" s="11">
        <f>(((J3813/60)/60)/24)+DATE(1970,1,1)</f>
        <v>42487.62700231481</v>
      </c>
      <c r="T3813" s="12">
        <f>(((I3813/60)/60)/24)+DATE(1970,1,1)</f>
        <v>42521.458333333328</v>
      </c>
      <c r="U3813" s="14">
        <f>YEAR(T3813)</f>
        <v>2016</v>
      </c>
    </row>
    <row r="3814" spans="1:21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>ROUND(((E3814 / D3814)*100), 0)</f>
        <v>110</v>
      </c>
      <c r="P3814">
        <f>IF(L3814&lt;&gt;0, ROUND(E3814/L3814, 2), 0)</f>
        <v>199.18</v>
      </c>
      <c r="Q3814" s="5" t="str">
        <f>LEFT(N3814, SEARCH("/",N3814,1)-1)</f>
        <v>theater</v>
      </c>
      <c r="R3814" s="5" t="str">
        <f>RIGHT(N3814, LEN(N3814) - LEN(Q3814) - 1)</f>
        <v>plays</v>
      </c>
      <c r="S3814" s="11">
        <f>(((J3814/60)/60)/24)+DATE(1970,1,1)</f>
        <v>42109.751250000001</v>
      </c>
      <c r="T3814" s="12">
        <f>(((I3814/60)/60)/24)+DATE(1970,1,1)</f>
        <v>42156.165972222225</v>
      </c>
      <c r="U3814" s="14">
        <f>YEAR(T3814)</f>
        <v>2015</v>
      </c>
    </row>
    <row r="3815" spans="1:21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>ROUND(((E3815 / D3815)*100), 0)</f>
        <v>101</v>
      </c>
      <c r="P3815">
        <f>IF(L3815&lt;&gt;0, ROUND(E3815/L3815, 2), 0)</f>
        <v>78.52</v>
      </c>
      <c r="Q3815" s="5" t="str">
        <f>LEFT(N3815, SEARCH("/",N3815,1)-1)</f>
        <v>theater</v>
      </c>
      <c r="R3815" s="5" t="str">
        <f>RIGHT(N3815, LEN(N3815) - LEN(Q3815) - 1)</f>
        <v>plays</v>
      </c>
      <c r="S3815" s="11">
        <f>(((J3815/60)/60)/24)+DATE(1970,1,1)</f>
        <v>42497.275706018518</v>
      </c>
      <c r="T3815" s="12">
        <f>(((I3815/60)/60)/24)+DATE(1970,1,1)</f>
        <v>42535.904861111107</v>
      </c>
      <c r="U3815" s="14">
        <f>YEAR(T3815)</f>
        <v>2016</v>
      </c>
    </row>
    <row r="3816" spans="1:21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>ROUND(((E3816 / D3816)*100), 0)</f>
        <v>140</v>
      </c>
      <c r="P3816">
        <f>IF(L3816&lt;&gt;0, ROUND(E3816/L3816, 2), 0)</f>
        <v>61.82</v>
      </c>
      <c r="Q3816" s="5" t="str">
        <f>LEFT(N3816, SEARCH("/",N3816,1)-1)</f>
        <v>theater</v>
      </c>
      <c r="R3816" s="5" t="str">
        <f>RIGHT(N3816, LEN(N3816) - LEN(Q3816) - 1)</f>
        <v>plays</v>
      </c>
      <c r="S3816" s="11">
        <f>(((J3816/60)/60)/24)+DATE(1970,1,1)</f>
        <v>42058.904074074075</v>
      </c>
      <c r="T3816" s="12">
        <f>(((I3816/60)/60)/24)+DATE(1970,1,1)</f>
        <v>42095.165972222225</v>
      </c>
      <c r="U3816" s="14">
        <f>YEAR(T3816)</f>
        <v>2015</v>
      </c>
    </row>
    <row r="3817" spans="1:21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>ROUND(((E3817 / D3817)*100), 0)</f>
        <v>100</v>
      </c>
      <c r="P3817">
        <f>IF(L3817&lt;&gt;0, ROUND(E3817/L3817, 2), 0)</f>
        <v>50</v>
      </c>
      <c r="Q3817" s="5" t="str">
        <f>LEFT(N3817, SEARCH("/",N3817,1)-1)</f>
        <v>theater</v>
      </c>
      <c r="R3817" s="5" t="str">
        <f>RIGHT(N3817, LEN(N3817) - LEN(Q3817) - 1)</f>
        <v>plays</v>
      </c>
      <c r="S3817" s="11">
        <f>(((J3817/60)/60)/24)+DATE(1970,1,1)</f>
        <v>42207.259918981479</v>
      </c>
      <c r="T3817" s="12">
        <f>(((I3817/60)/60)/24)+DATE(1970,1,1)</f>
        <v>42236.958333333328</v>
      </c>
      <c r="U3817" s="14">
        <f>YEAR(T3817)</f>
        <v>2015</v>
      </c>
    </row>
    <row r="3818" spans="1:21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>ROUND(((E3818 / D3818)*100), 0)</f>
        <v>119</v>
      </c>
      <c r="P3818">
        <f>IF(L3818&lt;&gt;0, ROUND(E3818/L3818, 2), 0)</f>
        <v>48.34</v>
      </c>
      <c r="Q3818" s="5" t="str">
        <f>LEFT(N3818, SEARCH("/",N3818,1)-1)</f>
        <v>theater</v>
      </c>
      <c r="R3818" s="5" t="str">
        <f>RIGHT(N3818, LEN(N3818) - LEN(Q3818) - 1)</f>
        <v>plays</v>
      </c>
      <c r="S3818" s="11">
        <f>(((J3818/60)/60)/24)+DATE(1970,1,1)</f>
        <v>41807.690081018518</v>
      </c>
      <c r="T3818" s="12">
        <f>(((I3818/60)/60)/24)+DATE(1970,1,1)</f>
        <v>41837.690081018518</v>
      </c>
      <c r="U3818" s="14">
        <f>YEAR(T3818)</f>
        <v>2014</v>
      </c>
    </row>
    <row r="3819" spans="1:21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>ROUND(((E3819 / D3819)*100), 0)</f>
        <v>107</v>
      </c>
      <c r="P3819">
        <f>IF(L3819&lt;&gt;0, ROUND(E3819/L3819, 2), 0)</f>
        <v>107.25</v>
      </c>
      <c r="Q3819" s="5" t="str">
        <f>LEFT(N3819, SEARCH("/",N3819,1)-1)</f>
        <v>theater</v>
      </c>
      <c r="R3819" s="5" t="str">
        <f>RIGHT(N3819, LEN(N3819) - LEN(Q3819) - 1)</f>
        <v>plays</v>
      </c>
      <c r="S3819" s="11">
        <f>(((J3819/60)/60)/24)+DATE(1970,1,1)</f>
        <v>42284.69694444444</v>
      </c>
      <c r="T3819" s="12">
        <f>(((I3819/60)/60)/24)+DATE(1970,1,1)</f>
        <v>42301.165972222225</v>
      </c>
      <c r="U3819" s="14">
        <f>YEAR(T3819)</f>
        <v>2015</v>
      </c>
    </row>
    <row r="3820" spans="1:21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>ROUND(((E3820 / D3820)*100), 0)</f>
        <v>228</v>
      </c>
      <c r="P3820">
        <f>IF(L3820&lt;&gt;0, ROUND(E3820/L3820, 2), 0)</f>
        <v>57</v>
      </c>
      <c r="Q3820" s="5" t="str">
        <f>LEFT(N3820, SEARCH("/",N3820,1)-1)</f>
        <v>theater</v>
      </c>
      <c r="R3820" s="5" t="str">
        <f>RIGHT(N3820, LEN(N3820) - LEN(Q3820) - 1)</f>
        <v>plays</v>
      </c>
      <c r="S3820" s="11">
        <f>(((J3820/60)/60)/24)+DATE(1970,1,1)</f>
        <v>42045.84238425926</v>
      </c>
      <c r="T3820" s="12">
        <f>(((I3820/60)/60)/24)+DATE(1970,1,1)</f>
        <v>42075.800717592589</v>
      </c>
      <c r="U3820" s="14">
        <f>YEAR(T3820)</f>
        <v>2015</v>
      </c>
    </row>
    <row r="3821" spans="1:21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>ROUND(((E3821 / D3821)*100), 0)</f>
        <v>106</v>
      </c>
      <c r="P3821">
        <f>IF(L3821&lt;&gt;0, ROUND(E3821/L3821, 2), 0)</f>
        <v>40.92</v>
      </c>
      <c r="Q3821" s="5" t="str">
        <f>LEFT(N3821, SEARCH("/",N3821,1)-1)</f>
        <v>theater</v>
      </c>
      <c r="R3821" s="5" t="str">
        <f>RIGHT(N3821, LEN(N3821) - LEN(Q3821) - 1)</f>
        <v>plays</v>
      </c>
      <c r="S3821" s="11">
        <f>(((J3821/60)/60)/24)+DATE(1970,1,1)</f>
        <v>42184.209537037037</v>
      </c>
      <c r="T3821" s="12">
        <f>(((I3821/60)/60)/24)+DATE(1970,1,1)</f>
        <v>42202.876388888893</v>
      </c>
      <c r="U3821" s="14">
        <f>YEAR(T3821)</f>
        <v>2015</v>
      </c>
    </row>
    <row r="3822" spans="1:21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>ROUND(((E3822 / D3822)*100), 0)</f>
        <v>143</v>
      </c>
      <c r="P3822">
        <f>IF(L3822&lt;&gt;0, ROUND(E3822/L3822, 2), 0)</f>
        <v>21.5</v>
      </c>
      <c r="Q3822" s="5" t="str">
        <f>LEFT(N3822, SEARCH("/",N3822,1)-1)</f>
        <v>theater</v>
      </c>
      <c r="R3822" s="5" t="str">
        <f>RIGHT(N3822, LEN(N3822) - LEN(Q3822) - 1)</f>
        <v>plays</v>
      </c>
      <c r="S3822" s="11">
        <f>(((J3822/60)/60)/24)+DATE(1970,1,1)</f>
        <v>42160.651817129634</v>
      </c>
      <c r="T3822" s="12">
        <f>(((I3822/60)/60)/24)+DATE(1970,1,1)</f>
        <v>42190.651817129634</v>
      </c>
      <c r="U3822" s="14">
        <f>YEAR(T3822)</f>
        <v>2015</v>
      </c>
    </row>
    <row r="3823" spans="1:21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>ROUND(((E3823 / D3823)*100), 0)</f>
        <v>105</v>
      </c>
      <c r="P3823">
        <f>IF(L3823&lt;&gt;0, ROUND(E3823/L3823, 2), 0)</f>
        <v>79.540000000000006</v>
      </c>
      <c r="Q3823" s="5" t="str">
        <f>LEFT(N3823, SEARCH("/",N3823,1)-1)</f>
        <v>theater</v>
      </c>
      <c r="R3823" s="5" t="str">
        <f>RIGHT(N3823, LEN(N3823) - LEN(Q3823) - 1)</f>
        <v>plays</v>
      </c>
      <c r="S3823" s="11">
        <f>(((J3823/60)/60)/24)+DATE(1970,1,1)</f>
        <v>42341.180636574078</v>
      </c>
      <c r="T3823" s="12">
        <f>(((I3823/60)/60)/24)+DATE(1970,1,1)</f>
        <v>42373.180636574078</v>
      </c>
      <c r="U3823" s="14">
        <f>YEAR(T3823)</f>
        <v>2016</v>
      </c>
    </row>
    <row r="3824" spans="1:21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>ROUND(((E3824 / D3824)*100), 0)</f>
        <v>110</v>
      </c>
      <c r="P3824">
        <f>IF(L3824&lt;&gt;0, ROUND(E3824/L3824, 2), 0)</f>
        <v>72.38</v>
      </c>
      <c r="Q3824" s="5" t="str">
        <f>LEFT(N3824, SEARCH("/",N3824,1)-1)</f>
        <v>theater</v>
      </c>
      <c r="R3824" s="5" t="str">
        <f>RIGHT(N3824, LEN(N3824) - LEN(Q3824) - 1)</f>
        <v>plays</v>
      </c>
      <c r="S3824" s="11">
        <f>(((J3824/60)/60)/24)+DATE(1970,1,1)</f>
        <v>42329.838159722218</v>
      </c>
      <c r="T3824" s="12">
        <f>(((I3824/60)/60)/24)+DATE(1970,1,1)</f>
        <v>42388.957638888889</v>
      </c>
      <c r="U3824" s="14">
        <f>YEAR(T3824)</f>
        <v>2016</v>
      </c>
    </row>
    <row r="3825" spans="1:21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>ROUND(((E3825 / D3825)*100), 0)</f>
        <v>106</v>
      </c>
      <c r="P3825">
        <f>IF(L3825&lt;&gt;0, ROUND(E3825/L3825, 2), 0)</f>
        <v>64.63</v>
      </c>
      <c r="Q3825" s="5" t="str">
        <f>LEFT(N3825, SEARCH("/",N3825,1)-1)</f>
        <v>theater</v>
      </c>
      <c r="R3825" s="5" t="str">
        <f>RIGHT(N3825, LEN(N3825) - LEN(Q3825) - 1)</f>
        <v>plays</v>
      </c>
      <c r="S3825" s="11">
        <f>(((J3825/60)/60)/24)+DATE(1970,1,1)</f>
        <v>42170.910231481481</v>
      </c>
      <c r="T3825" s="12">
        <f>(((I3825/60)/60)/24)+DATE(1970,1,1)</f>
        <v>42205.165972222225</v>
      </c>
      <c r="U3825" s="14">
        <f>YEAR(T3825)</f>
        <v>2015</v>
      </c>
    </row>
    <row r="3826" spans="1:21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>ROUND(((E3826 / D3826)*100), 0)</f>
        <v>108</v>
      </c>
      <c r="P3826">
        <f>IF(L3826&lt;&gt;0, ROUND(E3826/L3826, 2), 0)</f>
        <v>38.57</v>
      </c>
      <c r="Q3826" s="5" t="str">
        <f>LEFT(N3826, SEARCH("/",N3826,1)-1)</f>
        <v>theater</v>
      </c>
      <c r="R3826" s="5" t="str">
        <f>RIGHT(N3826, LEN(N3826) - LEN(Q3826) - 1)</f>
        <v>plays</v>
      </c>
      <c r="S3826" s="11">
        <f>(((J3826/60)/60)/24)+DATE(1970,1,1)</f>
        <v>42571.626192129625</v>
      </c>
      <c r="T3826" s="12">
        <f>(((I3826/60)/60)/24)+DATE(1970,1,1)</f>
        <v>42583.570138888885</v>
      </c>
      <c r="U3826" s="14">
        <f>YEAR(T3826)</f>
        <v>2016</v>
      </c>
    </row>
    <row r="3827" spans="1:21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>ROUND(((E3827 / D3827)*100), 0)</f>
        <v>105</v>
      </c>
      <c r="P3827">
        <f>IF(L3827&lt;&gt;0, ROUND(E3827/L3827, 2), 0)</f>
        <v>107.57</v>
      </c>
      <c r="Q3827" s="5" t="str">
        <f>LEFT(N3827, SEARCH("/",N3827,1)-1)</f>
        <v>theater</v>
      </c>
      <c r="R3827" s="5" t="str">
        <f>RIGHT(N3827, LEN(N3827) - LEN(Q3827) - 1)</f>
        <v>plays</v>
      </c>
      <c r="S3827" s="11">
        <f>(((J3827/60)/60)/24)+DATE(1970,1,1)</f>
        <v>42151.069606481484</v>
      </c>
      <c r="T3827" s="12">
        <f>(((I3827/60)/60)/24)+DATE(1970,1,1)</f>
        <v>42172.069606481484</v>
      </c>
      <c r="U3827" s="14">
        <f>YEAR(T3827)</f>
        <v>2015</v>
      </c>
    </row>
    <row r="3828" spans="1:21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>ROUND(((E3828 / D3828)*100), 0)</f>
        <v>119</v>
      </c>
      <c r="P3828">
        <f>IF(L3828&lt;&gt;0, ROUND(E3828/L3828, 2), 0)</f>
        <v>27.5</v>
      </c>
      <c r="Q3828" s="5" t="str">
        <f>LEFT(N3828, SEARCH("/",N3828,1)-1)</f>
        <v>theater</v>
      </c>
      <c r="R3828" s="5" t="str">
        <f>RIGHT(N3828, LEN(N3828) - LEN(Q3828) - 1)</f>
        <v>plays</v>
      </c>
      <c r="S3828" s="11">
        <f>(((J3828/60)/60)/24)+DATE(1970,1,1)</f>
        <v>42101.423541666663</v>
      </c>
      <c r="T3828" s="12">
        <f>(((I3828/60)/60)/24)+DATE(1970,1,1)</f>
        <v>42131.423541666663</v>
      </c>
      <c r="U3828" s="14">
        <f>YEAR(T3828)</f>
        <v>2015</v>
      </c>
    </row>
    <row r="3829" spans="1:21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>ROUND(((E3829 / D3829)*100), 0)</f>
        <v>153</v>
      </c>
      <c r="P3829">
        <f>IF(L3829&lt;&gt;0, ROUND(E3829/L3829, 2), 0)</f>
        <v>70.459999999999994</v>
      </c>
      <c r="Q3829" s="5" t="str">
        <f>LEFT(N3829, SEARCH("/",N3829,1)-1)</f>
        <v>theater</v>
      </c>
      <c r="R3829" s="5" t="str">
        <f>RIGHT(N3829, LEN(N3829) - LEN(Q3829) - 1)</f>
        <v>plays</v>
      </c>
      <c r="S3829" s="11">
        <f>(((J3829/60)/60)/24)+DATE(1970,1,1)</f>
        <v>42034.928252314814</v>
      </c>
      <c r="T3829" s="12">
        <f>(((I3829/60)/60)/24)+DATE(1970,1,1)</f>
        <v>42090</v>
      </c>
      <c r="U3829" s="14">
        <f>YEAR(T3829)</f>
        <v>2015</v>
      </c>
    </row>
    <row r="3830" spans="1:21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>ROUND(((E3830 / D3830)*100), 0)</f>
        <v>100</v>
      </c>
      <c r="P3830">
        <f>IF(L3830&lt;&gt;0, ROUND(E3830/L3830, 2), 0)</f>
        <v>178.57</v>
      </c>
      <c r="Q3830" s="5" t="str">
        <f>LEFT(N3830, SEARCH("/",N3830,1)-1)</f>
        <v>theater</v>
      </c>
      <c r="R3830" s="5" t="str">
        <f>RIGHT(N3830, LEN(N3830) - LEN(Q3830) - 1)</f>
        <v>plays</v>
      </c>
      <c r="S3830" s="11">
        <f>(((J3830/60)/60)/24)+DATE(1970,1,1)</f>
        <v>41944.527627314819</v>
      </c>
      <c r="T3830" s="12">
        <f>(((I3830/60)/60)/24)+DATE(1970,1,1)</f>
        <v>42004.569293981483</v>
      </c>
      <c r="U3830" s="14">
        <f>YEAR(T3830)</f>
        <v>2014</v>
      </c>
    </row>
    <row r="3831" spans="1:21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>ROUND(((E3831 / D3831)*100), 0)</f>
        <v>100</v>
      </c>
      <c r="P3831">
        <f>IF(L3831&lt;&gt;0, ROUND(E3831/L3831, 2), 0)</f>
        <v>62.63</v>
      </c>
      <c r="Q3831" s="5" t="str">
        <f>LEFT(N3831, SEARCH("/",N3831,1)-1)</f>
        <v>theater</v>
      </c>
      <c r="R3831" s="5" t="str">
        <f>RIGHT(N3831, LEN(N3831) - LEN(Q3831) - 1)</f>
        <v>plays</v>
      </c>
      <c r="S3831" s="11">
        <f>(((J3831/60)/60)/24)+DATE(1970,1,1)</f>
        <v>42593.865405092598</v>
      </c>
      <c r="T3831" s="12">
        <f>(((I3831/60)/60)/24)+DATE(1970,1,1)</f>
        <v>42613.865405092598</v>
      </c>
      <c r="U3831" s="14">
        <f>YEAR(T3831)</f>
        <v>2016</v>
      </c>
    </row>
    <row r="3832" spans="1:21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>ROUND(((E3832 / D3832)*100), 0)</f>
        <v>225</v>
      </c>
      <c r="P3832">
        <f>IF(L3832&lt;&gt;0, ROUND(E3832/L3832, 2), 0)</f>
        <v>75</v>
      </c>
      <c r="Q3832" s="5" t="str">
        <f>LEFT(N3832, SEARCH("/",N3832,1)-1)</f>
        <v>theater</v>
      </c>
      <c r="R3832" s="5" t="str">
        <f>RIGHT(N3832, LEN(N3832) - LEN(Q3832) - 1)</f>
        <v>plays</v>
      </c>
      <c r="S3832" s="11">
        <f>(((J3832/60)/60)/24)+DATE(1970,1,1)</f>
        <v>42503.740868055553</v>
      </c>
      <c r="T3832" s="12">
        <f>(((I3832/60)/60)/24)+DATE(1970,1,1)</f>
        <v>42517.740868055553</v>
      </c>
      <c r="U3832" s="14">
        <f>YEAR(T3832)</f>
        <v>2016</v>
      </c>
    </row>
    <row r="3833" spans="1:21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>ROUND(((E3833 / D3833)*100), 0)</f>
        <v>106</v>
      </c>
      <c r="P3833">
        <f>IF(L3833&lt;&gt;0, ROUND(E3833/L3833, 2), 0)</f>
        <v>58.9</v>
      </c>
      <c r="Q3833" s="5" t="str">
        <f>LEFT(N3833, SEARCH("/",N3833,1)-1)</f>
        <v>theater</v>
      </c>
      <c r="R3833" s="5" t="str">
        <f>RIGHT(N3833, LEN(N3833) - LEN(Q3833) - 1)</f>
        <v>plays</v>
      </c>
      <c r="S3833" s="11">
        <f>(((J3833/60)/60)/24)+DATE(1970,1,1)</f>
        <v>41927.848900462966</v>
      </c>
      <c r="T3833" s="12">
        <f>(((I3833/60)/60)/24)+DATE(1970,1,1)</f>
        <v>41948.890567129631</v>
      </c>
      <c r="U3833" s="14">
        <f>YEAR(T3833)</f>
        <v>2014</v>
      </c>
    </row>
    <row r="3834" spans="1:21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>ROUND(((E3834 / D3834)*100), 0)</f>
        <v>105</v>
      </c>
      <c r="P3834">
        <f>IF(L3834&lt;&gt;0, ROUND(E3834/L3834, 2), 0)</f>
        <v>139.56</v>
      </c>
      <c r="Q3834" s="5" t="str">
        <f>LEFT(N3834, SEARCH("/",N3834,1)-1)</f>
        <v>theater</v>
      </c>
      <c r="R3834" s="5" t="str">
        <f>RIGHT(N3834, LEN(N3834) - LEN(Q3834) - 1)</f>
        <v>plays</v>
      </c>
      <c r="S3834" s="11">
        <f>(((J3834/60)/60)/24)+DATE(1970,1,1)</f>
        <v>42375.114988425921</v>
      </c>
      <c r="T3834" s="12">
        <f>(((I3834/60)/60)/24)+DATE(1970,1,1)</f>
        <v>42420.114988425921</v>
      </c>
      <c r="U3834" s="14">
        <f>YEAR(T3834)</f>
        <v>2016</v>
      </c>
    </row>
    <row r="3835" spans="1:21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>ROUND(((E3835 / D3835)*100), 0)</f>
        <v>117</v>
      </c>
      <c r="P3835">
        <f>IF(L3835&lt;&gt;0, ROUND(E3835/L3835, 2), 0)</f>
        <v>70</v>
      </c>
      <c r="Q3835" s="5" t="str">
        <f>LEFT(N3835, SEARCH("/",N3835,1)-1)</f>
        <v>theater</v>
      </c>
      <c r="R3835" s="5" t="str">
        <f>RIGHT(N3835, LEN(N3835) - LEN(Q3835) - 1)</f>
        <v>plays</v>
      </c>
      <c r="S3835" s="11">
        <f>(((J3835/60)/60)/24)+DATE(1970,1,1)</f>
        <v>41963.872361111105</v>
      </c>
      <c r="T3835" s="12">
        <f>(((I3835/60)/60)/24)+DATE(1970,1,1)</f>
        <v>41974.797916666663</v>
      </c>
      <c r="U3835" s="14">
        <f>YEAR(T3835)</f>
        <v>2014</v>
      </c>
    </row>
    <row r="3836" spans="1:21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>ROUND(((E3836 / D3836)*100), 0)</f>
        <v>109</v>
      </c>
      <c r="P3836">
        <f>IF(L3836&lt;&gt;0, ROUND(E3836/L3836, 2), 0)</f>
        <v>57.39</v>
      </c>
      <c r="Q3836" s="5" t="str">
        <f>LEFT(N3836, SEARCH("/",N3836,1)-1)</f>
        <v>theater</v>
      </c>
      <c r="R3836" s="5" t="str">
        <f>RIGHT(N3836, LEN(N3836) - LEN(Q3836) - 1)</f>
        <v>plays</v>
      </c>
      <c r="S3836" s="11">
        <f>(((J3836/60)/60)/24)+DATE(1970,1,1)</f>
        <v>42143.445219907408</v>
      </c>
      <c r="T3836" s="12">
        <f>(((I3836/60)/60)/24)+DATE(1970,1,1)</f>
        <v>42173.445219907408</v>
      </c>
      <c r="U3836" s="14">
        <f>YEAR(T3836)</f>
        <v>2015</v>
      </c>
    </row>
    <row r="3837" spans="1:21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>ROUND(((E3837 / D3837)*100), 0)</f>
        <v>160</v>
      </c>
      <c r="P3837">
        <f>IF(L3837&lt;&gt;0, ROUND(E3837/L3837, 2), 0)</f>
        <v>40</v>
      </c>
      <c r="Q3837" s="5" t="str">
        <f>LEFT(N3837, SEARCH("/",N3837,1)-1)</f>
        <v>theater</v>
      </c>
      <c r="R3837" s="5" t="str">
        <f>RIGHT(N3837, LEN(N3837) - LEN(Q3837) - 1)</f>
        <v>plays</v>
      </c>
      <c r="S3837" s="11">
        <f>(((J3837/60)/60)/24)+DATE(1970,1,1)</f>
        <v>42460.94222222222</v>
      </c>
      <c r="T3837" s="12">
        <f>(((I3837/60)/60)/24)+DATE(1970,1,1)</f>
        <v>42481.94222222222</v>
      </c>
      <c r="U3837" s="14">
        <f>YEAR(T3837)</f>
        <v>2016</v>
      </c>
    </row>
    <row r="3838" spans="1:21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>ROUND(((E3838 / D3838)*100), 0)</f>
        <v>113</v>
      </c>
      <c r="P3838">
        <f>IF(L3838&lt;&gt;0, ROUND(E3838/L3838, 2), 0)</f>
        <v>64.290000000000006</v>
      </c>
      <c r="Q3838" s="5" t="str">
        <f>LEFT(N3838, SEARCH("/",N3838,1)-1)</f>
        <v>theater</v>
      </c>
      <c r="R3838" s="5" t="str">
        <f>RIGHT(N3838, LEN(N3838) - LEN(Q3838) - 1)</f>
        <v>plays</v>
      </c>
      <c r="S3838" s="11">
        <f>(((J3838/60)/60)/24)+DATE(1970,1,1)</f>
        <v>42553.926527777774</v>
      </c>
      <c r="T3838" s="12">
        <f>(((I3838/60)/60)/24)+DATE(1970,1,1)</f>
        <v>42585.172916666663</v>
      </c>
      <c r="U3838" s="14">
        <f>YEAR(T3838)</f>
        <v>2016</v>
      </c>
    </row>
    <row r="3839" spans="1:21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>ROUND(((E3839 / D3839)*100), 0)</f>
        <v>102</v>
      </c>
      <c r="P3839">
        <f>IF(L3839&lt;&gt;0, ROUND(E3839/L3839, 2), 0)</f>
        <v>120.12</v>
      </c>
      <c r="Q3839" s="5" t="str">
        <f>LEFT(N3839, SEARCH("/",N3839,1)-1)</f>
        <v>theater</v>
      </c>
      <c r="R3839" s="5" t="str">
        <f>RIGHT(N3839, LEN(N3839) - LEN(Q3839) - 1)</f>
        <v>plays</v>
      </c>
      <c r="S3839" s="11">
        <f>(((J3839/60)/60)/24)+DATE(1970,1,1)</f>
        <v>42152.765717592592</v>
      </c>
      <c r="T3839" s="12">
        <f>(((I3839/60)/60)/24)+DATE(1970,1,1)</f>
        <v>42188.765717592592</v>
      </c>
      <c r="U3839" s="14">
        <f>YEAR(T3839)</f>
        <v>2015</v>
      </c>
    </row>
    <row r="3840" spans="1:21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>ROUND(((E3840 / D3840)*100), 0)</f>
        <v>101</v>
      </c>
      <c r="P3840">
        <f>IF(L3840&lt;&gt;0, ROUND(E3840/L3840, 2), 0)</f>
        <v>1008.24</v>
      </c>
      <c r="Q3840" s="5" t="str">
        <f>LEFT(N3840, SEARCH("/",N3840,1)-1)</f>
        <v>theater</v>
      </c>
      <c r="R3840" s="5" t="str">
        <f>RIGHT(N3840, LEN(N3840) - LEN(Q3840) - 1)</f>
        <v>plays</v>
      </c>
      <c r="S3840" s="11">
        <f>(((J3840/60)/60)/24)+DATE(1970,1,1)</f>
        <v>42116.710752314815</v>
      </c>
      <c r="T3840" s="12">
        <f>(((I3840/60)/60)/24)+DATE(1970,1,1)</f>
        <v>42146.710752314815</v>
      </c>
      <c r="U3840" s="14">
        <f>YEAR(T3840)</f>
        <v>2015</v>
      </c>
    </row>
    <row r="3841" spans="1:21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>ROUND(((E3841 / D3841)*100), 0)</f>
        <v>101</v>
      </c>
      <c r="P3841">
        <f>IF(L3841&lt;&gt;0, ROUND(E3841/L3841, 2), 0)</f>
        <v>63.28</v>
      </c>
      <c r="Q3841" s="5" t="str">
        <f>LEFT(N3841, SEARCH("/",N3841,1)-1)</f>
        <v>theater</v>
      </c>
      <c r="R3841" s="5" t="str">
        <f>RIGHT(N3841, LEN(N3841) - LEN(Q3841) - 1)</f>
        <v>plays</v>
      </c>
      <c r="S3841" s="11">
        <f>(((J3841/60)/60)/24)+DATE(1970,1,1)</f>
        <v>42155.142638888887</v>
      </c>
      <c r="T3841" s="12">
        <f>(((I3841/60)/60)/24)+DATE(1970,1,1)</f>
        <v>42215.142638888887</v>
      </c>
      <c r="U3841" s="14">
        <f>YEAR(T3841)</f>
        <v>2015</v>
      </c>
    </row>
    <row r="3842" spans="1:21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>ROUND(((E3842 / D3842)*100), 0)</f>
        <v>6500</v>
      </c>
      <c r="P3842">
        <f>IF(L3842&lt;&gt;0, ROUND(E3842/L3842, 2), 0)</f>
        <v>21.67</v>
      </c>
      <c r="Q3842" s="5" t="str">
        <f>LEFT(N3842, SEARCH("/",N3842,1)-1)</f>
        <v>theater</v>
      </c>
      <c r="R3842" s="5" t="str">
        <f>RIGHT(N3842, LEN(N3842) - LEN(Q3842) - 1)</f>
        <v>plays</v>
      </c>
      <c r="S3842" s="11">
        <f>(((J3842/60)/60)/24)+DATE(1970,1,1)</f>
        <v>42432.701724537037</v>
      </c>
      <c r="T3842" s="12">
        <f>(((I3842/60)/60)/24)+DATE(1970,1,1)</f>
        <v>42457.660057870366</v>
      </c>
      <c r="U3842" s="14">
        <f>YEAR(T3842)</f>
        <v>2016</v>
      </c>
    </row>
    <row r="3843" spans="1:21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>ROUND(((E3843 / D3843)*100), 0)</f>
        <v>9</v>
      </c>
      <c r="P3843">
        <f>IF(L3843&lt;&gt;0, ROUND(E3843/L3843, 2), 0)</f>
        <v>25.65</v>
      </c>
      <c r="Q3843" s="5" t="str">
        <f>LEFT(N3843, SEARCH("/",N3843,1)-1)</f>
        <v>theater</v>
      </c>
      <c r="R3843" s="5" t="str">
        <f>RIGHT(N3843, LEN(N3843) - LEN(Q3843) - 1)</f>
        <v>plays</v>
      </c>
      <c r="S3843" s="11">
        <f>(((J3843/60)/60)/24)+DATE(1970,1,1)</f>
        <v>41780.785729166666</v>
      </c>
      <c r="T3843" s="12">
        <f>(((I3843/60)/60)/24)+DATE(1970,1,1)</f>
        <v>41840.785729166666</v>
      </c>
      <c r="U3843" s="14">
        <f>YEAR(T3843)</f>
        <v>2014</v>
      </c>
    </row>
    <row r="3844" spans="1:21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>ROUND(((E3844 / D3844)*100), 0)</f>
        <v>22</v>
      </c>
      <c r="P3844">
        <f>IF(L3844&lt;&gt;0, ROUND(E3844/L3844, 2), 0)</f>
        <v>47.7</v>
      </c>
      <c r="Q3844" s="5" t="str">
        <f>LEFT(N3844, SEARCH("/",N3844,1)-1)</f>
        <v>theater</v>
      </c>
      <c r="R3844" s="5" t="str">
        <f>RIGHT(N3844, LEN(N3844) - LEN(Q3844) - 1)</f>
        <v>plays</v>
      </c>
      <c r="S3844" s="11">
        <f>(((J3844/60)/60)/24)+DATE(1970,1,1)</f>
        <v>41740.493657407409</v>
      </c>
      <c r="T3844" s="12">
        <f>(((I3844/60)/60)/24)+DATE(1970,1,1)</f>
        <v>41770.493657407409</v>
      </c>
      <c r="U3844" s="14">
        <f>YEAR(T3844)</f>
        <v>2014</v>
      </c>
    </row>
    <row r="3845" spans="1:21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>ROUND(((E3845 / D3845)*100), 0)</f>
        <v>21</v>
      </c>
      <c r="P3845">
        <f>IF(L3845&lt;&gt;0, ROUND(E3845/L3845, 2), 0)</f>
        <v>56.05</v>
      </c>
      <c r="Q3845" s="5" t="str">
        <f>LEFT(N3845, SEARCH("/",N3845,1)-1)</f>
        <v>theater</v>
      </c>
      <c r="R3845" s="5" t="str">
        <f>RIGHT(N3845, LEN(N3845) - LEN(Q3845) - 1)</f>
        <v>plays</v>
      </c>
      <c r="S3845" s="11">
        <f>(((J3845/60)/60)/24)+DATE(1970,1,1)</f>
        <v>41766.072500000002</v>
      </c>
      <c r="T3845" s="12">
        <f>(((I3845/60)/60)/24)+DATE(1970,1,1)</f>
        <v>41791.072500000002</v>
      </c>
      <c r="U3845" s="14">
        <f>YEAR(T3845)</f>
        <v>2014</v>
      </c>
    </row>
    <row r="3846" spans="1:21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>ROUND(((E3846 / D3846)*100), 0)</f>
        <v>41</v>
      </c>
      <c r="P3846">
        <f>IF(L3846&lt;&gt;0, ROUND(E3846/L3846, 2), 0)</f>
        <v>81.319999999999993</v>
      </c>
      <c r="Q3846" s="5" t="str">
        <f>LEFT(N3846, SEARCH("/",N3846,1)-1)</f>
        <v>theater</v>
      </c>
      <c r="R3846" s="5" t="str">
        <f>RIGHT(N3846, LEN(N3846) - LEN(Q3846) - 1)</f>
        <v>plays</v>
      </c>
      <c r="S3846" s="11">
        <f>(((J3846/60)/60)/24)+DATE(1970,1,1)</f>
        <v>41766.617291666669</v>
      </c>
      <c r="T3846" s="12">
        <f>(((I3846/60)/60)/24)+DATE(1970,1,1)</f>
        <v>41793.290972222225</v>
      </c>
      <c r="U3846" s="14">
        <f>YEAR(T3846)</f>
        <v>2014</v>
      </c>
    </row>
    <row r="3847" spans="1:21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>ROUND(((E3847 / D3847)*100), 0)</f>
        <v>2</v>
      </c>
      <c r="P3847">
        <f>IF(L3847&lt;&gt;0, ROUND(E3847/L3847, 2), 0)</f>
        <v>70.17</v>
      </c>
      <c r="Q3847" s="5" t="str">
        <f>LEFT(N3847, SEARCH("/",N3847,1)-1)</f>
        <v>theater</v>
      </c>
      <c r="R3847" s="5" t="str">
        <f>RIGHT(N3847, LEN(N3847) - LEN(Q3847) - 1)</f>
        <v>plays</v>
      </c>
      <c r="S3847" s="11">
        <f>(((J3847/60)/60)/24)+DATE(1970,1,1)</f>
        <v>42248.627013888887</v>
      </c>
      <c r="T3847" s="12">
        <f>(((I3847/60)/60)/24)+DATE(1970,1,1)</f>
        <v>42278.627013888887</v>
      </c>
      <c r="U3847" s="14">
        <f>YEAR(T3847)</f>
        <v>2015</v>
      </c>
    </row>
    <row r="3848" spans="1:21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>ROUND(((E3848 / D3848)*100), 0)</f>
        <v>3</v>
      </c>
      <c r="P3848">
        <f>IF(L3848&lt;&gt;0, ROUND(E3848/L3848, 2), 0)</f>
        <v>23.63</v>
      </c>
      <c r="Q3848" s="5" t="str">
        <f>LEFT(N3848, SEARCH("/",N3848,1)-1)</f>
        <v>theater</v>
      </c>
      <c r="R3848" s="5" t="str">
        <f>RIGHT(N3848, LEN(N3848) - LEN(Q3848) - 1)</f>
        <v>plays</v>
      </c>
      <c r="S3848" s="11">
        <f>(((J3848/60)/60)/24)+DATE(1970,1,1)</f>
        <v>41885.221550925926</v>
      </c>
      <c r="T3848" s="12">
        <f>(((I3848/60)/60)/24)+DATE(1970,1,1)</f>
        <v>41916.290972222225</v>
      </c>
      <c r="U3848" s="14">
        <f>YEAR(T3848)</f>
        <v>2014</v>
      </c>
    </row>
    <row r="3849" spans="1:21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>ROUND(((E3849 / D3849)*100), 0)</f>
        <v>16</v>
      </c>
      <c r="P3849">
        <f>IF(L3849&lt;&gt;0, ROUND(E3849/L3849, 2), 0)</f>
        <v>188.56</v>
      </c>
      <c r="Q3849" s="5" t="str">
        <f>LEFT(N3849, SEARCH("/",N3849,1)-1)</f>
        <v>theater</v>
      </c>
      <c r="R3849" s="5" t="str">
        <f>RIGHT(N3849, LEN(N3849) - LEN(Q3849) - 1)</f>
        <v>plays</v>
      </c>
      <c r="S3849" s="11">
        <f>(((J3849/60)/60)/24)+DATE(1970,1,1)</f>
        <v>42159.224432870367</v>
      </c>
      <c r="T3849" s="12">
        <f>(((I3849/60)/60)/24)+DATE(1970,1,1)</f>
        <v>42204.224432870367</v>
      </c>
      <c r="U3849" s="14">
        <f>YEAR(T3849)</f>
        <v>2015</v>
      </c>
    </row>
    <row r="3850" spans="1:21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>ROUND(((E3850 / D3850)*100), 0)</f>
        <v>16</v>
      </c>
      <c r="P3850">
        <f>IF(L3850&lt;&gt;0, ROUND(E3850/L3850, 2), 0)</f>
        <v>49.51</v>
      </c>
      <c r="Q3850" s="5" t="str">
        <f>LEFT(N3850, SEARCH("/",N3850,1)-1)</f>
        <v>theater</v>
      </c>
      <c r="R3850" s="5" t="str">
        <f>RIGHT(N3850, LEN(N3850) - LEN(Q3850) - 1)</f>
        <v>plays</v>
      </c>
      <c r="S3850" s="11">
        <f>(((J3850/60)/60)/24)+DATE(1970,1,1)</f>
        <v>42265.817002314812</v>
      </c>
      <c r="T3850" s="12">
        <f>(((I3850/60)/60)/24)+DATE(1970,1,1)</f>
        <v>42295.817002314812</v>
      </c>
      <c r="U3850" s="14">
        <f>YEAR(T3850)</f>
        <v>2015</v>
      </c>
    </row>
    <row r="3851" spans="1:21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>ROUND(((E3851 / D3851)*100), 0)</f>
        <v>7</v>
      </c>
      <c r="P3851">
        <f>IF(L3851&lt;&gt;0, ROUND(E3851/L3851, 2), 0)</f>
        <v>75.459999999999994</v>
      </c>
      <c r="Q3851" s="5" t="str">
        <f>LEFT(N3851, SEARCH("/",N3851,1)-1)</f>
        <v>theater</v>
      </c>
      <c r="R3851" s="5" t="str">
        <f>RIGHT(N3851, LEN(N3851) - LEN(Q3851) - 1)</f>
        <v>plays</v>
      </c>
      <c r="S3851" s="11">
        <f>(((J3851/60)/60)/24)+DATE(1970,1,1)</f>
        <v>42136.767175925925</v>
      </c>
      <c r="T3851" s="12">
        <f>(((I3851/60)/60)/24)+DATE(1970,1,1)</f>
        <v>42166.767175925925</v>
      </c>
      <c r="U3851" s="14">
        <f>YEAR(T3851)</f>
        <v>2015</v>
      </c>
    </row>
    <row r="3852" spans="1:21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>ROUND(((E3852 / D3852)*100), 0)</f>
        <v>4</v>
      </c>
      <c r="P3852">
        <f>IF(L3852&lt;&gt;0, ROUND(E3852/L3852, 2), 0)</f>
        <v>9.5</v>
      </c>
      <c r="Q3852" s="5" t="str">
        <f>LEFT(N3852, SEARCH("/",N3852,1)-1)</f>
        <v>theater</v>
      </c>
      <c r="R3852" s="5" t="str">
        <f>RIGHT(N3852, LEN(N3852) - LEN(Q3852) - 1)</f>
        <v>plays</v>
      </c>
      <c r="S3852" s="11">
        <f>(((J3852/60)/60)/24)+DATE(1970,1,1)</f>
        <v>41975.124340277776</v>
      </c>
      <c r="T3852" s="12">
        <f>(((I3852/60)/60)/24)+DATE(1970,1,1)</f>
        <v>42005.124340277776</v>
      </c>
      <c r="U3852" s="14">
        <f>YEAR(T3852)</f>
        <v>2015</v>
      </c>
    </row>
    <row r="3853" spans="1:21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>ROUND(((E3853 / D3853)*100), 0)</f>
        <v>34</v>
      </c>
      <c r="P3853">
        <f>IF(L3853&lt;&gt;0, ROUND(E3853/L3853, 2), 0)</f>
        <v>35.5</v>
      </c>
      <c r="Q3853" s="5" t="str">
        <f>LEFT(N3853, SEARCH("/",N3853,1)-1)</f>
        <v>theater</v>
      </c>
      <c r="R3853" s="5" t="str">
        <f>RIGHT(N3853, LEN(N3853) - LEN(Q3853) - 1)</f>
        <v>plays</v>
      </c>
      <c r="S3853" s="11">
        <f>(((J3853/60)/60)/24)+DATE(1970,1,1)</f>
        <v>42172.439571759256</v>
      </c>
      <c r="T3853" s="12">
        <f>(((I3853/60)/60)/24)+DATE(1970,1,1)</f>
        <v>42202.439571759256</v>
      </c>
      <c r="U3853" s="14">
        <f>YEAR(T3853)</f>
        <v>2015</v>
      </c>
    </row>
    <row r="3854" spans="1:21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>ROUND(((E3854 / D3854)*100), 0)</f>
        <v>0</v>
      </c>
      <c r="P3854">
        <f>IF(L3854&lt;&gt;0, ROUND(E3854/L3854, 2), 0)</f>
        <v>10</v>
      </c>
      <c r="Q3854" s="5" t="str">
        <f>LEFT(N3854, SEARCH("/",N3854,1)-1)</f>
        <v>theater</v>
      </c>
      <c r="R3854" s="5" t="str">
        <f>RIGHT(N3854, LEN(N3854) - LEN(Q3854) - 1)</f>
        <v>plays</v>
      </c>
      <c r="S3854" s="11">
        <f>(((J3854/60)/60)/24)+DATE(1970,1,1)</f>
        <v>42065.190694444449</v>
      </c>
      <c r="T3854" s="12">
        <f>(((I3854/60)/60)/24)+DATE(1970,1,1)</f>
        <v>42090.149027777778</v>
      </c>
      <c r="U3854" s="14">
        <f>YEAR(T3854)</f>
        <v>2015</v>
      </c>
    </row>
    <row r="3855" spans="1:21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>ROUND(((E3855 / D3855)*100), 0)</f>
        <v>0</v>
      </c>
      <c r="P3855">
        <f>IF(L3855&lt;&gt;0, ROUND(E3855/L3855, 2), 0)</f>
        <v>13</v>
      </c>
      <c r="Q3855" s="5" t="str">
        <f>LEFT(N3855, SEARCH("/",N3855,1)-1)</f>
        <v>theater</v>
      </c>
      <c r="R3855" s="5" t="str">
        <f>RIGHT(N3855, LEN(N3855) - LEN(Q3855) - 1)</f>
        <v>plays</v>
      </c>
      <c r="S3855" s="11">
        <f>(((J3855/60)/60)/24)+DATE(1970,1,1)</f>
        <v>41848.84002314815</v>
      </c>
      <c r="T3855" s="12">
        <f>(((I3855/60)/60)/24)+DATE(1970,1,1)</f>
        <v>41883.84002314815</v>
      </c>
      <c r="U3855" s="14">
        <f>YEAR(T3855)</f>
        <v>2014</v>
      </c>
    </row>
    <row r="3856" spans="1:21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>ROUND(((E3856 / D3856)*100), 0)</f>
        <v>16</v>
      </c>
      <c r="P3856">
        <f>IF(L3856&lt;&gt;0, ROUND(E3856/L3856, 2), 0)</f>
        <v>89.4</v>
      </c>
      <c r="Q3856" s="5" t="str">
        <f>LEFT(N3856, SEARCH("/",N3856,1)-1)</f>
        <v>theater</v>
      </c>
      <c r="R3856" s="5" t="str">
        <f>RIGHT(N3856, LEN(N3856) - LEN(Q3856) - 1)</f>
        <v>plays</v>
      </c>
      <c r="S3856" s="11">
        <f>(((J3856/60)/60)/24)+DATE(1970,1,1)</f>
        <v>42103.884930555556</v>
      </c>
      <c r="T3856" s="12">
        <f>(((I3856/60)/60)/24)+DATE(1970,1,1)</f>
        <v>42133.884930555556</v>
      </c>
      <c r="U3856" s="14">
        <f>YEAR(T3856)</f>
        <v>2015</v>
      </c>
    </row>
    <row r="3857" spans="1:21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>ROUND(((E3857 / D3857)*100), 0)</f>
        <v>3</v>
      </c>
      <c r="P3857">
        <f>IF(L3857&lt;&gt;0, ROUND(E3857/L3857, 2), 0)</f>
        <v>25</v>
      </c>
      <c r="Q3857" s="5" t="str">
        <f>LEFT(N3857, SEARCH("/",N3857,1)-1)</f>
        <v>theater</v>
      </c>
      <c r="R3857" s="5" t="str">
        <f>RIGHT(N3857, LEN(N3857) - LEN(Q3857) - 1)</f>
        <v>plays</v>
      </c>
      <c r="S3857" s="11">
        <f>(((J3857/60)/60)/24)+DATE(1970,1,1)</f>
        <v>42059.970729166671</v>
      </c>
      <c r="T3857" s="12">
        <f>(((I3857/60)/60)/24)+DATE(1970,1,1)</f>
        <v>42089.929062499999</v>
      </c>
      <c r="U3857" s="14">
        <f>YEAR(T3857)</f>
        <v>2015</v>
      </c>
    </row>
    <row r="3858" spans="1:21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>ROUND(((E3858 / D3858)*100), 0)</f>
        <v>0</v>
      </c>
      <c r="P3858">
        <f>IF(L3858&lt;&gt;0, ROUND(E3858/L3858, 2), 0)</f>
        <v>1</v>
      </c>
      <c r="Q3858" s="5" t="str">
        <f>LEFT(N3858, SEARCH("/",N3858,1)-1)</f>
        <v>theater</v>
      </c>
      <c r="R3858" s="5" t="str">
        <f>RIGHT(N3858, LEN(N3858) - LEN(Q3858) - 1)</f>
        <v>plays</v>
      </c>
      <c r="S3858" s="11">
        <f>(((J3858/60)/60)/24)+DATE(1970,1,1)</f>
        <v>42041.743090277778</v>
      </c>
      <c r="T3858" s="12">
        <f>(((I3858/60)/60)/24)+DATE(1970,1,1)</f>
        <v>42071.701423611114</v>
      </c>
      <c r="U3858" s="14">
        <f>YEAR(T3858)</f>
        <v>2015</v>
      </c>
    </row>
    <row r="3859" spans="1:21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>ROUND(((E3859 / D3859)*100), 0)</f>
        <v>5</v>
      </c>
      <c r="P3859">
        <f>IF(L3859&lt;&gt;0, ROUND(E3859/L3859, 2), 0)</f>
        <v>65</v>
      </c>
      <c r="Q3859" s="5" t="str">
        <f>LEFT(N3859, SEARCH("/",N3859,1)-1)</f>
        <v>theater</v>
      </c>
      <c r="R3859" s="5" t="str">
        <f>RIGHT(N3859, LEN(N3859) - LEN(Q3859) - 1)</f>
        <v>plays</v>
      </c>
      <c r="S3859" s="11">
        <f>(((J3859/60)/60)/24)+DATE(1970,1,1)</f>
        <v>41829.73715277778</v>
      </c>
      <c r="T3859" s="12">
        <f>(((I3859/60)/60)/24)+DATE(1970,1,1)</f>
        <v>41852.716666666667</v>
      </c>
      <c r="U3859" s="14">
        <f>YEAR(T3859)</f>
        <v>2014</v>
      </c>
    </row>
    <row r="3860" spans="1:21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>ROUND(((E3860 / D3860)*100), 0)</f>
        <v>2</v>
      </c>
      <c r="P3860">
        <f>IF(L3860&lt;&gt;0, ROUND(E3860/L3860, 2), 0)</f>
        <v>10</v>
      </c>
      <c r="Q3860" s="5" t="str">
        <f>LEFT(N3860, SEARCH("/",N3860,1)-1)</f>
        <v>theater</v>
      </c>
      <c r="R3860" s="5" t="str">
        <f>RIGHT(N3860, LEN(N3860) - LEN(Q3860) - 1)</f>
        <v>plays</v>
      </c>
      <c r="S3860" s="11">
        <f>(((J3860/60)/60)/24)+DATE(1970,1,1)</f>
        <v>42128.431064814817</v>
      </c>
      <c r="T3860" s="12">
        <f>(((I3860/60)/60)/24)+DATE(1970,1,1)</f>
        <v>42146.875</v>
      </c>
      <c r="U3860" s="14">
        <f>YEAR(T3860)</f>
        <v>2015</v>
      </c>
    </row>
    <row r="3861" spans="1:21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>ROUND(((E3861 / D3861)*100), 0)</f>
        <v>0</v>
      </c>
      <c r="P3861">
        <f>IF(L3861&lt;&gt;0, ROUND(E3861/L3861, 2), 0)</f>
        <v>1</v>
      </c>
      <c r="Q3861" s="5" t="str">
        <f>LEFT(N3861, SEARCH("/",N3861,1)-1)</f>
        <v>theater</v>
      </c>
      <c r="R3861" s="5" t="str">
        <f>RIGHT(N3861, LEN(N3861) - LEN(Q3861) - 1)</f>
        <v>plays</v>
      </c>
      <c r="S3861" s="11">
        <f>(((J3861/60)/60)/24)+DATE(1970,1,1)</f>
        <v>41789.893599537041</v>
      </c>
      <c r="T3861" s="12">
        <f>(((I3861/60)/60)/24)+DATE(1970,1,1)</f>
        <v>41815.875</v>
      </c>
      <c r="U3861" s="14">
        <f>YEAR(T3861)</f>
        <v>2014</v>
      </c>
    </row>
    <row r="3862" spans="1:21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>ROUND(((E3862 / D3862)*100), 0)</f>
        <v>18</v>
      </c>
      <c r="P3862">
        <f>IF(L3862&lt;&gt;0, ROUND(E3862/L3862, 2), 0)</f>
        <v>81.540000000000006</v>
      </c>
      <c r="Q3862" s="5" t="str">
        <f>LEFT(N3862, SEARCH("/",N3862,1)-1)</f>
        <v>theater</v>
      </c>
      <c r="R3862" s="5" t="str">
        <f>RIGHT(N3862, LEN(N3862) - LEN(Q3862) - 1)</f>
        <v>plays</v>
      </c>
      <c r="S3862" s="11">
        <f>(((J3862/60)/60)/24)+DATE(1970,1,1)</f>
        <v>41833.660995370366</v>
      </c>
      <c r="T3862" s="12">
        <f>(((I3862/60)/60)/24)+DATE(1970,1,1)</f>
        <v>41863.660995370366</v>
      </c>
      <c r="U3862" s="14">
        <f>YEAR(T3862)</f>
        <v>2014</v>
      </c>
    </row>
    <row r="3863" spans="1:21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>ROUND(((E3863 / D3863)*100), 0)</f>
        <v>5</v>
      </c>
      <c r="P3863">
        <f>IF(L3863&lt;&gt;0, ROUND(E3863/L3863, 2), 0)</f>
        <v>100</v>
      </c>
      <c r="Q3863" s="5" t="str">
        <f>LEFT(N3863, SEARCH("/",N3863,1)-1)</f>
        <v>theater</v>
      </c>
      <c r="R3863" s="5" t="str">
        <f>RIGHT(N3863, LEN(N3863) - LEN(Q3863) - 1)</f>
        <v>plays</v>
      </c>
      <c r="S3863" s="11">
        <f>(((J3863/60)/60)/24)+DATE(1970,1,1)</f>
        <v>41914.590011574073</v>
      </c>
      <c r="T3863" s="12">
        <f>(((I3863/60)/60)/24)+DATE(1970,1,1)</f>
        <v>41955.907638888893</v>
      </c>
      <c r="U3863" s="14">
        <f>YEAR(T3863)</f>
        <v>2014</v>
      </c>
    </row>
    <row r="3864" spans="1:21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>ROUND(((E3864 / D3864)*100), 0)</f>
        <v>0</v>
      </c>
      <c r="P3864">
        <f>IF(L3864&lt;&gt;0, ROUND(E3864/L3864, 2), 0)</f>
        <v>1</v>
      </c>
      <c r="Q3864" s="5" t="str">
        <f>LEFT(N3864, SEARCH("/",N3864,1)-1)</f>
        <v>theater</v>
      </c>
      <c r="R3864" s="5" t="str">
        <f>RIGHT(N3864, LEN(N3864) - LEN(Q3864) - 1)</f>
        <v>plays</v>
      </c>
      <c r="S3864" s="11">
        <f>(((J3864/60)/60)/24)+DATE(1970,1,1)</f>
        <v>42611.261064814811</v>
      </c>
      <c r="T3864" s="12">
        <f>(((I3864/60)/60)/24)+DATE(1970,1,1)</f>
        <v>42625.707638888889</v>
      </c>
      <c r="U3864" s="14">
        <f>YEAR(T3864)</f>
        <v>2016</v>
      </c>
    </row>
    <row r="3865" spans="1:21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>ROUND(((E3865 / D3865)*100), 0)</f>
        <v>0</v>
      </c>
      <c r="P3865">
        <f>IF(L3865&lt;&gt;0, ROUND(E3865/L3865, 2), 0)</f>
        <v>0</v>
      </c>
      <c r="Q3865" s="5" t="str">
        <f>LEFT(N3865, SEARCH("/",N3865,1)-1)</f>
        <v>theater</v>
      </c>
      <c r="R3865" s="5" t="str">
        <f>RIGHT(N3865, LEN(N3865) - LEN(Q3865) - 1)</f>
        <v>plays</v>
      </c>
      <c r="S3865" s="11">
        <f>(((J3865/60)/60)/24)+DATE(1970,1,1)</f>
        <v>42253.633159722223</v>
      </c>
      <c r="T3865" s="12">
        <f>(((I3865/60)/60)/24)+DATE(1970,1,1)</f>
        <v>42313.674826388888</v>
      </c>
      <c r="U3865" s="14">
        <f>YEAR(T3865)</f>
        <v>2015</v>
      </c>
    </row>
    <row r="3866" spans="1:21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>ROUND(((E3866 / D3866)*100), 0)</f>
        <v>1</v>
      </c>
      <c r="P3866">
        <f>IF(L3866&lt;&gt;0, ROUND(E3866/L3866, 2), 0)</f>
        <v>20</v>
      </c>
      <c r="Q3866" s="5" t="str">
        <f>LEFT(N3866, SEARCH("/",N3866,1)-1)</f>
        <v>theater</v>
      </c>
      <c r="R3866" s="5" t="str">
        <f>RIGHT(N3866, LEN(N3866) - LEN(Q3866) - 1)</f>
        <v>plays</v>
      </c>
      <c r="S3866" s="11">
        <f>(((J3866/60)/60)/24)+DATE(1970,1,1)</f>
        <v>42295.891828703709</v>
      </c>
      <c r="T3866" s="12">
        <f>(((I3866/60)/60)/24)+DATE(1970,1,1)</f>
        <v>42325.933495370366</v>
      </c>
      <c r="U3866" s="14">
        <f>YEAR(T3866)</f>
        <v>2015</v>
      </c>
    </row>
    <row r="3867" spans="1:21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>ROUND(((E3867 / D3867)*100), 0)</f>
        <v>27</v>
      </c>
      <c r="P3867">
        <f>IF(L3867&lt;&gt;0, ROUND(E3867/L3867, 2), 0)</f>
        <v>46.43</v>
      </c>
      <c r="Q3867" s="5" t="str">
        <f>LEFT(N3867, SEARCH("/",N3867,1)-1)</f>
        <v>theater</v>
      </c>
      <c r="R3867" s="5" t="str">
        <f>RIGHT(N3867, LEN(N3867) - LEN(Q3867) - 1)</f>
        <v>plays</v>
      </c>
      <c r="S3867" s="11">
        <f>(((J3867/60)/60)/24)+DATE(1970,1,1)</f>
        <v>41841.651597222226</v>
      </c>
      <c r="T3867" s="12">
        <f>(((I3867/60)/60)/24)+DATE(1970,1,1)</f>
        <v>41881.229166666664</v>
      </c>
      <c r="U3867" s="14">
        <f>YEAR(T3867)</f>
        <v>2014</v>
      </c>
    </row>
    <row r="3868" spans="1:21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>ROUND(((E3868 / D3868)*100), 0)</f>
        <v>1</v>
      </c>
      <c r="P3868">
        <f>IF(L3868&lt;&gt;0, ROUND(E3868/L3868, 2), 0)</f>
        <v>5.5</v>
      </c>
      <c r="Q3868" s="5" t="str">
        <f>LEFT(N3868, SEARCH("/",N3868,1)-1)</f>
        <v>theater</v>
      </c>
      <c r="R3868" s="5" t="str">
        <f>RIGHT(N3868, LEN(N3868) - LEN(Q3868) - 1)</f>
        <v>plays</v>
      </c>
      <c r="S3868" s="11">
        <f>(((J3868/60)/60)/24)+DATE(1970,1,1)</f>
        <v>42402.947002314817</v>
      </c>
      <c r="T3868" s="12">
        <f>(((I3868/60)/60)/24)+DATE(1970,1,1)</f>
        <v>42452.145138888889</v>
      </c>
      <c r="U3868" s="14">
        <f>YEAR(T3868)</f>
        <v>2016</v>
      </c>
    </row>
    <row r="3869" spans="1:21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>ROUND(((E3869 / D3869)*100), 0)</f>
        <v>13</v>
      </c>
      <c r="P3869">
        <f>IF(L3869&lt;&gt;0, ROUND(E3869/L3869, 2), 0)</f>
        <v>50.2</v>
      </c>
      <c r="Q3869" s="5" t="str">
        <f>LEFT(N3869, SEARCH("/",N3869,1)-1)</f>
        <v>theater</v>
      </c>
      <c r="R3869" s="5" t="str">
        <f>RIGHT(N3869, LEN(N3869) - LEN(Q3869) - 1)</f>
        <v>plays</v>
      </c>
      <c r="S3869" s="11">
        <f>(((J3869/60)/60)/24)+DATE(1970,1,1)</f>
        <v>42509.814108796301</v>
      </c>
      <c r="T3869" s="12">
        <f>(((I3869/60)/60)/24)+DATE(1970,1,1)</f>
        <v>42539.814108796301</v>
      </c>
      <c r="U3869" s="14">
        <f>YEAR(T3869)</f>
        <v>2016</v>
      </c>
    </row>
    <row r="3870" spans="1:21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>ROUND(((E3870 / D3870)*100), 0)</f>
        <v>0</v>
      </c>
      <c r="P3870">
        <f>IF(L3870&lt;&gt;0, ROUND(E3870/L3870, 2), 0)</f>
        <v>10</v>
      </c>
      <c r="Q3870" s="5" t="str">
        <f>LEFT(N3870, SEARCH("/",N3870,1)-1)</f>
        <v>theater</v>
      </c>
      <c r="R3870" s="5" t="str">
        <f>RIGHT(N3870, LEN(N3870) - LEN(Q3870) - 1)</f>
        <v>musical</v>
      </c>
      <c r="S3870" s="11">
        <f>(((J3870/60)/60)/24)+DATE(1970,1,1)</f>
        <v>41865.659780092588</v>
      </c>
      <c r="T3870" s="12">
        <f>(((I3870/60)/60)/24)+DATE(1970,1,1)</f>
        <v>41890.659780092588</v>
      </c>
      <c r="U3870" s="14">
        <f>YEAR(T3870)</f>
        <v>2014</v>
      </c>
    </row>
    <row r="3871" spans="1:21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>ROUND(((E3871 / D3871)*100), 0)</f>
        <v>3</v>
      </c>
      <c r="P3871">
        <f>IF(L3871&lt;&gt;0, ROUND(E3871/L3871, 2), 0)</f>
        <v>30.13</v>
      </c>
      <c r="Q3871" s="5" t="str">
        <f>LEFT(N3871, SEARCH("/",N3871,1)-1)</f>
        <v>theater</v>
      </c>
      <c r="R3871" s="5" t="str">
        <f>RIGHT(N3871, LEN(N3871) - LEN(Q3871) - 1)</f>
        <v>musical</v>
      </c>
      <c r="S3871" s="11">
        <f>(((J3871/60)/60)/24)+DATE(1970,1,1)</f>
        <v>42047.724444444444</v>
      </c>
      <c r="T3871" s="12">
        <f>(((I3871/60)/60)/24)+DATE(1970,1,1)</f>
        <v>42077.132638888885</v>
      </c>
      <c r="U3871" s="14">
        <f>YEAR(T3871)</f>
        <v>2015</v>
      </c>
    </row>
    <row r="3872" spans="1:21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>ROUND(((E3872 / D3872)*100), 0)</f>
        <v>15</v>
      </c>
      <c r="P3872">
        <f>IF(L3872&lt;&gt;0, ROUND(E3872/L3872, 2), 0)</f>
        <v>150</v>
      </c>
      <c r="Q3872" s="5" t="str">
        <f>LEFT(N3872, SEARCH("/",N3872,1)-1)</f>
        <v>theater</v>
      </c>
      <c r="R3872" s="5" t="str">
        <f>RIGHT(N3872, LEN(N3872) - LEN(Q3872) - 1)</f>
        <v>musical</v>
      </c>
      <c r="S3872" s="11">
        <f>(((J3872/60)/60)/24)+DATE(1970,1,1)</f>
        <v>41793.17219907407</v>
      </c>
      <c r="T3872" s="12">
        <f>(((I3872/60)/60)/24)+DATE(1970,1,1)</f>
        <v>41823.17219907407</v>
      </c>
      <c r="U3872" s="14">
        <f>YEAR(T3872)</f>
        <v>2014</v>
      </c>
    </row>
    <row r="3873" spans="1:21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>ROUND(((E3873 / D3873)*100), 0)</f>
        <v>3</v>
      </c>
      <c r="P3873">
        <f>IF(L3873&lt;&gt;0, ROUND(E3873/L3873, 2), 0)</f>
        <v>13.33</v>
      </c>
      <c r="Q3873" s="5" t="str">
        <f>LEFT(N3873, SEARCH("/",N3873,1)-1)</f>
        <v>theater</v>
      </c>
      <c r="R3873" s="5" t="str">
        <f>RIGHT(N3873, LEN(N3873) - LEN(Q3873) - 1)</f>
        <v>musical</v>
      </c>
      <c r="S3873" s="11">
        <f>(((J3873/60)/60)/24)+DATE(1970,1,1)</f>
        <v>42763.780671296292</v>
      </c>
      <c r="T3873" s="12">
        <f>(((I3873/60)/60)/24)+DATE(1970,1,1)</f>
        <v>42823.739004629635</v>
      </c>
      <c r="U3873" s="14">
        <f>YEAR(T3873)</f>
        <v>2017</v>
      </c>
    </row>
    <row r="3874" spans="1:21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>ROUND(((E3874 / D3874)*100), 0)</f>
        <v>0</v>
      </c>
      <c r="P3874">
        <f>IF(L3874&lt;&gt;0, ROUND(E3874/L3874, 2), 0)</f>
        <v>0</v>
      </c>
      <c r="Q3874" s="5" t="str">
        <f>LEFT(N3874, SEARCH("/",N3874,1)-1)</f>
        <v>theater</v>
      </c>
      <c r="R3874" s="5" t="str">
        <f>RIGHT(N3874, LEN(N3874) - LEN(Q3874) - 1)</f>
        <v>musical</v>
      </c>
      <c r="S3874" s="11">
        <f>(((J3874/60)/60)/24)+DATE(1970,1,1)</f>
        <v>42180.145787037036</v>
      </c>
      <c r="T3874" s="12">
        <f>(((I3874/60)/60)/24)+DATE(1970,1,1)</f>
        <v>42230.145787037036</v>
      </c>
      <c r="U3874" s="14">
        <f>YEAR(T3874)</f>
        <v>2015</v>
      </c>
    </row>
    <row r="3875" spans="1:21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>ROUND(((E3875 / D3875)*100), 0)</f>
        <v>0</v>
      </c>
      <c r="P3875">
        <f>IF(L3875&lt;&gt;0, ROUND(E3875/L3875, 2), 0)</f>
        <v>0</v>
      </c>
      <c r="Q3875" s="5" t="str">
        <f>LEFT(N3875, SEARCH("/",N3875,1)-1)</f>
        <v>theater</v>
      </c>
      <c r="R3875" s="5" t="str">
        <f>RIGHT(N3875, LEN(N3875) - LEN(Q3875) - 1)</f>
        <v>musical</v>
      </c>
      <c r="S3875" s="11">
        <f>(((J3875/60)/60)/24)+DATE(1970,1,1)</f>
        <v>42255.696006944447</v>
      </c>
      <c r="T3875" s="12">
        <f>(((I3875/60)/60)/24)+DATE(1970,1,1)</f>
        <v>42285.696006944447</v>
      </c>
      <c r="U3875" s="14">
        <f>YEAR(T3875)</f>
        <v>2015</v>
      </c>
    </row>
    <row r="3876" spans="1:21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>ROUND(((E3876 / D3876)*100), 0)</f>
        <v>0</v>
      </c>
      <c r="P3876">
        <f>IF(L3876&lt;&gt;0, ROUND(E3876/L3876, 2), 0)</f>
        <v>0</v>
      </c>
      <c r="Q3876" s="5" t="str">
        <f>LEFT(N3876, SEARCH("/",N3876,1)-1)</f>
        <v>theater</v>
      </c>
      <c r="R3876" s="5" t="str">
        <f>RIGHT(N3876, LEN(N3876) - LEN(Q3876) - 1)</f>
        <v>musical</v>
      </c>
      <c r="S3876" s="11">
        <f>(((J3876/60)/60)/24)+DATE(1970,1,1)</f>
        <v>42007.016458333332</v>
      </c>
      <c r="T3876" s="12">
        <f>(((I3876/60)/60)/24)+DATE(1970,1,1)</f>
        <v>42028.041666666672</v>
      </c>
      <c r="U3876" s="14">
        <f>YEAR(T3876)</f>
        <v>2015</v>
      </c>
    </row>
    <row r="3877" spans="1:21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>ROUND(((E3877 / D3877)*100), 0)</f>
        <v>0</v>
      </c>
      <c r="P3877">
        <f>IF(L3877&lt;&gt;0, ROUND(E3877/L3877, 2), 0)</f>
        <v>0</v>
      </c>
      <c r="Q3877" s="5" t="str">
        <f>LEFT(N3877, SEARCH("/",N3877,1)-1)</f>
        <v>theater</v>
      </c>
      <c r="R3877" s="5" t="str">
        <f>RIGHT(N3877, LEN(N3877) - LEN(Q3877) - 1)</f>
        <v>musical</v>
      </c>
      <c r="S3877" s="11">
        <f>(((J3877/60)/60)/24)+DATE(1970,1,1)</f>
        <v>42615.346817129626</v>
      </c>
      <c r="T3877" s="12">
        <f>(((I3877/60)/60)/24)+DATE(1970,1,1)</f>
        <v>42616.416666666672</v>
      </c>
      <c r="U3877" s="14">
        <f>YEAR(T3877)</f>
        <v>2016</v>
      </c>
    </row>
    <row r="3878" spans="1:21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>ROUND(((E3878 / D3878)*100), 0)</f>
        <v>53</v>
      </c>
      <c r="P3878">
        <f>IF(L3878&lt;&gt;0, ROUND(E3878/L3878, 2), 0)</f>
        <v>44.76</v>
      </c>
      <c r="Q3878" s="5" t="str">
        <f>LEFT(N3878, SEARCH("/",N3878,1)-1)</f>
        <v>theater</v>
      </c>
      <c r="R3878" s="5" t="str">
        <f>RIGHT(N3878, LEN(N3878) - LEN(Q3878) - 1)</f>
        <v>musical</v>
      </c>
      <c r="S3878" s="11">
        <f>(((J3878/60)/60)/24)+DATE(1970,1,1)</f>
        <v>42372.624166666668</v>
      </c>
      <c r="T3878" s="12">
        <f>(((I3878/60)/60)/24)+DATE(1970,1,1)</f>
        <v>42402.624166666668</v>
      </c>
      <c r="U3878" s="14">
        <f>YEAR(T3878)</f>
        <v>2016</v>
      </c>
    </row>
    <row r="3879" spans="1:21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>ROUND(((E3879 / D3879)*100), 0)</f>
        <v>5</v>
      </c>
      <c r="P3879">
        <f>IF(L3879&lt;&gt;0, ROUND(E3879/L3879, 2), 0)</f>
        <v>88.64</v>
      </c>
      <c r="Q3879" s="5" t="str">
        <f>LEFT(N3879, SEARCH("/",N3879,1)-1)</f>
        <v>theater</v>
      </c>
      <c r="R3879" s="5" t="str">
        <f>RIGHT(N3879, LEN(N3879) - LEN(Q3879) - 1)</f>
        <v>musical</v>
      </c>
      <c r="S3879" s="11">
        <f>(((J3879/60)/60)/24)+DATE(1970,1,1)</f>
        <v>42682.67768518519</v>
      </c>
      <c r="T3879" s="12">
        <f>(((I3879/60)/60)/24)+DATE(1970,1,1)</f>
        <v>42712.67768518519</v>
      </c>
      <c r="U3879" s="14">
        <f>YEAR(T3879)</f>
        <v>2016</v>
      </c>
    </row>
    <row r="3880" spans="1:21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>ROUND(((E3880 / D3880)*100), 0)</f>
        <v>0</v>
      </c>
      <c r="P3880">
        <f>IF(L3880&lt;&gt;0, ROUND(E3880/L3880, 2), 0)</f>
        <v>10</v>
      </c>
      <c r="Q3880" s="5" t="str">
        <f>LEFT(N3880, SEARCH("/",N3880,1)-1)</f>
        <v>theater</v>
      </c>
      <c r="R3880" s="5" t="str">
        <f>RIGHT(N3880, LEN(N3880) - LEN(Q3880) - 1)</f>
        <v>musical</v>
      </c>
      <c r="S3880" s="11">
        <f>(((J3880/60)/60)/24)+DATE(1970,1,1)</f>
        <v>42154.818819444445</v>
      </c>
      <c r="T3880" s="12">
        <f>(((I3880/60)/60)/24)+DATE(1970,1,1)</f>
        <v>42185.165972222225</v>
      </c>
      <c r="U3880" s="14">
        <f>YEAR(T3880)</f>
        <v>2015</v>
      </c>
    </row>
    <row r="3881" spans="1:21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>ROUND(((E3881 / D3881)*100), 0)</f>
        <v>0</v>
      </c>
      <c r="P3881">
        <f>IF(L3881&lt;&gt;0, ROUND(E3881/L3881, 2), 0)</f>
        <v>0</v>
      </c>
      <c r="Q3881" s="5" t="str">
        <f>LEFT(N3881, SEARCH("/",N3881,1)-1)</f>
        <v>theater</v>
      </c>
      <c r="R3881" s="5" t="str">
        <f>RIGHT(N3881, LEN(N3881) - LEN(Q3881) - 1)</f>
        <v>musical</v>
      </c>
      <c r="S3881" s="11">
        <f>(((J3881/60)/60)/24)+DATE(1970,1,1)</f>
        <v>41999.861064814817</v>
      </c>
      <c r="T3881" s="12">
        <f>(((I3881/60)/60)/24)+DATE(1970,1,1)</f>
        <v>42029.861064814817</v>
      </c>
      <c r="U3881" s="14">
        <f>YEAR(T3881)</f>
        <v>2015</v>
      </c>
    </row>
    <row r="3882" spans="1:21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>ROUND(((E3882 / D3882)*100), 0)</f>
        <v>13</v>
      </c>
      <c r="P3882">
        <f>IF(L3882&lt;&gt;0, ROUND(E3882/L3882, 2), 0)</f>
        <v>57.65</v>
      </c>
      <c r="Q3882" s="5" t="str">
        <f>LEFT(N3882, SEARCH("/",N3882,1)-1)</f>
        <v>theater</v>
      </c>
      <c r="R3882" s="5" t="str">
        <f>RIGHT(N3882, LEN(N3882) - LEN(Q3882) - 1)</f>
        <v>musical</v>
      </c>
      <c r="S3882" s="11">
        <f>(((J3882/60)/60)/24)+DATE(1970,1,1)</f>
        <v>41815.815046296295</v>
      </c>
      <c r="T3882" s="12">
        <f>(((I3882/60)/60)/24)+DATE(1970,1,1)</f>
        <v>41850.958333333336</v>
      </c>
      <c r="U3882" s="14">
        <f>YEAR(T3882)</f>
        <v>2014</v>
      </c>
    </row>
    <row r="3883" spans="1:21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>ROUND(((E3883 / D3883)*100), 0)</f>
        <v>5</v>
      </c>
      <c r="P3883">
        <f>IF(L3883&lt;&gt;0, ROUND(E3883/L3883, 2), 0)</f>
        <v>25</v>
      </c>
      <c r="Q3883" s="5" t="str">
        <f>LEFT(N3883, SEARCH("/",N3883,1)-1)</f>
        <v>theater</v>
      </c>
      <c r="R3883" s="5" t="str">
        <f>RIGHT(N3883, LEN(N3883) - LEN(Q3883) - 1)</f>
        <v>musical</v>
      </c>
      <c r="S3883" s="11">
        <f>(((J3883/60)/60)/24)+DATE(1970,1,1)</f>
        <v>42756.018506944441</v>
      </c>
      <c r="T3883" s="12">
        <f>(((I3883/60)/60)/24)+DATE(1970,1,1)</f>
        <v>42786.018506944441</v>
      </c>
      <c r="U3883" s="14">
        <f>YEAR(T3883)</f>
        <v>2017</v>
      </c>
    </row>
    <row r="3884" spans="1:21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>ROUND(((E3884 / D3884)*100), 0)</f>
        <v>0</v>
      </c>
      <c r="P3884">
        <f>IF(L3884&lt;&gt;0, ROUND(E3884/L3884, 2), 0)</f>
        <v>0</v>
      </c>
      <c r="Q3884" s="5" t="str">
        <f>LEFT(N3884, SEARCH("/",N3884,1)-1)</f>
        <v>theater</v>
      </c>
      <c r="R3884" s="5" t="str">
        <f>RIGHT(N3884, LEN(N3884) - LEN(Q3884) - 1)</f>
        <v>musical</v>
      </c>
      <c r="S3884" s="11">
        <f>(((J3884/60)/60)/24)+DATE(1970,1,1)</f>
        <v>42373.983449074076</v>
      </c>
      <c r="T3884" s="12">
        <f>(((I3884/60)/60)/24)+DATE(1970,1,1)</f>
        <v>42400.960416666669</v>
      </c>
      <c r="U3884" s="14">
        <f>YEAR(T3884)</f>
        <v>2016</v>
      </c>
    </row>
    <row r="3885" spans="1:21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>ROUND(((E3885 / D3885)*100), 0)</f>
        <v>0</v>
      </c>
      <c r="P3885">
        <f>IF(L3885&lt;&gt;0, ROUND(E3885/L3885, 2), 0)</f>
        <v>0</v>
      </c>
      <c r="Q3885" s="5" t="str">
        <f>LEFT(N3885, SEARCH("/",N3885,1)-1)</f>
        <v>theater</v>
      </c>
      <c r="R3885" s="5" t="str">
        <f>RIGHT(N3885, LEN(N3885) - LEN(Q3885) - 1)</f>
        <v>musical</v>
      </c>
      <c r="S3885" s="11">
        <f>(((J3885/60)/60)/24)+DATE(1970,1,1)</f>
        <v>41854.602650462963</v>
      </c>
      <c r="T3885" s="12">
        <f>(((I3885/60)/60)/24)+DATE(1970,1,1)</f>
        <v>41884.602650462963</v>
      </c>
      <c r="U3885" s="14">
        <f>YEAR(T3885)</f>
        <v>2014</v>
      </c>
    </row>
    <row r="3886" spans="1:21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>ROUND(((E3886 / D3886)*100), 0)</f>
        <v>0</v>
      </c>
      <c r="P3886">
        <f>IF(L3886&lt;&gt;0, ROUND(E3886/L3886, 2), 0)</f>
        <v>0</v>
      </c>
      <c r="Q3886" s="5" t="str">
        <f>LEFT(N3886, SEARCH("/",N3886,1)-1)</f>
        <v>theater</v>
      </c>
      <c r="R3886" s="5" t="str">
        <f>RIGHT(N3886, LEN(N3886) - LEN(Q3886) - 1)</f>
        <v>musical</v>
      </c>
      <c r="S3886" s="11">
        <f>(((J3886/60)/60)/24)+DATE(1970,1,1)</f>
        <v>42065.791574074072</v>
      </c>
      <c r="T3886" s="12">
        <f>(((I3886/60)/60)/24)+DATE(1970,1,1)</f>
        <v>42090.749907407408</v>
      </c>
      <c r="U3886" s="14">
        <f>YEAR(T3886)</f>
        <v>2015</v>
      </c>
    </row>
    <row r="3887" spans="1:21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>ROUND(((E3887 / D3887)*100), 0)</f>
        <v>0</v>
      </c>
      <c r="P3887">
        <f>IF(L3887&lt;&gt;0, ROUND(E3887/L3887, 2), 0)</f>
        <v>0</v>
      </c>
      <c r="Q3887" s="5" t="str">
        <f>LEFT(N3887, SEARCH("/",N3887,1)-1)</f>
        <v>theater</v>
      </c>
      <c r="R3887" s="5" t="str">
        <f>RIGHT(N3887, LEN(N3887) - LEN(Q3887) - 1)</f>
        <v>musical</v>
      </c>
      <c r="S3887" s="11">
        <f>(((J3887/60)/60)/24)+DATE(1970,1,1)</f>
        <v>42469.951284722221</v>
      </c>
      <c r="T3887" s="12">
        <f>(((I3887/60)/60)/24)+DATE(1970,1,1)</f>
        <v>42499.951284722221</v>
      </c>
      <c r="U3887" s="14">
        <f>YEAR(T3887)</f>
        <v>2016</v>
      </c>
    </row>
    <row r="3888" spans="1:21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>ROUND(((E3888 / D3888)*100), 0)</f>
        <v>0</v>
      </c>
      <c r="P3888">
        <f>IF(L3888&lt;&gt;0, ROUND(E3888/L3888, 2), 0)</f>
        <v>0</v>
      </c>
      <c r="Q3888" s="5" t="str">
        <f>LEFT(N3888, SEARCH("/",N3888,1)-1)</f>
        <v>theater</v>
      </c>
      <c r="R3888" s="5" t="str">
        <f>RIGHT(N3888, LEN(N3888) - LEN(Q3888) - 1)</f>
        <v>musical</v>
      </c>
      <c r="S3888" s="11">
        <f>(((J3888/60)/60)/24)+DATE(1970,1,1)</f>
        <v>41954.228032407409</v>
      </c>
      <c r="T3888" s="12">
        <f>(((I3888/60)/60)/24)+DATE(1970,1,1)</f>
        <v>41984.228032407409</v>
      </c>
      <c r="U3888" s="14">
        <f>YEAR(T3888)</f>
        <v>2014</v>
      </c>
    </row>
    <row r="3889" spans="1:21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>ROUND(((E3889 / D3889)*100), 0)</f>
        <v>2</v>
      </c>
      <c r="P3889">
        <f>IF(L3889&lt;&gt;0, ROUND(E3889/L3889, 2), 0)</f>
        <v>17.5</v>
      </c>
      <c r="Q3889" s="5" t="str">
        <f>LEFT(N3889, SEARCH("/",N3889,1)-1)</f>
        <v>theater</v>
      </c>
      <c r="R3889" s="5" t="str">
        <f>RIGHT(N3889, LEN(N3889) - LEN(Q3889) - 1)</f>
        <v>musical</v>
      </c>
      <c r="S3889" s="11">
        <f>(((J3889/60)/60)/24)+DATE(1970,1,1)</f>
        <v>42079.857974537037</v>
      </c>
      <c r="T3889" s="12">
        <f>(((I3889/60)/60)/24)+DATE(1970,1,1)</f>
        <v>42125.916666666672</v>
      </c>
      <c r="U3889" s="14">
        <f>YEAR(T3889)</f>
        <v>2015</v>
      </c>
    </row>
    <row r="3890" spans="1:21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>ROUND(((E3890 / D3890)*100), 0)</f>
        <v>27</v>
      </c>
      <c r="P3890">
        <f>IF(L3890&lt;&gt;0, ROUND(E3890/L3890, 2), 0)</f>
        <v>38.71</v>
      </c>
      <c r="Q3890" s="5" t="str">
        <f>LEFT(N3890, SEARCH("/",N3890,1)-1)</f>
        <v>theater</v>
      </c>
      <c r="R3890" s="5" t="str">
        <f>RIGHT(N3890, LEN(N3890) - LEN(Q3890) - 1)</f>
        <v>plays</v>
      </c>
      <c r="S3890" s="11">
        <f>(((J3890/60)/60)/24)+DATE(1970,1,1)</f>
        <v>42762.545810185184</v>
      </c>
      <c r="T3890" s="12">
        <f>(((I3890/60)/60)/24)+DATE(1970,1,1)</f>
        <v>42792.545810185184</v>
      </c>
      <c r="U3890" s="14">
        <f>YEAR(T3890)</f>
        <v>2017</v>
      </c>
    </row>
    <row r="3891" spans="1:21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>ROUND(((E3891 / D3891)*100), 0)</f>
        <v>1</v>
      </c>
      <c r="P3891">
        <f>IF(L3891&lt;&gt;0, ROUND(E3891/L3891, 2), 0)</f>
        <v>13.11</v>
      </c>
      <c r="Q3891" s="5" t="str">
        <f>LEFT(N3891, SEARCH("/",N3891,1)-1)</f>
        <v>theater</v>
      </c>
      <c r="R3891" s="5" t="str">
        <f>RIGHT(N3891, LEN(N3891) - LEN(Q3891) - 1)</f>
        <v>plays</v>
      </c>
      <c r="S3891" s="11">
        <f>(((J3891/60)/60)/24)+DATE(1970,1,1)</f>
        <v>41977.004976851851</v>
      </c>
      <c r="T3891" s="12">
        <f>(((I3891/60)/60)/24)+DATE(1970,1,1)</f>
        <v>42008.976388888885</v>
      </c>
      <c r="U3891" s="14">
        <f>YEAR(T3891)</f>
        <v>2015</v>
      </c>
    </row>
    <row r="3892" spans="1:21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>ROUND(((E3892 / D3892)*100), 0)</f>
        <v>17</v>
      </c>
      <c r="P3892">
        <f>IF(L3892&lt;&gt;0, ROUND(E3892/L3892, 2), 0)</f>
        <v>315.5</v>
      </c>
      <c r="Q3892" s="5" t="str">
        <f>LEFT(N3892, SEARCH("/",N3892,1)-1)</f>
        <v>theater</v>
      </c>
      <c r="R3892" s="5" t="str">
        <f>RIGHT(N3892, LEN(N3892) - LEN(Q3892) - 1)</f>
        <v>plays</v>
      </c>
      <c r="S3892" s="11">
        <f>(((J3892/60)/60)/24)+DATE(1970,1,1)</f>
        <v>42171.758611111116</v>
      </c>
      <c r="T3892" s="12">
        <f>(((I3892/60)/60)/24)+DATE(1970,1,1)</f>
        <v>42231.758611111116</v>
      </c>
      <c r="U3892" s="14">
        <f>YEAR(T3892)</f>
        <v>2015</v>
      </c>
    </row>
    <row r="3893" spans="1:21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>ROUND(((E3893 / D3893)*100), 0)</f>
        <v>33</v>
      </c>
      <c r="P3893">
        <f>IF(L3893&lt;&gt;0, ROUND(E3893/L3893, 2), 0)</f>
        <v>37.14</v>
      </c>
      <c r="Q3893" s="5" t="str">
        <f>LEFT(N3893, SEARCH("/",N3893,1)-1)</f>
        <v>theater</v>
      </c>
      <c r="R3893" s="5" t="str">
        <f>RIGHT(N3893, LEN(N3893) - LEN(Q3893) - 1)</f>
        <v>plays</v>
      </c>
      <c r="S3893" s="11">
        <f>(((J3893/60)/60)/24)+DATE(1970,1,1)</f>
        <v>42056.1324537037</v>
      </c>
      <c r="T3893" s="12">
        <f>(((I3893/60)/60)/24)+DATE(1970,1,1)</f>
        <v>42086.207638888889</v>
      </c>
      <c r="U3893" s="14">
        <f>YEAR(T3893)</f>
        <v>2015</v>
      </c>
    </row>
    <row r="3894" spans="1:21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>ROUND(((E3894 / D3894)*100), 0)</f>
        <v>0</v>
      </c>
      <c r="P3894">
        <f>IF(L3894&lt;&gt;0, ROUND(E3894/L3894, 2), 0)</f>
        <v>0</v>
      </c>
      <c r="Q3894" s="5" t="str">
        <f>LEFT(N3894, SEARCH("/",N3894,1)-1)</f>
        <v>theater</v>
      </c>
      <c r="R3894" s="5" t="str">
        <f>RIGHT(N3894, LEN(N3894) - LEN(Q3894) - 1)</f>
        <v>plays</v>
      </c>
      <c r="S3894" s="11">
        <f>(((J3894/60)/60)/24)+DATE(1970,1,1)</f>
        <v>41867.652280092596</v>
      </c>
      <c r="T3894" s="12">
        <f>(((I3894/60)/60)/24)+DATE(1970,1,1)</f>
        <v>41875.291666666664</v>
      </c>
      <c r="U3894" s="14">
        <f>YEAR(T3894)</f>
        <v>2014</v>
      </c>
    </row>
    <row r="3895" spans="1:21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>ROUND(((E3895 / D3895)*100), 0)</f>
        <v>22</v>
      </c>
      <c r="P3895">
        <f>IF(L3895&lt;&gt;0, ROUND(E3895/L3895, 2), 0)</f>
        <v>128.27000000000001</v>
      </c>
      <c r="Q3895" s="5" t="str">
        <f>LEFT(N3895, SEARCH("/",N3895,1)-1)</f>
        <v>theater</v>
      </c>
      <c r="R3895" s="5" t="str">
        <f>RIGHT(N3895, LEN(N3895) - LEN(Q3895) - 1)</f>
        <v>plays</v>
      </c>
      <c r="S3895" s="11">
        <f>(((J3895/60)/60)/24)+DATE(1970,1,1)</f>
        <v>41779.657870370371</v>
      </c>
      <c r="T3895" s="12">
        <f>(((I3895/60)/60)/24)+DATE(1970,1,1)</f>
        <v>41821.25</v>
      </c>
      <c r="U3895" s="14">
        <f>YEAR(T3895)</f>
        <v>2014</v>
      </c>
    </row>
    <row r="3896" spans="1:21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>ROUND(((E3896 / D3896)*100), 0)</f>
        <v>3</v>
      </c>
      <c r="P3896">
        <f>IF(L3896&lt;&gt;0, ROUND(E3896/L3896, 2), 0)</f>
        <v>47.27</v>
      </c>
      <c r="Q3896" s="5" t="str">
        <f>LEFT(N3896, SEARCH("/",N3896,1)-1)</f>
        <v>theater</v>
      </c>
      <c r="R3896" s="5" t="str">
        <f>RIGHT(N3896, LEN(N3896) - LEN(Q3896) - 1)</f>
        <v>plays</v>
      </c>
      <c r="S3896" s="11">
        <f>(((J3896/60)/60)/24)+DATE(1970,1,1)</f>
        <v>42679.958472222221</v>
      </c>
      <c r="T3896" s="12">
        <f>(((I3896/60)/60)/24)+DATE(1970,1,1)</f>
        <v>42710.207638888889</v>
      </c>
      <c r="U3896" s="14">
        <f>YEAR(T3896)</f>
        <v>2016</v>
      </c>
    </row>
    <row r="3897" spans="1:21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>ROUND(((E3897 / D3897)*100), 0)</f>
        <v>5</v>
      </c>
      <c r="P3897">
        <f>IF(L3897&lt;&gt;0, ROUND(E3897/L3897, 2), 0)</f>
        <v>50</v>
      </c>
      <c r="Q3897" s="5" t="str">
        <f>LEFT(N3897, SEARCH("/",N3897,1)-1)</f>
        <v>theater</v>
      </c>
      <c r="R3897" s="5" t="str">
        <f>RIGHT(N3897, LEN(N3897) - LEN(Q3897) - 1)</f>
        <v>plays</v>
      </c>
      <c r="S3897" s="11">
        <f>(((J3897/60)/60)/24)+DATE(1970,1,1)</f>
        <v>42032.250208333338</v>
      </c>
      <c r="T3897" s="12">
        <f>(((I3897/60)/60)/24)+DATE(1970,1,1)</f>
        <v>42063.250208333338</v>
      </c>
      <c r="U3897" s="14">
        <f>YEAR(T3897)</f>
        <v>2015</v>
      </c>
    </row>
    <row r="3898" spans="1:21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>ROUND(((E3898 / D3898)*100), 0)</f>
        <v>11</v>
      </c>
      <c r="P3898">
        <f>IF(L3898&lt;&gt;0, ROUND(E3898/L3898, 2), 0)</f>
        <v>42.5</v>
      </c>
      <c r="Q3898" s="5" t="str">
        <f>LEFT(N3898, SEARCH("/",N3898,1)-1)</f>
        <v>theater</v>
      </c>
      <c r="R3898" s="5" t="str">
        <f>RIGHT(N3898, LEN(N3898) - LEN(Q3898) - 1)</f>
        <v>plays</v>
      </c>
      <c r="S3898" s="11">
        <f>(((J3898/60)/60)/24)+DATE(1970,1,1)</f>
        <v>41793.191875000004</v>
      </c>
      <c r="T3898" s="12">
        <f>(((I3898/60)/60)/24)+DATE(1970,1,1)</f>
        <v>41807.191875000004</v>
      </c>
      <c r="U3898" s="14">
        <f>YEAR(T3898)</f>
        <v>2014</v>
      </c>
    </row>
    <row r="3899" spans="1:21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>ROUND(((E3899 / D3899)*100), 0)</f>
        <v>18</v>
      </c>
      <c r="P3899">
        <f>IF(L3899&lt;&gt;0, ROUND(E3899/L3899, 2), 0)</f>
        <v>44</v>
      </c>
      <c r="Q3899" s="5" t="str">
        <f>LEFT(N3899, SEARCH("/",N3899,1)-1)</f>
        <v>theater</v>
      </c>
      <c r="R3899" s="5" t="str">
        <f>RIGHT(N3899, LEN(N3899) - LEN(Q3899) - 1)</f>
        <v>plays</v>
      </c>
      <c r="S3899" s="11">
        <f>(((J3899/60)/60)/24)+DATE(1970,1,1)</f>
        <v>41982.87364583333</v>
      </c>
      <c r="T3899" s="12">
        <f>(((I3899/60)/60)/24)+DATE(1970,1,1)</f>
        <v>42012.87364583333</v>
      </c>
      <c r="U3899" s="14">
        <f>YEAR(T3899)</f>
        <v>2015</v>
      </c>
    </row>
    <row r="3900" spans="1:21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>ROUND(((E3900 / D3900)*100), 0)</f>
        <v>33</v>
      </c>
      <c r="P3900">
        <f>IF(L3900&lt;&gt;0, ROUND(E3900/L3900, 2), 0)</f>
        <v>50.88</v>
      </c>
      <c r="Q3900" s="5" t="str">
        <f>LEFT(N3900, SEARCH("/",N3900,1)-1)</f>
        <v>theater</v>
      </c>
      <c r="R3900" s="5" t="str">
        <f>RIGHT(N3900, LEN(N3900) - LEN(Q3900) - 1)</f>
        <v>plays</v>
      </c>
      <c r="S3900" s="11">
        <f>(((J3900/60)/60)/24)+DATE(1970,1,1)</f>
        <v>42193.482291666667</v>
      </c>
      <c r="T3900" s="12">
        <f>(((I3900/60)/60)/24)+DATE(1970,1,1)</f>
        <v>42233.666666666672</v>
      </c>
      <c r="U3900" s="14">
        <f>YEAR(T3900)</f>
        <v>2015</v>
      </c>
    </row>
    <row r="3901" spans="1:21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>ROUND(((E3901 / D3901)*100), 0)</f>
        <v>1</v>
      </c>
      <c r="P3901">
        <f>IF(L3901&lt;&gt;0, ROUND(E3901/L3901, 2), 0)</f>
        <v>62.5</v>
      </c>
      <c r="Q3901" s="5" t="str">
        <f>LEFT(N3901, SEARCH("/",N3901,1)-1)</f>
        <v>theater</v>
      </c>
      <c r="R3901" s="5" t="str">
        <f>RIGHT(N3901, LEN(N3901) - LEN(Q3901) - 1)</f>
        <v>plays</v>
      </c>
      <c r="S3901" s="11">
        <f>(((J3901/60)/60)/24)+DATE(1970,1,1)</f>
        <v>41843.775011574071</v>
      </c>
      <c r="T3901" s="12">
        <f>(((I3901/60)/60)/24)+DATE(1970,1,1)</f>
        <v>41863.775011574071</v>
      </c>
      <c r="U3901" s="14">
        <f>YEAR(T3901)</f>
        <v>2014</v>
      </c>
    </row>
    <row r="3902" spans="1:21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>ROUND(((E3902 / D3902)*100), 0)</f>
        <v>5</v>
      </c>
      <c r="P3902">
        <f>IF(L3902&lt;&gt;0, ROUND(E3902/L3902, 2), 0)</f>
        <v>27</v>
      </c>
      <c r="Q3902" s="5" t="str">
        <f>LEFT(N3902, SEARCH("/",N3902,1)-1)</f>
        <v>theater</v>
      </c>
      <c r="R3902" s="5" t="str">
        <f>RIGHT(N3902, LEN(N3902) - LEN(Q3902) - 1)</f>
        <v>plays</v>
      </c>
      <c r="S3902" s="11">
        <f>(((J3902/60)/60)/24)+DATE(1970,1,1)</f>
        <v>42136.092488425929</v>
      </c>
      <c r="T3902" s="12">
        <f>(((I3902/60)/60)/24)+DATE(1970,1,1)</f>
        <v>42166.092488425929</v>
      </c>
      <c r="U3902" s="14">
        <f>YEAR(T3902)</f>
        <v>2015</v>
      </c>
    </row>
    <row r="3903" spans="1:21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>ROUND(((E3903 / D3903)*100), 0)</f>
        <v>1</v>
      </c>
      <c r="P3903">
        <f>IF(L3903&lt;&gt;0, ROUND(E3903/L3903, 2), 0)</f>
        <v>25</v>
      </c>
      <c r="Q3903" s="5" t="str">
        <f>LEFT(N3903, SEARCH("/",N3903,1)-1)</f>
        <v>theater</v>
      </c>
      <c r="R3903" s="5" t="str">
        <f>RIGHT(N3903, LEN(N3903) - LEN(Q3903) - 1)</f>
        <v>plays</v>
      </c>
      <c r="S3903" s="11">
        <f>(((J3903/60)/60)/24)+DATE(1970,1,1)</f>
        <v>42317.826377314821</v>
      </c>
      <c r="T3903" s="12">
        <f>(((I3903/60)/60)/24)+DATE(1970,1,1)</f>
        <v>42357.826377314821</v>
      </c>
      <c r="U3903" s="14">
        <f>YEAR(T3903)</f>
        <v>2015</v>
      </c>
    </row>
    <row r="3904" spans="1:21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>ROUND(((E3904 / D3904)*100), 0)</f>
        <v>49</v>
      </c>
      <c r="P3904">
        <f>IF(L3904&lt;&gt;0, ROUND(E3904/L3904, 2), 0)</f>
        <v>47.26</v>
      </c>
      <c r="Q3904" s="5" t="str">
        <f>LEFT(N3904, SEARCH("/",N3904,1)-1)</f>
        <v>theater</v>
      </c>
      <c r="R3904" s="5" t="str">
        <f>RIGHT(N3904, LEN(N3904) - LEN(Q3904) - 1)</f>
        <v>plays</v>
      </c>
      <c r="S3904" s="11">
        <f>(((J3904/60)/60)/24)+DATE(1970,1,1)</f>
        <v>42663.468078703707</v>
      </c>
      <c r="T3904" s="12">
        <f>(((I3904/60)/60)/24)+DATE(1970,1,1)</f>
        <v>42688.509745370371</v>
      </c>
      <c r="U3904" s="14">
        <f>YEAR(T3904)</f>
        <v>2016</v>
      </c>
    </row>
    <row r="3905" spans="1:21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>ROUND(((E3905 / D3905)*100), 0)</f>
        <v>0</v>
      </c>
      <c r="P3905">
        <f>IF(L3905&lt;&gt;0, ROUND(E3905/L3905, 2), 0)</f>
        <v>0</v>
      </c>
      <c r="Q3905" s="5" t="str">
        <f>LEFT(N3905, SEARCH("/",N3905,1)-1)</f>
        <v>theater</v>
      </c>
      <c r="R3905" s="5" t="str">
        <f>RIGHT(N3905, LEN(N3905) - LEN(Q3905) - 1)</f>
        <v>plays</v>
      </c>
      <c r="S3905" s="11">
        <f>(((J3905/60)/60)/24)+DATE(1970,1,1)</f>
        <v>42186.01116898148</v>
      </c>
      <c r="T3905" s="12">
        <f>(((I3905/60)/60)/24)+DATE(1970,1,1)</f>
        <v>42230.818055555559</v>
      </c>
      <c r="U3905" s="14">
        <f>YEAR(T3905)</f>
        <v>2015</v>
      </c>
    </row>
    <row r="3906" spans="1:21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>ROUND(((E3906 / D3906)*100), 0)</f>
        <v>0</v>
      </c>
      <c r="P3906">
        <f>IF(L3906&lt;&gt;0, ROUND(E3906/L3906, 2), 0)</f>
        <v>1.5</v>
      </c>
      <c r="Q3906" s="5" t="str">
        <f>LEFT(N3906, SEARCH("/",N3906,1)-1)</f>
        <v>theater</v>
      </c>
      <c r="R3906" s="5" t="str">
        <f>RIGHT(N3906, LEN(N3906) - LEN(Q3906) - 1)</f>
        <v>plays</v>
      </c>
      <c r="S3906" s="11">
        <f>(((J3906/60)/60)/24)+DATE(1970,1,1)</f>
        <v>42095.229166666672</v>
      </c>
      <c r="T3906" s="12">
        <f>(((I3906/60)/60)/24)+DATE(1970,1,1)</f>
        <v>42109.211111111115</v>
      </c>
      <c r="U3906" s="14">
        <f>YEAR(T3906)</f>
        <v>2015</v>
      </c>
    </row>
    <row r="3907" spans="1:21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>ROUND(((E3907 / D3907)*100), 0)</f>
        <v>12</v>
      </c>
      <c r="P3907">
        <f>IF(L3907&lt;&gt;0, ROUND(E3907/L3907, 2), 0)</f>
        <v>24.71</v>
      </c>
      <c r="Q3907" s="5" t="str">
        <f>LEFT(N3907, SEARCH("/",N3907,1)-1)</f>
        <v>theater</v>
      </c>
      <c r="R3907" s="5" t="str">
        <f>RIGHT(N3907, LEN(N3907) - LEN(Q3907) - 1)</f>
        <v>plays</v>
      </c>
      <c r="S3907" s="11">
        <f>(((J3907/60)/60)/24)+DATE(1970,1,1)</f>
        <v>42124.623877314814</v>
      </c>
      <c r="T3907" s="12">
        <f>(((I3907/60)/60)/24)+DATE(1970,1,1)</f>
        <v>42166.958333333328</v>
      </c>
      <c r="U3907" s="14">
        <f>YEAR(T3907)</f>
        <v>2015</v>
      </c>
    </row>
    <row r="3908" spans="1:21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>ROUND(((E3908 / D3908)*100), 0)</f>
        <v>67</v>
      </c>
      <c r="P3908">
        <f>IF(L3908&lt;&gt;0, ROUND(E3908/L3908, 2), 0)</f>
        <v>63.13</v>
      </c>
      <c r="Q3908" s="5" t="str">
        <f>LEFT(N3908, SEARCH("/",N3908,1)-1)</f>
        <v>theater</v>
      </c>
      <c r="R3908" s="5" t="str">
        <f>RIGHT(N3908, LEN(N3908) - LEN(Q3908) - 1)</f>
        <v>plays</v>
      </c>
      <c r="S3908" s="11">
        <f>(((J3908/60)/60)/24)+DATE(1970,1,1)</f>
        <v>42143.917743055557</v>
      </c>
      <c r="T3908" s="12">
        <f>(((I3908/60)/60)/24)+DATE(1970,1,1)</f>
        <v>42181.559027777781</v>
      </c>
      <c r="U3908" s="14">
        <f>YEAR(T3908)</f>
        <v>2015</v>
      </c>
    </row>
    <row r="3909" spans="1:21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>ROUND(((E3909 / D3909)*100), 0)</f>
        <v>15</v>
      </c>
      <c r="P3909">
        <f>IF(L3909&lt;&gt;0, ROUND(E3909/L3909, 2), 0)</f>
        <v>38.25</v>
      </c>
      <c r="Q3909" s="5" t="str">
        <f>LEFT(N3909, SEARCH("/",N3909,1)-1)</f>
        <v>theater</v>
      </c>
      <c r="R3909" s="5" t="str">
        <f>RIGHT(N3909, LEN(N3909) - LEN(Q3909) - 1)</f>
        <v>plays</v>
      </c>
      <c r="S3909" s="11">
        <f>(((J3909/60)/60)/24)+DATE(1970,1,1)</f>
        <v>41906.819513888891</v>
      </c>
      <c r="T3909" s="12">
        <f>(((I3909/60)/60)/24)+DATE(1970,1,1)</f>
        <v>41938.838888888888</v>
      </c>
      <c r="U3909" s="14">
        <f>YEAR(T3909)</f>
        <v>2014</v>
      </c>
    </row>
    <row r="3910" spans="1:21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>ROUND(((E3910 / D3910)*100), 0)</f>
        <v>9</v>
      </c>
      <c r="P3910">
        <f>IF(L3910&lt;&gt;0, ROUND(E3910/L3910, 2), 0)</f>
        <v>16.25</v>
      </c>
      <c r="Q3910" s="5" t="str">
        <f>LEFT(N3910, SEARCH("/",N3910,1)-1)</f>
        <v>theater</v>
      </c>
      <c r="R3910" s="5" t="str">
        <f>RIGHT(N3910, LEN(N3910) - LEN(Q3910) - 1)</f>
        <v>plays</v>
      </c>
      <c r="S3910" s="11">
        <f>(((J3910/60)/60)/24)+DATE(1970,1,1)</f>
        <v>41834.135370370372</v>
      </c>
      <c r="T3910" s="12">
        <f>(((I3910/60)/60)/24)+DATE(1970,1,1)</f>
        <v>41849.135370370372</v>
      </c>
      <c r="U3910" s="14">
        <f>YEAR(T3910)</f>
        <v>2014</v>
      </c>
    </row>
    <row r="3911" spans="1:21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>ROUND(((E3911 / D3911)*100), 0)</f>
        <v>0</v>
      </c>
      <c r="P3911">
        <f>IF(L3911&lt;&gt;0, ROUND(E3911/L3911, 2), 0)</f>
        <v>33.75</v>
      </c>
      <c r="Q3911" s="5" t="str">
        <f>LEFT(N3911, SEARCH("/",N3911,1)-1)</f>
        <v>theater</v>
      </c>
      <c r="R3911" s="5" t="str">
        <f>RIGHT(N3911, LEN(N3911) - LEN(Q3911) - 1)</f>
        <v>plays</v>
      </c>
      <c r="S3911" s="11">
        <f>(((J3911/60)/60)/24)+DATE(1970,1,1)</f>
        <v>41863.359282407408</v>
      </c>
      <c r="T3911" s="12">
        <f>(((I3911/60)/60)/24)+DATE(1970,1,1)</f>
        <v>41893.359282407408</v>
      </c>
      <c r="U3911" s="14">
        <f>YEAR(T3911)</f>
        <v>2014</v>
      </c>
    </row>
    <row r="3912" spans="1:21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>ROUND(((E3912 / D3912)*100), 0)</f>
        <v>3</v>
      </c>
      <c r="P3912">
        <f>IF(L3912&lt;&gt;0, ROUND(E3912/L3912, 2), 0)</f>
        <v>61.67</v>
      </c>
      <c r="Q3912" s="5" t="str">
        <f>LEFT(N3912, SEARCH("/",N3912,1)-1)</f>
        <v>theater</v>
      </c>
      <c r="R3912" s="5" t="str">
        <f>RIGHT(N3912, LEN(N3912) - LEN(Q3912) - 1)</f>
        <v>plays</v>
      </c>
      <c r="S3912" s="11">
        <f>(((J3912/60)/60)/24)+DATE(1970,1,1)</f>
        <v>42224.756909722222</v>
      </c>
      <c r="T3912" s="12">
        <f>(((I3912/60)/60)/24)+DATE(1970,1,1)</f>
        <v>42254.756909722222</v>
      </c>
      <c r="U3912" s="14">
        <f>YEAR(T3912)</f>
        <v>2015</v>
      </c>
    </row>
    <row r="3913" spans="1:21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>ROUND(((E3913 / D3913)*100), 0)</f>
        <v>37</v>
      </c>
      <c r="P3913">
        <f>IF(L3913&lt;&gt;0, ROUND(E3913/L3913, 2), 0)</f>
        <v>83.14</v>
      </c>
      <c r="Q3913" s="5" t="str">
        <f>LEFT(N3913, SEARCH("/",N3913,1)-1)</f>
        <v>theater</v>
      </c>
      <c r="R3913" s="5" t="str">
        <f>RIGHT(N3913, LEN(N3913) - LEN(Q3913) - 1)</f>
        <v>plays</v>
      </c>
      <c r="S3913" s="11">
        <f>(((J3913/60)/60)/24)+DATE(1970,1,1)</f>
        <v>41939.8122337963</v>
      </c>
      <c r="T3913" s="12">
        <f>(((I3913/60)/60)/24)+DATE(1970,1,1)</f>
        <v>41969.853900462964</v>
      </c>
      <c r="U3913" s="14">
        <f>YEAR(T3913)</f>
        <v>2014</v>
      </c>
    </row>
    <row r="3914" spans="1:21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>ROUND(((E3914 / D3914)*100), 0)</f>
        <v>0</v>
      </c>
      <c r="P3914">
        <f>IF(L3914&lt;&gt;0, ROUND(E3914/L3914, 2), 0)</f>
        <v>1</v>
      </c>
      <c r="Q3914" s="5" t="str">
        <f>LEFT(N3914, SEARCH("/",N3914,1)-1)</f>
        <v>theater</v>
      </c>
      <c r="R3914" s="5" t="str">
        <f>RIGHT(N3914, LEN(N3914) - LEN(Q3914) - 1)</f>
        <v>plays</v>
      </c>
      <c r="S3914" s="11">
        <f>(((J3914/60)/60)/24)+DATE(1970,1,1)</f>
        <v>42059.270023148143</v>
      </c>
      <c r="T3914" s="12">
        <f>(((I3914/60)/60)/24)+DATE(1970,1,1)</f>
        <v>42119.190972222219</v>
      </c>
      <c r="U3914" s="14">
        <f>YEAR(T3914)</f>
        <v>2015</v>
      </c>
    </row>
    <row r="3915" spans="1:21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>ROUND(((E3915 / D3915)*100), 0)</f>
        <v>10</v>
      </c>
      <c r="P3915">
        <f>IF(L3915&lt;&gt;0, ROUND(E3915/L3915, 2), 0)</f>
        <v>142.86000000000001</v>
      </c>
      <c r="Q3915" s="5" t="str">
        <f>LEFT(N3915, SEARCH("/",N3915,1)-1)</f>
        <v>theater</v>
      </c>
      <c r="R3915" s="5" t="str">
        <f>RIGHT(N3915, LEN(N3915) - LEN(Q3915) - 1)</f>
        <v>plays</v>
      </c>
      <c r="S3915" s="11">
        <f>(((J3915/60)/60)/24)+DATE(1970,1,1)</f>
        <v>42308.211215277777</v>
      </c>
      <c r="T3915" s="12">
        <f>(((I3915/60)/60)/24)+DATE(1970,1,1)</f>
        <v>42338.252881944441</v>
      </c>
      <c r="U3915" s="14">
        <f>YEAR(T3915)</f>
        <v>2015</v>
      </c>
    </row>
    <row r="3916" spans="1:21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>ROUND(((E3916 / D3916)*100), 0)</f>
        <v>36</v>
      </c>
      <c r="P3916">
        <f>IF(L3916&lt;&gt;0, ROUND(E3916/L3916, 2), 0)</f>
        <v>33.67</v>
      </c>
      <c r="Q3916" s="5" t="str">
        <f>LEFT(N3916, SEARCH("/",N3916,1)-1)</f>
        <v>theater</v>
      </c>
      <c r="R3916" s="5" t="str">
        <f>RIGHT(N3916, LEN(N3916) - LEN(Q3916) - 1)</f>
        <v>plays</v>
      </c>
      <c r="S3916" s="11">
        <f>(((J3916/60)/60)/24)+DATE(1970,1,1)</f>
        <v>42114.818935185183</v>
      </c>
      <c r="T3916" s="12">
        <f>(((I3916/60)/60)/24)+DATE(1970,1,1)</f>
        <v>42134.957638888889</v>
      </c>
      <c r="U3916" s="14">
        <f>YEAR(T3916)</f>
        <v>2015</v>
      </c>
    </row>
    <row r="3917" spans="1:21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>ROUND(((E3917 / D3917)*100), 0)</f>
        <v>0</v>
      </c>
      <c r="P3917">
        <f>IF(L3917&lt;&gt;0, ROUND(E3917/L3917, 2), 0)</f>
        <v>5</v>
      </c>
      <c r="Q3917" s="5" t="str">
        <f>LEFT(N3917, SEARCH("/",N3917,1)-1)</f>
        <v>theater</v>
      </c>
      <c r="R3917" s="5" t="str">
        <f>RIGHT(N3917, LEN(N3917) - LEN(Q3917) - 1)</f>
        <v>plays</v>
      </c>
      <c r="S3917" s="11">
        <f>(((J3917/60)/60)/24)+DATE(1970,1,1)</f>
        <v>42492.98505787037</v>
      </c>
      <c r="T3917" s="12">
        <f>(((I3917/60)/60)/24)+DATE(1970,1,1)</f>
        <v>42522.98505787037</v>
      </c>
      <c r="U3917" s="14">
        <f>YEAR(T3917)</f>
        <v>2016</v>
      </c>
    </row>
    <row r="3918" spans="1:21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>ROUND(((E3918 / D3918)*100), 0)</f>
        <v>0</v>
      </c>
      <c r="P3918">
        <f>IF(L3918&lt;&gt;0, ROUND(E3918/L3918, 2), 0)</f>
        <v>0</v>
      </c>
      <c r="Q3918" s="5" t="str">
        <f>LEFT(N3918, SEARCH("/",N3918,1)-1)</f>
        <v>theater</v>
      </c>
      <c r="R3918" s="5" t="str">
        <f>RIGHT(N3918, LEN(N3918) - LEN(Q3918) - 1)</f>
        <v>plays</v>
      </c>
      <c r="S3918" s="11">
        <f>(((J3918/60)/60)/24)+DATE(1970,1,1)</f>
        <v>42494.471666666665</v>
      </c>
      <c r="T3918" s="12">
        <f>(((I3918/60)/60)/24)+DATE(1970,1,1)</f>
        <v>42524.471666666665</v>
      </c>
      <c r="U3918" s="14">
        <f>YEAR(T3918)</f>
        <v>2016</v>
      </c>
    </row>
    <row r="3919" spans="1:21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>ROUND(((E3919 / D3919)*100), 0)</f>
        <v>0</v>
      </c>
      <c r="P3919">
        <f>IF(L3919&lt;&gt;0, ROUND(E3919/L3919, 2), 0)</f>
        <v>10</v>
      </c>
      <c r="Q3919" s="5" t="str">
        <f>LEFT(N3919, SEARCH("/",N3919,1)-1)</f>
        <v>theater</v>
      </c>
      <c r="R3919" s="5" t="str">
        <f>RIGHT(N3919, LEN(N3919) - LEN(Q3919) - 1)</f>
        <v>plays</v>
      </c>
      <c r="S3919" s="11">
        <f>(((J3919/60)/60)/24)+DATE(1970,1,1)</f>
        <v>41863.527326388888</v>
      </c>
      <c r="T3919" s="12">
        <f>(((I3919/60)/60)/24)+DATE(1970,1,1)</f>
        <v>41893.527326388888</v>
      </c>
      <c r="U3919" s="14">
        <f>YEAR(T3919)</f>
        <v>2014</v>
      </c>
    </row>
    <row r="3920" spans="1:21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>ROUND(((E3920 / D3920)*100), 0)</f>
        <v>0</v>
      </c>
      <c r="P3920">
        <f>IF(L3920&lt;&gt;0, ROUND(E3920/L3920, 2), 0)</f>
        <v>40</v>
      </c>
      <c r="Q3920" s="5" t="str">
        <f>LEFT(N3920, SEARCH("/",N3920,1)-1)</f>
        <v>theater</v>
      </c>
      <c r="R3920" s="5" t="str">
        <f>RIGHT(N3920, LEN(N3920) - LEN(Q3920) - 1)</f>
        <v>plays</v>
      </c>
      <c r="S3920" s="11">
        <f>(((J3920/60)/60)/24)+DATE(1970,1,1)</f>
        <v>41843.664618055554</v>
      </c>
      <c r="T3920" s="12">
        <f>(((I3920/60)/60)/24)+DATE(1970,1,1)</f>
        <v>41855.666666666664</v>
      </c>
      <c r="U3920" s="14">
        <f>YEAR(T3920)</f>
        <v>2014</v>
      </c>
    </row>
    <row r="3921" spans="1:21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>ROUND(((E3921 / D3921)*100), 0)</f>
        <v>2</v>
      </c>
      <c r="P3921">
        <f>IF(L3921&lt;&gt;0, ROUND(E3921/L3921, 2), 0)</f>
        <v>30</v>
      </c>
      <c r="Q3921" s="5" t="str">
        <f>LEFT(N3921, SEARCH("/",N3921,1)-1)</f>
        <v>theater</v>
      </c>
      <c r="R3921" s="5" t="str">
        <f>RIGHT(N3921, LEN(N3921) - LEN(Q3921) - 1)</f>
        <v>plays</v>
      </c>
      <c r="S3921" s="11">
        <f>(((J3921/60)/60)/24)+DATE(1970,1,1)</f>
        <v>42358.684872685189</v>
      </c>
      <c r="T3921" s="12">
        <f>(((I3921/60)/60)/24)+DATE(1970,1,1)</f>
        <v>42387</v>
      </c>
      <c r="U3921" s="14">
        <f>YEAR(T3921)</f>
        <v>2016</v>
      </c>
    </row>
    <row r="3922" spans="1:21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>ROUND(((E3922 / D3922)*100), 0)</f>
        <v>5</v>
      </c>
      <c r="P3922">
        <f>IF(L3922&lt;&gt;0, ROUND(E3922/L3922, 2), 0)</f>
        <v>45</v>
      </c>
      <c r="Q3922" s="5" t="str">
        <f>LEFT(N3922, SEARCH("/",N3922,1)-1)</f>
        <v>theater</v>
      </c>
      <c r="R3922" s="5" t="str">
        <f>RIGHT(N3922, LEN(N3922) - LEN(Q3922) - 1)</f>
        <v>plays</v>
      </c>
      <c r="S3922" s="11">
        <f>(((J3922/60)/60)/24)+DATE(1970,1,1)</f>
        <v>42657.38726851852</v>
      </c>
      <c r="T3922" s="12">
        <f>(((I3922/60)/60)/24)+DATE(1970,1,1)</f>
        <v>42687.428935185191</v>
      </c>
      <c r="U3922" s="14">
        <f>YEAR(T3922)</f>
        <v>2016</v>
      </c>
    </row>
    <row r="3923" spans="1:21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>ROUND(((E3923 / D3923)*100), 0)</f>
        <v>0</v>
      </c>
      <c r="P3923">
        <f>IF(L3923&lt;&gt;0, ROUND(E3923/L3923, 2), 0)</f>
        <v>0</v>
      </c>
      <c r="Q3923" s="5" t="str">
        <f>LEFT(N3923, SEARCH("/",N3923,1)-1)</f>
        <v>theater</v>
      </c>
      <c r="R3923" s="5" t="str">
        <f>RIGHT(N3923, LEN(N3923) - LEN(Q3923) - 1)</f>
        <v>plays</v>
      </c>
      <c r="S3923" s="11">
        <f>(((J3923/60)/60)/24)+DATE(1970,1,1)</f>
        <v>41926.542303240742</v>
      </c>
      <c r="T3923" s="12">
        <f>(((I3923/60)/60)/24)+DATE(1970,1,1)</f>
        <v>41938.75</v>
      </c>
      <c r="U3923" s="14">
        <f>YEAR(T3923)</f>
        <v>2014</v>
      </c>
    </row>
    <row r="3924" spans="1:21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>ROUND(((E3924 / D3924)*100), 0)</f>
        <v>8</v>
      </c>
      <c r="P3924">
        <f>IF(L3924&lt;&gt;0, ROUND(E3924/L3924, 2), 0)</f>
        <v>10.17</v>
      </c>
      <c r="Q3924" s="5" t="str">
        <f>LEFT(N3924, SEARCH("/",N3924,1)-1)</f>
        <v>theater</v>
      </c>
      <c r="R3924" s="5" t="str">
        <f>RIGHT(N3924, LEN(N3924) - LEN(Q3924) - 1)</f>
        <v>plays</v>
      </c>
      <c r="S3924" s="11">
        <f>(((J3924/60)/60)/24)+DATE(1970,1,1)</f>
        <v>42020.768634259264</v>
      </c>
      <c r="T3924" s="12">
        <f>(((I3924/60)/60)/24)+DATE(1970,1,1)</f>
        <v>42065.958333333328</v>
      </c>
      <c r="U3924" s="14">
        <f>YEAR(T3924)</f>
        <v>2015</v>
      </c>
    </row>
    <row r="3925" spans="1:21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>ROUND(((E3925 / D3925)*100), 0)</f>
        <v>12</v>
      </c>
      <c r="P3925">
        <f>IF(L3925&lt;&gt;0, ROUND(E3925/L3925, 2), 0)</f>
        <v>81.41</v>
      </c>
      <c r="Q3925" s="5" t="str">
        <f>LEFT(N3925, SEARCH("/",N3925,1)-1)</f>
        <v>theater</v>
      </c>
      <c r="R3925" s="5" t="str">
        <f>RIGHT(N3925, LEN(N3925) - LEN(Q3925) - 1)</f>
        <v>plays</v>
      </c>
      <c r="S3925" s="11">
        <f>(((J3925/60)/60)/24)+DATE(1970,1,1)</f>
        <v>42075.979988425926</v>
      </c>
      <c r="T3925" s="12">
        <f>(((I3925/60)/60)/24)+DATE(1970,1,1)</f>
        <v>42103.979988425926</v>
      </c>
      <c r="U3925" s="14">
        <f>YEAR(T3925)</f>
        <v>2015</v>
      </c>
    </row>
    <row r="3926" spans="1:21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>ROUND(((E3926 / D3926)*100), 0)</f>
        <v>15</v>
      </c>
      <c r="P3926">
        <f>IF(L3926&lt;&gt;0, ROUND(E3926/L3926, 2), 0)</f>
        <v>57.25</v>
      </c>
      <c r="Q3926" s="5" t="str">
        <f>LEFT(N3926, SEARCH("/",N3926,1)-1)</f>
        <v>theater</v>
      </c>
      <c r="R3926" s="5" t="str">
        <f>RIGHT(N3926, LEN(N3926) - LEN(Q3926) - 1)</f>
        <v>plays</v>
      </c>
      <c r="S3926" s="11">
        <f>(((J3926/60)/60)/24)+DATE(1970,1,1)</f>
        <v>41786.959745370368</v>
      </c>
      <c r="T3926" s="12">
        <f>(((I3926/60)/60)/24)+DATE(1970,1,1)</f>
        <v>41816.959745370368</v>
      </c>
      <c r="U3926" s="14">
        <f>YEAR(T3926)</f>
        <v>2014</v>
      </c>
    </row>
    <row r="3927" spans="1:21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>ROUND(((E3927 / D3927)*100), 0)</f>
        <v>10</v>
      </c>
      <c r="P3927">
        <f>IF(L3927&lt;&gt;0, ROUND(E3927/L3927, 2), 0)</f>
        <v>5</v>
      </c>
      <c r="Q3927" s="5" t="str">
        <f>LEFT(N3927, SEARCH("/",N3927,1)-1)</f>
        <v>theater</v>
      </c>
      <c r="R3927" s="5" t="str">
        <f>RIGHT(N3927, LEN(N3927) - LEN(Q3927) - 1)</f>
        <v>plays</v>
      </c>
      <c r="S3927" s="11">
        <f>(((J3927/60)/60)/24)+DATE(1970,1,1)</f>
        <v>41820.870821759258</v>
      </c>
      <c r="T3927" s="12">
        <f>(((I3927/60)/60)/24)+DATE(1970,1,1)</f>
        <v>41850.870821759258</v>
      </c>
      <c r="U3927" s="14">
        <f>YEAR(T3927)</f>
        <v>2014</v>
      </c>
    </row>
    <row r="3928" spans="1:21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>ROUND(((E3928 / D3928)*100), 0)</f>
        <v>0</v>
      </c>
      <c r="P3928">
        <f>IF(L3928&lt;&gt;0, ROUND(E3928/L3928, 2), 0)</f>
        <v>15</v>
      </c>
      <c r="Q3928" s="5" t="str">
        <f>LEFT(N3928, SEARCH("/",N3928,1)-1)</f>
        <v>theater</v>
      </c>
      <c r="R3928" s="5" t="str">
        <f>RIGHT(N3928, LEN(N3928) - LEN(Q3928) - 1)</f>
        <v>plays</v>
      </c>
      <c r="S3928" s="11">
        <f>(((J3928/60)/60)/24)+DATE(1970,1,1)</f>
        <v>41970.085046296299</v>
      </c>
      <c r="T3928" s="12">
        <f>(((I3928/60)/60)/24)+DATE(1970,1,1)</f>
        <v>42000.085046296299</v>
      </c>
      <c r="U3928" s="14">
        <f>YEAR(T3928)</f>
        <v>2014</v>
      </c>
    </row>
    <row r="3929" spans="1:21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>ROUND(((E3929 / D3929)*100), 0)</f>
        <v>1</v>
      </c>
      <c r="P3929">
        <f>IF(L3929&lt;&gt;0, ROUND(E3929/L3929, 2), 0)</f>
        <v>12.5</v>
      </c>
      <c r="Q3929" s="5" t="str">
        <f>LEFT(N3929, SEARCH("/",N3929,1)-1)</f>
        <v>theater</v>
      </c>
      <c r="R3929" s="5" t="str">
        <f>RIGHT(N3929, LEN(N3929) - LEN(Q3929) - 1)</f>
        <v>plays</v>
      </c>
      <c r="S3929" s="11">
        <f>(((J3929/60)/60)/24)+DATE(1970,1,1)</f>
        <v>41830.267407407409</v>
      </c>
      <c r="T3929" s="12">
        <f>(((I3929/60)/60)/24)+DATE(1970,1,1)</f>
        <v>41860.267407407409</v>
      </c>
      <c r="U3929" s="14">
        <f>YEAR(T3929)</f>
        <v>2014</v>
      </c>
    </row>
    <row r="3930" spans="1:21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>ROUND(((E3930 / D3930)*100), 0)</f>
        <v>13</v>
      </c>
      <c r="P3930">
        <f>IF(L3930&lt;&gt;0, ROUND(E3930/L3930, 2), 0)</f>
        <v>93</v>
      </c>
      <c r="Q3930" s="5" t="str">
        <f>LEFT(N3930, SEARCH("/",N3930,1)-1)</f>
        <v>theater</v>
      </c>
      <c r="R3930" s="5" t="str">
        <f>RIGHT(N3930, LEN(N3930) - LEN(Q3930) - 1)</f>
        <v>plays</v>
      </c>
      <c r="S3930" s="11">
        <f>(((J3930/60)/60)/24)+DATE(1970,1,1)</f>
        <v>42265.683182870373</v>
      </c>
      <c r="T3930" s="12">
        <f>(((I3930/60)/60)/24)+DATE(1970,1,1)</f>
        <v>42293.207638888889</v>
      </c>
      <c r="U3930" s="14">
        <f>YEAR(T3930)</f>
        <v>2015</v>
      </c>
    </row>
    <row r="3931" spans="1:21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>ROUND(((E3931 / D3931)*100), 0)</f>
        <v>2</v>
      </c>
      <c r="P3931">
        <f>IF(L3931&lt;&gt;0, ROUND(E3931/L3931, 2), 0)</f>
        <v>32.36</v>
      </c>
      <c r="Q3931" s="5" t="str">
        <f>LEFT(N3931, SEARCH("/",N3931,1)-1)</f>
        <v>theater</v>
      </c>
      <c r="R3931" s="5" t="str">
        <f>RIGHT(N3931, LEN(N3931) - LEN(Q3931) - 1)</f>
        <v>plays</v>
      </c>
      <c r="S3931" s="11">
        <f>(((J3931/60)/60)/24)+DATE(1970,1,1)</f>
        <v>42601.827141203699</v>
      </c>
      <c r="T3931" s="12">
        <f>(((I3931/60)/60)/24)+DATE(1970,1,1)</f>
        <v>42631.827141203699</v>
      </c>
      <c r="U3931" s="14">
        <f>YEAR(T3931)</f>
        <v>2016</v>
      </c>
    </row>
    <row r="3932" spans="1:21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>ROUND(((E3932 / D3932)*100), 0)</f>
        <v>0</v>
      </c>
      <c r="P3932">
        <f>IF(L3932&lt;&gt;0, ROUND(E3932/L3932, 2), 0)</f>
        <v>0</v>
      </c>
      <c r="Q3932" s="5" t="str">
        <f>LEFT(N3932, SEARCH("/",N3932,1)-1)</f>
        <v>theater</v>
      </c>
      <c r="R3932" s="5" t="str">
        <f>RIGHT(N3932, LEN(N3932) - LEN(Q3932) - 1)</f>
        <v>plays</v>
      </c>
      <c r="S3932" s="11">
        <f>(((J3932/60)/60)/24)+DATE(1970,1,1)</f>
        <v>42433.338749999995</v>
      </c>
      <c r="T3932" s="12">
        <f>(((I3932/60)/60)/24)+DATE(1970,1,1)</f>
        <v>42461.25</v>
      </c>
      <c r="U3932" s="14">
        <f>YEAR(T3932)</f>
        <v>2016</v>
      </c>
    </row>
    <row r="3933" spans="1:21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>ROUND(((E3933 / D3933)*100), 0)</f>
        <v>0</v>
      </c>
      <c r="P3933">
        <f>IF(L3933&lt;&gt;0, ROUND(E3933/L3933, 2), 0)</f>
        <v>0</v>
      </c>
      <c r="Q3933" s="5" t="str">
        <f>LEFT(N3933, SEARCH("/",N3933,1)-1)</f>
        <v>theater</v>
      </c>
      <c r="R3933" s="5" t="str">
        <f>RIGHT(N3933, LEN(N3933) - LEN(Q3933) - 1)</f>
        <v>plays</v>
      </c>
      <c r="S3933" s="11">
        <f>(((J3933/60)/60)/24)+DATE(1970,1,1)</f>
        <v>42228.151701388888</v>
      </c>
      <c r="T3933" s="12">
        <f>(((I3933/60)/60)/24)+DATE(1970,1,1)</f>
        <v>42253.151701388888</v>
      </c>
      <c r="U3933" s="14">
        <f>YEAR(T3933)</f>
        <v>2015</v>
      </c>
    </row>
    <row r="3934" spans="1:21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>ROUND(((E3934 / D3934)*100), 0)</f>
        <v>0</v>
      </c>
      <c r="P3934">
        <f>IF(L3934&lt;&gt;0, ROUND(E3934/L3934, 2), 0)</f>
        <v>1</v>
      </c>
      <c r="Q3934" s="5" t="str">
        <f>LEFT(N3934, SEARCH("/",N3934,1)-1)</f>
        <v>theater</v>
      </c>
      <c r="R3934" s="5" t="str">
        <f>RIGHT(N3934, LEN(N3934) - LEN(Q3934) - 1)</f>
        <v>plays</v>
      </c>
      <c r="S3934" s="11">
        <f>(((J3934/60)/60)/24)+DATE(1970,1,1)</f>
        <v>42415.168564814812</v>
      </c>
      <c r="T3934" s="12">
        <f>(((I3934/60)/60)/24)+DATE(1970,1,1)</f>
        <v>42445.126898148148</v>
      </c>
      <c r="U3934" s="14">
        <f>YEAR(T3934)</f>
        <v>2016</v>
      </c>
    </row>
    <row r="3935" spans="1:21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>ROUND(((E3935 / D3935)*100), 0)</f>
        <v>16</v>
      </c>
      <c r="P3935">
        <f>IF(L3935&lt;&gt;0, ROUND(E3935/L3935, 2), 0)</f>
        <v>91.83</v>
      </c>
      <c r="Q3935" s="5" t="str">
        <f>LEFT(N3935, SEARCH("/",N3935,1)-1)</f>
        <v>theater</v>
      </c>
      <c r="R3935" s="5" t="str">
        <f>RIGHT(N3935, LEN(N3935) - LEN(Q3935) - 1)</f>
        <v>plays</v>
      </c>
      <c r="S3935" s="11">
        <f>(((J3935/60)/60)/24)+DATE(1970,1,1)</f>
        <v>42538.968310185184</v>
      </c>
      <c r="T3935" s="12">
        <f>(((I3935/60)/60)/24)+DATE(1970,1,1)</f>
        <v>42568.029861111107</v>
      </c>
      <c r="U3935" s="14">
        <f>YEAR(T3935)</f>
        <v>2016</v>
      </c>
    </row>
    <row r="3936" spans="1:21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>ROUND(((E3936 / D3936)*100), 0)</f>
        <v>11</v>
      </c>
      <c r="P3936">
        <f>IF(L3936&lt;&gt;0, ROUND(E3936/L3936, 2), 0)</f>
        <v>45.83</v>
      </c>
      <c r="Q3936" s="5" t="str">
        <f>LEFT(N3936, SEARCH("/",N3936,1)-1)</f>
        <v>theater</v>
      </c>
      <c r="R3936" s="5" t="str">
        <f>RIGHT(N3936, LEN(N3936) - LEN(Q3936) - 1)</f>
        <v>plays</v>
      </c>
      <c r="S3936" s="11">
        <f>(((J3936/60)/60)/24)+DATE(1970,1,1)</f>
        <v>42233.671747685185</v>
      </c>
      <c r="T3936" s="12">
        <f>(((I3936/60)/60)/24)+DATE(1970,1,1)</f>
        <v>42278.541666666672</v>
      </c>
      <c r="U3936" s="14">
        <f>YEAR(T3936)</f>
        <v>2015</v>
      </c>
    </row>
    <row r="3937" spans="1:21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>ROUND(((E3937 / D3937)*100), 0)</f>
        <v>44</v>
      </c>
      <c r="P3937">
        <f>IF(L3937&lt;&gt;0, ROUND(E3937/L3937, 2), 0)</f>
        <v>57.17</v>
      </c>
      <c r="Q3937" s="5" t="str">
        <f>LEFT(N3937, SEARCH("/",N3937,1)-1)</f>
        <v>theater</v>
      </c>
      <c r="R3937" s="5" t="str">
        <f>RIGHT(N3937, LEN(N3937) - LEN(Q3937) - 1)</f>
        <v>plays</v>
      </c>
      <c r="S3937" s="11">
        <f>(((J3937/60)/60)/24)+DATE(1970,1,1)</f>
        <v>42221.656782407401</v>
      </c>
      <c r="T3937" s="12">
        <f>(((I3937/60)/60)/24)+DATE(1970,1,1)</f>
        <v>42281.656782407401</v>
      </c>
      <c r="U3937" s="14">
        <f>YEAR(T3937)</f>
        <v>2015</v>
      </c>
    </row>
    <row r="3938" spans="1:21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>ROUND(((E3938 / D3938)*100), 0)</f>
        <v>0</v>
      </c>
      <c r="P3938">
        <f>IF(L3938&lt;&gt;0, ROUND(E3938/L3938, 2), 0)</f>
        <v>0</v>
      </c>
      <c r="Q3938" s="5" t="str">
        <f>LEFT(N3938, SEARCH("/",N3938,1)-1)</f>
        <v>theater</v>
      </c>
      <c r="R3938" s="5" t="str">
        <f>RIGHT(N3938, LEN(N3938) - LEN(Q3938) - 1)</f>
        <v>plays</v>
      </c>
      <c r="S3938" s="11">
        <f>(((J3938/60)/60)/24)+DATE(1970,1,1)</f>
        <v>42675.262962962966</v>
      </c>
      <c r="T3938" s="12">
        <f>(((I3938/60)/60)/24)+DATE(1970,1,1)</f>
        <v>42705.304629629631</v>
      </c>
      <c r="U3938" s="14">
        <f>YEAR(T3938)</f>
        <v>2016</v>
      </c>
    </row>
    <row r="3939" spans="1:21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>ROUND(((E3939 / D3939)*100), 0)</f>
        <v>86</v>
      </c>
      <c r="P3939">
        <f>IF(L3939&lt;&gt;0, ROUND(E3939/L3939, 2), 0)</f>
        <v>248.5</v>
      </c>
      <c r="Q3939" s="5" t="str">
        <f>LEFT(N3939, SEARCH("/",N3939,1)-1)</f>
        <v>theater</v>
      </c>
      <c r="R3939" s="5" t="str">
        <f>RIGHT(N3939, LEN(N3939) - LEN(Q3939) - 1)</f>
        <v>plays</v>
      </c>
      <c r="S3939" s="11">
        <f>(((J3939/60)/60)/24)+DATE(1970,1,1)</f>
        <v>42534.631481481483</v>
      </c>
      <c r="T3939" s="12">
        <f>(((I3939/60)/60)/24)+DATE(1970,1,1)</f>
        <v>42562.631481481483</v>
      </c>
      <c r="U3939" s="14">
        <f>YEAR(T3939)</f>
        <v>2016</v>
      </c>
    </row>
    <row r="3940" spans="1:21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>ROUND(((E3940 / D3940)*100), 0)</f>
        <v>12</v>
      </c>
      <c r="P3940">
        <f>IF(L3940&lt;&gt;0, ROUND(E3940/L3940, 2), 0)</f>
        <v>79.400000000000006</v>
      </c>
      <c r="Q3940" s="5" t="str">
        <f>LEFT(N3940, SEARCH("/",N3940,1)-1)</f>
        <v>theater</v>
      </c>
      <c r="R3940" s="5" t="str">
        <f>RIGHT(N3940, LEN(N3940) - LEN(Q3940) - 1)</f>
        <v>plays</v>
      </c>
      <c r="S3940" s="11">
        <f>(((J3940/60)/60)/24)+DATE(1970,1,1)</f>
        <v>42151.905717592599</v>
      </c>
      <c r="T3940" s="12">
        <f>(((I3940/60)/60)/24)+DATE(1970,1,1)</f>
        <v>42182.905717592599</v>
      </c>
      <c r="U3940" s="14">
        <f>YEAR(T3940)</f>
        <v>2015</v>
      </c>
    </row>
    <row r="3941" spans="1:21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>ROUND(((E3941 / D3941)*100), 0)</f>
        <v>0</v>
      </c>
      <c r="P3941">
        <f>IF(L3941&lt;&gt;0, ROUND(E3941/L3941, 2), 0)</f>
        <v>5</v>
      </c>
      <c r="Q3941" s="5" t="str">
        <f>LEFT(N3941, SEARCH("/",N3941,1)-1)</f>
        <v>theater</v>
      </c>
      <c r="R3941" s="5" t="str">
        <f>RIGHT(N3941, LEN(N3941) - LEN(Q3941) - 1)</f>
        <v>plays</v>
      </c>
      <c r="S3941" s="11">
        <f>(((J3941/60)/60)/24)+DATE(1970,1,1)</f>
        <v>41915.400219907409</v>
      </c>
      <c r="T3941" s="12">
        <f>(((I3941/60)/60)/24)+DATE(1970,1,1)</f>
        <v>41919.1875</v>
      </c>
      <c r="U3941" s="14">
        <f>YEAR(T3941)</f>
        <v>2014</v>
      </c>
    </row>
    <row r="3942" spans="1:21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>ROUND(((E3942 / D3942)*100), 0)</f>
        <v>0</v>
      </c>
      <c r="P3942">
        <f>IF(L3942&lt;&gt;0, ROUND(E3942/L3942, 2), 0)</f>
        <v>5.5</v>
      </c>
      <c r="Q3942" s="5" t="str">
        <f>LEFT(N3942, SEARCH("/",N3942,1)-1)</f>
        <v>theater</v>
      </c>
      <c r="R3942" s="5" t="str">
        <f>RIGHT(N3942, LEN(N3942) - LEN(Q3942) - 1)</f>
        <v>plays</v>
      </c>
      <c r="S3942" s="11">
        <f>(((J3942/60)/60)/24)+DATE(1970,1,1)</f>
        <v>41961.492488425924</v>
      </c>
      <c r="T3942" s="12">
        <f>(((I3942/60)/60)/24)+DATE(1970,1,1)</f>
        <v>42006.492488425924</v>
      </c>
      <c r="U3942" s="14">
        <f>YEAR(T3942)</f>
        <v>2015</v>
      </c>
    </row>
    <row r="3943" spans="1:21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>ROUND(((E3943 / D3943)*100), 0)</f>
        <v>1</v>
      </c>
      <c r="P3943">
        <f>IF(L3943&lt;&gt;0, ROUND(E3943/L3943, 2), 0)</f>
        <v>25</v>
      </c>
      <c r="Q3943" s="5" t="str">
        <f>LEFT(N3943, SEARCH("/",N3943,1)-1)</f>
        <v>theater</v>
      </c>
      <c r="R3943" s="5" t="str">
        <f>RIGHT(N3943, LEN(N3943) - LEN(Q3943) - 1)</f>
        <v>plays</v>
      </c>
      <c r="S3943" s="11">
        <f>(((J3943/60)/60)/24)+DATE(1970,1,1)</f>
        <v>41940.587233796294</v>
      </c>
      <c r="T3943" s="12">
        <f>(((I3943/60)/60)/24)+DATE(1970,1,1)</f>
        <v>41968.041666666672</v>
      </c>
      <c r="U3943" s="14">
        <f>YEAR(T3943)</f>
        <v>2014</v>
      </c>
    </row>
    <row r="3944" spans="1:21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>ROUND(((E3944 / D3944)*100), 0)</f>
        <v>0</v>
      </c>
      <c r="P3944">
        <f>IF(L3944&lt;&gt;0, ROUND(E3944/L3944, 2), 0)</f>
        <v>0</v>
      </c>
      <c r="Q3944" s="5" t="str">
        <f>LEFT(N3944, SEARCH("/",N3944,1)-1)</f>
        <v>theater</v>
      </c>
      <c r="R3944" s="5" t="str">
        <f>RIGHT(N3944, LEN(N3944) - LEN(Q3944) - 1)</f>
        <v>plays</v>
      </c>
      <c r="S3944" s="11">
        <f>(((J3944/60)/60)/24)+DATE(1970,1,1)</f>
        <v>42111.904097222221</v>
      </c>
      <c r="T3944" s="12">
        <f>(((I3944/60)/60)/24)+DATE(1970,1,1)</f>
        <v>42171.904097222221</v>
      </c>
      <c r="U3944" s="14">
        <f>YEAR(T3944)</f>
        <v>2015</v>
      </c>
    </row>
    <row r="3945" spans="1:21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>ROUND(((E3945 / D3945)*100), 0)</f>
        <v>36</v>
      </c>
      <c r="P3945">
        <f>IF(L3945&lt;&gt;0, ROUND(E3945/L3945, 2), 0)</f>
        <v>137.08000000000001</v>
      </c>
      <c r="Q3945" s="5" t="str">
        <f>LEFT(N3945, SEARCH("/",N3945,1)-1)</f>
        <v>theater</v>
      </c>
      <c r="R3945" s="5" t="str">
        <f>RIGHT(N3945, LEN(N3945) - LEN(Q3945) - 1)</f>
        <v>plays</v>
      </c>
      <c r="S3945" s="11">
        <f>(((J3945/60)/60)/24)+DATE(1970,1,1)</f>
        <v>42279.778564814813</v>
      </c>
      <c r="T3945" s="12">
        <f>(((I3945/60)/60)/24)+DATE(1970,1,1)</f>
        <v>42310.701388888891</v>
      </c>
      <c r="U3945" s="14">
        <f>YEAR(T3945)</f>
        <v>2015</v>
      </c>
    </row>
    <row r="3946" spans="1:21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>ROUND(((E3946 / D3946)*100), 0)</f>
        <v>0</v>
      </c>
      <c r="P3946">
        <f>IF(L3946&lt;&gt;0, ROUND(E3946/L3946, 2), 0)</f>
        <v>0</v>
      </c>
      <c r="Q3946" s="5" t="str">
        <f>LEFT(N3946, SEARCH("/",N3946,1)-1)</f>
        <v>theater</v>
      </c>
      <c r="R3946" s="5" t="str">
        <f>RIGHT(N3946, LEN(N3946) - LEN(Q3946) - 1)</f>
        <v>plays</v>
      </c>
      <c r="S3946" s="11">
        <f>(((J3946/60)/60)/24)+DATE(1970,1,1)</f>
        <v>42213.662905092591</v>
      </c>
      <c r="T3946" s="12">
        <f>(((I3946/60)/60)/24)+DATE(1970,1,1)</f>
        <v>42243.662905092591</v>
      </c>
      <c r="U3946" s="14">
        <f>YEAR(T3946)</f>
        <v>2015</v>
      </c>
    </row>
    <row r="3947" spans="1:21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>ROUND(((E3947 / D3947)*100), 0)</f>
        <v>0</v>
      </c>
      <c r="P3947">
        <f>IF(L3947&lt;&gt;0, ROUND(E3947/L3947, 2), 0)</f>
        <v>5</v>
      </c>
      <c r="Q3947" s="5" t="str">
        <f>LEFT(N3947, SEARCH("/",N3947,1)-1)</f>
        <v>theater</v>
      </c>
      <c r="R3947" s="5" t="str">
        <f>RIGHT(N3947, LEN(N3947) - LEN(Q3947) - 1)</f>
        <v>plays</v>
      </c>
      <c r="S3947" s="11">
        <f>(((J3947/60)/60)/24)+DATE(1970,1,1)</f>
        <v>42109.801712962959</v>
      </c>
      <c r="T3947" s="12">
        <f>(((I3947/60)/60)/24)+DATE(1970,1,1)</f>
        <v>42139.801712962959</v>
      </c>
      <c r="U3947" s="14">
        <f>YEAR(T3947)</f>
        <v>2015</v>
      </c>
    </row>
    <row r="3948" spans="1:21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>ROUND(((E3948 / D3948)*100), 0)</f>
        <v>3</v>
      </c>
      <c r="P3948">
        <f>IF(L3948&lt;&gt;0, ROUND(E3948/L3948, 2), 0)</f>
        <v>39</v>
      </c>
      <c r="Q3948" s="5" t="str">
        <f>LEFT(N3948, SEARCH("/",N3948,1)-1)</f>
        <v>theater</v>
      </c>
      <c r="R3948" s="5" t="str">
        <f>RIGHT(N3948, LEN(N3948) - LEN(Q3948) - 1)</f>
        <v>plays</v>
      </c>
      <c r="S3948" s="11">
        <f>(((J3948/60)/60)/24)+DATE(1970,1,1)</f>
        <v>42031.833587962959</v>
      </c>
      <c r="T3948" s="12">
        <f>(((I3948/60)/60)/24)+DATE(1970,1,1)</f>
        <v>42063.333333333328</v>
      </c>
      <c r="U3948" s="14">
        <f>YEAR(T3948)</f>
        <v>2015</v>
      </c>
    </row>
    <row r="3949" spans="1:21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>ROUND(((E3949 / D3949)*100), 0)</f>
        <v>3</v>
      </c>
      <c r="P3949">
        <f>IF(L3949&lt;&gt;0, ROUND(E3949/L3949, 2), 0)</f>
        <v>50.5</v>
      </c>
      <c r="Q3949" s="5" t="str">
        <f>LEFT(N3949, SEARCH("/",N3949,1)-1)</f>
        <v>theater</v>
      </c>
      <c r="R3949" s="5" t="str">
        <f>RIGHT(N3949, LEN(N3949) - LEN(Q3949) - 1)</f>
        <v>plays</v>
      </c>
      <c r="S3949" s="11">
        <f>(((J3949/60)/60)/24)+DATE(1970,1,1)</f>
        <v>42615.142870370371</v>
      </c>
      <c r="T3949" s="12">
        <f>(((I3949/60)/60)/24)+DATE(1970,1,1)</f>
        <v>42645.142870370371</v>
      </c>
      <c r="U3949" s="14">
        <f>YEAR(T3949)</f>
        <v>2016</v>
      </c>
    </row>
    <row r="3950" spans="1:21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>ROUND(((E3950 / D3950)*100), 0)</f>
        <v>0</v>
      </c>
      <c r="P3950">
        <f>IF(L3950&lt;&gt;0, ROUND(E3950/L3950, 2), 0)</f>
        <v>0</v>
      </c>
      <c r="Q3950" s="5" t="str">
        <f>LEFT(N3950, SEARCH("/",N3950,1)-1)</f>
        <v>theater</v>
      </c>
      <c r="R3950" s="5" t="str">
        <f>RIGHT(N3950, LEN(N3950) - LEN(Q3950) - 1)</f>
        <v>plays</v>
      </c>
      <c r="S3950" s="11">
        <f>(((J3950/60)/60)/24)+DATE(1970,1,1)</f>
        <v>41829.325497685182</v>
      </c>
      <c r="T3950" s="12">
        <f>(((I3950/60)/60)/24)+DATE(1970,1,1)</f>
        <v>41889.325497685182</v>
      </c>
      <c r="U3950" s="14">
        <f>YEAR(T3950)</f>
        <v>2014</v>
      </c>
    </row>
    <row r="3951" spans="1:21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>ROUND(((E3951 / D3951)*100), 0)</f>
        <v>16</v>
      </c>
      <c r="P3951">
        <f>IF(L3951&lt;&gt;0, ROUND(E3951/L3951, 2), 0)</f>
        <v>49.28</v>
      </c>
      <c r="Q3951" s="5" t="str">
        <f>LEFT(N3951, SEARCH("/",N3951,1)-1)</f>
        <v>theater</v>
      </c>
      <c r="R3951" s="5" t="str">
        <f>RIGHT(N3951, LEN(N3951) - LEN(Q3951) - 1)</f>
        <v>plays</v>
      </c>
      <c r="S3951" s="11">
        <f>(((J3951/60)/60)/24)+DATE(1970,1,1)</f>
        <v>42016.120613425926</v>
      </c>
      <c r="T3951" s="12">
        <f>(((I3951/60)/60)/24)+DATE(1970,1,1)</f>
        <v>42046.120613425926</v>
      </c>
      <c r="U3951" s="14">
        <f>YEAR(T3951)</f>
        <v>2015</v>
      </c>
    </row>
    <row r="3952" spans="1:21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>ROUND(((E3952 / D3952)*100), 0)</f>
        <v>1</v>
      </c>
      <c r="P3952">
        <f>IF(L3952&lt;&gt;0, ROUND(E3952/L3952, 2), 0)</f>
        <v>25</v>
      </c>
      <c r="Q3952" s="5" t="str">
        <f>LEFT(N3952, SEARCH("/",N3952,1)-1)</f>
        <v>theater</v>
      </c>
      <c r="R3952" s="5" t="str">
        <f>RIGHT(N3952, LEN(N3952) - LEN(Q3952) - 1)</f>
        <v>plays</v>
      </c>
      <c r="S3952" s="11">
        <f>(((J3952/60)/60)/24)+DATE(1970,1,1)</f>
        <v>42439.702314814815</v>
      </c>
      <c r="T3952" s="12">
        <f>(((I3952/60)/60)/24)+DATE(1970,1,1)</f>
        <v>42468.774305555555</v>
      </c>
      <c r="U3952" s="14">
        <f>YEAR(T3952)</f>
        <v>2016</v>
      </c>
    </row>
    <row r="3953" spans="1:21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>ROUND(((E3953 / D3953)*100), 0)</f>
        <v>0</v>
      </c>
      <c r="P3953">
        <f>IF(L3953&lt;&gt;0, ROUND(E3953/L3953, 2), 0)</f>
        <v>1</v>
      </c>
      <c r="Q3953" s="5" t="str">
        <f>LEFT(N3953, SEARCH("/",N3953,1)-1)</f>
        <v>theater</v>
      </c>
      <c r="R3953" s="5" t="str">
        <f>RIGHT(N3953, LEN(N3953) - LEN(Q3953) - 1)</f>
        <v>plays</v>
      </c>
      <c r="S3953" s="11">
        <f>(((J3953/60)/60)/24)+DATE(1970,1,1)</f>
        <v>42433.825717592597</v>
      </c>
      <c r="T3953" s="12">
        <f>(((I3953/60)/60)/24)+DATE(1970,1,1)</f>
        <v>42493.784050925926</v>
      </c>
      <c r="U3953" s="14">
        <f>YEAR(T3953)</f>
        <v>2016</v>
      </c>
    </row>
    <row r="3954" spans="1:21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>ROUND(((E3954 / D3954)*100), 0)</f>
        <v>0</v>
      </c>
      <c r="P3954">
        <f>IF(L3954&lt;&gt;0, ROUND(E3954/L3954, 2), 0)</f>
        <v>25</v>
      </c>
      <c r="Q3954" s="5" t="str">
        <f>LEFT(N3954, SEARCH("/",N3954,1)-1)</f>
        <v>theater</v>
      </c>
      <c r="R3954" s="5" t="str">
        <f>RIGHT(N3954, LEN(N3954) - LEN(Q3954) - 1)</f>
        <v>plays</v>
      </c>
      <c r="S3954" s="11">
        <f>(((J3954/60)/60)/24)+DATE(1970,1,1)</f>
        <v>42243.790393518517</v>
      </c>
      <c r="T3954" s="12">
        <f>(((I3954/60)/60)/24)+DATE(1970,1,1)</f>
        <v>42303.790393518517</v>
      </c>
      <c r="U3954" s="14">
        <f>YEAR(T3954)</f>
        <v>2015</v>
      </c>
    </row>
    <row r="3955" spans="1:21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>ROUND(((E3955 / D3955)*100), 0)</f>
        <v>0</v>
      </c>
      <c r="P3955">
        <f>IF(L3955&lt;&gt;0, ROUND(E3955/L3955, 2), 0)</f>
        <v>0</v>
      </c>
      <c r="Q3955" s="5" t="str">
        <f>LEFT(N3955, SEARCH("/",N3955,1)-1)</f>
        <v>theater</v>
      </c>
      <c r="R3955" s="5" t="str">
        <f>RIGHT(N3955, LEN(N3955) - LEN(Q3955) - 1)</f>
        <v>plays</v>
      </c>
      <c r="S3955" s="11">
        <f>(((J3955/60)/60)/24)+DATE(1970,1,1)</f>
        <v>42550.048449074078</v>
      </c>
      <c r="T3955" s="12">
        <f>(((I3955/60)/60)/24)+DATE(1970,1,1)</f>
        <v>42580.978472222225</v>
      </c>
      <c r="U3955" s="14">
        <f>YEAR(T3955)</f>
        <v>2016</v>
      </c>
    </row>
    <row r="3956" spans="1:21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>ROUND(((E3956 / D3956)*100), 0)</f>
        <v>0</v>
      </c>
      <c r="P3956">
        <f>IF(L3956&lt;&gt;0, ROUND(E3956/L3956, 2), 0)</f>
        <v>0</v>
      </c>
      <c r="Q3956" s="5" t="str">
        <f>LEFT(N3956, SEARCH("/",N3956,1)-1)</f>
        <v>theater</v>
      </c>
      <c r="R3956" s="5" t="str">
        <f>RIGHT(N3956, LEN(N3956) - LEN(Q3956) - 1)</f>
        <v>plays</v>
      </c>
      <c r="S3956" s="11">
        <f>(((J3956/60)/60)/24)+DATE(1970,1,1)</f>
        <v>41774.651203703703</v>
      </c>
      <c r="T3956" s="12">
        <f>(((I3956/60)/60)/24)+DATE(1970,1,1)</f>
        <v>41834.651203703703</v>
      </c>
      <c r="U3956" s="14">
        <f>YEAR(T3956)</f>
        <v>2014</v>
      </c>
    </row>
    <row r="3957" spans="1:21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>ROUND(((E3957 / D3957)*100), 0)</f>
        <v>24</v>
      </c>
      <c r="P3957">
        <f>IF(L3957&lt;&gt;0, ROUND(E3957/L3957, 2), 0)</f>
        <v>53.13</v>
      </c>
      <c r="Q3957" s="5" t="str">
        <f>LEFT(N3957, SEARCH("/",N3957,1)-1)</f>
        <v>theater</v>
      </c>
      <c r="R3957" s="5" t="str">
        <f>RIGHT(N3957, LEN(N3957) - LEN(Q3957) - 1)</f>
        <v>plays</v>
      </c>
      <c r="S3957" s="11">
        <f>(((J3957/60)/60)/24)+DATE(1970,1,1)</f>
        <v>42306.848854166667</v>
      </c>
      <c r="T3957" s="12">
        <f>(((I3957/60)/60)/24)+DATE(1970,1,1)</f>
        <v>42336.890520833331</v>
      </c>
      <c r="U3957" s="14">
        <f>YEAR(T3957)</f>
        <v>2015</v>
      </c>
    </row>
    <row r="3958" spans="1:21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>ROUND(((E3958 / D3958)*100), 0)</f>
        <v>0</v>
      </c>
      <c r="P3958">
        <f>IF(L3958&lt;&gt;0, ROUND(E3958/L3958, 2), 0)</f>
        <v>0</v>
      </c>
      <c r="Q3958" s="5" t="str">
        <f>LEFT(N3958, SEARCH("/",N3958,1)-1)</f>
        <v>theater</v>
      </c>
      <c r="R3958" s="5" t="str">
        <f>RIGHT(N3958, LEN(N3958) - LEN(Q3958) - 1)</f>
        <v>plays</v>
      </c>
      <c r="S3958" s="11">
        <f>(((J3958/60)/60)/24)+DATE(1970,1,1)</f>
        <v>42457.932025462964</v>
      </c>
      <c r="T3958" s="12">
        <f>(((I3958/60)/60)/24)+DATE(1970,1,1)</f>
        <v>42485.013888888891</v>
      </c>
      <c r="U3958" s="14">
        <f>YEAR(T3958)</f>
        <v>2016</v>
      </c>
    </row>
    <row r="3959" spans="1:21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>ROUND(((E3959 / D3959)*100), 0)</f>
        <v>0</v>
      </c>
      <c r="P3959">
        <f>IF(L3959&lt;&gt;0, ROUND(E3959/L3959, 2), 0)</f>
        <v>7</v>
      </c>
      <c r="Q3959" s="5" t="str">
        <f>LEFT(N3959, SEARCH("/",N3959,1)-1)</f>
        <v>theater</v>
      </c>
      <c r="R3959" s="5" t="str">
        <f>RIGHT(N3959, LEN(N3959) - LEN(Q3959) - 1)</f>
        <v>plays</v>
      </c>
      <c r="S3959" s="11">
        <f>(((J3959/60)/60)/24)+DATE(1970,1,1)</f>
        <v>42513.976319444439</v>
      </c>
      <c r="T3959" s="12">
        <f>(((I3959/60)/60)/24)+DATE(1970,1,1)</f>
        <v>42559.976319444439</v>
      </c>
      <c r="U3959" s="14">
        <f>YEAR(T3959)</f>
        <v>2016</v>
      </c>
    </row>
    <row r="3960" spans="1:21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>ROUND(((E3960 / D3960)*100), 0)</f>
        <v>32</v>
      </c>
      <c r="P3960">
        <f>IF(L3960&lt;&gt;0, ROUND(E3960/L3960, 2), 0)</f>
        <v>40.06</v>
      </c>
      <c r="Q3960" s="5" t="str">
        <f>LEFT(N3960, SEARCH("/",N3960,1)-1)</f>
        <v>theater</v>
      </c>
      <c r="R3960" s="5" t="str">
        <f>RIGHT(N3960, LEN(N3960) - LEN(Q3960) - 1)</f>
        <v>plays</v>
      </c>
      <c r="S3960" s="11">
        <f>(((J3960/60)/60)/24)+DATE(1970,1,1)</f>
        <v>41816.950370370374</v>
      </c>
      <c r="T3960" s="12">
        <f>(((I3960/60)/60)/24)+DATE(1970,1,1)</f>
        <v>41853.583333333336</v>
      </c>
      <c r="U3960" s="14">
        <f>YEAR(T3960)</f>
        <v>2014</v>
      </c>
    </row>
    <row r="3961" spans="1:21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>ROUND(((E3961 / D3961)*100), 0)</f>
        <v>24</v>
      </c>
      <c r="P3961">
        <f>IF(L3961&lt;&gt;0, ROUND(E3961/L3961, 2), 0)</f>
        <v>24.33</v>
      </c>
      <c r="Q3961" s="5" t="str">
        <f>LEFT(N3961, SEARCH("/",N3961,1)-1)</f>
        <v>theater</v>
      </c>
      <c r="R3961" s="5" t="str">
        <f>RIGHT(N3961, LEN(N3961) - LEN(Q3961) - 1)</f>
        <v>plays</v>
      </c>
      <c r="S3961" s="11">
        <f>(((J3961/60)/60)/24)+DATE(1970,1,1)</f>
        <v>41880.788842592592</v>
      </c>
      <c r="T3961" s="12">
        <f>(((I3961/60)/60)/24)+DATE(1970,1,1)</f>
        <v>41910.788842592592</v>
      </c>
      <c r="U3961" s="14">
        <f>YEAR(T3961)</f>
        <v>2014</v>
      </c>
    </row>
    <row r="3962" spans="1:21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>ROUND(((E3962 / D3962)*100), 0)</f>
        <v>2</v>
      </c>
      <c r="P3962">
        <f>IF(L3962&lt;&gt;0, ROUND(E3962/L3962, 2), 0)</f>
        <v>11.25</v>
      </c>
      <c r="Q3962" s="5" t="str">
        <f>LEFT(N3962, SEARCH("/",N3962,1)-1)</f>
        <v>theater</v>
      </c>
      <c r="R3962" s="5" t="str">
        <f>RIGHT(N3962, LEN(N3962) - LEN(Q3962) - 1)</f>
        <v>plays</v>
      </c>
      <c r="S3962" s="11">
        <f>(((J3962/60)/60)/24)+DATE(1970,1,1)</f>
        <v>42342.845555555556</v>
      </c>
      <c r="T3962" s="12">
        <f>(((I3962/60)/60)/24)+DATE(1970,1,1)</f>
        <v>42372.845555555556</v>
      </c>
      <c r="U3962" s="14">
        <f>YEAR(T3962)</f>
        <v>2016</v>
      </c>
    </row>
    <row r="3963" spans="1:21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>ROUND(((E3963 / D3963)*100), 0)</f>
        <v>0</v>
      </c>
      <c r="P3963">
        <f>IF(L3963&lt;&gt;0, ROUND(E3963/L3963, 2), 0)</f>
        <v>10.5</v>
      </c>
      <c r="Q3963" s="5" t="str">
        <f>LEFT(N3963, SEARCH("/",N3963,1)-1)</f>
        <v>theater</v>
      </c>
      <c r="R3963" s="5" t="str">
        <f>RIGHT(N3963, LEN(N3963) - LEN(Q3963) - 1)</f>
        <v>plays</v>
      </c>
      <c r="S3963" s="11">
        <f>(((J3963/60)/60)/24)+DATE(1970,1,1)</f>
        <v>41745.891319444447</v>
      </c>
      <c r="T3963" s="12">
        <f>(((I3963/60)/60)/24)+DATE(1970,1,1)</f>
        <v>41767.891319444447</v>
      </c>
      <c r="U3963" s="14">
        <f>YEAR(T3963)</f>
        <v>2014</v>
      </c>
    </row>
    <row r="3964" spans="1:21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>ROUND(((E3964 / D3964)*100), 0)</f>
        <v>3</v>
      </c>
      <c r="P3964">
        <f>IF(L3964&lt;&gt;0, ROUND(E3964/L3964, 2), 0)</f>
        <v>15</v>
      </c>
      <c r="Q3964" s="5" t="str">
        <f>LEFT(N3964, SEARCH("/",N3964,1)-1)</f>
        <v>theater</v>
      </c>
      <c r="R3964" s="5" t="str">
        <f>RIGHT(N3964, LEN(N3964) - LEN(Q3964) - 1)</f>
        <v>plays</v>
      </c>
      <c r="S3964" s="11">
        <f>(((J3964/60)/60)/24)+DATE(1970,1,1)</f>
        <v>42311.621458333335</v>
      </c>
      <c r="T3964" s="12">
        <f>(((I3964/60)/60)/24)+DATE(1970,1,1)</f>
        <v>42336.621458333335</v>
      </c>
      <c r="U3964" s="14">
        <f>YEAR(T3964)</f>
        <v>2015</v>
      </c>
    </row>
    <row r="3965" spans="1:21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>ROUND(((E3965 / D3965)*100), 0)</f>
        <v>0</v>
      </c>
      <c r="P3965">
        <f>IF(L3965&lt;&gt;0, ROUND(E3965/L3965, 2), 0)</f>
        <v>0</v>
      </c>
      <c r="Q3965" s="5" t="str">
        <f>LEFT(N3965, SEARCH("/",N3965,1)-1)</f>
        <v>theater</v>
      </c>
      <c r="R3965" s="5" t="str">
        <f>RIGHT(N3965, LEN(N3965) - LEN(Q3965) - 1)</f>
        <v>plays</v>
      </c>
      <c r="S3965" s="11">
        <f>(((J3965/60)/60)/24)+DATE(1970,1,1)</f>
        <v>42296.154131944444</v>
      </c>
      <c r="T3965" s="12">
        <f>(((I3965/60)/60)/24)+DATE(1970,1,1)</f>
        <v>42326.195798611108</v>
      </c>
      <c r="U3965" s="14">
        <f>YEAR(T3965)</f>
        <v>2015</v>
      </c>
    </row>
    <row r="3966" spans="1:21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>ROUND(((E3966 / D3966)*100), 0)</f>
        <v>6</v>
      </c>
      <c r="P3966">
        <f>IF(L3966&lt;&gt;0, ROUND(E3966/L3966, 2), 0)</f>
        <v>42</v>
      </c>
      <c r="Q3966" s="5" t="str">
        <f>LEFT(N3966, SEARCH("/",N3966,1)-1)</f>
        <v>theater</v>
      </c>
      <c r="R3966" s="5" t="str">
        <f>RIGHT(N3966, LEN(N3966) - LEN(Q3966) - 1)</f>
        <v>plays</v>
      </c>
      <c r="S3966" s="11">
        <f>(((J3966/60)/60)/24)+DATE(1970,1,1)</f>
        <v>42053.722060185188</v>
      </c>
      <c r="T3966" s="12">
        <f>(((I3966/60)/60)/24)+DATE(1970,1,1)</f>
        <v>42113.680393518516</v>
      </c>
      <c r="U3966" s="14">
        <f>YEAR(T3966)</f>
        <v>2015</v>
      </c>
    </row>
    <row r="3967" spans="1:21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>ROUND(((E3967 / D3967)*100), 0)</f>
        <v>14</v>
      </c>
      <c r="P3967">
        <f>IF(L3967&lt;&gt;0, ROUND(E3967/L3967, 2), 0)</f>
        <v>71.25</v>
      </c>
      <c r="Q3967" s="5" t="str">
        <f>LEFT(N3967, SEARCH("/",N3967,1)-1)</f>
        <v>theater</v>
      </c>
      <c r="R3967" s="5" t="str">
        <f>RIGHT(N3967, LEN(N3967) - LEN(Q3967) - 1)</f>
        <v>plays</v>
      </c>
      <c r="S3967" s="11">
        <f>(((J3967/60)/60)/24)+DATE(1970,1,1)</f>
        <v>42414.235879629632</v>
      </c>
      <c r="T3967" s="12">
        <f>(((I3967/60)/60)/24)+DATE(1970,1,1)</f>
        <v>42474.194212962961</v>
      </c>
      <c r="U3967" s="14">
        <f>YEAR(T3967)</f>
        <v>2016</v>
      </c>
    </row>
    <row r="3968" spans="1:21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>ROUND(((E3968 / D3968)*100), 0)</f>
        <v>1</v>
      </c>
      <c r="P3968">
        <f>IF(L3968&lt;&gt;0, ROUND(E3968/L3968, 2), 0)</f>
        <v>22.5</v>
      </c>
      <c r="Q3968" s="5" t="str">
        <f>LEFT(N3968, SEARCH("/",N3968,1)-1)</f>
        <v>theater</v>
      </c>
      <c r="R3968" s="5" t="str">
        <f>RIGHT(N3968, LEN(N3968) - LEN(Q3968) - 1)</f>
        <v>plays</v>
      </c>
      <c r="S3968" s="11">
        <f>(((J3968/60)/60)/24)+DATE(1970,1,1)</f>
        <v>41801.711550925924</v>
      </c>
      <c r="T3968" s="12">
        <f>(((I3968/60)/60)/24)+DATE(1970,1,1)</f>
        <v>41844.124305555553</v>
      </c>
      <c r="U3968" s="14">
        <f>YEAR(T3968)</f>
        <v>2014</v>
      </c>
    </row>
    <row r="3969" spans="1:21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>ROUND(((E3969 / D3969)*100), 0)</f>
        <v>24</v>
      </c>
      <c r="P3969">
        <f>IF(L3969&lt;&gt;0, ROUND(E3969/L3969, 2), 0)</f>
        <v>41</v>
      </c>
      <c r="Q3969" s="5" t="str">
        <f>LEFT(N3969, SEARCH("/",N3969,1)-1)</f>
        <v>theater</v>
      </c>
      <c r="R3969" s="5" t="str">
        <f>RIGHT(N3969, LEN(N3969) - LEN(Q3969) - 1)</f>
        <v>plays</v>
      </c>
      <c r="S3969" s="11">
        <f>(((J3969/60)/60)/24)+DATE(1970,1,1)</f>
        <v>42770.290590277778</v>
      </c>
      <c r="T3969" s="12">
        <f>(((I3969/60)/60)/24)+DATE(1970,1,1)</f>
        <v>42800.290590277778</v>
      </c>
      <c r="U3969" s="14">
        <f>YEAR(T3969)</f>
        <v>2017</v>
      </c>
    </row>
    <row r="3970" spans="1:21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>ROUND(((E3970 / D3970)*100), 0)</f>
        <v>11</v>
      </c>
      <c r="P3970">
        <f>IF(L3970&lt;&gt;0, ROUND(E3970/L3970, 2), 0)</f>
        <v>47.91</v>
      </c>
      <c r="Q3970" s="5" t="str">
        <f>LEFT(N3970, SEARCH("/",N3970,1)-1)</f>
        <v>theater</v>
      </c>
      <c r="R3970" s="5" t="str">
        <f>RIGHT(N3970, LEN(N3970) - LEN(Q3970) - 1)</f>
        <v>plays</v>
      </c>
      <c r="S3970" s="11">
        <f>(((J3970/60)/60)/24)+DATE(1970,1,1)</f>
        <v>42452.815659722226</v>
      </c>
      <c r="T3970" s="12">
        <f>(((I3970/60)/60)/24)+DATE(1970,1,1)</f>
        <v>42512.815659722226</v>
      </c>
      <c r="U3970" s="14">
        <f>YEAR(T3970)</f>
        <v>2016</v>
      </c>
    </row>
    <row r="3971" spans="1:21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>ROUND(((E3971 / D3971)*100), 0)</f>
        <v>7</v>
      </c>
      <c r="P3971">
        <f>IF(L3971&lt;&gt;0, ROUND(E3971/L3971, 2), 0)</f>
        <v>35.17</v>
      </c>
      <c r="Q3971" s="5" t="str">
        <f>LEFT(N3971, SEARCH("/",N3971,1)-1)</f>
        <v>theater</v>
      </c>
      <c r="R3971" s="5" t="str">
        <f>RIGHT(N3971, LEN(N3971) - LEN(Q3971) - 1)</f>
        <v>plays</v>
      </c>
      <c r="S3971" s="11">
        <f>(((J3971/60)/60)/24)+DATE(1970,1,1)</f>
        <v>42601.854699074072</v>
      </c>
      <c r="T3971" s="12">
        <f>(((I3971/60)/60)/24)+DATE(1970,1,1)</f>
        <v>42611.163194444445</v>
      </c>
      <c r="U3971" s="14">
        <f>YEAR(T3971)</f>
        <v>2016</v>
      </c>
    </row>
    <row r="3972" spans="1:21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>ROUND(((E3972 / D3972)*100), 0)</f>
        <v>0</v>
      </c>
      <c r="P3972">
        <f>IF(L3972&lt;&gt;0, ROUND(E3972/L3972, 2), 0)</f>
        <v>5.5</v>
      </c>
      <c r="Q3972" s="5" t="str">
        <f>LEFT(N3972, SEARCH("/",N3972,1)-1)</f>
        <v>theater</v>
      </c>
      <c r="R3972" s="5" t="str">
        <f>RIGHT(N3972, LEN(N3972) - LEN(Q3972) - 1)</f>
        <v>plays</v>
      </c>
      <c r="S3972" s="11">
        <f>(((J3972/60)/60)/24)+DATE(1970,1,1)</f>
        <v>42447.863553240735</v>
      </c>
      <c r="T3972" s="12">
        <f>(((I3972/60)/60)/24)+DATE(1970,1,1)</f>
        <v>42477.863553240735</v>
      </c>
      <c r="U3972" s="14">
        <f>YEAR(T3972)</f>
        <v>2016</v>
      </c>
    </row>
    <row r="3973" spans="1:21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>ROUND(((E3973 / D3973)*100), 0)</f>
        <v>1</v>
      </c>
      <c r="P3973">
        <f>IF(L3973&lt;&gt;0, ROUND(E3973/L3973, 2), 0)</f>
        <v>22.67</v>
      </c>
      <c r="Q3973" s="5" t="str">
        <f>LEFT(N3973, SEARCH("/",N3973,1)-1)</f>
        <v>theater</v>
      </c>
      <c r="R3973" s="5" t="str">
        <f>RIGHT(N3973, LEN(N3973) - LEN(Q3973) - 1)</f>
        <v>plays</v>
      </c>
      <c r="S3973" s="11">
        <f>(((J3973/60)/60)/24)+DATE(1970,1,1)</f>
        <v>41811.536180555559</v>
      </c>
      <c r="T3973" s="12">
        <f>(((I3973/60)/60)/24)+DATE(1970,1,1)</f>
        <v>41841.536180555559</v>
      </c>
      <c r="U3973" s="14">
        <f>YEAR(T3973)</f>
        <v>2014</v>
      </c>
    </row>
    <row r="3974" spans="1:21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>ROUND(((E3974 / D3974)*100), 0)</f>
        <v>21</v>
      </c>
      <c r="P3974">
        <f>IF(L3974&lt;&gt;0, ROUND(E3974/L3974, 2), 0)</f>
        <v>26.38</v>
      </c>
      <c r="Q3974" s="5" t="str">
        <f>LEFT(N3974, SEARCH("/",N3974,1)-1)</f>
        <v>theater</v>
      </c>
      <c r="R3974" s="5" t="str">
        <f>RIGHT(N3974, LEN(N3974) - LEN(Q3974) - 1)</f>
        <v>plays</v>
      </c>
      <c r="S3974" s="11">
        <f>(((J3974/60)/60)/24)+DATE(1970,1,1)</f>
        <v>41981.067523148144</v>
      </c>
      <c r="T3974" s="12">
        <f>(((I3974/60)/60)/24)+DATE(1970,1,1)</f>
        <v>42041.067523148144</v>
      </c>
      <c r="U3974" s="14">
        <f>YEAR(T3974)</f>
        <v>2015</v>
      </c>
    </row>
    <row r="3975" spans="1:21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>ROUND(((E3975 / D3975)*100), 0)</f>
        <v>78</v>
      </c>
      <c r="P3975">
        <f>IF(L3975&lt;&gt;0, ROUND(E3975/L3975, 2), 0)</f>
        <v>105.54</v>
      </c>
      <c r="Q3975" s="5" t="str">
        <f>LEFT(N3975, SEARCH("/",N3975,1)-1)</f>
        <v>theater</v>
      </c>
      <c r="R3975" s="5" t="str">
        <f>RIGHT(N3975, LEN(N3975) - LEN(Q3975) - 1)</f>
        <v>plays</v>
      </c>
      <c r="S3975" s="11">
        <f>(((J3975/60)/60)/24)+DATE(1970,1,1)</f>
        <v>42469.68414351852</v>
      </c>
      <c r="T3975" s="12">
        <f>(((I3975/60)/60)/24)+DATE(1970,1,1)</f>
        <v>42499.166666666672</v>
      </c>
      <c r="U3975" s="14">
        <f>YEAR(T3975)</f>
        <v>2016</v>
      </c>
    </row>
    <row r="3976" spans="1:21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>ROUND(((E3976 / D3976)*100), 0)</f>
        <v>32</v>
      </c>
      <c r="P3976">
        <f>IF(L3976&lt;&gt;0, ROUND(E3976/L3976, 2), 0)</f>
        <v>29.09</v>
      </c>
      <c r="Q3976" s="5" t="str">
        <f>LEFT(N3976, SEARCH("/",N3976,1)-1)</f>
        <v>theater</v>
      </c>
      <c r="R3976" s="5" t="str">
        <f>RIGHT(N3976, LEN(N3976) - LEN(Q3976) - 1)</f>
        <v>plays</v>
      </c>
      <c r="S3976" s="11">
        <f>(((J3976/60)/60)/24)+DATE(1970,1,1)</f>
        <v>42493.546851851846</v>
      </c>
      <c r="T3976" s="12">
        <f>(((I3976/60)/60)/24)+DATE(1970,1,1)</f>
        <v>42523.546851851846</v>
      </c>
      <c r="U3976" s="14">
        <f>YEAR(T3976)</f>
        <v>2016</v>
      </c>
    </row>
    <row r="3977" spans="1:21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>ROUND(((E3977 / D3977)*100), 0)</f>
        <v>0</v>
      </c>
      <c r="P3977">
        <f>IF(L3977&lt;&gt;0, ROUND(E3977/L3977, 2), 0)</f>
        <v>0</v>
      </c>
      <c r="Q3977" s="5" t="str">
        <f>LEFT(N3977, SEARCH("/",N3977,1)-1)</f>
        <v>theater</v>
      </c>
      <c r="R3977" s="5" t="str">
        <f>RIGHT(N3977, LEN(N3977) - LEN(Q3977) - 1)</f>
        <v>plays</v>
      </c>
      <c r="S3977" s="11">
        <f>(((J3977/60)/60)/24)+DATE(1970,1,1)</f>
        <v>42534.866875</v>
      </c>
      <c r="T3977" s="12">
        <f>(((I3977/60)/60)/24)+DATE(1970,1,1)</f>
        <v>42564.866875</v>
      </c>
      <c r="U3977" s="14">
        <f>YEAR(T3977)</f>
        <v>2016</v>
      </c>
    </row>
    <row r="3978" spans="1:21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>ROUND(((E3978 / D3978)*100), 0)</f>
        <v>48</v>
      </c>
      <c r="P3978">
        <f>IF(L3978&lt;&gt;0, ROUND(E3978/L3978, 2), 0)</f>
        <v>62</v>
      </c>
      <c r="Q3978" s="5" t="str">
        <f>LEFT(N3978, SEARCH("/",N3978,1)-1)</f>
        <v>theater</v>
      </c>
      <c r="R3978" s="5" t="str">
        <f>RIGHT(N3978, LEN(N3978) - LEN(Q3978) - 1)</f>
        <v>plays</v>
      </c>
      <c r="S3978" s="11">
        <f>(((J3978/60)/60)/24)+DATE(1970,1,1)</f>
        <v>41830.858344907407</v>
      </c>
      <c r="T3978" s="12">
        <f>(((I3978/60)/60)/24)+DATE(1970,1,1)</f>
        <v>41852.291666666664</v>
      </c>
      <c r="U3978" s="14">
        <f>YEAR(T3978)</f>
        <v>2014</v>
      </c>
    </row>
    <row r="3979" spans="1:21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>ROUND(((E3979 / D3979)*100), 0)</f>
        <v>1</v>
      </c>
      <c r="P3979">
        <f>IF(L3979&lt;&gt;0, ROUND(E3979/L3979, 2), 0)</f>
        <v>217.5</v>
      </c>
      <c r="Q3979" s="5" t="str">
        <f>LEFT(N3979, SEARCH("/",N3979,1)-1)</f>
        <v>theater</v>
      </c>
      <c r="R3979" s="5" t="str">
        <f>RIGHT(N3979, LEN(N3979) - LEN(Q3979) - 1)</f>
        <v>plays</v>
      </c>
      <c r="S3979" s="11">
        <f>(((J3979/60)/60)/24)+DATE(1970,1,1)</f>
        <v>42543.788564814815</v>
      </c>
      <c r="T3979" s="12">
        <f>(((I3979/60)/60)/24)+DATE(1970,1,1)</f>
        <v>42573.788564814815</v>
      </c>
      <c r="U3979" s="14">
        <f>YEAR(T3979)</f>
        <v>2016</v>
      </c>
    </row>
    <row r="3980" spans="1:21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>ROUND(((E3980 / D3980)*100), 0)</f>
        <v>11</v>
      </c>
      <c r="P3980">
        <f>IF(L3980&lt;&gt;0, ROUND(E3980/L3980, 2), 0)</f>
        <v>26.75</v>
      </c>
      <c r="Q3980" s="5" t="str">
        <f>LEFT(N3980, SEARCH("/",N3980,1)-1)</f>
        <v>theater</v>
      </c>
      <c r="R3980" s="5" t="str">
        <f>RIGHT(N3980, LEN(N3980) - LEN(Q3980) - 1)</f>
        <v>plays</v>
      </c>
      <c r="S3980" s="11">
        <f>(((J3980/60)/60)/24)+DATE(1970,1,1)</f>
        <v>41975.642974537041</v>
      </c>
      <c r="T3980" s="12">
        <f>(((I3980/60)/60)/24)+DATE(1970,1,1)</f>
        <v>42035.642974537041</v>
      </c>
      <c r="U3980" s="14">
        <f>YEAR(T3980)</f>
        <v>2015</v>
      </c>
    </row>
    <row r="3981" spans="1:21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>ROUND(((E3981 / D3981)*100), 0)</f>
        <v>2</v>
      </c>
      <c r="P3981">
        <f>IF(L3981&lt;&gt;0, ROUND(E3981/L3981, 2), 0)</f>
        <v>18.329999999999998</v>
      </c>
      <c r="Q3981" s="5" t="str">
        <f>LEFT(N3981, SEARCH("/",N3981,1)-1)</f>
        <v>theater</v>
      </c>
      <c r="R3981" s="5" t="str">
        <f>RIGHT(N3981, LEN(N3981) - LEN(Q3981) - 1)</f>
        <v>plays</v>
      </c>
      <c r="S3981" s="11">
        <f>(((J3981/60)/60)/24)+DATE(1970,1,1)</f>
        <v>42069.903437500005</v>
      </c>
      <c r="T3981" s="12">
        <f>(((I3981/60)/60)/24)+DATE(1970,1,1)</f>
        <v>42092.833333333328</v>
      </c>
      <c r="U3981" s="14">
        <f>YEAR(T3981)</f>
        <v>2015</v>
      </c>
    </row>
    <row r="3982" spans="1:21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>ROUND(((E3982 / D3982)*100), 0)</f>
        <v>18</v>
      </c>
      <c r="P3982">
        <f>IF(L3982&lt;&gt;0, ROUND(E3982/L3982, 2), 0)</f>
        <v>64.290000000000006</v>
      </c>
      <c r="Q3982" s="5" t="str">
        <f>LEFT(N3982, SEARCH("/",N3982,1)-1)</f>
        <v>theater</v>
      </c>
      <c r="R3982" s="5" t="str">
        <f>RIGHT(N3982, LEN(N3982) - LEN(Q3982) - 1)</f>
        <v>plays</v>
      </c>
      <c r="S3982" s="11">
        <f>(((J3982/60)/60)/24)+DATE(1970,1,1)</f>
        <v>41795.598923611113</v>
      </c>
      <c r="T3982" s="12">
        <f>(((I3982/60)/60)/24)+DATE(1970,1,1)</f>
        <v>41825.598923611113</v>
      </c>
      <c r="U3982" s="14">
        <f>YEAR(T3982)</f>
        <v>2014</v>
      </c>
    </row>
    <row r="3983" spans="1:21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>ROUND(((E3983 / D3983)*100), 0)</f>
        <v>4</v>
      </c>
      <c r="P3983">
        <f>IF(L3983&lt;&gt;0, ROUND(E3983/L3983, 2), 0)</f>
        <v>175</v>
      </c>
      <c r="Q3983" s="5" t="str">
        <f>LEFT(N3983, SEARCH("/",N3983,1)-1)</f>
        <v>theater</v>
      </c>
      <c r="R3983" s="5" t="str">
        <f>RIGHT(N3983, LEN(N3983) - LEN(Q3983) - 1)</f>
        <v>plays</v>
      </c>
      <c r="S3983" s="11">
        <f>(((J3983/60)/60)/24)+DATE(1970,1,1)</f>
        <v>42508.179965277777</v>
      </c>
      <c r="T3983" s="12">
        <f>(((I3983/60)/60)/24)+DATE(1970,1,1)</f>
        <v>42568.179965277777</v>
      </c>
      <c r="U3983" s="14">
        <f>YEAR(T3983)</f>
        <v>2016</v>
      </c>
    </row>
    <row r="3984" spans="1:21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>ROUND(((E3984 / D3984)*100), 0)</f>
        <v>20</v>
      </c>
      <c r="P3984">
        <f>IF(L3984&lt;&gt;0, ROUND(E3984/L3984, 2), 0)</f>
        <v>34</v>
      </c>
      <c r="Q3984" s="5" t="str">
        <f>LEFT(N3984, SEARCH("/",N3984,1)-1)</f>
        <v>theater</v>
      </c>
      <c r="R3984" s="5" t="str">
        <f>RIGHT(N3984, LEN(N3984) - LEN(Q3984) - 1)</f>
        <v>plays</v>
      </c>
      <c r="S3984" s="11">
        <f>(((J3984/60)/60)/24)+DATE(1970,1,1)</f>
        <v>42132.809953703705</v>
      </c>
      <c r="T3984" s="12">
        <f>(((I3984/60)/60)/24)+DATE(1970,1,1)</f>
        <v>42192.809953703705</v>
      </c>
      <c r="U3984" s="14">
        <f>YEAR(T3984)</f>
        <v>2015</v>
      </c>
    </row>
    <row r="3985" spans="1:21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>ROUND(((E3985 / D3985)*100), 0)</f>
        <v>35</v>
      </c>
      <c r="P3985">
        <f>IF(L3985&lt;&gt;0, ROUND(E3985/L3985, 2), 0)</f>
        <v>84.28</v>
      </c>
      <c r="Q3985" s="5" t="str">
        <f>LEFT(N3985, SEARCH("/",N3985,1)-1)</f>
        <v>theater</v>
      </c>
      <c r="R3985" s="5" t="str">
        <f>RIGHT(N3985, LEN(N3985) - LEN(Q3985) - 1)</f>
        <v>plays</v>
      </c>
      <c r="S3985" s="11">
        <f>(((J3985/60)/60)/24)+DATE(1970,1,1)</f>
        <v>41747.86986111111</v>
      </c>
      <c r="T3985" s="12">
        <f>(((I3985/60)/60)/24)+DATE(1970,1,1)</f>
        <v>41779.290972222225</v>
      </c>
      <c r="U3985" s="14">
        <f>YEAR(T3985)</f>
        <v>2014</v>
      </c>
    </row>
    <row r="3986" spans="1:21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>ROUND(((E3986 / D3986)*100), 0)</f>
        <v>6</v>
      </c>
      <c r="P3986">
        <f>IF(L3986&lt;&gt;0, ROUND(E3986/L3986, 2), 0)</f>
        <v>9.5</v>
      </c>
      <c r="Q3986" s="5" t="str">
        <f>LEFT(N3986, SEARCH("/",N3986,1)-1)</f>
        <v>theater</v>
      </c>
      <c r="R3986" s="5" t="str">
        <f>RIGHT(N3986, LEN(N3986) - LEN(Q3986) - 1)</f>
        <v>plays</v>
      </c>
      <c r="S3986" s="11">
        <f>(((J3986/60)/60)/24)+DATE(1970,1,1)</f>
        <v>41920.963472222218</v>
      </c>
      <c r="T3986" s="12">
        <f>(((I3986/60)/60)/24)+DATE(1970,1,1)</f>
        <v>41951</v>
      </c>
      <c r="U3986" s="14">
        <f>YEAR(T3986)</f>
        <v>2014</v>
      </c>
    </row>
    <row r="3987" spans="1:21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>ROUND(((E3987 / D3987)*100), 0)</f>
        <v>32</v>
      </c>
      <c r="P3987">
        <f>IF(L3987&lt;&gt;0, ROUND(E3987/L3987, 2), 0)</f>
        <v>33.74</v>
      </c>
      <c r="Q3987" s="5" t="str">
        <f>LEFT(N3987, SEARCH("/",N3987,1)-1)</f>
        <v>theater</v>
      </c>
      <c r="R3987" s="5" t="str">
        <f>RIGHT(N3987, LEN(N3987) - LEN(Q3987) - 1)</f>
        <v>plays</v>
      </c>
      <c r="S3987" s="11">
        <f>(((J3987/60)/60)/24)+DATE(1970,1,1)</f>
        <v>42399.707407407404</v>
      </c>
      <c r="T3987" s="12">
        <f>(((I3987/60)/60)/24)+DATE(1970,1,1)</f>
        <v>42420.878472222219</v>
      </c>
      <c r="U3987" s="14">
        <f>YEAR(T3987)</f>
        <v>2016</v>
      </c>
    </row>
    <row r="3988" spans="1:21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>ROUND(((E3988 / D3988)*100), 0)</f>
        <v>10</v>
      </c>
      <c r="P3988">
        <f>IF(L3988&lt;&gt;0, ROUND(E3988/L3988, 2), 0)</f>
        <v>37.54</v>
      </c>
      <c r="Q3988" s="5" t="str">
        <f>LEFT(N3988, SEARCH("/",N3988,1)-1)</f>
        <v>theater</v>
      </c>
      <c r="R3988" s="5" t="str">
        <f>RIGHT(N3988, LEN(N3988) - LEN(Q3988) - 1)</f>
        <v>plays</v>
      </c>
      <c r="S3988" s="11">
        <f>(((J3988/60)/60)/24)+DATE(1970,1,1)</f>
        <v>42467.548541666663</v>
      </c>
      <c r="T3988" s="12">
        <f>(((I3988/60)/60)/24)+DATE(1970,1,1)</f>
        <v>42496.544444444444</v>
      </c>
      <c r="U3988" s="14">
        <f>YEAR(T3988)</f>
        <v>2016</v>
      </c>
    </row>
    <row r="3989" spans="1:21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>ROUND(((E3989 / D3989)*100), 0)</f>
        <v>38</v>
      </c>
      <c r="P3989">
        <f>IF(L3989&lt;&gt;0, ROUND(E3989/L3989, 2), 0)</f>
        <v>11.62</v>
      </c>
      <c r="Q3989" s="5" t="str">
        <f>LEFT(N3989, SEARCH("/",N3989,1)-1)</f>
        <v>theater</v>
      </c>
      <c r="R3989" s="5" t="str">
        <f>RIGHT(N3989, LEN(N3989) - LEN(Q3989) - 1)</f>
        <v>plays</v>
      </c>
      <c r="S3989" s="11">
        <f>(((J3989/60)/60)/24)+DATE(1970,1,1)</f>
        <v>41765.92465277778</v>
      </c>
      <c r="T3989" s="12">
        <f>(((I3989/60)/60)/24)+DATE(1970,1,1)</f>
        <v>41775.92465277778</v>
      </c>
      <c r="U3989" s="14">
        <f>YEAR(T3989)</f>
        <v>2014</v>
      </c>
    </row>
    <row r="3990" spans="1:21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>ROUND(((E3990 / D3990)*100), 0)</f>
        <v>2</v>
      </c>
      <c r="P3990">
        <f>IF(L3990&lt;&gt;0, ROUND(E3990/L3990, 2), 0)</f>
        <v>8</v>
      </c>
      <c r="Q3990" s="5" t="str">
        <f>LEFT(N3990, SEARCH("/",N3990,1)-1)</f>
        <v>theater</v>
      </c>
      <c r="R3990" s="5" t="str">
        <f>RIGHT(N3990, LEN(N3990) - LEN(Q3990) - 1)</f>
        <v>plays</v>
      </c>
      <c r="S3990" s="11">
        <f>(((J3990/60)/60)/24)+DATE(1970,1,1)</f>
        <v>42230.08116898148</v>
      </c>
      <c r="T3990" s="12">
        <f>(((I3990/60)/60)/24)+DATE(1970,1,1)</f>
        <v>42245.08116898148</v>
      </c>
      <c r="U3990" s="14">
        <f>YEAR(T3990)</f>
        <v>2015</v>
      </c>
    </row>
    <row r="3991" spans="1:21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>ROUND(((E3991 / D3991)*100), 0)</f>
        <v>0</v>
      </c>
      <c r="P3991">
        <f>IF(L3991&lt;&gt;0, ROUND(E3991/L3991, 2), 0)</f>
        <v>0</v>
      </c>
      <c r="Q3991" s="5" t="str">
        <f>LEFT(N3991, SEARCH("/",N3991,1)-1)</f>
        <v>theater</v>
      </c>
      <c r="R3991" s="5" t="str">
        <f>RIGHT(N3991, LEN(N3991) - LEN(Q3991) - 1)</f>
        <v>plays</v>
      </c>
      <c r="S3991" s="11">
        <f>(((J3991/60)/60)/24)+DATE(1970,1,1)</f>
        <v>42286.749780092592</v>
      </c>
      <c r="T3991" s="12">
        <f>(((I3991/60)/60)/24)+DATE(1970,1,1)</f>
        <v>42316.791446759264</v>
      </c>
      <c r="U3991" s="14">
        <f>YEAR(T3991)</f>
        <v>2015</v>
      </c>
    </row>
    <row r="3992" spans="1:21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>ROUND(((E3992 / D3992)*100), 0)</f>
        <v>4</v>
      </c>
      <c r="P3992">
        <f>IF(L3992&lt;&gt;0, ROUND(E3992/L3992, 2), 0)</f>
        <v>23</v>
      </c>
      <c r="Q3992" s="5" t="str">
        <f>LEFT(N3992, SEARCH("/",N3992,1)-1)</f>
        <v>theater</v>
      </c>
      <c r="R3992" s="5" t="str">
        <f>RIGHT(N3992, LEN(N3992) - LEN(Q3992) - 1)</f>
        <v>plays</v>
      </c>
      <c r="S3992" s="11">
        <f>(((J3992/60)/60)/24)+DATE(1970,1,1)</f>
        <v>42401.672372685185</v>
      </c>
      <c r="T3992" s="12">
        <f>(((I3992/60)/60)/24)+DATE(1970,1,1)</f>
        <v>42431.672372685185</v>
      </c>
      <c r="U3992" s="14">
        <f>YEAR(T3992)</f>
        <v>2016</v>
      </c>
    </row>
    <row r="3993" spans="1:21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>ROUND(((E3993 / D3993)*100), 0)</f>
        <v>20</v>
      </c>
      <c r="P3993">
        <f>IF(L3993&lt;&gt;0, ROUND(E3993/L3993, 2), 0)</f>
        <v>100</v>
      </c>
      <c r="Q3993" s="5" t="str">
        <f>LEFT(N3993, SEARCH("/",N3993,1)-1)</f>
        <v>theater</v>
      </c>
      <c r="R3993" s="5" t="str">
        <f>RIGHT(N3993, LEN(N3993) - LEN(Q3993) - 1)</f>
        <v>plays</v>
      </c>
      <c r="S3993" s="11">
        <f>(((J3993/60)/60)/24)+DATE(1970,1,1)</f>
        <v>42125.644467592589</v>
      </c>
      <c r="T3993" s="12">
        <f>(((I3993/60)/60)/24)+DATE(1970,1,1)</f>
        <v>42155.644467592589</v>
      </c>
      <c r="U3993" s="14">
        <f>YEAR(T3993)</f>
        <v>2015</v>
      </c>
    </row>
    <row r="3994" spans="1:21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>ROUND(((E3994 / D3994)*100), 0)</f>
        <v>5</v>
      </c>
      <c r="P3994">
        <f>IF(L3994&lt;&gt;0, ROUND(E3994/L3994, 2), 0)</f>
        <v>60.11</v>
      </c>
      <c r="Q3994" s="5" t="str">
        <f>LEFT(N3994, SEARCH("/",N3994,1)-1)</f>
        <v>theater</v>
      </c>
      <c r="R3994" s="5" t="str">
        <f>RIGHT(N3994, LEN(N3994) - LEN(Q3994) - 1)</f>
        <v>plays</v>
      </c>
      <c r="S3994" s="11">
        <f>(((J3994/60)/60)/24)+DATE(1970,1,1)</f>
        <v>42289.94049768518</v>
      </c>
      <c r="T3994" s="12">
        <f>(((I3994/60)/60)/24)+DATE(1970,1,1)</f>
        <v>42349.982164351852</v>
      </c>
      <c r="U3994" s="14">
        <f>YEAR(T3994)</f>
        <v>2015</v>
      </c>
    </row>
    <row r="3995" spans="1:21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>ROUND(((E3995 / D3995)*100), 0)</f>
        <v>0</v>
      </c>
      <c r="P3995">
        <f>IF(L3995&lt;&gt;0, ROUND(E3995/L3995, 2), 0)</f>
        <v>3</v>
      </c>
      <c r="Q3995" s="5" t="str">
        <f>LEFT(N3995, SEARCH("/",N3995,1)-1)</f>
        <v>theater</v>
      </c>
      <c r="R3995" s="5" t="str">
        <f>RIGHT(N3995, LEN(N3995) - LEN(Q3995) - 1)</f>
        <v>plays</v>
      </c>
      <c r="S3995" s="11">
        <f>(((J3995/60)/60)/24)+DATE(1970,1,1)</f>
        <v>42107.864722222221</v>
      </c>
      <c r="T3995" s="12">
        <f>(((I3995/60)/60)/24)+DATE(1970,1,1)</f>
        <v>42137.864722222221</v>
      </c>
      <c r="U3995" s="14">
        <f>YEAR(T3995)</f>
        <v>2015</v>
      </c>
    </row>
    <row r="3996" spans="1:21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>ROUND(((E3996 / D3996)*100), 0)</f>
        <v>0</v>
      </c>
      <c r="P3996">
        <f>IF(L3996&lt;&gt;0, ROUND(E3996/L3996, 2), 0)</f>
        <v>5</v>
      </c>
      <c r="Q3996" s="5" t="str">
        <f>LEFT(N3996, SEARCH("/",N3996,1)-1)</f>
        <v>theater</v>
      </c>
      <c r="R3996" s="5" t="str">
        <f>RIGHT(N3996, LEN(N3996) - LEN(Q3996) - 1)</f>
        <v>plays</v>
      </c>
      <c r="S3996" s="11">
        <f>(((J3996/60)/60)/24)+DATE(1970,1,1)</f>
        <v>41809.389930555553</v>
      </c>
      <c r="T3996" s="12">
        <f>(((I3996/60)/60)/24)+DATE(1970,1,1)</f>
        <v>41839.389930555553</v>
      </c>
      <c r="U3996" s="14">
        <f>YEAR(T3996)</f>
        <v>2014</v>
      </c>
    </row>
    <row r="3997" spans="1:21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>ROUND(((E3997 / D3997)*100), 0)</f>
        <v>35</v>
      </c>
      <c r="P3997">
        <f>IF(L3997&lt;&gt;0, ROUND(E3997/L3997, 2), 0)</f>
        <v>17.5</v>
      </c>
      <c r="Q3997" s="5" t="str">
        <f>LEFT(N3997, SEARCH("/",N3997,1)-1)</f>
        <v>theater</v>
      </c>
      <c r="R3997" s="5" t="str">
        <f>RIGHT(N3997, LEN(N3997) - LEN(Q3997) - 1)</f>
        <v>plays</v>
      </c>
      <c r="S3997" s="11">
        <f>(((J3997/60)/60)/24)+DATE(1970,1,1)</f>
        <v>42019.683761574073</v>
      </c>
      <c r="T3997" s="12">
        <f>(((I3997/60)/60)/24)+DATE(1970,1,1)</f>
        <v>42049.477083333331</v>
      </c>
      <c r="U3997" s="14">
        <f>YEAR(T3997)</f>
        <v>2015</v>
      </c>
    </row>
    <row r="3998" spans="1:21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>ROUND(((E3998 / D3998)*100), 0)</f>
        <v>17</v>
      </c>
      <c r="P3998">
        <f>IF(L3998&lt;&gt;0, ROUND(E3998/L3998, 2), 0)</f>
        <v>29.24</v>
      </c>
      <c r="Q3998" s="5" t="str">
        <f>LEFT(N3998, SEARCH("/",N3998,1)-1)</f>
        <v>theater</v>
      </c>
      <c r="R3998" s="5" t="str">
        <f>RIGHT(N3998, LEN(N3998) - LEN(Q3998) - 1)</f>
        <v>plays</v>
      </c>
      <c r="S3998" s="11">
        <f>(((J3998/60)/60)/24)+DATE(1970,1,1)</f>
        <v>41950.26694444444</v>
      </c>
      <c r="T3998" s="12">
        <f>(((I3998/60)/60)/24)+DATE(1970,1,1)</f>
        <v>41963.669444444444</v>
      </c>
      <c r="U3998" s="14">
        <f>YEAR(T3998)</f>
        <v>2014</v>
      </c>
    </row>
    <row r="3999" spans="1:21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>ROUND(((E3999 / D3999)*100), 0)</f>
        <v>0</v>
      </c>
      <c r="P3999">
        <f>IF(L3999&lt;&gt;0, ROUND(E3999/L3999, 2), 0)</f>
        <v>0</v>
      </c>
      <c r="Q3999" s="5" t="str">
        <f>LEFT(N3999, SEARCH("/",N3999,1)-1)</f>
        <v>theater</v>
      </c>
      <c r="R3999" s="5" t="str">
        <f>RIGHT(N3999, LEN(N3999) - LEN(Q3999) - 1)</f>
        <v>plays</v>
      </c>
      <c r="S3999" s="11">
        <f>(((J3999/60)/60)/24)+DATE(1970,1,1)</f>
        <v>42069.391446759255</v>
      </c>
      <c r="T3999" s="12">
        <f>(((I3999/60)/60)/24)+DATE(1970,1,1)</f>
        <v>42099.349780092598</v>
      </c>
      <c r="U3999" s="14">
        <f>YEAR(T3999)</f>
        <v>2015</v>
      </c>
    </row>
    <row r="4000" spans="1:21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>ROUND(((E4000 / D4000)*100), 0)</f>
        <v>57</v>
      </c>
      <c r="P4000">
        <f>IF(L4000&lt;&gt;0, ROUND(E4000/L4000, 2), 0)</f>
        <v>59.58</v>
      </c>
      <c r="Q4000" s="5" t="str">
        <f>LEFT(N4000, SEARCH("/",N4000,1)-1)</f>
        <v>theater</v>
      </c>
      <c r="R4000" s="5" t="str">
        <f>RIGHT(N4000, LEN(N4000) - LEN(Q4000) - 1)</f>
        <v>plays</v>
      </c>
      <c r="S4000" s="11">
        <f>(((J4000/60)/60)/24)+DATE(1970,1,1)</f>
        <v>42061.963263888887</v>
      </c>
      <c r="T4000" s="12">
        <f>(((I4000/60)/60)/24)+DATE(1970,1,1)</f>
        <v>42091.921597222223</v>
      </c>
      <c r="U4000" s="14">
        <f>YEAR(T4000)</f>
        <v>2015</v>
      </c>
    </row>
    <row r="4001" spans="1:21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>ROUND(((E4001 / D4001)*100), 0)</f>
        <v>17</v>
      </c>
      <c r="P4001">
        <f>IF(L4001&lt;&gt;0, ROUND(E4001/L4001, 2), 0)</f>
        <v>82.57</v>
      </c>
      <c r="Q4001" s="5" t="str">
        <f>LEFT(N4001, SEARCH("/",N4001,1)-1)</f>
        <v>theater</v>
      </c>
      <c r="R4001" s="5" t="str">
        <f>RIGHT(N4001, LEN(N4001) - LEN(Q4001) - 1)</f>
        <v>plays</v>
      </c>
      <c r="S4001" s="11">
        <f>(((J4001/60)/60)/24)+DATE(1970,1,1)</f>
        <v>41842.828680555554</v>
      </c>
      <c r="T4001" s="12">
        <f>(((I4001/60)/60)/24)+DATE(1970,1,1)</f>
        <v>41882.827650462961</v>
      </c>
      <c r="U4001" s="14">
        <f>YEAR(T4001)</f>
        <v>2014</v>
      </c>
    </row>
    <row r="4002" spans="1:21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>ROUND(((E4002 / D4002)*100), 0)</f>
        <v>0</v>
      </c>
      <c r="P4002">
        <f>IF(L4002&lt;&gt;0, ROUND(E4002/L4002, 2), 0)</f>
        <v>10</v>
      </c>
      <c r="Q4002" s="5" t="str">
        <f>LEFT(N4002, SEARCH("/",N4002,1)-1)</f>
        <v>theater</v>
      </c>
      <c r="R4002" s="5" t="str">
        <f>RIGHT(N4002, LEN(N4002) - LEN(Q4002) - 1)</f>
        <v>plays</v>
      </c>
      <c r="S4002" s="11">
        <f>(((J4002/60)/60)/24)+DATE(1970,1,1)</f>
        <v>42437.64534722222</v>
      </c>
      <c r="T4002" s="12">
        <f>(((I4002/60)/60)/24)+DATE(1970,1,1)</f>
        <v>42497.603680555556</v>
      </c>
      <c r="U4002" s="14">
        <f>YEAR(T4002)</f>
        <v>2016</v>
      </c>
    </row>
    <row r="4003" spans="1:21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>ROUND(((E4003 / D4003)*100), 0)</f>
        <v>38</v>
      </c>
      <c r="P4003">
        <f>IF(L4003&lt;&gt;0, ROUND(E4003/L4003, 2), 0)</f>
        <v>32.36</v>
      </c>
      <c r="Q4003" s="5" t="str">
        <f>LEFT(N4003, SEARCH("/",N4003,1)-1)</f>
        <v>theater</v>
      </c>
      <c r="R4003" s="5" t="str">
        <f>RIGHT(N4003, LEN(N4003) - LEN(Q4003) - 1)</f>
        <v>plays</v>
      </c>
      <c r="S4003" s="11">
        <f>(((J4003/60)/60)/24)+DATE(1970,1,1)</f>
        <v>42775.964212962965</v>
      </c>
      <c r="T4003" s="12">
        <f>(((I4003/60)/60)/24)+DATE(1970,1,1)</f>
        <v>42795.791666666672</v>
      </c>
      <c r="U4003" s="14">
        <f>YEAR(T4003)</f>
        <v>2017</v>
      </c>
    </row>
    <row r="4004" spans="1:21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>ROUND(((E4004 / D4004)*100), 0)</f>
        <v>2</v>
      </c>
      <c r="P4004">
        <f>IF(L4004&lt;&gt;0, ROUND(E4004/L4004, 2), 0)</f>
        <v>5.75</v>
      </c>
      <c r="Q4004" s="5" t="str">
        <f>LEFT(N4004, SEARCH("/",N4004,1)-1)</f>
        <v>theater</v>
      </c>
      <c r="R4004" s="5" t="str">
        <f>RIGHT(N4004, LEN(N4004) - LEN(Q4004) - 1)</f>
        <v>plays</v>
      </c>
      <c r="S4004" s="11">
        <f>(((J4004/60)/60)/24)+DATE(1970,1,1)</f>
        <v>41879.043530092589</v>
      </c>
      <c r="T4004" s="12">
        <f>(((I4004/60)/60)/24)+DATE(1970,1,1)</f>
        <v>41909.043530092589</v>
      </c>
      <c r="U4004" s="14">
        <f>YEAR(T4004)</f>
        <v>2014</v>
      </c>
    </row>
    <row r="4005" spans="1:21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>ROUND(((E4005 / D4005)*100), 0)</f>
        <v>10</v>
      </c>
      <c r="P4005">
        <f>IF(L4005&lt;&gt;0, ROUND(E4005/L4005, 2), 0)</f>
        <v>100.5</v>
      </c>
      <c r="Q4005" s="5" t="str">
        <f>LEFT(N4005, SEARCH("/",N4005,1)-1)</f>
        <v>theater</v>
      </c>
      <c r="R4005" s="5" t="str">
        <f>RIGHT(N4005, LEN(N4005) - LEN(Q4005) - 1)</f>
        <v>plays</v>
      </c>
      <c r="S4005" s="11">
        <f>(((J4005/60)/60)/24)+DATE(1970,1,1)</f>
        <v>42020.587349537032</v>
      </c>
      <c r="T4005" s="12">
        <f>(((I4005/60)/60)/24)+DATE(1970,1,1)</f>
        <v>42050.587349537032</v>
      </c>
      <c r="U4005" s="14">
        <f>YEAR(T4005)</f>
        <v>2015</v>
      </c>
    </row>
    <row r="4006" spans="1:21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>ROUND(((E4006 / D4006)*100), 0)</f>
        <v>0</v>
      </c>
      <c r="P4006">
        <f>IF(L4006&lt;&gt;0, ROUND(E4006/L4006, 2), 0)</f>
        <v>1</v>
      </c>
      <c r="Q4006" s="5" t="str">
        <f>LEFT(N4006, SEARCH("/",N4006,1)-1)</f>
        <v>theater</v>
      </c>
      <c r="R4006" s="5" t="str">
        <f>RIGHT(N4006, LEN(N4006) - LEN(Q4006) - 1)</f>
        <v>plays</v>
      </c>
      <c r="S4006" s="11">
        <f>(((J4006/60)/60)/24)+DATE(1970,1,1)</f>
        <v>41890.16269675926</v>
      </c>
      <c r="T4006" s="12">
        <f>(((I4006/60)/60)/24)+DATE(1970,1,1)</f>
        <v>41920.16269675926</v>
      </c>
      <c r="U4006" s="14">
        <f>YEAR(T4006)</f>
        <v>2014</v>
      </c>
    </row>
    <row r="4007" spans="1:21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>ROUND(((E4007 / D4007)*100), 0)</f>
        <v>1</v>
      </c>
      <c r="P4007">
        <f>IF(L4007&lt;&gt;0, ROUND(E4007/L4007, 2), 0)</f>
        <v>20</v>
      </c>
      <c r="Q4007" s="5" t="str">
        <f>LEFT(N4007, SEARCH("/",N4007,1)-1)</f>
        <v>theater</v>
      </c>
      <c r="R4007" s="5" t="str">
        <f>RIGHT(N4007, LEN(N4007) - LEN(Q4007) - 1)</f>
        <v>plays</v>
      </c>
      <c r="S4007" s="11">
        <f>(((J4007/60)/60)/24)+DATE(1970,1,1)</f>
        <v>41872.807696759257</v>
      </c>
      <c r="T4007" s="12">
        <f>(((I4007/60)/60)/24)+DATE(1970,1,1)</f>
        <v>41932.807696759257</v>
      </c>
      <c r="U4007" s="14">
        <f>YEAR(T4007)</f>
        <v>2014</v>
      </c>
    </row>
    <row r="4008" spans="1:21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>ROUND(((E4008 / D4008)*100), 0)</f>
        <v>0</v>
      </c>
      <c r="P4008">
        <f>IF(L4008&lt;&gt;0, ROUND(E4008/L4008, 2), 0)</f>
        <v>2</v>
      </c>
      <c r="Q4008" s="5" t="str">
        <f>LEFT(N4008, SEARCH("/",N4008,1)-1)</f>
        <v>theater</v>
      </c>
      <c r="R4008" s="5" t="str">
        <f>RIGHT(N4008, LEN(N4008) - LEN(Q4008) - 1)</f>
        <v>plays</v>
      </c>
      <c r="S4008" s="11">
        <f>(((J4008/60)/60)/24)+DATE(1970,1,1)</f>
        <v>42391.772997685184</v>
      </c>
      <c r="T4008" s="12">
        <f>(((I4008/60)/60)/24)+DATE(1970,1,1)</f>
        <v>42416.772997685184</v>
      </c>
      <c r="U4008" s="14">
        <f>YEAR(T4008)</f>
        <v>2016</v>
      </c>
    </row>
    <row r="4009" spans="1:21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>ROUND(((E4009 / D4009)*100), 0)</f>
        <v>0</v>
      </c>
      <c r="P4009">
        <f>IF(L4009&lt;&gt;0, ROUND(E4009/L4009, 2), 0)</f>
        <v>5</v>
      </c>
      <c r="Q4009" s="5" t="str">
        <f>LEFT(N4009, SEARCH("/",N4009,1)-1)</f>
        <v>theater</v>
      </c>
      <c r="R4009" s="5" t="str">
        <f>RIGHT(N4009, LEN(N4009) - LEN(Q4009) - 1)</f>
        <v>plays</v>
      </c>
      <c r="S4009" s="11">
        <f>(((J4009/60)/60)/24)+DATE(1970,1,1)</f>
        <v>41848.772928240738</v>
      </c>
      <c r="T4009" s="12">
        <f>(((I4009/60)/60)/24)+DATE(1970,1,1)</f>
        <v>41877.686111111114</v>
      </c>
      <c r="U4009" s="14">
        <f>YEAR(T4009)</f>
        <v>2014</v>
      </c>
    </row>
    <row r="4010" spans="1:21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>ROUND(((E4010 / D4010)*100), 0)</f>
        <v>6</v>
      </c>
      <c r="P4010">
        <f>IF(L4010&lt;&gt;0, ROUND(E4010/L4010, 2), 0)</f>
        <v>15</v>
      </c>
      <c r="Q4010" s="5" t="str">
        <f>LEFT(N4010, SEARCH("/",N4010,1)-1)</f>
        <v>theater</v>
      </c>
      <c r="R4010" s="5" t="str">
        <f>RIGHT(N4010, LEN(N4010) - LEN(Q4010) - 1)</f>
        <v>plays</v>
      </c>
      <c r="S4010" s="11">
        <f>(((J4010/60)/60)/24)+DATE(1970,1,1)</f>
        <v>42177.964201388888</v>
      </c>
      <c r="T4010" s="12">
        <f>(((I4010/60)/60)/24)+DATE(1970,1,1)</f>
        <v>42207.964201388888</v>
      </c>
      <c r="U4010" s="14">
        <f>YEAR(T4010)</f>
        <v>2015</v>
      </c>
    </row>
    <row r="4011" spans="1:21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>ROUND(((E4011 / D4011)*100), 0)</f>
        <v>4</v>
      </c>
      <c r="P4011">
        <f>IF(L4011&lt;&gt;0, ROUND(E4011/L4011, 2), 0)</f>
        <v>25</v>
      </c>
      <c r="Q4011" s="5" t="str">
        <f>LEFT(N4011, SEARCH("/",N4011,1)-1)</f>
        <v>theater</v>
      </c>
      <c r="R4011" s="5" t="str">
        <f>RIGHT(N4011, LEN(N4011) - LEN(Q4011) - 1)</f>
        <v>plays</v>
      </c>
      <c r="S4011" s="11">
        <f>(((J4011/60)/60)/24)+DATE(1970,1,1)</f>
        <v>41851.700925925928</v>
      </c>
      <c r="T4011" s="12">
        <f>(((I4011/60)/60)/24)+DATE(1970,1,1)</f>
        <v>41891.700925925928</v>
      </c>
      <c r="U4011" s="14">
        <f>YEAR(T4011)</f>
        <v>2014</v>
      </c>
    </row>
    <row r="4012" spans="1:21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>ROUND(((E4012 / D4012)*100), 0)</f>
        <v>24</v>
      </c>
      <c r="P4012">
        <f>IF(L4012&lt;&gt;0, ROUND(E4012/L4012, 2), 0)</f>
        <v>45.84</v>
      </c>
      <c r="Q4012" s="5" t="str">
        <f>LEFT(N4012, SEARCH("/",N4012,1)-1)</f>
        <v>theater</v>
      </c>
      <c r="R4012" s="5" t="str">
        <f>RIGHT(N4012, LEN(N4012) - LEN(Q4012) - 1)</f>
        <v>plays</v>
      </c>
      <c r="S4012" s="11">
        <f>(((J4012/60)/60)/24)+DATE(1970,1,1)</f>
        <v>41921.770439814813</v>
      </c>
      <c r="T4012" s="12">
        <f>(((I4012/60)/60)/24)+DATE(1970,1,1)</f>
        <v>41938.770439814813</v>
      </c>
      <c r="U4012" s="14">
        <f>YEAR(T4012)</f>
        <v>2014</v>
      </c>
    </row>
    <row r="4013" spans="1:21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>ROUND(((E4013 / D4013)*100), 0)</f>
        <v>8</v>
      </c>
      <c r="P4013">
        <f>IF(L4013&lt;&gt;0, ROUND(E4013/L4013, 2), 0)</f>
        <v>4.75</v>
      </c>
      <c r="Q4013" s="5" t="str">
        <f>LEFT(N4013, SEARCH("/",N4013,1)-1)</f>
        <v>theater</v>
      </c>
      <c r="R4013" s="5" t="str">
        <f>RIGHT(N4013, LEN(N4013) - LEN(Q4013) - 1)</f>
        <v>plays</v>
      </c>
      <c r="S4013" s="11">
        <f>(((J4013/60)/60)/24)+DATE(1970,1,1)</f>
        <v>42002.54488425926</v>
      </c>
      <c r="T4013" s="12">
        <f>(((I4013/60)/60)/24)+DATE(1970,1,1)</f>
        <v>42032.54488425926</v>
      </c>
      <c r="U4013" s="14">
        <f>YEAR(T4013)</f>
        <v>2015</v>
      </c>
    </row>
    <row r="4014" spans="1:21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>ROUND(((E4014 / D4014)*100), 0)</f>
        <v>0</v>
      </c>
      <c r="P4014">
        <f>IF(L4014&lt;&gt;0, ROUND(E4014/L4014, 2), 0)</f>
        <v>0</v>
      </c>
      <c r="Q4014" s="5" t="str">
        <f>LEFT(N4014, SEARCH("/",N4014,1)-1)</f>
        <v>theater</v>
      </c>
      <c r="R4014" s="5" t="str">
        <f>RIGHT(N4014, LEN(N4014) - LEN(Q4014) - 1)</f>
        <v>plays</v>
      </c>
      <c r="S4014" s="11">
        <f>(((J4014/60)/60)/24)+DATE(1970,1,1)</f>
        <v>42096.544548611113</v>
      </c>
      <c r="T4014" s="12">
        <f>(((I4014/60)/60)/24)+DATE(1970,1,1)</f>
        <v>42126.544548611113</v>
      </c>
      <c r="U4014" s="14">
        <f>YEAR(T4014)</f>
        <v>2015</v>
      </c>
    </row>
    <row r="4015" spans="1:21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>ROUND(((E4015 / D4015)*100), 0)</f>
        <v>1</v>
      </c>
      <c r="P4015">
        <f>IF(L4015&lt;&gt;0, ROUND(E4015/L4015, 2), 0)</f>
        <v>13</v>
      </c>
      <c r="Q4015" s="5" t="str">
        <f>LEFT(N4015, SEARCH("/",N4015,1)-1)</f>
        <v>theater</v>
      </c>
      <c r="R4015" s="5" t="str">
        <f>RIGHT(N4015, LEN(N4015) - LEN(Q4015) - 1)</f>
        <v>plays</v>
      </c>
      <c r="S4015" s="11">
        <f>(((J4015/60)/60)/24)+DATE(1970,1,1)</f>
        <v>42021.301192129627</v>
      </c>
      <c r="T4015" s="12">
        <f>(((I4015/60)/60)/24)+DATE(1970,1,1)</f>
        <v>42051.301192129627</v>
      </c>
      <c r="U4015" s="14">
        <f>YEAR(T4015)</f>
        <v>2015</v>
      </c>
    </row>
    <row r="4016" spans="1:21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>ROUND(((E4016 / D4016)*100), 0)</f>
        <v>0</v>
      </c>
      <c r="P4016">
        <f>IF(L4016&lt;&gt;0, ROUND(E4016/L4016, 2), 0)</f>
        <v>0</v>
      </c>
      <c r="Q4016" s="5" t="str">
        <f>LEFT(N4016, SEARCH("/",N4016,1)-1)</f>
        <v>theater</v>
      </c>
      <c r="R4016" s="5" t="str">
        <f>RIGHT(N4016, LEN(N4016) - LEN(Q4016) - 1)</f>
        <v>plays</v>
      </c>
      <c r="S4016" s="11">
        <f>(((J4016/60)/60)/24)+DATE(1970,1,1)</f>
        <v>42419.246168981481</v>
      </c>
      <c r="T4016" s="12">
        <f>(((I4016/60)/60)/24)+DATE(1970,1,1)</f>
        <v>42434.246168981481</v>
      </c>
      <c r="U4016" s="14">
        <f>YEAR(T4016)</f>
        <v>2016</v>
      </c>
    </row>
    <row r="4017" spans="1:21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>ROUND(((E4017 / D4017)*100), 0)</f>
        <v>0</v>
      </c>
      <c r="P4017">
        <f>IF(L4017&lt;&gt;0, ROUND(E4017/L4017, 2), 0)</f>
        <v>1</v>
      </c>
      <c r="Q4017" s="5" t="str">
        <f>LEFT(N4017, SEARCH("/",N4017,1)-1)</f>
        <v>theater</v>
      </c>
      <c r="R4017" s="5" t="str">
        <f>RIGHT(N4017, LEN(N4017) - LEN(Q4017) - 1)</f>
        <v>plays</v>
      </c>
      <c r="S4017" s="11">
        <f>(((J4017/60)/60)/24)+DATE(1970,1,1)</f>
        <v>42174.780821759254</v>
      </c>
      <c r="T4017" s="12">
        <f>(((I4017/60)/60)/24)+DATE(1970,1,1)</f>
        <v>42204.780821759254</v>
      </c>
      <c r="U4017" s="14">
        <f>YEAR(T4017)</f>
        <v>2015</v>
      </c>
    </row>
    <row r="4018" spans="1:21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>ROUND(((E4018 / D4018)*100), 0)</f>
        <v>14</v>
      </c>
      <c r="P4018">
        <f>IF(L4018&lt;&gt;0, ROUND(E4018/L4018, 2), 0)</f>
        <v>10</v>
      </c>
      <c r="Q4018" s="5" t="str">
        <f>LEFT(N4018, SEARCH("/",N4018,1)-1)</f>
        <v>theater</v>
      </c>
      <c r="R4018" s="5" t="str">
        <f>RIGHT(N4018, LEN(N4018) - LEN(Q4018) - 1)</f>
        <v>plays</v>
      </c>
      <c r="S4018" s="11">
        <f>(((J4018/60)/60)/24)+DATE(1970,1,1)</f>
        <v>41869.872685185182</v>
      </c>
      <c r="T4018" s="12">
        <f>(((I4018/60)/60)/24)+DATE(1970,1,1)</f>
        <v>41899.872685185182</v>
      </c>
      <c r="U4018" s="14">
        <f>YEAR(T4018)</f>
        <v>2014</v>
      </c>
    </row>
    <row r="4019" spans="1:21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>ROUND(((E4019 / D4019)*100), 0)</f>
        <v>1</v>
      </c>
      <c r="P4019">
        <f>IF(L4019&lt;&gt;0, ROUND(E4019/L4019, 2), 0)</f>
        <v>52.5</v>
      </c>
      <c r="Q4019" s="5" t="str">
        <f>LEFT(N4019, SEARCH("/",N4019,1)-1)</f>
        <v>theater</v>
      </c>
      <c r="R4019" s="5" t="str">
        <f>RIGHT(N4019, LEN(N4019) - LEN(Q4019) - 1)</f>
        <v>plays</v>
      </c>
      <c r="S4019" s="11">
        <f>(((J4019/60)/60)/24)+DATE(1970,1,1)</f>
        <v>41856.672152777777</v>
      </c>
      <c r="T4019" s="12">
        <f>(((I4019/60)/60)/24)+DATE(1970,1,1)</f>
        <v>41886.672152777777</v>
      </c>
      <c r="U4019" s="14">
        <f>YEAR(T4019)</f>
        <v>2014</v>
      </c>
    </row>
    <row r="4020" spans="1:21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>ROUND(((E4020 / D4020)*100), 0)</f>
        <v>9</v>
      </c>
      <c r="P4020">
        <f>IF(L4020&lt;&gt;0, ROUND(E4020/L4020, 2), 0)</f>
        <v>32.5</v>
      </c>
      <c r="Q4020" s="5" t="str">
        <f>LEFT(N4020, SEARCH("/",N4020,1)-1)</f>
        <v>theater</v>
      </c>
      <c r="R4020" s="5" t="str">
        <f>RIGHT(N4020, LEN(N4020) - LEN(Q4020) - 1)</f>
        <v>plays</v>
      </c>
      <c r="S4020" s="11">
        <f>(((J4020/60)/60)/24)+DATE(1970,1,1)</f>
        <v>42620.91097222222</v>
      </c>
      <c r="T4020" s="12">
        <f>(((I4020/60)/60)/24)+DATE(1970,1,1)</f>
        <v>42650.91097222222</v>
      </c>
      <c r="U4020" s="14">
        <f>YEAR(T4020)</f>
        <v>2016</v>
      </c>
    </row>
    <row r="4021" spans="1:21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>ROUND(((E4021 / D4021)*100), 0)</f>
        <v>1</v>
      </c>
      <c r="P4021">
        <f>IF(L4021&lt;&gt;0, ROUND(E4021/L4021, 2), 0)</f>
        <v>7.25</v>
      </c>
      <c r="Q4021" s="5" t="str">
        <f>LEFT(N4021, SEARCH("/",N4021,1)-1)</f>
        <v>theater</v>
      </c>
      <c r="R4021" s="5" t="str">
        <f>RIGHT(N4021, LEN(N4021) - LEN(Q4021) - 1)</f>
        <v>plays</v>
      </c>
      <c r="S4021" s="11">
        <f>(((J4021/60)/60)/24)+DATE(1970,1,1)</f>
        <v>42417.675879629634</v>
      </c>
      <c r="T4021" s="12">
        <f>(((I4021/60)/60)/24)+DATE(1970,1,1)</f>
        <v>42475.686111111107</v>
      </c>
      <c r="U4021" s="14">
        <f>YEAR(T4021)</f>
        <v>2016</v>
      </c>
    </row>
    <row r="4022" spans="1:21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>ROUND(((E4022 / D4022)*100), 0)</f>
        <v>17</v>
      </c>
      <c r="P4022">
        <f>IF(L4022&lt;&gt;0, ROUND(E4022/L4022, 2), 0)</f>
        <v>33.33</v>
      </c>
      <c r="Q4022" s="5" t="str">
        <f>LEFT(N4022, SEARCH("/",N4022,1)-1)</f>
        <v>theater</v>
      </c>
      <c r="R4022" s="5" t="str">
        <f>RIGHT(N4022, LEN(N4022) - LEN(Q4022) - 1)</f>
        <v>plays</v>
      </c>
      <c r="S4022" s="11">
        <f>(((J4022/60)/60)/24)+DATE(1970,1,1)</f>
        <v>42057.190960648149</v>
      </c>
      <c r="T4022" s="12">
        <f>(((I4022/60)/60)/24)+DATE(1970,1,1)</f>
        <v>42087.149293981478</v>
      </c>
      <c r="U4022" s="14">
        <f>YEAR(T4022)</f>
        <v>2015</v>
      </c>
    </row>
    <row r="4023" spans="1:21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>ROUND(((E4023 / D4023)*100), 0)</f>
        <v>1</v>
      </c>
      <c r="P4023">
        <f>IF(L4023&lt;&gt;0, ROUND(E4023/L4023, 2), 0)</f>
        <v>62.5</v>
      </c>
      <c r="Q4023" s="5" t="str">
        <f>LEFT(N4023, SEARCH("/",N4023,1)-1)</f>
        <v>theater</v>
      </c>
      <c r="R4023" s="5" t="str">
        <f>RIGHT(N4023, LEN(N4023) - LEN(Q4023) - 1)</f>
        <v>plays</v>
      </c>
      <c r="S4023" s="11">
        <f>(((J4023/60)/60)/24)+DATE(1970,1,1)</f>
        <v>41878.911550925928</v>
      </c>
      <c r="T4023" s="12">
        <f>(((I4023/60)/60)/24)+DATE(1970,1,1)</f>
        <v>41938.911550925928</v>
      </c>
      <c r="U4023" s="14">
        <f>YEAR(T4023)</f>
        <v>2014</v>
      </c>
    </row>
    <row r="4024" spans="1:21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>ROUND(((E4024 / D4024)*100), 0)</f>
        <v>70</v>
      </c>
      <c r="P4024">
        <f>IF(L4024&lt;&gt;0, ROUND(E4024/L4024, 2), 0)</f>
        <v>63.56</v>
      </c>
      <c r="Q4024" s="5" t="str">
        <f>LEFT(N4024, SEARCH("/",N4024,1)-1)</f>
        <v>theater</v>
      </c>
      <c r="R4024" s="5" t="str">
        <f>RIGHT(N4024, LEN(N4024) - LEN(Q4024) - 1)</f>
        <v>plays</v>
      </c>
      <c r="S4024" s="11">
        <f>(((J4024/60)/60)/24)+DATE(1970,1,1)</f>
        <v>41990.584108796291</v>
      </c>
      <c r="T4024" s="12">
        <f>(((I4024/60)/60)/24)+DATE(1970,1,1)</f>
        <v>42036.120833333334</v>
      </c>
      <c r="U4024" s="14">
        <f>YEAR(T4024)</f>
        <v>2015</v>
      </c>
    </row>
    <row r="4025" spans="1:21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>ROUND(((E4025 / D4025)*100), 0)</f>
        <v>0</v>
      </c>
      <c r="P4025">
        <f>IF(L4025&lt;&gt;0, ROUND(E4025/L4025, 2), 0)</f>
        <v>0</v>
      </c>
      <c r="Q4025" s="5" t="str">
        <f>LEFT(N4025, SEARCH("/",N4025,1)-1)</f>
        <v>theater</v>
      </c>
      <c r="R4025" s="5" t="str">
        <f>RIGHT(N4025, LEN(N4025) - LEN(Q4025) - 1)</f>
        <v>plays</v>
      </c>
      <c r="S4025" s="11">
        <f>(((J4025/60)/60)/24)+DATE(1970,1,1)</f>
        <v>42408.999571759254</v>
      </c>
      <c r="T4025" s="12">
        <f>(((I4025/60)/60)/24)+DATE(1970,1,1)</f>
        <v>42453.957905092597</v>
      </c>
      <c r="U4025" s="14">
        <f>YEAR(T4025)</f>
        <v>2016</v>
      </c>
    </row>
    <row r="4026" spans="1:21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>ROUND(((E4026 / D4026)*100), 0)</f>
        <v>1</v>
      </c>
      <c r="P4026">
        <f>IF(L4026&lt;&gt;0, ROUND(E4026/L4026, 2), 0)</f>
        <v>10</v>
      </c>
      <c r="Q4026" s="5" t="str">
        <f>LEFT(N4026, SEARCH("/",N4026,1)-1)</f>
        <v>theater</v>
      </c>
      <c r="R4026" s="5" t="str">
        <f>RIGHT(N4026, LEN(N4026) - LEN(Q4026) - 1)</f>
        <v>plays</v>
      </c>
      <c r="S4026" s="11">
        <f>(((J4026/60)/60)/24)+DATE(1970,1,1)</f>
        <v>42217.670104166667</v>
      </c>
      <c r="T4026" s="12">
        <f>(((I4026/60)/60)/24)+DATE(1970,1,1)</f>
        <v>42247.670104166667</v>
      </c>
      <c r="U4026" s="14">
        <f>YEAR(T4026)</f>
        <v>2015</v>
      </c>
    </row>
    <row r="4027" spans="1:21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>ROUND(((E4027 / D4027)*100), 0)</f>
        <v>5</v>
      </c>
      <c r="P4027">
        <f>IF(L4027&lt;&gt;0, ROUND(E4027/L4027, 2), 0)</f>
        <v>62.5</v>
      </c>
      <c r="Q4027" s="5" t="str">
        <f>LEFT(N4027, SEARCH("/",N4027,1)-1)</f>
        <v>theater</v>
      </c>
      <c r="R4027" s="5" t="str">
        <f>RIGHT(N4027, LEN(N4027) - LEN(Q4027) - 1)</f>
        <v>plays</v>
      </c>
      <c r="S4027" s="11">
        <f>(((J4027/60)/60)/24)+DATE(1970,1,1)</f>
        <v>42151.237685185188</v>
      </c>
      <c r="T4027" s="12">
        <f>(((I4027/60)/60)/24)+DATE(1970,1,1)</f>
        <v>42211.237685185188</v>
      </c>
      <c r="U4027" s="14">
        <f>YEAR(T4027)</f>
        <v>2015</v>
      </c>
    </row>
    <row r="4028" spans="1:21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>ROUND(((E4028 / D4028)*100), 0)</f>
        <v>0</v>
      </c>
      <c r="P4028">
        <f>IF(L4028&lt;&gt;0, ROUND(E4028/L4028, 2), 0)</f>
        <v>0</v>
      </c>
      <c r="Q4028" s="5" t="str">
        <f>LEFT(N4028, SEARCH("/",N4028,1)-1)</f>
        <v>theater</v>
      </c>
      <c r="R4028" s="5" t="str">
        <f>RIGHT(N4028, LEN(N4028) - LEN(Q4028) - 1)</f>
        <v>plays</v>
      </c>
      <c r="S4028" s="11">
        <f>(((J4028/60)/60)/24)+DATE(1970,1,1)</f>
        <v>42282.655543981484</v>
      </c>
      <c r="T4028" s="12">
        <f>(((I4028/60)/60)/24)+DATE(1970,1,1)</f>
        <v>42342.697210648148</v>
      </c>
      <c r="U4028" s="14">
        <f>YEAR(T4028)</f>
        <v>2015</v>
      </c>
    </row>
    <row r="4029" spans="1:21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>ROUND(((E4029 / D4029)*100), 0)</f>
        <v>7</v>
      </c>
      <c r="P4029">
        <f>IF(L4029&lt;&gt;0, ROUND(E4029/L4029, 2), 0)</f>
        <v>30.71</v>
      </c>
      <c r="Q4029" s="5" t="str">
        <f>LEFT(N4029, SEARCH("/",N4029,1)-1)</f>
        <v>theater</v>
      </c>
      <c r="R4029" s="5" t="str">
        <f>RIGHT(N4029, LEN(N4029) - LEN(Q4029) - 1)</f>
        <v>plays</v>
      </c>
      <c r="S4029" s="11">
        <f>(((J4029/60)/60)/24)+DATE(1970,1,1)</f>
        <v>42768.97084490741</v>
      </c>
      <c r="T4029" s="12">
        <f>(((I4029/60)/60)/24)+DATE(1970,1,1)</f>
        <v>42789.041666666672</v>
      </c>
      <c r="U4029" s="14">
        <f>YEAR(T4029)</f>
        <v>2017</v>
      </c>
    </row>
    <row r="4030" spans="1:21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>ROUND(((E4030 / D4030)*100), 0)</f>
        <v>28</v>
      </c>
      <c r="P4030">
        <f>IF(L4030&lt;&gt;0, ROUND(E4030/L4030, 2), 0)</f>
        <v>51</v>
      </c>
      <c r="Q4030" s="5" t="str">
        <f>LEFT(N4030, SEARCH("/",N4030,1)-1)</f>
        <v>theater</v>
      </c>
      <c r="R4030" s="5" t="str">
        <f>RIGHT(N4030, LEN(N4030) - LEN(Q4030) - 1)</f>
        <v>plays</v>
      </c>
      <c r="S4030" s="11">
        <f>(((J4030/60)/60)/24)+DATE(1970,1,1)</f>
        <v>41765.938657407409</v>
      </c>
      <c r="T4030" s="12">
        <f>(((I4030/60)/60)/24)+DATE(1970,1,1)</f>
        <v>41795.938657407409</v>
      </c>
      <c r="U4030" s="14">
        <f>YEAR(T4030)</f>
        <v>2014</v>
      </c>
    </row>
    <row r="4031" spans="1:21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>ROUND(((E4031 / D4031)*100), 0)</f>
        <v>0</v>
      </c>
      <c r="P4031">
        <f>IF(L4031&lt;&gt;0, ROUND(E4031/L4031, 2), 0)</f>
        <v>0</v>
      </c>
      <c r="Q4031" s="5" t="str">
        <f>LEFT(N4031, SEARCH("/",N4031,1)-1)</f>
        <v>theater</v>
      </c>
      <c r="R4031" s="5" t="str">
        <f>RIGHT(N4031, LEN(N4031) - LEN(Q4031) - 1)</f>
        <v>plays</v>
      </c>
      <c r="S4031" s="11">
        <f>(((J4031/60)/60)/24)+DATE(1970,1,1)</f>
        <v>42322.025115740747</v>
      </c>
      <c r="T4031" s="12">
        <f>(((I4031/60)/60)/24)+DATE(1970,1,1)</f>
        <v>42352.025115740747</v>
      </c>
      <c r="U4031" s="14">
        <f>YEAR(T4031)</f>
        <v>2015</v>
      </c>
    </row>
    <row r="4032" spans="1:21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>ROUND(((E4032 / D4032)*100), 0)</f>
        <v>16</v>
      </c>
      <c r="P4032">
        <f>IF(L4032&lt;&gt;0, ROUND(E4032/L4032, 2), 0)</f>
        <v>66.67</v>
      </c>
      <c r="Q4032" s="5" t="str">
        <f>LEFT(N4032, SEARCH("/",N4032,1)-1)</f>
        <v>theater</v>
      </c>
      <c r="R4032" s="5" t="str">
        <f>RIGHT(N4032, LEN(N4032) - LEN(Q4032) - 1)</f>
        <v>plays</v>
      </c>
      <c r="S4032" s="11">
        <f>(((J4032/60)/60)/24)+DATE(1970,1,1)</f>
        <v>42374.655081018514</v>
      </c>
      <c r="T4032" s="12">
        <f>(((I4032/60)/60)/24)+DATE(1970,1,1)</f>
        <v>42403.784027777772</v>
      </c>
      <c r="U4032" s="14">
        <f>YEAR(T4032)</f>
        <v>2016</v>
      </c>
    </row>
    <row r="4033" spans="1:21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>ROUND(((E4033 / D4033)*100), 0)</f>
        <v>0</v>
      </c>
      <c r="P4033">
        <f>IF(L4033&lt;&gt;0, ROUND(E4033/L4033, 2), 0)</f>
        <v>0</v>
      </c>
      <c r="Q4033" s="5" t="str">
        <f>LEFT(N4033, SEARCH("/",N4033,1)-1)</f>
        <v>theater</v>
      </c>
      <c r="R4033" s="5" t="str">
        <f>RIGHT(N4033, LEN(N4033) - LEN(Q4033) - 1)</f>
        <v>plays</v>
      </c>
      <c r="S4033" s="11">
        <f>(((J4033/60)/60)/24)+DATE(1970,1,1)</f>
        <v>41941.585231481484</v>
      </c>
      <c r="T4033" s="12">
        <f>(((I4033/60)/60)/24)+DATE(1970,1,1)</f>
        <v>41991.626898148148</v>
      </c>
      <c r="U4033" s="14">
        <f>YEAR(T4033)</f>
        <v>2014</v>
      </c>
    </row>
    <row r="4034" spans="1:21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>ROUND(((E4034 / D4034)*100), 0)</f>
        <v>7</v>
      </c>
      <c r="P4034">
        <f>IF(L4034&lt;&gt;0, ROUND(E4034/L4034, 2), 0)</f>
        <v>59</v>
      </c>
      <c r="Q4034" s="5" t="str">
        <f>LEFT(N4034, SEARCH("/",N4034,1)-1)</f>
        <v>theater</v>
      </c>
      <c r="R4034" s="5" t="str">
        <f>RIGHT(N4034, LEN(N4034) - LEN(Q4034) - 1)</f>
        <v>plays</v>
      </c>
      <c r="S4034" s="11">
        <f>(((J4034/60)/60)/24)+DATE(1970,1,1)</f>
        <v>42293.809212962966</v>
      </c>
      <c r="T4034" s="12">
        <f>(((I4034/60)/60)/24)+DATE(1970,1,1)</f>
        <v>42353.85087962963</v>
      </c>
      <c r="U4034" s="14">
        <f>YEAR(T4034)</f>
        <v>2015</v>
      </c>
    </row>
    <row r="4035" spans="1:21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>ROUND(((E4035 / D4035)*100), 0)</f>
        <v>26</v>
      </c>
      <c r="P4035">
        <f>IF(L4035&lt;&gt;0, ROUND(E4035/L4035, 2), 0)</f>
        <v>65.34</v>
      </c>
      <c r="Q4035" s="5" t="str">
        <f>LEFT(N4035, SEARCH("/",N4035,1)-1)</f>
        <v>theater</v>
      </c>
      <c r="R4035" s="5" t="str">
        <f>RIGHT(N4035, LEN(N4035) - LEN(Q4035) - 1)</f>
        <v>plays</v>
      </c>
      <c r="S4035" s="11">
        <f>(((J4035/60)/60)/24)+DATE(1970,1,1)</f>
        <v>42614.268796296295</v>
      </c>
      <c r="T4035" s="12">
        <f>(((I4035/60)/60)/24)+DATE(1970,1,1)</f>
        <v>42645.375</v>
      </c>
      <c r="U4035" s="14">
        <f>YEAR(T4035)</f>
        <v>2016</v>
      </c>
    </row>
    <row r="4036" spans="1:21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>ROUND(((E4036 / D4036)*100), 0)</f>
        <v>1</v>
      </c>
      <c r="P4036">
        <f>IF(L4036&lt;&gt;0, ROUND(E4036/L4036, 2), 0)</f>
        <v>100</v>
      </c>
      <c r="Q4036" s="5" t="str">
        <f>LEFT(N4036, SEARCH("/",N4036,1)-1)</f>
        <v>theater</v>
      </c>
      <c r="R4036" s="5" t="str">
        <f>RIGHT(N4036, LEN(N4036) - LEN(Q4036) - 1)</f>
        <v>plays</v>
      </c>
      <c r="S4036" s="11">
        <f>(((J4036/60)/60)/24)+DATE(1970,1,1)</f>
        <v>42067.947337962964</v>
      </c>
      <c r="T4036" s="12">
        <f>(((I4036/60)/60)/24)+DATE(1970,1,1)</f>
        <v>42097.905671296292</v>
      </c>
      <c r="U4036" s="14">
        <f>YEAR(T4036)</f>
        <v>2015</v>
      </c>
    </row>
    <row r="4037" spans="1:21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>ROUND(((E4037 / D4037)*100), 0)</f>
        <v>37</v>
      </c>
      <c r="P4037">
        <f>IF(L4037&lt;&gt;0, ROUND(E4037/L4037, 2), 0)</f>
        <v>147.4</v>
      </c>
      <c r="Q4037" s="5" t="str">
        <f>LEFT(N4037, SEARCH("/",N4037,1)-1)</f>
        <v>theater</v>
      </c>
      <c r="R4037" s="5" t="str">
        <f>RIGHT(N4037, LEN(N4037) - LEN(Q4037) - 1)</f>
        <v>plays</v>
      </c>
      <c r="S4037" s="11">
        <f>(((J4037/60)/60)/24)+DATE(1970,1,1)</f>
        <v>41903.882951388885</v>
      </c>
      <c r="T4037" s="12">
        <f>(((I4037/60)/60)/24)+DATE(1970,1,1)</f>
        <v>41933.882951388885</v>
      </c>
      <c r="U4037" s="14">
        <f>YEAR(T4037)</f>
        <v>2014</v>
      </c>
    </row>
    <row r="4038" spans="1:21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>ROUND(((E4038 / D4038)*100), 0)</f>
        <v>47</v>
      </c>
      <c r="P4038">
        <f>IF(L4038&lt;&gt;0, ROUND(E4038/L4038, 2), 0)</f>
        <v>166.06</v>
      </c>
      <c r="Q4038" s="5" t="str">
        <f>LEFT(N4038, SEARCH("/",N4038,1)-1)</f>
        <v>theater</v>
      </c>
      <c r="R4038" s="5" t="str">
        <f>RIGHT(N4038, LEN(N4038) - LEN(Q4038) - 1)</f>
        <v>plays</v>
      </c>
      <c r="S4038" s="11">
        <f>(((J4038/60)/60)/24)+DATE(1970,1,1)</f>
        <v>41804.937083333331</v>
      </c>
      <c r="T4038" s="12">
        <f>(((I4038/60)/60)/24)+DATE(1970,1,1)</f>
        <v>41821.9375</v>
      </c>
      <c r="U4038" s="14">
        <f>YEAR(T4038)</f>
        <v>2014</v>
      </c>
    </row>
    <row r="4039" spans="1:21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>ROUND(((E4039 / D4039)*100), 0)</f>
        <v>11</v>
      </c>
      <c r="P4039">
        <f>IF(L4039&lt;&gt;0, ROUND(E4039/L4039, 2), 0)</f>
        <v>40</v>
      </c>
      <c r="Q4039" s="5" t="str">
        <f>LEFT(N4039, SEARCH("/",N4039,1)-1)</f>
        <v>theater</v>
      </c>
      <c r="R4039" s="5" t="str">
        <f>RIGHT(N4039, LEN(N4039) - LEN(Q4039) - 1)</f>
        <v>plays</v>
      </c>
      <c r="S4039" s="11">
        <f>(((J4039/60)/60)/24)+DATE(1970,1,1)</f>
        <v>42497.070775462969</v>
      </c>
      <c r="T4039" s="12">
        <f>(((I4039/60)/60)/24)+DATE(1970,1,1)</f>
        <v>42514.600694444445</v>
      </c>
      <c r="U4039" s="14">
        <f>YEAR(T4039)</f>
        <v>2016</v>
      </c>
    </row>
    <row r="4040" spans="1:21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>ROUND(((E4040 / D4040)*100), 0)</f>
        <v>12</v>
      </c>
      <c r="P4040">
        <f>IF(L4040&lt;&gt;0, ROUND(E4040/L4040, 2), 0)</f>
        <v>75.25</v>
      </c>
      <c r="Q4040" s="5" t="str">
        <f>LEFT(N4040, SEARCH("/",N4040,1)-1)</f>
        <v>theater</v>
      </c>
      <c r="R4040" s="5" t="str">
        <f>RIGHT(N4040, LEN(N4040) - LEN(Q4040) - 1)</f>
        <v>plays</v>
      </c>
      <c r="S4040" s="11">
        <f>(((J4040/60)/60)/24)+DATE(1970,1,1)</f>
        <v>41869.798726851855</v>
      </c>
      <c r="T4040" s="12">
        <f>(((I4040/60)/60)/24)+DATE(1970,1,1)</f>
        <v>41929.798726851855</v>
      </c>
      <c r="U4040" s="14">
        <f>YEAR(T4040)</f>
        <v>2014</v>
      </c>
    </row>
    <row r="4041" spans="1:21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>ROUND(((E4041 / D4041)*100), 0)</f>
        <v>60</v>
      </c>
      <c r="P4041">
        <f>IF(L4041&lt;&gt;0, ROUND(E4041/L4041, 2), 0)</f>
        <v>60</v>
      </c>
      <c r="Q4041" s="5" t="str">
        <f>LEFT(N4041, SEARCH("/",N4041,1)-1)</f>
        <v>theater</v>
      </c>
      <c r="R4041" s="5" t="str">
        <f>RIGHT(N4041, LEN(N4041) - LEN(Q4041) - 1)</f>
        <v>plays</v>
      </c>
      <c r="S4041" s="11">
        <f>(((J4041/60)/60)/24)+DATE(1970,1,1)</f>
        <v>42305.670914351853</v>
      </c>
      <c r="T4041" s="12">
        <f>(((I4041/60)/60)/24)+DATE(1970,1,1)</f>
        <v>42339.249305555553</v>
      </c>
      <c r="U4041" s="14">
        <f>YEAR(T4041)</f>
        <v>2015</v>
      </c>
    </row>
    <row r="4042" spans="1:21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>ROUND(((E4042 / D4042)*100), 0)</f>
        <v>31</v>
      </c>
      <c r="P4042">
        <f>IF(L4042&lt;&gt;0, ROUND(E4042/L4042, 2), 0)</f>
        <v>1250</v>
      </c>
      <c r="Q4042" s="5" t="str">
        <f>LEFT(N4042, SEARCH("/",N4042,1)-1)</f>
        <v>theater</v>
      </c>
      <c r="R4042" s="5" t="str">
        <f>RIGHT(N4042, LEN(N4042) - LEN(Q4042) - 1)</f>
        <v>plays</v>
      </c>
      <c r="S4042" s="11">
        <f>(((J4042/60)/60)/24)+DATE(1970,1,1)</f>
        <v>42144.231527777782</v>
      </c>
      <c r="T4042" s="12">
        <f>(((I4042/60)/60)/24)+DATE(1970,1,1)</f>
        <v>42203.125</v>
      </c>
      <c r="U4042" s="14">
        <f>YEAR(T4042)</f>
        <v>2015</v>
      </c>
    </row>
    <row r="4043" spans="1:21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>ROUND(((E4043 / D4043)*100), 0)</f>
        <v>0</v>
      </c>
      <c r="P4043">
        <f>IF(L4043&lt;&gt;0, ROUND(E4043/L4043, 2), 0)</f>
        <v>10.5</v>
      </c>
      <c r="Q4043" s="5" t="str">
        <f>LEFT(N4043, SEARCH("/",N4043,1)-1)</f>
        <v>theater</v>
      </c>
      <c r="R4043" s="5" t="str">
        <f>RIGHT(N4043, LEN(N4043) - LEN(Q4043) - 1)</f>
        <v>plays</v>
      </c>
      <c r="S4043" s="11">
        <f>(((J4043/60)/60)/24)+DATE(1970,1,1)</f>
        <v>42559.474004629628</v>
      </c>
      <c r="T4043" s="12">
        <f>(((I4043/60)/60)/24)+DATE(1970,1,1)</f>
        <v>42619.474004629628</v>
      </c>
      <c r="U4043" s="14">
        <f>YEAR(T4043)</f>
        <v>2016</v>
      </c>
    </row>
    <row r="4044" spans="1:21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>ROUND(((E4044 / D4044)*100), 0)</f>
        <v>0</v>
      </c>
      <c r="P4044">
        <f>IF(L4044&lt;&gt;0, ROUND(E4044/L4044, 2), 0)</f>
        <v>7</v>
      </c>
      <c r="Q4044" s="5" t="str">
        <f>LEFT(N4044, SEARCH("/",N4044,1)-1)</f>
        <v>theater</v>
      </c>
      <c r="R4044" s="5" t="str">
        <f>RIGHT(N4044, LEN(N4044) - LEN(Q4044) - 1)</f>
        <v>plays</v>
      </c>
      <c r="S4044" s="11">
        <f>(((J4044/60)/60)/24)+DATE(1970,1,1)</f>
        <v>41995.084074074075</v>
      </c>
      <c r="T4044" s="12">
        <f>(((I4044/60)/60)/24)+DATE(1970,1,1)</f>
        <v>42024.802777777775</v>
      </c>
      <c r="U4044" s="14">
        <f>YEAR(T4044)</f>
        <v>2015</v>
      </c>
    </row>
    <row r="4045" spans="1:21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>ROUND(((E4045 / D4045)*100), 0)</f>
        <v>0</v>
      </c>
      <c r="P4045">
        <f>IF(L4045&lt;&gt;0, ROUND(E4045/L4045, 2), 0)</f>
        <v>0</v>
      </c>
      <c r="Q4045" s="5" t="str">
        <f>LEFT(N4045, SEARCH("/",N4045,1)-1)</f>
        <v>theater</v>
      </c>
      <c r="R4045" s="5" t="str">
        <f>RIGHT(N4045, LEN(N4045) - LEN(Q4045) - 1)</f>
        <v>plays</v>
      </c>
      <c r="S4045" s="11">
        <f>(((J4045/60)/60)/24)+DATE(1970,1,1)</f>
        <v>41948.957465277781</v>
      </c>
      <c r="T4045" s="12">
        <f>(((I4045/60)/60)/24)+DATE(1970,1,1)</f>
        <v>41963.957465277781</v>
      </c>
      <c r="U4045" s="14">
        <f>YEAR(T4045)</f>
        <v>2014</v>
      </c>
    </row>
    <row r="4046" spans="1:21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>ROUND(((E4046 / D4046)*100), 0)</f>
        <v>38</v>
      </c>
      <c r="P4046">
        <f>IF(L4046&lt;&gt;0, ROUND(E4046/L4046, 2), 0)</f>
        <v>56.25</v>
      </c>
      <c r="Q4046" s="5" t="str">
        <f>LEFT(N4046, SEARCH("/",N4046,1)-1)</f>
        <v>theater</v>
      </c>
      <c r="R4046" s="5" t="str">
        <f>RIGHT(N4046, LEN(N4046) - LEN(Q4046) - 1)</f>
        <v>plays</v>
      </c>
      <c r="S4046" s="11">
        <f>(((J4046/60)/60)/24)+DATE(1970,1,1)</f>
        <v>42074.219699074078</v>
      </c>
      <c r="T4046" s="12">
        <f>(((I4046/60)/60)/24)+DATE(1970,1,1)</f>
        <v>42104.208333333328</v>
      </c>
      <c r="U4046" s="14">
        <f>YEAR(T4046)</f>
        <v>2015</v>
      </c>
    </row>
    <row r="4047" spans="1:21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>ROUND(((E4047 / D4047)*100), 0)</f>
        <v>0</v>
      </c>
      <c r="P4047">
        <f>IF(L4047&lt;&gt;0, ROUND(E4047/L4047, 2), 0)</f>
        <v>1</v>
      </c>
      <c r="Q4047" s="5" t="str">
        <f>LEFT(N4047, SEARCH("/",N4047,1)-1)</f>
        <v>theater</v>
      </c>
      <c r="R4047" s="5" t="str">
        <f>RIGHT(N4047, LEN(N4047) - LEN(Q4047) - 1)</f>
        <v>plays</v>
      </c>
      <c r="S4047" s="11">
        <f>(((J4047/60)/60)/24)+DATE(1970,1,1)</f>
        <v>41842.201261574075</v>
      </c>
      <c r="T4047" s="12">
        <f>(((I4047/60)/60)/24)+DATE(1970,1,1)</f>
        <v>41872.201261574075</v>
      </c>
      <c r="U4047" s="14">
        <f>YEAR(T4047)</f>
        <v>2014</v>
      </c>
    </row>
    <row r="4048" spans="1:21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>ROUND(((E4048 / D4048)*100), 0)</f>
        <v>8</v>
      </c>
      <c r="P4048">
        <f>IF(L4048&lt;&gt;0, ROUND(E4048/L4048, 2), 0)</f>
        <v>38.33</v>
      </c>
      <c r="Q4048" s="5" t="str">
        <f>LEFT(N4048, SEARCH("/",N4048,1)-1)</f>
        <v>theater</v>
      </c>
      <c r="R4048" s="5" t="str">
        <f>RIGHT(N4048, LEN(N4048) - LEN(Q4048) - 1)</f>
        <v>plays</v>
      </c>
      <c r="S4048" s="11">
        <f>(((J4048/60)/60)/24)+DATE(1970,1,1)</f>
        <v>41904.650578703702</v>
      </c>
      <c r="T4048" s="12">
        <f>(((I4048/60)/60)/24)+DATE(1970,1,1)</f>
        <v>41934.650578703702</v>
      </c>
      <c r="U4048" s="14">
        <f>YEAR(T4048)</f>
        <v>2014</v>
      </c>
    </row>
    <row r="4049" spans="1:21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>ROUND(((E4049 / D4049)*100), 0)</f>
        <v>2</v>
      </c>
      <c r="P4049">
        <f>IF(L4049&lt;&gt;0, ROUND(E4049/L4049, 2), 0)</f>
        <v>27.5</v>
      </c>
      <c r="Q4049" s="5" t="str">
        <f>LEFT(N4049, SEARCH("/",N4049,1)-1)</f>
        <v>theater</v>
      </c>
      <c r="R4049" s="5" t="str">
        <f>RIGHT(N4049, LEN(N4049) - LEN(Q4049) - 1)</f>
        <v>plays</v>
      </c>
      <c r="S4049" s="11">
        <f>(((J4049/60)/60)/24)+DATE(1970,1,1)</f>
        <v>41991.022488425922</v>
      </c>
      <c r="T4049" s="12">
        <f>(((I4049/60)/60)/24)+DATE(1970,1,1)</f>
        <v>42015.041666666672</v>
      </c>
      <c r="U4049" s="14">
        <f>YEAR(T4049)</f>
        <v>2015</v>
      </c>
    </row>
    <row r="4050" spans="1:21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>ROUND(((E4050 / D4050)*100), 0)</f>
        <v>18</v>
      </c>
      <c r="P4050">
        <f>IF(L4050&lt;&gt;0, ROUND(E4050/L4050, 2), 0)</f>
        <v>32.979999999999997</v>
      </c>
      <c r="Q4050" s="5" t="str">
        <f>LEFT(N4050, SEARCH("/",N4050,1)-1)</f>
        <v>theater</v>
      </c>
      <c r="R4050" s="5" t="str">
        <f>RIGHT(N4050, LEN(N4050) - LEN(Q4050) - 1)</f>
        <v>plays</v>
      </c>
      <c r="S4050" s="11">
        <f>(((J4050/60)/60)/24)+DATE(1970,1,1)</f>
        <v>42436.509108796294</v>
      </c>
      <c r="T4050" s="12">
        <f>(((I4050/60)/60)/24)+DATE(1970,1,1)</f>
        <v>42471.467442129629</v>
      </c>
      <c r="U4050" s="14">
        <f>YEAR(T4050)</f>
        <v>2016</v>
      </c>
    </row>
    <row r="4051" spans="1:21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>ROUND(((E4051 / D4051)*100), 0)</f>
        <v>0</v>
      </c>
      <c r="P4051">
        <f>IF(L4051&lt;&gt;0, ROUND(E4051/L4051, 2), 0)</f>
        <v>16</v>
      </c>
      <c r="Q4051" s="5" t="str">
        <f>LEFT(N4051, SEARCH("/",N4051,1)-1)</f>
        <v>theater</v>
      </c>
      <c r="R4051" s="5" t="str">
        <f>RIGHT(N4051, LEN(N4051) - LEN(Q4051) - 1)</f>
        <v>plays</v>
      </c>
      <c r="S4051" s="11">
        <f>(((J4051/60)/60)/24)+DATE(1970,1,1)</f>
        <v>42169.958506944444</v>
      </c>
      <c r="T4051" s="12">
        <f>(((I4051/60)/60)/24)+DATE(1970,1,1)</f>
        <v>42199.958506944444</v>
      </c>
      <c r="U4051" s="14">
        <f>YEAR(T4051)</f>
        <v>2015</v>
      </c>
    </row>
    <row r="4052" spans="1:21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>ROUND(((E4052 / D4052)*100), 0)</f>
        <v>0</v>
      </c>
      <c r="P4052">
        <f>IF(L4052&lt;&gt;0, ROUND(E4052/L4052, 2), 0)</f>
        <v>1</v>
      </c>
      <c r="Q4052" s="5" t="str">
        <f>LEFT(N4052, SEARCH("/",N4052,1)-1)</f>
        <v>theater</v>
      </c>
      <c r="R4052" s="5" t="str">
        <f>RIGHT(N4052, LEN(N4052) - LEN(Q4052) - 1)</f>
        <v>plays</v>
      </c>
      <c r="S4052" s="11">
        <f>(((J4052/60)/60)/24)+DATE(1970,1,1)</f>
        <v>41905.636469907404</v>
      </c>
      <c r="T4052" s="12">
        <f>(((I4052/60)/60)/24)+DATE(1970,1,1)</f>
        <v>41935.636469907404</v>
      </c>
      <c r="U4052" s="14">
        <f>YEAR(T4052)</f>
        <v>2014</v>
      </c>
    </row>
    <row r="4053" spans="1:21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>ROUND(((E4053 / D4053)*100), 0)</f>
        <v>0</v>
      </c>
      <c r="P4053">
        <f>IF(L4053&lt;&gt;0, ROUND(E4053/L4053, 2), 0)</f>
        <v>0</v>
      </c>
      <c r="Q4053" s="5" t="str">
        <f>LEFT(N4053, SEARCH("/",N4053,1)-1)</f>
        <v>theater</v>
      </c>
      <c r="R4053" s="5" t="str">
        <f>RIGHT(N4053, LEN(N4053) - LEN(Q4053) - 1)</f>
        <v>plays</v>
      </c>
      <c r="S4053" s="11">
        <f>(((J4053/60)/60)/24)+DATE(1970,1,1)</f>
        <v>41761.810150462967</v>
      </c>
      <c r="T4053" s="12">
        <f>(((I4053/60)/60)/24)+DATE(1970,1,1)</f>
        <v>41768.286805555559</v>
      </c>
      <c r="U4053" s="14">
        <f>YEAR(T4053)</f>
        <v>2014</v>
      </c>
    </row>
    <row r="4054" spans="1:21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>ROUND(((E4054 / D4054)*100), 0)</f>
        <v>38</v>
      </c>
      <c r="P4054">
        <f>IF(L4054&lt;&gt;0, ROUND(E4054/L4054, 2), 0)</f>
        <v>86.62</v>
      </c>
      <c r="Q4054" s="5" t="str">
        <f>LEFT(N4054, SEARCH("/",N4054,1)-1)</f>
        <v>theater</v>
      </c>
      <c r="R4054" s="5" t="str">
        <f>RIGHT(N4054, LEN(N4054) - LEN(Q4054) - 1)</f>
        <v>plays</v>
      </c>
      <c r="S4054" s="11">
        <f>(((J4054/60)/60)/24)+DATE(1970,1,1)</f>
        <v>41865.878657407404</v>
      </c>
      <c r="T4054" s="12">
        <f>(((I4054/60)/60)/24)+DATE(1970,1,1)</f>
        <v>41925.878657407404</v>
      </c>
      <c r="U4054" s="14">
        <f>YEAR(T4054)</f>
        <v>2014</v>
      </c>
    </row>
    <row r="4055" spans="1:21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>ROUND(((E4055 / D4055)*100), 0)</f>
        <v>22</v>
      </c>
      <c r="P4055">
        <f>IF(L4055&lt;&gt;0, ROUND(E4055/L4055, 2), 0)</f>
        <v>55</v>
      </c>
      <c r="Q4055" s="5" t="str">
        <f>LEFT(N4055, SEARCH("/",N4055,1)-1)</f>
        <v>theater</v>
      </c>
      <c r="R4055" s="5" t="str">
        <f>RIGHT(N4055, LEN(N4055) - LEN(Q4055) - 1)</f>
        <v>plays</v>
      </c>
      <c r="S4055" s="11">
        <f>(((J4055/60)/60)/24)+DATE(1970,1,1)</f>
        <v>41928.690138888887</v>
      </c>
      <c r="T4055" s="12">
        <f>(((I4055/60)/60)/24)+DATE(1970,1,1)</f>
        <v>41958.833333333328</v>
      </c>
      <c r="U4055" s="14">
        <f>YEAR(T4055)</f>
        <v>2014</v>
      </c>
    </row>
    <row r="4056" spans="1:21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>ROUND(((E4056 / D4056)*100), 0)</f>
        <v>0</v>
      </c>
      <c r="P4056">
        <f>IF(L4056&lt;&gt;0, ROUND(E4056/L4056, 2), 0)</f>
        <v>0</v>
      </c>
      <c r="Q4056" s="5" t="str">
        <f>LEFT(N4056, SEARCH("/",N4056,1)-1)</f>
        <v>theater</v>
      </c>
      <c r="R4056" s="5" t="str">
        <f>RIGHT(N4056, LEN(N4056) - LEN(Q4056) - 1)</f>
        <v>plays</v>
      </c>
      <c r="S4056" s="11">
        <f>(((J4056/60)/60)/24)+DATE(1970,1,1)</f>
        <v>42613.841261574074</v>
      </c>
      <c r="T4056" s="12">
        <f>(((I4056/60)/60)/24)+DATE(1970,1,1)</f>
        <v>42644.166666666672</v>
      </c>
      <c r="U4056" s="14">
        <f>YEAR(T4056)</f>
        <v>2016</v>
      </c>
    </row>
    <row r="4057" spans="1:21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>ROUND(((E4057 / D4057)*100), 0)</f>
        <v>18</v>
      </c>
      <c r="P4057">
        <f>IF(L4057&lt;&gt;0, ROUND(E4057/L4057, 2), 0)</f>
        <v>41.95</v>
      </c>
      <c r="Q4057" s="5" t="str">
        <f>LEFT(N4057, SEARCH("/",N4057,1)-1)</f>
        <v>theater</v>
      </c>
      <c r="R4057" s="5" t="str">
        <f>RIGHT(N4057, LEN(N4057) - LEN(Q4057) - 1)</f>
        <v>plays</v>
      </c>
      <c r="S4057" s="11">
        <f>(((J4057/60)/60)/24)+DATE(1970,1,1)</f>
        <v>41779.648506944446</v>
      </c>
      <c r="T4057" s="12">
        <f>(((I4057/60)/60)/24)+DATE(1970,1,1)</f>
        <v>41809.648506944446</v>
      </c>
      <c r="U4057" s="14">
        <f>YEAR(T4057)</f>
        <v>2014</v>
      </c>
    </row>
    <row r="4058" spans="1:21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>ROUND(((E4058 / D4058)*100), 0)</f>
        <v>53</v>
      </c>
      <c r="P4058">
        <f>IF(L4058&lt;&gt;0, ROUND(E4058/L4058, 2), 0)</f>
        <v>88.33</v>
      </c>
      <c r="Q4058" s="5" t="str">
        <f>LEFT(N4058, SEARCH("/",N4058,1)-1)</f>
        <v>theater</v>
      </c>
      <c r="R4058" s="5" t="str">
        <f>RIGHT(N4058, LEN(N4058) - LEN(Q4058) - 1)</f>
        <v>plays</v>
      </c>
      <c r="S4058" s="11">
        <f>(((J4058/60)/60)/24)+DATE(1970,1,1)</f>
        <v>42534.933321759265</v>
      </c>
      <c r="T4058" s="12">
        <f>(((I4058/60)/60)/24)+DATE(1970,1,1)</f>
        <v>42554.832638888889</v>
      </c>
      <c r="U4058" s="14">
        <f>YEAR(T4058)</f>
        <v>2016</v>
      </c>
    </row>
    <row r="4059" spans="1:21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>ROUND(((E4059 / D4059)*100), 0)</f>
        <v>22</v>
      </c>
      <c r="P4059">
        <f>IF(L4059&lt;&gt;0, ROUND(E4059/L4059, 2), 0)</f>
        <v>129.16999999999999</v>
      </c>
      <c r="Q4059" s="5" t="str">
        <f>LEFT(N4059, SEARCH("/",N4059,1)-1)</f>
        <v>theater</v>
      </c>
      <c r="R4059" s="5" t="str">
        <f>RIGHT(N4059, LEN(N4059) - LEN(Q4059) - 1)</f>
        <v>plays</v>
      </c>
      <c r="S4059" s="11">
        <f>(((J4059/60)/60)/24)+DATE(1970,1,1)</f>
        <v>42310.968518518523</v>
      </c>
      <c r="T4059" s="12">
        <f>(((I4059/60)/60)/24)+DATE(1970,1,1)</f>
        <v>42333.958333333328</v>
      </c>
      <c r="U4059" s="14">
        <f>YEAR(T4059)</f>
        <v>2015</v>
      </c>
    </row>
    <row r="4060" spans="1:21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>ROUND(((E4060 / D4060)*100), 0)</f>
        <v>3</v>
      </c>
      <c r="P4060">
        <f>IF(L4060&lt;&gt;0, ROUND(E4060/L4060, 2), 0)</f>
        <v>23.75</v>
      </c>
      <c r="Q4060" s="5" t="str">
        <f>LEFT(N4060, SEARCH("/",N4060,1)-1)</f>
        <v>theater</v>
      </c>
      <c r="R4060" s="5" t="str">
        <f>RIGHT(N4060, LEN(N4060) - LEN(Q4060) - 1)</f>
        <v>plays</v>
      </c>
      <c r="S4060" s="11">
        <f>(((J4060/60)/60)/24)+DATE(1970,1,1)</f>
        <v>42446.060694444444</v>
      </c>
      <c r="T4060" s="12">
        <f>(((I4060/60)/60)/24)+DATE(1970,1,1)</f>
        <v>42461.165972222225</v>
      </c>
      <c r="U4060" s="14">
        <f>YEAR(T4060)</f>
        <v>2016</v>
      </c>
    </row>
    <row r="4061" spans="1:21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>ROUND(((E4061 / D4061)*100), 0)</f>
        <v>3</v>
      </c>
      <c r="P4061">
        <f>IF(L4061&lt;&gt;0, ROUND(E4061/L4061, 2), 0)</f>
        <v>35.71</v>
      </c>
      <c r="Q4061" s="5" t="str">
        <f>LEFT(N4061, SEARCH("/",N4061,1)-1)</f>
        <v>theater</v>
      </c>
      <c r="R4061" s="5" t="str">
        <f>RIGHT(N4061, LEN(N4061) - LEN(Q4061) - 1)</f>
        <v>plays</v>
      </c>
      <c r="S4061" s="11">
        <f>(((J4061/60)/60)/24)+DATE(1970,1,1)</f>
        <v>41866.640648148146</v>
      </c>
      <c r="T4061" s="12">
        <f>(((I4061/60)/60)/24)+DATE(1970,1,1)</f>
        <v>41898.125</v>
      </c>
      <c r="U4061" s="14">
        <f>YEAR(T4061)</f>
        <v>2014</v>
      </c>
    </row>
    <row r="4062" spans="1:21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>ROUND(((E4062 / D4062)*100), 0)</f>
        <v>3</v>
      </c>
      <c r="P4062">
        <f>IF(L4062&lt;&gt;0, ROUND(E4062/L4062, 2), 0)</f>
        <v>57</v>
      </c>
      <c r="Q4062" s="5" t="str">
        <f>LEFT(N4062, SEARCH("/",N4062,1)-1)</f>
        <v>theater</v>
      </c>
      <c r="R4062" s="5" t="str">
        <f>RIGHT(N4062, LEN(N4062) - LEN(Q4062) - 1)</f>
        <v>plays</v>
      </c>
      <c r="S4062" s="11">
        <f>(((J4062/60)/60)/24)+DATE(1970,1,1)</f>
        <v>41779.695092592592</v>
      </c>
      <c r="T4062" s="12">
        <f>(((I4062/60)/60)/24)+DATE(1970,1,1)</f>
        <v>41813.666666666664</v>
      </c>
      <c r="U4062" s="14">
        <f>YEAR(T4062)</f>
        <v>2014</v>
      </c>
    </row>
    <row r="4063" spans="1:21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>ROUND(((E4063 / D4063)*100), 0)</f>
        <v>0</v>
      </c>
      <c r="P4063">
        <f>IF(L4063&lt;&gt;0, ROUND(E4063/L4063, 2), 0)</f>
        <v>0</v>
      </c>
      <c r="Q4063" s="5" t="str">
        <f>LEFT(N4063, SEARCH("/",N4063,1)-1)</f>
        <v>theater</v>
      </c>
      <c r="R4063" s="5" t="str">
        <f>RIGHT(N4063, LEN(N4063) - LEN(Q4063) - 1)</f>
        <v>plays</v>
      </c>
      <c r="S4063" s="11">
        <f>(((J4063/60)/60)/24)+DATE(1970,1,1)</f>
        <v>42421.141469907408</v>
      </c>
      <c r="T4063" s="12">
        <f>(((I4063/60)/60)/24)+DATE(1970,1,1)</f>
        <v>42481.099803240737</v>
      </c>
      <c r="U4063" s="14">
        <f>YEAR(T4063)</f>
        <v>2016</v>
      </c>
    </row>
    <row r="4064" spans="1:21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>ROUND(((E4064 / D4064)*100), 0)</f>
        <v>2</v>
      </c>
      <c r="P4064">
        <f>IF(L4064&lt;&gt;0, ROUND(E4064/L4064, 2), 0)</f>
        <v>163.33000000000001</v>
      </c>
      <c r="Q4064" s="5" t="str">
        <f>LEFT(N4064, SEARCH("/",N4064,1)-1)</f>
        <v>theater</v>
      </c>
      <c r="R4064" s="5" t="str">
        <f>RIGHT(N4064, LEN(N4064) - LEN(Q4064) - 1)</f>
        <v>plays</v>
      </c>
      <c r="S4064" s="11">
        <f>(((J4064/60)/60)/24)+DATE(1970,1,1)</f>
        <v>42523.739212962959</v>
      </c>
      <c r="T4064" s="12">
        <f>(((I4064/60)/60)/24)+DATE(1970,1,1)</f>
        <v>42553.739212962959</v>
      </c>
      <c r="U4064" s="14">
        <f>YEAR(T4064)</f>
        <v>2016</v>
      </c>
    </row>
    <row r="4065" spans="1:21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>ROUND(((E4065 / D4065)*100), 0)</f>
        <v>1</v>
      </c>
      <c r="P4065">
        <f>IF(L4065&lt;&gt;0, ROUND(E4065/L4065, 2), 0)</f>
        <v>15</v>
      </c>
      <c r="Q4065" s="5" t="str">
        <f>LEFT(N4065, SEARCH("/",N4065,1)-1)</f>
        <v>theater</v>
      </c>
      <c r="R4065" s="5" t="str">
        <f>RIGHT(N4065, LEN(N4065) - LEN(Q4065) - 1)</f>
        <v>plays</v>
      </c>
      <c r="S4065" s="11">
        <f>(((J4065/60)/60)/24)+DATE(1970,1,1)</f>
        <v>41787.681527777779</v>
      </c>
      <c r="T4065" s="12">
        <f>(((I4065/60)/60)/24)+DATE(1970,1,1)</f>
        <v>41817.681527777779</v>
      </c>
      <c r="U4065" s="14">
        <f>YEAR(T4065)</f>
        <v>2014</v>
      </c>
    </row>
    <row r="4066" spans="1:21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>ROUND(((E4066 / D4066)*100), 0)</f>
        <v>19</v>
      </c>
      <c r="P4066">
        <f>IF(L4066&lt;&gt;0, ROUND(E4066/L4066, 2), 0)</f>
        <v>64.17</v>
      </c>
      <c r="Q4066" s="5" t="str">
        <f>LEFT(N4066, SEARCH("/",N4066,1)-1)</f>
        <v>theater</v>
      </c>
      <c r="R4066" s="5" t="str">
        <f>RIGHT(N4066, LEN(N4066) - LEN(Q4066) - 1)</f>
        <v>plays</v>
      </c>
      <c r="S4066" s="11">
        <f>(((J4066/60)/60)/24)+DATE(1970,1,1)</f>
        <v>42093.588263888887</v>
      </c>
      <c r="T4066" s="12">
        <f>(((I4066/60)/60)/24)+DATE(1970,1,1)</f>
        <v>42123.588263888887</v>
      </c>
      <c r="U4066" s="14">
        <f>YEAR(T4066)</f>
        <v>2015</v>
      </c>
    </row>
    <row r="4067" spans="1:21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>ROUND(((E4067 / D4067)*100), 0)</f>
        <v>1</v>
      </c>
      <c r="P4067">
        <f>IF(L4067&lt;&gt;0, ROUND(E4067/L4067, 2), 0)</f>
        <v>6.75</v>
      </c>
      <c r="Q4067" s="5" t="str">
        <f>LEFT(N4067, SEARCH("/",N4067,1)-1)</f>
        <v>theater</v>
      </c>
      <c r="R4067" s="5" t="str">
        <f>RIGHT(N4067, LEN(N4067) - LEN(Q4067) - 1)</f>
        <v>plays</v>
      </c>
      <c r="S4067" s="11">
        <f>(((J4067/60)/60)/24)+DATE(1970,1,1)</f>
        <v>41833.951516203706</v>
      </c>
      <c r="T4067" s="12">
        <f>(((I4067/60)/60)/24)+DATE(1970,1,1)</f>
        <v>41863.951516203706</v>
      </c>
      <c r="U4067" s="14">
        <f>YEAR(T4067)</f>
        <v>2014</v>
      </c>
    </row>
    <row r="4068" spans="1:21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>ROUND(((E4068 / D4068)*100), 0)</f>
        <v>0</v>
      </c>
      <c r="P4068">
        <f>IF(L4068&lt;&gt;0, ROUND(E4068/L4068, 2), 0)</f>
        <v>25</v>
      </c>
      <c r="Q4068" s="5" t="str">
        <f>LEFT(N4068, SEARCH("/",N4068,1)-1)</f>
        <v>theater</v>
      </c>
      <c r="R4068" s="5" t="str">
        <f>RIGHT(N4068, LEN(N4068) - LEN(Q4068) - 1)</f>
        <v>plays</v>
      </c>
      <c r="S4068" s="11">
        <f>(((J4068/60)/60)/24)+DATE(1970,1,1)</f>
        <v>42479.039212962962</v>
      </c>
      <c r="T4068" s="12">
        <f>(((I4068/60)/60)/24)+DATE(1970,1,1)</f>
        <v>42509.039212962962</v>
      </c>
      <c r="U4068" s="14">
        <f>YEAR(T4068)</f>
        <v>2016</v>
      </c>
    </row>
    <row r="4069" spans="1:21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>ROUND(((E4069 / D4069)*100), 0)</f>
        <v>61</v>
      </c>
      <c r="P4069">
        <f>IF(L4069&lt;&gt;0, ROUND(E4069/L4069, 2), 0)</f>
        <v>179.12</v>
      </c>
      <c r="Q4069" s="5" t="str">
        <f>LEFT(N4069, SEARCH("/",N4069,1)-1)</f>
        <v>theater</v>
      </c>
      <c r="R4069" s="5" t="str">
        <f>RIGHT(N4069, LEN(N4069) - LEN(Q4069) - 1)</f>
        <v>plays</v>
      </c>
      <c r="S4069" s="11">
        <f>(((J4069/60)/60)/24)+DATE(1970,1,1)</f>
        <v>42235.117476851854</v>
      </c>
      <c r="T4069" s="12">
        <f>(((I4069/60)/60)/24)+DATE(1970,1,1)</f>
        <v>42275.117476851854</v>
      </c>
      <c r="U4069" s="14">
        <f>YEAR(T4069)</f>
        <v>2015</v>
      </c>
    </row>
    <row r="4070" spans="1:21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>ROUND(((E4070 / D4070)*100), 0)</f>
        <v>1</v>
      </c>
      <c r="P4070">
        <f>IF(L4070&lt;&gt;0, ROUND(E4070/L4070, 2), 0)</f>
        <v>34.950000000000003</v>
      </c>
      <c r="Q4070" s="5" t="str">
        <f>LEFT(N4070, SEARCH("/",N4070,1)-1)</f>
        <v>theater</v>
      </c>
      <c r="R4070" s="5" t="str">
        <f>RIGHT(N4070, LEN(N4070) - LEN(Q4070) - 1)</f>
        <v>plays</v>
      </c>
      <c r="S4070" s="11">
        <f>(((J4070/60)/60)/24)+DATE(1970,1,1)</f>
        <v>42718.963599537034</v>
      </c>
      <c r="T4070" s="12">
        <f>(((I4070/60)/60)/24)+DATE(1970,1,1)</f>
        <v>42748.961805555555</v>
      </c>
      <c r="U4070" s="14">
        <f>YEAR(T4070)</f>
        <v>2017</v>
      </c>
    </row>
    <row r="4071" spans="1:21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>ROUND(((E4071 / D4071)*100), 0)</f>
        <v>34</v>
      </c>
      <c r="P4071">
        <f>IF(L4071&lt;&gt;0, ROUND(E4071/L4071, 2), 0)</f>
        <v>33.08</v>
      </c>
      <c r="Q4071" s="5" t="str">
        <f>LEFT(N4071, SEARCH("/",N4071,1)-1)</f>
        <v>theater</v>
      </c>
      <c r="R4071" s="5" t="str">
        <f>RIGHT(N4071, LEN(N4071) - LEN(Q4071) - 1)</f>
        <v>plays</v>
      </c>
      <c r="S4071" s="11">
        <f>(((J4071/60)/60)/24)+DATE(1970,1,1)</f>
        <v>42022.661527777775</v>
      </c>
      <c r="T4071" s="12">
        <f>(((I4071/60)/60)/24)+DATE(1970,1,1)</f>
        <v>42063.5</v>
      </c>
      <c r="U4071" s="14">
        <f>YEAR(T4071)</f>
        <v>2015</v>
      </c>
    </row>
    <row r="4072" spans="1:21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>ROUND(((E4072 / D4072)*100), 0)</f>
        <v>17</v>
      </c>
      <c r="P4072">
        <f>IF(L4072&lt;&gt;0, ROUND(E4072/L4072, 2), 0)</f>
        <v>27.5</v>
      </c>
      <c r="Q4072" s="5" t="str">
        <f>LEFT(N4072, SEARCH("/",N4072,1)-1)</f>
        <v>theater</v>
      </c>
      <c r="R4072" s="5" t="str">
        <f>RIGHT(N4072, LEN(N4072) - LEN(Q4072) - 1)</f>
        <v>plays</v>
      </c>
      <c r="S4072" s="11">
        <f>(((J4072/60)/60)/24)+DATE(1970,1,1)</f>
        <v>42031.666898148149</v>
      </c>
      <c r="T4072" s="12">
        <f>(((I4072/60)/60)/24)+DATE(1970,1,1)</f>
        <v>42064.125</v>
      </c>
      <c r="U4072" s="14">
        <f>YEAR(T4072)</f>
        <v>2015</v>
      </c>
    </row>
    <row r="4073" spans="1:21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>ROUND(((E4073 / D4073)*100), 0)</f>
        <v>0</v>
      </c>
      <c r="P4073">
        <f>IF(L4073&lt;&gt;0, ROUND(E4073/L4073, 2), 0)</f>
        <v>0</v>
      </c>
      <c r="Q4073" s="5" t="str">
        <f>LEFT(N4073, SEARCH("/",N4073,1)-1)</f>
        <v>theater</v>
      </c>
      <c r="R4073" s="5" t="str">
        <f>RIGHT(N4073, LEN(N4073) - LEN(Q4073) - 1)</f>
        <v>plays</v>
      </c>
      <c r="S4073" s="11">
        <f>(((J4073/60)/60)/24)+DATE(1970,1,1)</f>
        <v>42700.804756944446</v>
      </c>
      <c r="T4073" s="12">
        <f>(((I4073/60)/60)/24)+DATE(1970,1,1)</f>
        <v>42730.804756944446</v>
      </c>
      <c r="U4073" s="14">
        <f>YEAR(T4073)</f>
        <v>2016</v>
      </c>
    </row>
    <row r="4074" spans="1:21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>ROUND(((E4074 / D4074)*100), 0)</f>
        <v>0</v>
      </c>
      <c r="P4074">
        <f>IF(L4074&lt;&gt;0, ROUND(E4074/L4074, 2), 0)</f>
        <v>2</v>
      </c>
      <c r="Q4074" s="5" t="str">
        <f>LEFT(N4074, SEARCH("/",N4074,1)-1)</f>
        <v>theater</v>
      </c>
      <c r="R4074" s="5" t="str">
        <f>RIGHT(N4074, LEN(N4074) - LEN(Q4074) - 1)</f>
        <v>plays</v>
      </c>
      <c r="S4074" s="11">
        <f>(((J4074/60)/60)/24)+DATE(1970,1,1)</f>
        <v>41812.77443287037</v>
      </c>
      <c r="T4074" s="12">
        <f>(((I4074/60)/60)/24)+DATE(1970,1,1)</f>
        <v>41872.77443287037</v>
      </c>
      <c r="U4074" s="14">
        <f>YEAR(T4074)</f>
        <v>2014</v>
      </c>
    </row>
    <row r="4075" spans="1:21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>ROUND(((E4075 / D4075)*100), 0)</f>
        <v>1</v>
      </c>
      <c r="P4075">
        <f>IF(L4075&lt;&gt;0, ROUND(E4075/L4075, 2), 0)</f>
        <v>18.5</v>
      </c>
      <c r="Q4075" s="5" t="str">
        <f>LEFT(N4075, SEARCH("/",N4075,1)-1)</f>
        <v>theater</v>
      </c>
      <c r="R4075" s="5" t="str">
        <f>RIGHT(N4075, LEN(N4075) - LEN(Q4075) - 1)</f>
        <v>plays</v>
      </c>
      <c r="S4075" s="11">
        <f>(((J4075/60)/60)/24)+DATE(1970,1,1)</f>
        <v>42078.34520833334</v>
      </c>
      <c r="T4075" s="12">
        <f>(((I4075/60)/60)/24)+DATE(1970,1,1)</f>
        <v>42133.166666666672</v>
      </c>
      <c r="U4075" s="14">
        <f>YEAR(T4075)</f>
        <v>2015</v>
      </c>
    </row>
    <row r="4076" spans="1:21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>ROUND(((E4076 / D4076)*100), 0)</f>
        <v>27</v>
      </c>
      <c r="P4076">
        <f>IF(L4076&lt;&gt;0, ROUND(E4076/L4076, 2), 0)</f>
        <v>35</v>
      </c>
      <c r="Q4076" s="5" t="str">
        <f>LEFT(N4076, SEARCH("/",N4076,1)-1)</f>
        <v>theater</v>
      </c>
      <c r="R4076" s="5" t="str">
        <f>RIGHT(N4076, LEN(N4076) - LEN(Q4076) - 1)</f>
        <v>plays</v>
      </c>
      <c r="S4076" s="11">
        <f>(((J4076/60)/60)/24)+DATE(1970,1,1)</f>
        <v>42283.552951388891</v>
      </c>
      <c r="T4076" s="12">
        <f>(((I4076/60)/60)/24)+DATE(1970,1,1)</f>
        <v>42313.594618055555</v>
      </c>
      <c r="U4076" s="14">
        <f>YEAR(T4076)</f>
        <v>2015</v>
      </c>
    </row>
    <row r="4077" spans="1:21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>ROUND(((E4077 / D4077)*100), 0)</f>
        <v>29</v>
      </c>
      <c r="P4077">
        <f>IF(L4077&lt;&gt;0, ROUND(E4077/L4077, 2), 0)</f>
        <v>44.31</v>
      </c>
      <c r="Q4077" s="5" t="str">
        <f>LEFT(N4077, SEARCH("/",N4077,1)-1)</f>
        <v>theater</v>
      </c>
      <c r="R4077" s="5" t="str">
        <f>RIGHT(N4077, LEN(N4077) - LEN(Q4077) - 1)</f>
        <v>plays</v>
      </c>
      <c r="S4077" s="11">
        <f>(((J4077/60)/60)/24)+DATE(1970,1,1)</f>
        <v>41779.045937499999</v>
      </c>
      <c r="T4077" s="12">
        <f>(((I4077/60)/60)/24)+DATE(1970,1,1)</f>
        <v>41820.727777777778</v>
      </c>
      <c r="U4077" s="14">
        <f>YEAR(T4077)</f>
        <v>2014</v>
      </c>
    </row>
    <row r="4078" spans="1:21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>ROUND(((E4078 / D4078)*100), 0)</f>
        <v>0</v>
      </c>
      <c r="P4078">
        <f>IF(L4078&lt;&gt;0, ROUND(E4078/L4078, 2), 0)</f>
        <v>0</v>
      </c>
      <c r="Q4078" s="5" t="str">
        <f>LEFT(N4078, SEARCH("/",N4078,1)-1)</f>
        <v>theater</v>
      </c>
      <c r="R4078" s="5" t="str">
        <f>RIGHT(N4078, LEN(N4078) - LEN(Q4078) - 1)</f>
        <v>plays</v>
      </c>
      <c r="S4078" s="11">
        <f>(((J4078/60)/60)/24)+DATE(1970,1,1)</f>
        <v>41905.795706018522</v>
      </c>
      <c r="T4078" s="12">
        <f>(((I4078/60)/60)/24)+DATE(1970,1,1)</f>
        <v>41933.82708333333</v>
      </c>
      <c r="U4078" s="14">
        <f>YEAR(T4078)</f>
        <v>2014</v>
      </c>
    </row>
    <row r="4079" spans="1:21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>ROUND(((E4079 / D4079)*100), 0)</f>
        <v>9</v>
      </c>
      <c r="P4079">
        <f>IF(L4079&lt;&gt;0, ROUND(E4079/L4079, 2), 0)</f>
        <v>222.5</v>
      </c>
      <c r="Q4079" s="5" t="str">
        <f>LEFT(N4079, SEARCH("/",N4079,1)-1)</f>
        <v>theater</v>
      </c>
      <c r="R4079" s="5" t="str">
        <f>RIGHT(N4079, LEN(N4079) - LEN(Q4079) - 1)</f>
        <v>plays</v>
      </c>
      <c r="S4079" s="11">
        <f>(((J4079/60)/60)/24)+DATE(1970,1,1)</f>
        <v>42695.7105787037</v>
      </c>
      <c r="T4079" s="12">
        <f>(((I4079/60)/60)/24)+DATE(1970,1,1)</f>
        <v>42725.7105787037</v>
      </c>
      <c r="U4079" s="14">
        <f>YEAR(T4079)</f>
        <v>2016</v>
      </c>
    </row>
    <row r="4080" spans="1:21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>ROUND(((E4080 / D4080)*100), 0)</f>
        <v>0</v>
      </c>
      <c r="P4080">
        <f>IF(L4080&lt;&gt;0, ROUND(E4080/L4080, 2), 0)</f>
        <v>0</v>
      </c>
      <c r="Q4080" s="5" t="str">
        <f>LEFT(N4080, SEARCH("/",N4080,1)-1)</f>
        <v>theater</v>
      </c>
      <c r="R4080" s="5" t="str">
        <f>RIGHT(N4080, LEN(N4080) - LEN(Q4080) - 1)</f>
        <v>plays</v>
      </c>
      <c r="S4080" s="11">
        <f>(((J4080/60)/60)/24)+DATE(1970,1,1)</f>
        <v>42732.787523148145</v>
      </c>
      <c r="T4080" s="12">
        <f>(((I4080/60)/60)/24)+DATE(1970,1,1)</f>
        <v>42762.787523148145</v>
      </c>
      <c r="U4080" s="14">
        <f>YEAR(T4080)</f>
        <v>2017</v>
      </c>
    </row>
    <row r="4081" spans="1:21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>ROUND(((E4081 / D4081)*100), 0)</f>
        <v>0</v>
      </c>
      <c r="P4081">
        <f>IF(L4081&lt;&gt;0, ROUND(E4081/L4081, 2), 0)</f>
        <v>5</v>
      </c>
      <c r="Q4081" s="5" t="str">
        <f>LEFT(N4081, SEARCH("/",N4081,1)-1)</f>
        <v>theater</v>
      </c>
      <c r="R4081" s="5" t="str">
        <f>RIGHT(N4081, LEN(N4081) - LEN(Q4081) - 1)</f>
        <v>plays</v>
      </c>
      <c r="S4081" s="11">
        <f>(((J4081/60)/60)/24)+DATE(1970,1,1)</f>
        <v>42510.938900462963</v>
      </c>
      <c r="T4081" s="12">
        <f>(((I4081/60)/60)/24)+DATE(1970,1,1)</f>
        <v>42540.938900462963</v>
      </c>
      <c r="U4081" s="14">
        <f>YEAR(T4081)</f>
        <v>2016</v>
      </c>
    </row>
    <row r="4082" spans="1:21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>ROUND(((E4082 / D4082)*100), 0)</f>
        <v>0</v>
      </c>
      <c r="P4082">
        <f>IF(L4082&lt;&gt;0, ROUND(E4082/L4082, 2), 0)</f>
        <v>0</v>
      </c>
      <c r="Q4082" s="5" t="str">
        <f>LEFT(N4082, SEARCH("/",N4082,1)-1)</f>
        <v>theater</v>
      </c>
      <c r="R4082" s="5" t="str">
        <f>RIGHT(N4082, LEN(N4082) - LEN(Q4082) - 1)</f>
        <v>plays</v>
      </c>
      <c r="S4082" s="11">
        <f>(((J4082/60)/60)/24)+DATE(1970,1,1)</f>
        <v>42511.698101851856</v>
      </c>
      <c r="T4082" s="12">
        <f>(((I4082/60)/60)/24)+DATE(1970,1,1)</f>
        <v>42535.787500000006</v>
      </c>
      <c r="U4082" s="14">
        <f>YEAR(T4082)</f>
        <v>2016</v>
      </c>
    </row>
    <row r="4083" spans="1:21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>ROUND(((E4083 / D4083)*100), 0)</f>
        <v>16</v>
      </c>
      <c r="P4083">
        <f>IF(L4083&lt;&gt;0, ROUND(E4083/L4083, 2), 0)</f>
        <v>29.17</v>
      </c>
      <c r="Q4083" s="5" t="str">
        <f>LEFT(N4083, SEARCH("/",N4083,1)-1)</f>
        <v>theater</v>
      </c>
      <c r="R4083" s="5" t="str">
        <f>RIGHT(N4083, LEN(N4083) - LEN(Q4083) - 1)</f>
        <v>plays</v>
      </c>
      <c r="S4083" s="11">
        <f>(((J4083/60)/60)/24)+DATE(1970,1,1)</f>
        <v>42041.581307870365</v>
      </c>
      <c r="T4083" s="12">
        <f>(((I4083/60)/60)/24)+DATE(1970,1,1)</f>
        <v>42071.539641203708</v>
      </c>
      <c r="U4083" s="14">
        <f>YEAR(T4083)</f>
        <v>2015</v>
      </c>
    </row>
    <row r="4084" spans="1:21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>ROUND(((E4084 / D4084)*100), 0)</f>
        <v>2</v>
      </c>
      <c r="P4084">
        <f>IF(L4084&lt;&gt;0, ROUND(E4084/L4084, 2), 0)</f>
        <v>1.5</v>
      </c>
      <c r="Q4084" s="5" t="str">
        <f>LEFT(N4084, SEARCH("/",N4084,1)-1)</f>
        <v>theater</v>
      </c>
      <c r="R4084" s="5" t="str">
        <f>RIGHT(N4084, LEN(N4084) - LEN(Q4084) - 1)</f>
        <v>plays</v>
      </c>
      <c r="S4084" s="11">
        <f>(((J4084/60)/60)/24)+DATE(1970,1,1)</f>
        <v>42307.189270833333</v>
      </c>
      <c r="T4084" s="12">
        <f>(((I4084/60)/60)/24)+DATE(1970,1,1)</f>
        <v>42322.958333333328</v>
      </c>
      <c r="U4084" s="14">
        <f>YEAR(T4084)</f>
        <v>2015</v>
      </c>
    </row>
    <row r="4085" spans="1:21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>ROUND(((E4085 / D4085)*100), 0)</f>
        <v>22</v>
      </c>
      <c r="P4085">
        <f>IF(L4085&lt;&gt;0, ROUND(E4085/L4085, 2), 0)</f>
        <v>126.5</v>
      </c>
      <c r="Q4085" s="5" t="str">
        <f>LEFT(N4085, SEARCH("/",N4085,1)-1)</f>
        <v>theater</v>
      </c>
      <c r="R4085" s="5" t="str">
        <f>RIGHT(N4085, LEN(N4085) - LEN(Q4085) - 1)</f>
        <v>plays</v>
      </c>
      <c r="S4085" s="11">
        <f>(((J4085/60)/60)/24)+DATE(1970,1,1)</f>
        <v>42353.761759259258</v>
      </c>
      <c r="T4085" s="12">
        <f>(((I4085/60)/60)/24)+DATE(1970,1,1)</f>
        <v>42383.761759259258</v>
      </c>
      <c r="U4085" s="14">
        <f>YEAR(T4085)</f>
        <v>2016</v>
      </c>
    </row>
    <row r="4086" spans="1:21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>ROUND(((E4086 / D4086)*100), 0)</f>
        <v>0</v>
      </c>
      <c r="P4086">
        <f>IF(L4086&lt;&gt;0, ROUND(E4086/L4086, 2), 0)</f>
        <v>10</v>
      </c>
      <c r="Q4086" s="5" t="str">
        <f>LEFT(N4086, SEARCH("/",N4086,1)-1)</f>
        <v>theater</v>
      </c>
      <c r="R4086" s="5" t="str">
        <f>RIGHT(N4086, LEN(N4086) - LEN(Q4086) - 1)</f>
        <v>plays</v>
      </c>
      <c r="S4086" s="11">
        <f>(((J4086/60)/60)/24)+DATE(1970,1,1)</f>
        <v>42622.436412037037</v>
      </c>
      <c r="T4086" s="12">
        <f>(((I4086/60)/60)/24)+DATE(1970,1,1)</f>
        <v>42652.436412037037</v>
      </c>
      <c r="U4086" s="14">
        <f>YEAR(T4086)</f>
        <v>2016</v>
      </c>
    </row>
    <row r="4087" spans="1:21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>ROUND(((E4087 / D4087)*100), 0)</f>
        <v>0</v>
      </c>
      <c r="P4087">
        <f>IF(L4087&lt;&gt;0, ROUND(E4087/L4087, 2), 0)</f>
        <v>10</v>
      </c>
      <c r="Q4087" s="5" t="str">
        <f>LEFT(N4087, SEARCH("/",N4087,1)-1)</f>
        <v>theater</v>
      </c>
      <c r="R4087" s="5" t="str">
        <f>RIGHT(N4087, LEN(N4087) - LEN(Q4087) - 1)</f>
        <v>plays</v>
      </c>
      <c r="S4087" s="11">
        <f>(((J4087/60)/60)/24)+DATE(1970,1,1)</f>
        <v>42058.603877314818</v>
      </c>
      <c r="T4087" s="12">
        <f>(((I4087/60)/60)/24)+DATE(1970,1,1)</f>
        <v>42087.165972222225</v>
      </c>
      <c r="U4087" s="14">
        <f>YEAR(T4087)</f>
        <v>2015</v>
      </c>
    </row>
    <row r="4088" spans="1:21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>ROUND(((E4088 / D4088)*100), 0)</f>
        <v>5</v>
      </c>
      <c r="P4088">
        <f>IF(L4088&lt;&gt;0, ROUND(E4088/L4088, 2), 0)</f>
        <v>9.4</v>
      </c>
      <c r="Q4088" s="5" t="str">
        <f>LEFT(N4088, SEARCH("/",N4088,1)-1)</f>
        <v>theater</v>
      </c>
      <c r="R4088" s="5" t="str">
        <f>RIGHT(N4088, LEN(N4088) - LEN(Q4088) - 1)</f>
        <v>plays</v>
      </c>
      <c r="S4088" s="11">
        <f>(((J4088/60)/60)/24)+DATE(1970,1,1)</f>
        <v>42304.940960648149</v>
      </c>
      <c r="T4088" s="12">
        <f>(((I4088/60)/60)/24)+DATE(1970,1,1)</f>
        <v>42329.166666666672</v>
      </c>
      <c r="U4088" s="14">
        <f>YEAR(T4088)</f>
        <v>2015</v>
      </c>
    </row>
    <row r="4089" spans="1:21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>ROUND(((E4089 / D4089)*100), 0)</f>
        <v>0</v>
      </c>
      <c r="P4089">
        <f>IF(L4089&lt;&gt;0, ROUND(E4089/L4089, 2), 0)</f>
        <v>0</v>
      </c>
      <c r="Q4089" s="5" t="str">
        <f>LEFT(N4089, SEARCH("/",N4089,1)-1)</f>
        <v>theater</v>
      </c>
      <c r="R4089" s="5" t="str">
        <f>RIGHT(N4089, LEN(N4089) - LEN(Q4089) - 1)</f>
        <v>plays</v>
      </c>
      <c r="S4089" s="11">
        <f>(((J4089/60)/60)/24)+DATE(1970,1,1)</f>
        <v>42538.742893518516</v>
      </c>
      <c r="T4089" s="12">
        <f>(((I4089/60)/60)/24)+DATE(1970,1,1)</f>
        <v>42568.742893518516</v>
      </c>
      <c r="U4089" s="14">
        <f>YEAR(T4089)</f>
        <v>2016</v>
      </c>
    </row>
    <row r="4090" spans="1:21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>ROUND(((E4090 / D4090)*100), 0)</f>
        <v>11</v>
      </c>
      <c r="P4090">
        <f>IF(L4090&lt;&gt;0, ROUND(E4090/L4090, 2), 0)</f>
        <v>72</v>
      </c>
      <c r="Q4090" s="5" t="str">
        <f>LEFT(N4090, SEARCH("/",N4090,1)-1)</f>
        <v>theater</v>
      </c>
      <c r="R4090" s="5" t="str">
        <f>RIGHT(N4090, LEN(N4090) - LEN(Q4090) - 1)</f>
        <v>plays</v>
      </c>
      <c r="S4090" s="11">
        <f>(((J4090/60)/60)/24)+DATE(1970,1,1)</f>
        <v>41990.612546296295</v>
      </c>
      <c r="T4090" s="12">
        <f>(((I4090/60)/60)/24)+DATE(1970,1,1)</f>
        <v>42020.434722222228</v>
      </c>
      <c r="U4090" s="14">
        <f>YEAR(T4090)</f>
        <v>2015</v>
      </c>
    </row>
    <row r="4091" spans="1:21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>ROUND(((E4091 / D4091)*100), 0)</f>
        <v>5</v>
      </c>
      <c r="P4091">
        <f>IF(L4091&lt;&gt;0, ROUND(E4091/L4091, 2), 0)</f>
        <v>30</v>
      </c>
      <c r="Q4091" s="5" t="str">
        <f>LEFT(N4091, SEARCH("/",N4091,1)-1)</f>
        <v>theater</v>
      </c>
      <c r="R4091" s="5" t="str">
        <f>RIGHT(N4091, LEN(N4091) - LEN(Q4091) - 1)</f>
        <v>plays</v>
      </c>
      <c r="S4091" s="11">
        <f>(((J4091/60)/60)/24)+DATE(1970,1,1)</f>
        <v>42122.732499999998</v>
      </c>
      <c r="T4091" s="12">
        <f>(((I4091/60)/60)/24)+DATE(1970,1,1)</f>
        <v>42155.732638888891</v>
      </c>
      <c r="U4091" s="14">
        <f>YEAR(T4091)</f>
        <v>2015</v>
      </c>
    </row>
    <row r="4092" spans="1:21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>ROUND(((E4092 / D4092)*100), 0)</f>
        <v>3</v>
      </c>
      <c r="P4092">
        <f>IF(L4092&lt;&gt;0, ROUND(E4092/L4092, 2), 0)</f>
        <v>10.67</v>
      </c>
      <c r="Q4092" s="5" t="str">
        <f>LEFT(N4092, SEARCH("/",N4092,1)-1)</f>
        <v>theater</v>
      </c>
      <c r="R4092" s="5" t="str">
        <f>RIGHT(N4092, LEN(N4092) - LEN(Q4092) - 1)</f>
        <v>plays</v>
      </c>
      <c r="S4092" s="11">
        <f>(((J4092/60)/60)/24)+DATE(1970,1,1)</f>
        <v>42209.67288194444</v>
      </c>
      <c r="T4092" s="12">
        <f>(((I4092/60)/60)/24)+DATE(1970,1,1)</f>
        <v>42223.625</v>
      </c>
      <c r="U4092" s="14">
        <f>YEAR(T4092)</f>
        <v>2015</v>
      </c>
    </row>
    <row r="4093" spans="1:21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>ROUND(((E4093 / D4093)*100), 0)</f>
        <v>13</v>
      </c>
      <c r="P4093">
        <f>IF(L4093&lt;&gt;0, ROUND(E4093/L4093, 2), 0)</f>
        <v>25.5</v>
      </c>
      <c r="Q4093" s="5" t="str">
        <f>LEFT(N4093, SEARCH("/",N4093,1)-1)</f>
        <v>theater</v>
      </c>
      <c r="R4093" s="5" t="str">
        <f>RIGHT(N4093, LEN(N4093) - LEN(Q4093) - 1)</f>
        <v>plays</v>
      </c>
      <c r="S4093" s="11">
        <f>(((J4093/60)/60)/24)+DATE(1970,1,1)</f>
        <v>41990.506377314814</v>
      </c>
      <c r="T4093" s="12">
        <f>(((I4093/60)/60)/24)+DATE(1970,1,1)</f>
        <v>42020.506377314814</v>
      </c>
      <c r="U4093" s="14">
        <f>YEAR(T4093)</f>
        <v>2015</v>
      </c>
    </row>
    <row r="4094" spans="1:21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>ROUND(((E4094 / D4094)*100), 0)</f>
        <v>0</v>
      </c>
      <c r="P4094">
        <f>IF(L4094&lt;&gt;0, ROUND(E4094/L4094, 2), 0)</f>
        <v>20</v>
      </c>
      <c r="Q4094" s="5" t="str">
        <f>LEFT(N4094, SEARCH("/",N4094,1)-1)</f>
        <v>theater</v>
      </c>
      <c r="R4094" s="5" t="str">
        <f>RIGHT(N4094, LEN(N4094) - LEN(Q4094) - 1)</f>
        <v>plays</v>
      </c>
      <c r="S4094" s="11">
        <f>(((J4094/60)/60)/24)+DATE(1970,1,1)</f>
        <v>42039.194988425923</v>
      </c>
      <c r="T4094" s="12">
        <f>(((I4094/60)/60)/24)+DATE(1970,1,1)</f>
        <v>42099.153321759266</v>
      </c>
      <c r="U4094" s="14">
        <f>YEAR(T4094)</f>
        <v>2015</v>
      </c>
    </row>
    <row r="4095" spans="1:21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>ROUND(((E4095 / D4095)*100), 0)</f>
        <v>2</v>
      </c>
      <c r="P4095">
        <f>IF(L4095&lt;&gt;0, ROUND(E4095/L4095, 2), 0)</f>
        <v>15</v>
      </c>
      <c r="Q4095" s="5" t="str">
        <f>LEFT(N4095, SEARCH("/",N4095,1)-1)</f>
        <v>theater</v>
      </c>
      <c r="R4095" s="5" t="str">
        <f>RIGHT(N4095, LEN(N4095) - LEN(Q4095) - 1)</f>
        <v>plays</v>
      </c>
      <c r="S4095" s="11">
        <f>(((J4095/60)/60)/24)+DATE(1970,1,1)</f>
        <v>42178.815891203703</v>
      </c>
      <c r="T4095" s="12">
        <f>(((I4095/60)/60)/24)+DATE(1970,1,1)</f>
        <v>42238.815891203703</v>
      </c>
      <c r="U4095" s="14">
        <f>YEAR(T4095)</f>
        <v>2015</v>
      </c>
    </row>
    <row r="4096" spans="1:21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>ROUND(((E4096 / D4096)*100), 0)</f>
        <v>37</v>
      </c>
      <c r="P4096">
        <f>IF(L4096&lt;&gt;0, ROUND(E4096/L4096, 2), 0)</f>
        <v>91.25</v>
      </c>
      <c r="Q4096" s="5" t="str">
        <f>LEFT(N4096, SEARCH("/",N4096,1)-1)</f>
        <v>theater</v>
      </c>
      <c r="R4096" s="5" t="str">
        <f>RIGHT(N4096, LEN(N4096) - LEN(Q4096) - 1)</f>
        <v>plays</v>
      </c>
      <c r="S4096" s="11">
        <f>(((J4096/60)/60)/24)+DATE(1970,1,1)</f>
        <v>41890.086805555555</v>
      </c>
      <c r="T4096" s="12">
        <f>(((I4096/60)/60)/24)+DATE(1970,1,1)</f>
        <v>41934.207638888889</v>
      </c>
      <c r="U4096" s="14">
        <f>YEAR(T4096)</f>
        <v>2014</v>
      </c>
    </row>
    <row r="4097" spans="1:21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>ROUND(((E4097 / D4097)*100), 0)</f>
        <v>3</v>
      </c>
      <c r="P4097">
        <f>IF(L4097&lt;&gt;0, ROUND(E4097/L4097, 2), 0)</f>
        <v>800</v>
      </c>
      <c r="Q4097" s="5" t="str">
        <f>LEFT(N4097, SEARCH("/",N4097,1)-1)</f>
        <v>theater</v>
      </c>
      <c r="R4097" s="5" t="str">
        <f>RIGHT(N4097, LEN(N4097) - LEN(Q4097) - 1)</f>
        <v>plays</v>
      </c>
      <c r="S4097" s="11">
        <f>(((J4097/60)/60)/24)+DATE(1970,1,1)</f>
        <v>42693.031828703708</v>
      </c>
      <c r="T4097" s="12">
        <f>(((I4097/60)/60)/24)+DATE(1970,1,1)</f>
        <v>42723.031828703708</v>
      </c>
      <c r="U4097" s="14">
        <f>YEAR(T4097)</f>
        <v>2016</v>
      </c>
    </row>
    <row r="4098" spans="1:21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>ROUND(((E4098 / D4098)*100), 0)</f>
        <v>11</v>
      </c>
      <c r="P4098">
        <f>IF(L4098&lt;&gt;0, ROUND(E4098/L4098, 2), 0)</f>
        <v>80</v>
      </c>
      <c r="Q4098" s="5" t="str">
        <f>LEFT(N4098, SEARCH("/",N4098,1)-1)</f>
        <v>theater</v>
      </c>
      <c r="R4098" s="5" t="str">
        <f>RIGHT(N4098, LEN(N4098) - LEN(Q4098) - 1)</f>
        <v>plays</v>
      </c>
      <c r="S4098" s="11">
        <f>(((J4098/60)/60)/24)+DATE(1970,1,1)</f>
        <v>42750.530312499999</v>
      </c>
      <c r="T4098" s="12">
        <f>(((I4098/60)/60)/24)+DATE(1970,1,1)</f>
        <v>42794.368749999994</v>
      </c>
      <c r="U4098" s="14">
        <f>YEAR(T4098)</f>
        <v>2017</v>
      </c>
    </row>
    <row r="4099" spans="1:21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>ROUND(((E4099 / D4099)*100), 0)</f>
        <v>0</v>
      </c>
      <c r="P4099">
        <f>IF(L4099&lt;&gt;0, ROUND(E4099/L4099, 2), 0)</f>
        <v>0</v>
      </c>
      <c r="Q4099" s="5" t="str">
        <f>LEFT(N4099, SEARCH("/",N4099,1)-1)</f>
        <v>theater</v>
      </c>
      <c r="R4099" s="5" t="str">
        <f>RIGHT(N4099, LEN(N4099) - LEN(Q4099) - 1)</f>
        <v>plays</v>
      </c>
      <c r="S4099" s="11">
        <f>(((J4099/60)/60)/24)+DATE(1970,1,1)</f>
        <v>42344.824502314819</v>
      </c>
      <c r="T4099" s="12">
        <f>(((I4099/60)/60)/24)+DATE(1970,1,1)</f>
        <v>42400.996527777781</v>
      </c>
      <c r="U4099" s="14">
        <f>YEAR(T4099)</f>
        <v>2016</v>
      </c>
    </row>
    <row r="4100" spans="1:21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>ROUND(((E4100 / D4100)*100), 0)</f>
        <v>0</v>
      </c>
      <c r="P4100">
        <f>IF(L4100&lt;&gt;0, ROUND(E4100/L4100, 2), 0)</f>
        <v>0</v>
      </c>
      <c r="Q4100" s="5" t="str">
        <f>LEFT(N4100, SEARCH("/",N4100,1)-1)</f>
        <v>theater</v>
      </c>
      <c r="R4100" s="5" t="str">
        <f>RIGHT(N4100, LEN(N4100) - LEN(Q4100) - 1)</f>
        <v>plays</v>
      </c>
      <c r="S4100" s="11">
        <f>(((J4100/60)/60)/24)+DATE(1970,1,1)</f>
        <v>42495.722187499996</v>
      </c>
      <c r="T4100" s="12">
        <f>(((I4100/60)/60)/24)+DATE(1970,1,1)</f>
        <v>42525.722187499996</v>
      </c>
      <c r="U4100" s="14">
        <f>YEAR(T4100)</f>
        <v>2016</v>
      </c>
    </row>
    <row r="4101" spans="1:21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>ROUND(((E4101 / D4101)*100), 0)</f>
        <v>1</v>
      </c>
      <c r="P4101">
        <f>IF(L4101&lt;&gt;0, ROUND(E4101/L4101, 2), 0)</f>
        <v>50</v>
      </c>
      <c r="Q4101" s="5" t="str">
        <f>LEFT(N4101, SEARCH("/",N4101,1)-1)</f>
        <v>theater</v>
      </c>
      <c r="R4101" s="5" t="str">
        <f>RIGHT(N4101, LEN(N4101) - LEN(Q4101) - 1)</f>
        <v>plays</v>
      </c>
      <c r="S4101" s="11">
        <f>(((J4101/60)/60)/24)+DATE(1970,1,1)</f>
        <v>42570.850381944445</v>
      </c>
      <c r="T4101" s="12">
        <f>(((I4101/60)/60)/24)+DATE(1970,1,1)</f>
        <v>42615.850381944445</v>
      </c>
      <c r="U4101" s="14">
        <f>YEAR(T4101)</f>
        <v>2016</v>
      </c>
    </row>
    <row r="4102" spans="1:21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>ROUND(((E4102 / D4102)*100), 0)</f>
        <v>0</v>
      </c>
      <c r="P4102">
        <f>IF(L4102&lt;&gt;0, ROUND(E4102/L4102, 2), 0)</f>
        <v>0</v>
      </c>
      <c r="Q4102" s="5" t="str">
        <f>LEFT(N4102, SEARCH("/",N4102,1)-1)</f>
        <v>theater</v>
      </c>
      <c r="R4102" s="5" t="str">
        <f>RIGHT(N4102, LEN(N4102) - LEN(Q4102) - 1)</f>
        <v>plays</v>
      </c>
      <c r="S4102" s="11">
        <f>(((J4102/60)/60)/24)+DATE(1970,1,1)</f>
        <v>41927.124884259261</v>
      </c>
      <c r="T4102" s="12">
        <f>(((I4102/60)/60)/24)+DATE(1970,1,1)</f>
        <v>41937.124884259261</v>
      </c>
      <c r="U4102" s="14">
        <f>YEAR(T4102)</f>
        <v>2014</v>
      </c>
    </row>
    <row r="4103" spans="1:21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>ROUND(((E4103 / D4103)*100), 0)</f>
        <v>0</v>
      </c>
      <c r="P4103">
        <f>IF(L4103&lt;&gt;0, ROUND(E4103/L4103, 2), 0)</f>
        <v>0</v>
      </c>
      <c r="Q4103" s="5" t="str">
        <f>LEFT(N4103, SEARCH("/",N4103,1)-1)</f>
        <v>theater</v>
      </c>
      <c r="R4103" s="5" t="str">
        <f>RIGHT(N4103, LEN(N4103) - LEN(Q4103) - 1)</f>
        <v>plays</v>
      </c>
      <c r="S4103" s="11">
        <f>(((J4103/60)/60)/24)+DATE(1970,1,1)</f>
        <v>42730.903726851851</v>
      </c>
      <c r="T4103" s="12">
        <f>(((I4103/60)/60)/24)+DATE(1970,1,1)</f>
        <v>42760.903726851851</v>
      </c>
      <c r="U4103" s="14">
        <f>YEAR(T4103)</f>
        <v>2017</v>
      </c>
    </row>
    <row r="4104" spans="1:21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>ROUND(((E4104 / D4104)*100), 0)</f>
        <v>27</v>
      </c>
      <c r="P4104">
        <f>IF(L4104&lt;&gt;0, ROUND(E4104/L4104, 2), 0)</f>
        <v>22.83</v>
      </c>
      <c r="Q4104" s="5" t="str">
        <f>LEFT(N4104, SEARCH("/",N4104,1)-1)</f>
        <v>theater</v>
      </c>
      <c r="R4104" s="5" t="str">
        <f>RIGHT(N4104, LEN(N4104) - LEN(Q4104) - 1)</f>
        <v>plays</v>
      </c>
      <c r="S4104" s="11">
        <f>(((J4104/60)/60)/24)+DATE(1970,1,1)</f>
        <v>42475.848067129627</v>
      </c>
      <c r="T4104" s="12">
        <f>(((I4104/60)/60)/24)+DATE(1970,1,1)</f>
        <v>42505.848067129627</v>
      </c>
      <c r="U4104" s="14">
        <f>YEAR(T4104)</f>
        <v>2016</v>
      </c>
    </row>
    <row r="4105" spans="1:21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>ROUND(((E4105 / D4105)*100), 0)</f>
        <v>10</v>
      </c>
      <c r="P4105">
        <f>IF(L4105&lt;&gt;0, ROUND(E4105/L4105, 2), 0)</f>
        <v>16.670000000000002</v>
      </c>
      <c r="Q4105" s="5" t="str">
        <f>LEFT(N4105, SEARCH("/",N4105,1)-1)</f>
        <v>theater</v>
      </c>
      <c r="R4105" s="5" t="str">
        <f>RIGHT(N4105, LEN(N4105) - LEN(Q4105) - 1)</f>
        <v>plays</v>
      </c>
      <c r="S4105" s="11">
        <f>(((J4105/60)/60)/24)+DATE(1970,1,1)</f>
        <v>42188.83293981482</v>
      </c>
      <c r="T4105" s="12">
        <f>(((I4105/60)/60)/24)+DATE(1970,1,1)</f>
        <v>42242.772222222222</v>
      </c>
      <c r="U4105" s="14">
        <f>YEAR(T4105)</f>
        <v>2015</v>
      </c>
    </row>
    <row r="4106" spans="1:21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>ROUND(((E4106 / D4106)*100), 0)</f>
        <v>21</v>
      </c>
      <c r="P4106">
        <f>IF(L4106&lt;&gt;0, ROUND(E4106/L4106, 2), 0)</f>
        <v>45.79</v>
      </c>
      <c r="Q4106" s="5" t="str">
        <f>LEFT(N4106, SEARCH("/",N4106,1)-1)</f>
        <v>theater</v>
      </c>
      <c r="R4106" s="5" t="str">
        <f>RIGHT(N4106, LEN(N4106) - LEN(Q4106) - 1)</f>
        <v>plays</v>
      </c>
      <c r="S4106" s="11">
        <f>(((J4106/60)/60)/24)+DATE(1970,1,1)</f>
        <v>42640.278171296297</v>
      </c>
      <c r="T4106" s="12">
        <f>(((I4106/60)/60)/24)+DATE(1970,1,1)</f>
        <v>42670.278171296297</v>
      </c>
      <c r="U4106" s="14">
        <f>YEAR(T4106)</f>
        <v>2016</v>
      </c>
    </row>
    <row r="4107" spans="1:21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>ROUND(((E4107 / D4107)*100), 0)</f>
        <v>7</v>
      </c>
      <c r="P4107">
        <f>IF(L4107&lt;&gt;0, ROUND(E4107/L4107, 2), 0)</f>
        <v>383.33</v>
      </c>
      <c r="Q4107" s="5" t="str">
        <f>LEFT(N4107, SEARCH("/",N4107,1)-1)</f>
        <v>theater</v>
      </c>
      <c r="R4107" s="5" t="str">
        <f>RIGHT(N4107, LEN(N4107) - LEN(Q4107) - 1)</f>
        <v>plays</v>
      </c>
      <c r="S4107" s="11">
        <f>(((J4107/60)/60)/24)+DATE(1970,1,1)</f>
        <v>42697.010520833333</v>
      </c>
      <c r="T4107" s="12">
        <f>(((I4107/60)/60)/24)+DATE(1970,1,1)</f>
        <v>42730.010520833333</v>
      </c>
      <c r="U4107" s="14">
        <f>YEAR(T4107)</f>
        <v>2016</v>
      </c>
    </row>
    <row r="4108" spans="1:21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>ROUND(((E4108 / D4108)*100), 0)</f>
        <v>71</v>
      </c>
      <c r="P4108">
        <f>IF(L4108&lt;&gt;0, ROUND(E4108/L4108, 2), 0)</f>
        <v>106.97</v>
      </c>
      <c r="Q4108" s="5" t="str">
        <f>LEFT(N4108, SEARCH("/",N4108,1)-1)</f>
        <v>theater</v>
      </c>
      <c r="R4108" s="5" t="str">
        <f>RIGHT(N4108, LEN(N4108) - LEN(Q4108) - 1)</f>
        <v>plays</v>
      </c>
      <c r="S4108" s="11">
        <f>(((J4108/60)/60)/24)+DATE(1970,1,1)</f>
        <v>42053.049375000002</v>
      </c>
      <c r="T4108" s="12">
        <f>(((I4108/60)/60)/24)+DATE(1970,1,1)</f>
        <v>42096.041666666672</v>
      </c>
      <c r="U4108" s="14">
        <f>YEAR(T4108)</f>
        <v>2015</v>
      </c>
    </row>
    <row r="4109" spans="1:21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>ROUND(((E4109 / D4109)*100), 0)</f>
        <v>2</v>
      </c>
      <c r="P4109">
        <f>IF(L4109&lt;&gt;0, ROUND(E4109/L4109, 2), 0)</f>
        <v>10.25</v>
      </c>
      <c r="Q4109" s="5" t="str">
        <f>LEFT(N4109, SEARCH("/",N4109,1)-1)</f>
        <v>theater</v>
      </c>
      <c r="R4109" s="5" t="str">
        <f>RIGHT(N4109, LEN(N4109) - LEN(Q4109) - 1)</f>
        <v>plays</v>
      </c>
      <c r="S4109" s="11">
        <f>(((J4109/60)/60)/24)+DATE(1970,1,1)</f>
        <v>41883.916678240741</v>
      </c>
      <c r="T4109" s="12">
        <f>(((I4109/60)/60)/24)+DATE(1970,1,1)</f>
        <v>41906.916678240741</v>
      </c>
      <c r="U4109" s="14">
        <f>YEAR(T4109)</f>
        <v>2014</v>
      </c>
    </row>
    <row r="4110" spans="1:21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>ROUND(((E4110 / D4110)*100), 0)</f>
        <v>2</v>
      </c>
      <c r="P4110">
        <f>IF(L4110&lt;&gt;0, ROUND(E4110/L4110, 2), 0)</f>
        <v>59</v>
      </c>
      <c r="Q4110" s="5" t="str">
        <f>LEFT(N4110, SEARCH("/",N4110,1)-1)</f>
        <v>theater</v>
      </c>
      <c r="R4110" s="5" t="str">
        <f>RIGHT(N4110, LEN(N4110) - LEN(Q4110) - 1)</f>
        <v>plays</v>
      </c>
      <c r="S4110" s="11">
        <f>(((J4110/60)/60)/24)+DATE(1970,1,1)</f>
        <v>42767.031678240746</v>
      </c>
      <c r="T4110" s="12">
        <f>(((I4110/60)/60)/24)+DATE(1970,1,1)</f>
        <v>42797.208333333328</v>
      </c>
      <c r="U4110" s="14">
        <f>YEAR(T4110)</f>
        <v>2017</v>
      </c>
    </row>
    <row r="4111" spans="1:21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>ROUND(((E4111 / D4111)*100), 0)</f>
        <v>0</v>
      </c>
      <c r="P4111">
        <f>IF(L4111&lt;&gt;0, ROUND(E4111/L4111, 2), 0)</f>
        <v>0</v>
      </c>
      <c r="Q4111" s="5" t="str">
        <f>LEFT(N4111, SEARCH("/",N4111,1)-1)</f>
        <v>theater</v>
      </c>
      <c r="R4111" s="5" t="str">
        <f>RIGHT(N4111, LEN(N4111) - LEN(Q4111) - 1)</f>
        <v>plays</v>
      </c>
      <c r="S4111" s="11">
        <f>(((J4111/60)/60)/24)+DATE(1970,1,1)</f>
        <v>42307.539398148147</v>
      </c>
      <c r="T4111" s="12">
        <f>(((I4111/60)/60)/24)+DATE(1970,1,1)</f>
        <v>42337.581064814818</v>
      </c>
      <c r="U4111" s="14">
        <f>YEAR(T4111)</f>
        <v>2015</v>
      </c>
    </row>
    <row r="4112" spans="1:21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>ROUND(((E4112 / D4112)*100), 0)</f>
        <v>29</v>
      </c>
      <c r="P4112">
        <f>IF(L4112&lt;&gt;0, ROUND(E4112/L4112, 2), 0)</f>
        <v>14.33</v>
      </c>
      <c r="Q4112" s="5" t="str">
        <f>LEFT(N4112, SEARCH("/",N4112,1)-1)</f>
        <v>theater</v>
      </c>
      <c r="R4112" s="5" t="str">
        <f>RIGHT(N4112, LEN(N4112) - LEN(Q4112) - 1)</f>
        <v>plays</v>
      </c>
      <c r="S4112" s="11">
        <f>(((J4112/60)/60)/24)+DATE(1970,1,1)</f>
        <v>42512.626747685179</v>
      </c>
      <c r="T4112" s="12">
        <f>(((I4112/60)/60)/24)+DATE(1970,1,1)</f>
        <v>42572.626747685179</v>
      </c>
      <c r="U4112" s="14">
        <f>YEAR(T4112)</f>
        <v>2016</v>
      </c>
    </row>
    <row r="4113" spans="1:21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>ROUND(((E4113 / D4113)*100), 0)</f>
        <v>3</v>
      </c>
      <c r="P4113">
        <f>IF(L4113&lt;&gt;0, ROUND(E4113/L4113, 2), 0)</f>
        <v>15.67</v>
      </c>
      <c r="Q4113" s="5" t="str">
        <f>LEFT(N4113, SEARCH("/",N4113,1)-1)</f>
        <v>theater</v>
      </c>
      <c r="R4113" s="5" t="str">
        <f>RIGHT(N4113, LEN(N4113) - LEN(Q4113) - 1)</f>
        <v>plays</v>
      </c>
      <c r="S4113" s="11">
        <f>(((J4113/60)/60)/24)+DATE(1970,1,1)</f>
        <v>42029.135879629626</v>
      </c>
      <c r="T4113" s="12">
        <f>(((I4113/60)/60)/24)+DATE(1970,1,1)</f>
        <v>42059.135879629626</v>
      </c>
      <c r="U4113" s="14">
        <f>YEAR(T4113)</f>
        <v>2015</v>
      </c>
    </row>
    <row r="4114" spans="1:21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>ROUND(((E4114 / D4114)*100), 0)</f>
        <v>0</v>
      </c>
      <c r="P4114">
        <f>IF(L4114&lt;&gt;0, ROUND(E4114/L4114, 2), 0)</f>
        <v>1</v>
      </c>
      <c r="Q4114" s="5" t="str">
        <f>LEFT(N4114, SEARCH("/",N4114,1)-1)</f>
        <v>theater</v>
      </c>
      <c r="R4114" s="5" t="str">
        <f>RIGHT(N4114, LEN(N4114) - LEN(Q4114) - 1)</f>
        <v>plays</v>
      </c>
      <c r="S4114" s="11">
        <f>(((J4114/60)/60)/24)+DATE(1970,1,1)</f>
        <v>42400.946597222224</v>
      </c>
      <c r="T4114" s="12">
        <f>(((I4114/60)/60)/24)+DATE(1970,1,1)</f>
        <v>42428</v>
      </c>
      <c r="U4114" s="14">
        <f>YEAR(T4114)</f>
        <v>2016</v>
      </c>
    </row>
    <row r="4115" spans="1:21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>ROUND(((E4115 / D4115)*100), 0)</f>
        <v>0</v>
      </c>
      <c r="P4115">
        <f>IF(L4115&lt;&gt;0, ROUND(E4115/L4115, 2), 0)</f>
        <v>1</v>
      </c>
      <c r="Q4115" s="5" t="str">
        <f>LEFT(N4115, SEARCH("/",N4115,1)-1)</f>
        <v>theater</v>
      </c>
      <c r="R4115" s="5" t="str">
        <f>RIGHT(N4115, LEN(N4115) - LEN(Q4115) - 1)</f>
        <v>plays</v>
      </c>
      <c r="S4115" s="11">
        <f>(((J4115/60)/60)/24)+DATE(1970,1,1)</f>
        <v>42358.573182870372</v>
      </c>
      <c r="T4115" s="12">
        <f>(((I4115/60)/60)/24)+DATE(1970,1,1)</f>
        <v>42377.273611111115</v>
      </c>
      <c r="U4115" s="14">
        <f>YEAR(T4115)</f>
        <v>2016</v>
      </c>
    </row>
  </sheetData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canceled">
      <formula>NOT(ISERROR(SEARCH("canceled",F1)))</formula>
    </cfRule>
    <cfRule type="containsText" dxfId="0" priority="5" operator="containsText" text="successful">
      <formula>NOT(ISERROR(SEARCH("successful",F1)))</formula>
    </cfRule>
  </conditionalFormatting>
  <conditionalFormatting sqref="O1:O1048576 P1:U1">
    <cfRule type="colorScale" priority="1">
      <colorScale>
        <cfvo type="num" val="0"/>
        <cfvo type="num" val="100"/>
        <cfvo type="num" val="200"/>
        <color rgb="FFF8696B"/>
        <color theme="9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D8C213-C7E1-47FA-AE1E-4C3D6F20ECAE}">
  <sheetPr codeName="Sheet3"/>
  <dimension ref="A1:B39"/>
  <sheetViews>
    <sheetView workbookViewId="0">
      <selection activeCell="E11" sqref="E11"/>
    </sheetView>
  </sheetViews>
  <sheetFormatPr defaultRowHeight="14.4" x14ac:dyDescent="0.3"/>
  <cols>
    <col min="1" max="1" width="14" bestFit="1" customWidth="1"/>
    <col min="2" max="2" width="12.88671875" bestFit="1" customWidth="1"/>
  </cols>
  <sheetData>
    <row r="1" spans="1:2" x14ac:dyDescent="0.3">
      <c r="A1" s="6" t="s">
        <v>8223</v>
      </c>
      <c r="B1" t="s">
        <v>8311</v>
      </c>
    </row>
    <row r="3" spans="1:2" x14ac:dyDescent="0.3">
      <c r="A3" s="6" t="s">
        <v>8324</v>
      </c>
      <c r="B3" t="s">
        <v>8312</v>
      </c>
    </row>
    <row r="4" spans="1:2" x14ac:dyDescent="0.3">
      <c r="A4" s="8" t="s">
        <v>8313</v>
      </c>
      <c r="B4" s="7">
        <v>520</v>
      </c>
    </row>
    <row r="5" spans="1:2" x14ac:dyDescent="0.3">
      <c r="A5" s="9" t="s">
        <v>8220</v>
      </c>
      <c r="B5" s="7">
        <v>40</v>
      </c>
    </row>
    <row r="6" spans="1:2" x14ac:dyDescent="0.3">
      <c r="A6" s="9" t="s">
        <v>8221</v>
      </c>
      <c r="B6" s="7">
        <v>180</v>
      </c>
    </row>
    <row r="7" spans="1:2" x14ac:dyDescent="0.3">
      <c r="A7" s="9" t="s">
        <v>8219</v>
      </c>
      <c r="B7" s="7">
        <v>300</v>
      </c>
    </row>
    <row r="8" spans="1:2" x14ac:dyDescent="0.3">
      <c r="A8" s="8" t="s">
        <v>8315</v>
      </c>
      <c r="B8" s="7">
        <v>200</v>
      </c>
    </row>
    <row r="9" spans="1:2" x14ac:dyDescent="0.3">
      <c r="A9" s="9" t="s">
        <v>8220</v>
      </c>
      <c r="B9" s="7">
        <v>20</v>
      </c>
    </row>
    <row r="10" spans="1:2" x14ac:dyDescent="0.3">
      <c r="A10" s="9" t="s">
        <v>8221</v>
      </c>
      <c r="B10" s="7">
        <v>140</v>
      </c>
    </row>
    <row r="11" spans="1:2" x14ac:dyDescent="0.3">
      <c r="A11" s="9" t="s">
        <v>8222</v>
      </c>
      <c r="B11" s="7">
        <v>6</v>
      </c>
    </row>
    <row r="12" spans="1:2" x14ac:dyDescent="0.3">
      <c r="A12" s="9" t="s">
        <v>8219</v>
      </c>
      <c r="B12" s="7">
        <v>34</v>
      </c>
    </row>
    <row r="13" spans="1:2" x14ac:dyDescent="0.3">
      <c r="A13" s="8" t="s">
        <v>8316</v>
      </c>
      <c r="B13" s="7">
        <v>220</v>
      </c>
    </row>
    <row r="14" spans="1:2" x14ac:dyDescent="0.3">
      <c r="A14" s="9" t="s">
        <v>8221</v>
      </c>
      <c r="B14" s="7">
        <v>140</v>
      </c>
    </row>
    <row r="15" spans="1:2" x14ac:dyDescent="0.3">
      <c r="A15" s="9" t="s">
        <v>8219</v>
      </c>
      <c r="B15" s="7">
        <v>80</v>
      </c>
    </row>
    <row r="16" spans="1:2" x14ac:dyDescent="0.3">
      <c r="A16" s="8" t="s">
        <v>8317</v>
      </c>
      <c r="B16" s="7">
        <v>24</v>
      </c>
    </row>
    <row r="17" spans="1:2" x14ac:dyDescent="0.3">
      <c r="A17" s="9" t="s">
        <v>8220</v>
      </c>
      <c r="B17" s="7">
        <v>24</v>
      </c>
    </row>
    <row r="18" spans="1:2" x14ac:dyDescent="0.3">
      <c r="A18" s="8" t="s">
        <v>8318</v>
      </c>
      <c r="B18" s="7">
        <v>700</v>
      </c>
    </row>
    <row r="19" spans="1:2" x14ac:dyDescent="0.3">
      <c r="A19" s="9" t="s">
        <v>8220</v>
      </c>
      <c r="B19" s="7">
        <v>20</v>
      </c>
    </row>
    <row r="20" spans="1:2" x14ac:dyDescent="0.3">
      <c r="A20" s="9" t="s">
        <v>8221</v>
      </c>
      <c r="B20" s="7">
        <v>120</v>
      </c>
    </row>
    <row r="21" spans="1:2" x14ac:dyDescent="0.3">
      <c r="A21" s="9" t="s">
        <v>8222</v>
      </c>
      <c r="B21" s="7">
        <v>20</v>
      </c>
    </row>
    <row r="22" spans="1:2" x14ac:dyDescent="0.3">
      <c r="A22" s="9" t="s">
        <v>8219</v>
      </c>
      <c r="B22" s="7">
        <v>540</v>
      </c>
    </row>
    <row r="23" spans="1:2" x14ac:dyDescent="0.3">
      <c r="A23" s="8" t="s">
        <v>8319</v>
      </c>
      <c r="B23" s="7">
        <v>220</v>
      </c>
    </row>
    <row r="24" spans="1:2" x14ac:dyDescent="0.3">
      <c r="A24" s="9" t="s">
        <v>8221</v>
      </c>
      <c r="B24" s="7">
        <v>117</v>
      </c>
    </row>
    <row r="25" spans="1:2" x14ac:dyDescent="0.3">
      <c r="A25" s="9" t="s">
        <v>8219</v>
      </c>
      <c r="B25" s="7">
        <v>103</v>
      </c>
    </row>
    <row r="26" spans="1:2" x14ac:dyDescent="0.3">
      <c r="A26" s="8" t="s">
        <v>8320</v>
      </c>
      <c r="B26" s="7">
        <v>237</v>
      </c>
    </row>
    <row r="27" spans="1:2" x14ac:dyDescent="0.3">
      <c r="A27" s="9" t="s">
        <v>8220</v>
      </c>
      <c r="B27" s="7">
        <v>30</v>
      </c>
    </row>
    <row r="28" spans="1:2" x14ac:dyDescent="0.3">
      <c r="A28" s="9" t="s">
        <v>8221</v>
      </c>
      <c r="B28" s="7">
        <v>127</v>
      </c>
    </row>
    <row r="29" spans="1:2" x14ac:dyDescent="0.3">
      <c r="A29" s="9" t="s">
        <v>8219</v>
      </c>
      <c r="B29" s="7">
        <v>80</v>
      </c>
    </row>
    <row r="30" spans="1:2" x14ac:dyDescent="0.3">
      <c r="A30" s="8" t="s">
        <v>8321</v>
      </c>
      <c r="B30" s="7">
        <v>600</v>
      </c>
    </row>
    <row r="31" spans="1:2" x14ac:dyDescent="0.3">
      <c r="A31" s="9" t="s">
        <v>8220</v>
      </c>
      <c r="B31" s="7">
        <v>178</v>
      </c>
    </row>
    <row r="32" spans="1:2" x14ac:dyDescent="0.3">
      <c r="A32" s="9" t="s">
        <v>8221</v>
      </c>
      <c r="B32" s="7">
        <v>213</v>
      </c>
    </row>
    <row r="33" spans="1:2" x14ac:dyDescent="0.3">
      <c r="A33" s="9" t="s">
        <v>8219</v>
      </c>
      <c r="B33" s="7">
        <v>209</v>
      </c>
    </row>
    <row r="34" spans="1:2" x14ac:dyDescent="0.3">
      <c r="A34" s="8" t="s">
        <v>8322</v>
      </c>
      <c r="B34" s="7">
        <v>1393</v>
      </c>
    </row>
    <row r="35" spans="1:2" x14ac:dyDescent="0.3">
      <c r="A35" s="9" t="s">
        <v>8220</v>
      </c>
      <c r="B35" s="7">
        <v>37</v>
      </c>
    </row>
    <row r="36" spans="1:2" x14ac:dyDescent="0.3">
      <c r="A36" s="9" t="s">
        <v>8221</v>
      </c>
      <c r="B36" s="7">
        <v>493</v>
      </c>
    </row>
    <row r="37" spans="1:2" x14ac:dyDescent="0.3">
      <c r="A37" s="9" t="s">
        <v>8222</v>
      </c>
      <c r="B37" s="7">
        <v>24</v>
      </c>
    </row>
    <row r="38" spans="1:2" x14ac:dyDescent="0.3">
      <c r="A38" s="9" t="s">
        <v>8219</v>
      </c>
      <c r="B38" s="7">
        <v>839</v>
      </c>
    </row>
    <row r="39" spans="1:2" x14ac:dyDescent="0.3">
      <c r="A39" s="8" t="s">
        <v>8323</v>
      </c>
      <c r="B39" s="7">
        <v>4114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6C9A87-D8ED-4140-8446-B903CE62F95D}">
  <sheetPr codeName="Sheet4"/>
  <dimension ref="A1:B52"/>
  <sheetViews>
    <sheetView topLeftCell="A4" workbookViewId="0">
      <selection activeCell="A6" sqref="A6"/>
    </sheetView>
  </sheetViews>
  <sheetFormatPr defaultRowHeight="14.4" x14ac:dyDescent="0.3"/>
  <cols>
    <col min="1" max="1" width="17.88671875" bestFit="1" customWidth="1"/>
    <col min="2" max="2" width="12.88671875" bestFit="1" customWidth="1"/>
  </cols>
  <sheetData>
    <row r="1" spans="1:2" x14ac:dyDescent="0.3">
      <c r="A1" s="6" t="s">
        <v>8223</v>
      </c>
      <c r="B1" t="s">
        <v>8236</v>
      </c>
    </row>
    <row r="2" spans="1:2" x14ac:dyDescent="0.3">
      <c r="A2" s="6" t="s">
        <v>8309</v>
      </c>
      <c r="B2" t="s">
        <v>8311</v>
      </c>
    </row>
    <row r="4" spans="1:2" x14ac:dyDescent="0.3">
      <c r="A4" s="6" t="s">
        <v>8324</v>
      </c>
      <c r="B4" t="s">
        <v>8312</v>
      </c>
    </row>
    <row r="5" spans="1:2" x14ac:dyDescent="0.3">
      <c r="A5" s="8" t="s">
        <v>8325</v>
      </c>
      <c r="B5" s="7">
        <v>1</v>
      </c>
    </row>
    <row r="6" spans="1:2" x14ac:dyDescent="0.3">
      <c r="A6" s="9" t="s">
        <v>8221</v>
      </c>
      <c r="B6" s="7">
        <v>1</v>
      </c>
    </row>
    <row r="7" spans="1:2" x14ac:dyDescent="0.3">
      <c r="A7" s="8" t="s">
        <v>8326</v>
      </c>
      <c r="B7" s="7">
        <v>1</v>
      </c>
    </row>
    <row r="8" spans="1:2" x14ac:dyDescent="0.3">
      <c r="A8" s="9" t="s">
        <v>8220</v>
      </c>
      <c r="B8" s="7">
        <v>1</v>
      </c>
    </row>
    <row r="9" spans="1:2" x14ac:dyDescent="0.3">
      <c r="A9" s="8" t="s">
        <v>8327</v>
      </c>
      <c r="B9" s="7">
        <v>1</v>
      </c>
    </row>
    <row r="10" spans="1:2" x14ac:dyDescent="0.3">
      <c r="A10" s="9" t="s">
        <v>8219</v>
      </c>
      <c r="B10" s="7">
        <v>1</v>
      </c>
    </row>
    <row r="11" spans="1:2" x14ac:dyDescent="0.3">
      <c r="A11" s="8" t="s">
        <v>8328</v>
      </c>
      <c r="B11" s="7">
        <v>1</v>
      </c>
    </row>
    <row r="12" spans="1:2" x14ac:dyDescent="0.3">
      <c r="A12" s="9" t="s">
        <v>8221</v>
      </c>
      <c r="B12" s="7">
        <v>1</v>
      </c>
    </row>
    <row r="13" spans="1:2" x14ac:dyDescent="0.3">
      <c r="A13" s="8" t="s">
        <v>8329</v>
      </c>
      <c r="B13" s="7">
        <v>2</v>
      </c>
    </row>
    <row r="14" spans="1:2" x14ac:dyDescent="0.3">
      <c r="A14" s="9" t="s">
        <v>8221</v>
      </c>
      <c r="B14" s="7">
        <v>2</v>
      </c>
    </row>
    <row r="15" spans="1:2" x14ac:dyDescent="0.3">
      <c r="A15" s="8" t="s">
        <v>8330</v>
      </c>
      <c r="B15" s="7">
        <v>1</v>
      </c>
    </row>
    <row r="16" spans="1:2" x14ac:dyDescent="0.3">
      <c r="A16" s="9" t="s">
        <v>8220</v>
      </c>
      <c r="B16" s="7">
        <v>1</v>
      </c>
    </row>
    <row r="17" spans="1:2" x14ac:dyDescent="0.3">
      <c r="A17" s="8" t="s">
        <v>8331</v>
      </c>
      <c r="B17" s="7">
        <v>6</v>
      </c>
    </row>
    <row r="18" spans="1:2" x14ac:dyDescent="0.3">
      <c r="A18" s="9" t="s">
        <v>8219</v>
      </c>
      <c r="B18" s="7">
        <v>6</v>
      </c>
    </row>
    <row r="19" spans="1:2" x14ac:dyDescent="0.3">
      <c r="A19" s="8" t="s">
        <v>8332</v>
      </c>
      <c r="B19" s="7">
        <v>1</v>
      </c>
    </row>
    <row r="20" spans="1:2" x14ac:dyDescent="0.3">
      <c r="A20" s="9" t="s">
        <v>8219</v>
      </c>
      <c r="B20" s="7">
        <v>1</v>
      </c>
    </row>
    <row r="21" spans="1:2" x14ac:dyDescent="0.3">
      <c r="A21" s="8" t="s">
        <v>8333</v>
      </c>
      <c r="B21" s="7">
        <v>2</v>
      </c>
    </row>
    <row r="22" spans="1:2" x14ac:dyDescent="0.3">
      <c r="A22" s="9" t="s">
        <v>8221</v>
      </c>
      <c r="B22" s="7">
        <v>2</v>
      </c>
    </row>
    <row r="23" spans="1:2" x14ac:dyDescent="0.3">
      <c r="A23" s="8" t="s">
        <v>8334</v>
      </c>
      <c r="B23" s="7">
        <v>1</v>
      </c>
    </row>
    <row r="24" spans="1:2" x14ac:dyDescent="0.3">
      <c r="A24" s="9" t="s">
        <v>8221</v>
      </c>
      <c r="B24" s="7">
        <v>1</v>
      </c>
    </row>
    <row r="25" spans="1:2" x14ac:dyDescent="0.3">
      <c r="A25" s="8" t="s">
        <v>8335</v>
      </c>
      <c r="B25" s="7">
        <v>8</v>
      </c>
    </row>
    <row r="26" spans="1:2" x14ac:dyDescent="0.3">
      <c r="A26" s="9" t="s">
        <v>8221</v>
      </c>
      <c r="B26" s="7">
        <v>3</v>
      </c>
    </row>
    <row r="27" spans="1:2" x14ac:dyDescent="0.3">
      <c r="A27" s="9" t="s">
        <v>8219</v>
      </c>
      <c r="B27" s="7">
        <v>5</v>
      </c>
    </row>
    <row r="28" spans="1:2" x14ac:dyDescent="0.3">
      <c r="A28" s="8" t="s">
        <v>8336</v>
      </c>
      <c r="B28" s="7">
        <v>4</v>
      </c>
    </row>
    <row r="29" spans="1:2" x14ac:dyDescent="0.3">
      <c r="A29" s="9" t="s">
        <v>8221</v>
      </c>
      <c r="B29" s="7">
        <v>1</v>
      </c>
    </row>
    <row r="30" spans="1:2" x14ac:dyDescent="0.3">
      <c r="A30" s="9" t="s">
        <v>8219</v>
      </c>
      <c r="B30" s="7">
        <v>3</v>
      </c>
    </row>
    <row r="31" spans="1:2" x14ac:dyDescent="0.3">
      <c r="A31" s="8" t="s">
        <v>8337</v>
      </c>
      <c r="B31" s="7">
        <v>1</v>
      </c>
    </row>
    <row r="32" spans="1:2" x14ac:dyDescent="0.3">
      <c r="A32" s="9" t="s">
        <v>8221</v>
      </c>
      <c r="B32" s="7">
        <v>1</v>
      </c>
    </row>
    <row r="33" spans="1:2" x14ac:dyDescent="0.3">
      <c r="A33" s="8" t="s">
        <v>8338</v>
      </c>
      <c r="B33" s="7">
        <v>1</v>
      </c>
    </row>
    <row r="34" spans="1:2" x14ac:dyDescent="0.3">
      <c r="A34" s="9" t="s">
        <v>8219</v>
      </c>
      <c r="B34" s="7">
        <v>1</v>
      </c>
    </row>
    <row r="35" spans="1:2" x14ac:dyDescent="0.3">
      <c r="A35" s="8" t="s">
        <v>8339</v>
      </c>
      <c r="B35" s="7">
        <v>3</v>
      </c>
    </row>
    <row r="36" spans="1:2" x14ac:dyDescent="0.3">
      <c r="A36" s="9" t="s">
        <v>8221</v>
      </c>
      <c r="B36" s="7">
        <v>1</v>
      </c>
    </row>
    <row r="37" spans="1:2" x14ac:dyDescent="0.3">
      <c r="A37" s="9" t="s">
        <v>8219</v>
      </c>
      <c r="B37" s="7">
        <v>2</v>
      </c>
    </row>
    <row r="38" spans="1:2" x14ac:dyDescent="0.3">
      <c r="A38" s="8" t="s">
        <v>8340</v>
      </c>
      <c r="B38" s="7">
        <v>1</v>
      </c>
    </row>
    <row r="39" spans="1:2" x14ac:dyDescent="0.3">
      <c r="A39" s="9" t="s">
        <v>8219</v>
      </c>
      <c r="B39" s="7">
        <v>1</v>
      </c>
    </row>
    <row r="40" spans="1:2" x14ac:dyDescent="0.3">
      <c r="A40" s="8" t="s">
        <v>8341</v>
      </c>
      <c r="B40" s="7">
        <v>2</v>
      </c>
    </row>
    <row r="41" spans="1:2" x14ac:dyDescent="0.3">
      <c r="A41" s="9" t="s">
        <v>8219</v>
      </c>
      <c r="B41" s="7">
        <v>2</v>
      </c>
    </row>
    <row r="42" spans="1:2" x14ac:dyDescent="0.3">
      <c r="A42" s="8" t="s">
        <v>8342</v>
      </c>
      <c r="B42" s="7">
        <v>5</v>
      </c>
    </row>
    <row r="43" spans="1:2" x14ac:dyDescent="0.3">
      <c r="A43" s="9" t="s">
        <v>8221</v>
      </c>
      <c r="B43" s="7">
        <v>5</v>
      </c>
    </row>
    <row r="44" spans="1:2" x14ac:dyDescent="0.3">
      <c r="A44" s="8" t="s">
        <v>8343</v>
      </c>
      <c r="B44" s="7">
        <v>4</v>
      </c>
    </row>
    <row r="45" spans="1:2" x14ac:dyDescent="0.3">
      <c r="A45" s="9" t="s">
        <v>8221</v>
      </c>
      <c r="B45" s="7">
        <v>4</v>
      </c>
    </row>
    <row r="46" spans="1:2" x14ac:dyDescent="0.3">
      <c r="A46" s="8" t="s">
        <v>8344</v>
      </c>
      <c r="B46" s="7">
        <v>4</v>
      </c>
    </row>
    <row r="47" spans="1:2" x14ac:dyDescent="0.3">
      <c r="A47" s="9" t="s">
        <v>8221</v>
      </c>
      <c r="B47" s="7">
        <v>3</v>
      </c>
    </row>
    <row r="48" spans="1:2" x14ac:dyDescent="0.3">
      <c r="A48" s="9" t="s">
        <v>8219</v>
      </c>
      <c r="B48" s="7">
        <v>1</v>
      </c>
    </row>
    <row r="49" spans="1:2" x14ac:dyDescent="0.3">
      <c r="A49" s="8" t="s">
        <v>8345</v>
      </c>
      <c r="B49" s="7">
        <v>3</v>
      </c>
    </row>
    <row r="50" spans="1:2" x14ac:dyDescent="0.3">
      <c r="A50" s="9" t="s">
        <v>8220</v>
      </c>
      <c r="B50" s="7">
        <v>1</v>
      </c>
    </row>
    <row r="51" spans="1:2" x14ac:dyDescent="0.3">
      <c r="A51" s="9" t="s">
        <v>8221</v>
      </c>
      <c r="B51" s="7">
        <v>2</v>
      </c>
    </row>
    <row r="52" spans="1:2" x14ac:dyDescent="0.3">
      <c r="A52" s="8" t="s">
        <v>8323</v>
      </c>
      <c r="B52" s="7">
        <v>53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CB0670-5A80-4837-8AAE-4794FA824FDD}">
  <sheetPr codeName="Sheet6"/>
  <dimension ref="A1:F18"/>
  <sheetViews>
    <sheetView workbookViewId="0">
      <selection activeCell="E22" sqref="E22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6" t="s">
        <v>8360</v>
      </c>
      <c r="B1" t="s">
        <v>8311</v>
      </c>
    </row>
    <row r="2" spans="1:6" x14ac:dyDescent="0.3">
      <c r="A2" s="6" t="s">
        <v>8309</v>
      </c>
      <c r="B2" t="s">
        <v>8311</v>
      </c>
    </row>
    <row r="4" spans="1:6" x14ac:dyDescent="0.3">
      <c r="A4" s="6" t="s">
        <v>8312</v>
      </c>
      <c r="B4" s="6" t="s">
        <v>8314</v>
      </c>
    </row>
    <row r="5" spans="1:6" x14ac:dyDescent="0.3">
      <c r="A5" s="6" t="s">
        <v>8324</v>
      </c>
      <c r="B5" t="s">
        <v>8220</v>
      </c>
      <c r="C5" t="s">
        <v>8221</v>
      </c>
      <c r="D5" t="s">
        <v>8222</v>
      </c>
      <c r="E5" t="s">
        <v>8219</v>
      </c>
      <c r="F5" t="s">
        <v>8323</v>
      </c>
    </row>
    <row r="6" spans="1:6" x14ac:dyDescent="0.3">
      <c r="A6" s="13" t="s">
        <v>8354</v>
      </c>
      <c r="B6" s="7">
        <v>34</v>
      </c>
      <c r="C6" s="7">
        <v>149</v>
      </c>
      <c r="D6" s="7">
        <v>2</v>
      </c>
      <c r="E6" s="7">
        <v>182</v>
      </c>
      <c r="F6" s="7">
        <v>367</v>
      </c>
    </row>
    <row r="7" spans="1:6" x14ac:dyDescent="0.3">
      <c r="A7" s="13" t="s">
        <v>8355</v>
      </c>
      <c r="B7" s="7">
        <v>27</v>
      </c>
      <c r="C7" s="7">
        <v>106</v>
      </c>
      <c r="D7" s="7">
        <v>18</v>
      </c>
      <c r="E7" s="7">
        <v>202</v>
      </c>
      <c r="F7" s="7">
        <v>353</v>
      </c>
    </row>
    <row r="8" spans="1:6" x14ac:dyDescent="0.3">
      <c r="A8" s="13" t="s">
        <v>8356</v>
      </c>
      <c r="B8" s="7">
        <v>28</v>
      </c>
      <c r="C8" s="7">
        <v>108</v>
      </c>
      <c r="D8" s="7">
        <v>30</v>
      </c>
      <c r="E8" s="7">
        <v>180</v>
      </c>
      <c r="F8" s="7">
        <v>346</v>
      </c>
    </row>
    <row r="9" spans="1:6" x14ac:dyDescent="0.3">
      <c r="A9" s="13" t="s">
        <v>8357</v>
      </c>
      <c r="B9" s="7">
        <v>27</v>
      </c>
      <c r="C9" s="7">
        <v>102</v>
      </c>
      <c r="D9" s="7"/>
      <c r="E9" s="7">
        <v>192</v>
      </c>
      <c r="F9" s="7">
        <v>321</v>
      </c>
    </row>
    <row r="10" spans="1:6" x14ac:dyDescent="0.3">
      <c r="A10" s="13" t="s">
        <v>8348</v>
      </c>
      <c r="B10" s="7">
        <v>26</v>
      </c>
      <c r="C10" s="7">
        <v>126</v>
      </c>
      <c r="D10" s="7"/>
      <c r="E10" s="7">
        <v>234</v>
      </c>
      <c r="F10" s="7">
        <v>386</v>
      </c>
    </row>
    <row r="11" spans="1:6" x14ac:dyDescent="0.3">
      <c r="A11" s="13" t="s">
        <v>8358</v>
      </c>
      <c r="B11" s="7">
        <v>27</v>
      </c>
      <c r="C11" s="7">
        <v>147</v>
      </c>
      <c r="D11" s="7"/>
      <c r="E11" s="7">
        <v>211</v>
      </c>
      <c r="F11" s="7">
        <v>385</v>
      </c>
    </row>
    <row r="12" spans="1:6" x14ac:dyDescent="0.3">
      <c r="A12" s="13" t="s">
        <v>8349</v>
      </c>
      <c r="B12" s="7">
        <v>43</v>
      </c>
      <c r="C12" s="7">
        <v>150</v>
      </c>
      <c r="D12" s="7"/>
      <c r="E12" s="7">
        <v>194</v>
      </c>
      <c r="F12" s="7">
        <v>387</v>
      </c>
    </row>
    <row r="13" spans="1:6" x14ac:dyDescent="0.3">
      <c r="A13" s="13" t="s">
        <v>8350</v>
      </c>
      <c r="B13" s="7">
        <v>33</v>
      </c>
      <c r="C13" s="7">
        <v>134</v>
      </c>
      <c r="D13" s="7"/>
      <c r="E13" s="7">
        <v>166</v>
      </c>
      <c r="F13" s="7">
        <v>333</v>
      </c>
    </row>
    <row r="14" spans="1:6" x14ac:dyDescent="0.3">
      <c r="A14" s="13" t="s">
        <v>8351</v>
      </c>
      <c r="B14" s="7">
        <v>24</v>
      </c>
      <c r="C14" s="7">
        <v>127</v>
      </c>
      <c r="D14" s="7"/>
      <c r="E14" s="7">
        <v>147</v>
      </c>
      <c r="F14" s="7">
        <v>298</v>
      </c>
    </row>
    <row r="15" spans="1:6" x14ac:dyDescent="0.3">
      <c r="A15" s="13" t="s">
        <v>8352</v>
      </c>
      <c r="B15" s="7">
        <v>20</v>
      </c>
      <c r="C15" s="7">
        <v>149</v>
      </c>
      <c r="D15" s="7"/>
      <c r="E15" s="7">
        <v>183</v>
      </c>
      <c r="F15" s="7">
        <v>352</v>
      </c>
    </row>
    <row r="16" spans="1:6" x14ac:dyDescent="0.3">
      <c r="A16" s="13" t="s">
        <v>8353</v>
      </c>
      <c r="B16" s="7">
        <v>37</v>
      </c>
      <c r="C16" s="7">
        <v>114</v>
      </c>
      <c r="D16" s="7"/>
      <c r="E16" s="7">
        <v>183</v>
      </c>
      <c r="F16" s="7">
        <v>334</v>
      </c>
    </row>
    <row r="17" spans="1:6" x14ac:dyDescent="0.3">
      <c r="A17" s="13" t="s">
        <v>8359</v>
      </c>
      <c r="B17" s="7">
        <v>23</v>
      </c>
      <c r="C17" s="7">
        <v>118</v>
      </c>
      <c r="D17" s="7"/>
      <c r="E17" s="7">
        <v>111</v>
      </c>
      <c r="F17" s="7">
        <v>252</v>
      </c>
    </row>
    <row r="18" spans="1:6" x14ac:dyDescent="0.3">
      <c r="A18" s="13" t="s">
        <v>8323</v>
      </c>
      <c r="B18" s="7">
        <v>349</v>
      </c>
      <c r="C18" s="7">
        <v>1530</v>
      </c>
      <c r="D18" s="7">
        <v>50</v>
      </c>
      <c r="E18" s="7">
        <v>2185</v>
      </c>
      <c r="F18" s="7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46303B-6BBC-4E02-9CB4-BA285ACD1FD1}">
  <dimension ref="A1:H13"/>
  <sheetViews>
    <sheetView workbookViewId="0">
      <selection activeCell="J10" sqref="J10"/>
    </sheetView>
  </sheetViews>
  <sheetFormatPr defaultRowHeight="14.4" x14ac:dyDescent="0.3"/>
  <cols>
    <col min="1" max="1" width="15.109375" customWidth="1"/>
    <col min="2" max="2" width="13.6640625" customWidth="1"/>
    <col min="3" max="3" width="12" customWidth="1"/>
    <col min="4" max="4" width="13" customWidth="1"/>
    <col min="5" max="5" width="13.21875" customWidth="1"/>
    <col min="6" max="6" width="12.44140625" customWidth="1"/>
    <col min="7" max="7" width="12.5546875" customWidth="1"/>
    <col min="8" max="8" width="13" customWidth="1"/>
  </cols>
  <sheetData>
    <row r="1" spans="1:8" x14ac:dyDescent="0.3">
      <c r="A1" t="s">
        <v>8361</v>
      </c>
      <c r="B1" t="s">
        <v>8362</v>
      </c>
      <c r="C1" t="s">
        <v>8363</v>
      </c>
      <c r="D1" t="s">
        <v>8380</v>
      </c>
      <c r="E1" t="s">
        <v>8364</v>
      </c>
      <c r="F1" t="s">
        <v>8365</v>
      </c>
      <c r="G1" t="s">
        <v>8366</v>
      </c>
      <c r="H1" t="s">
        <v>8367</v>
      </c>
    </row>
    <row r="2" spans="1:8" x14ac:dyDescent="0.3">
      <c r="A2" t="s">
        <v>8368</v>
      </c>
      <c r="B2">
        <f>COUNTIFS(Data!$F$2:$F$4115, "successful", Data!$D$2:$D$4115, "&lt;1000")</f>
        <v>322</v>
      </c>
      <c r="C2">
        <f>COUNTIFS(Data!$F$2:$F$4115, "failed", Data!$D$2:$D$4115, "&lt;1000")</f>
        <v>113</v>
      </c>
      <c r="D2">
        <f>COUNTIFS(Data!$F$2:$F$4115, "canceled", Data!$D$2:$D$4115, "&lt;1000")</f>
        <v>18</v>
      </c>
      <c r="E2">
        <f>SUM(B2:D2)</f>
        <v>453</v>
      </c>
      <c r="F2">
        <f>ROUND(B2/E2, 2)</f>
        <v>0.71</v>
      </c>
      <c r="G2">
        <f>ROUND(C2/E2, 2)</f>
        <v>0.25</v>
      </c>
      <c r="H2">
        <f>ROUND(D2/E2, 2)</f>
        <v>0.04</v>
      </c>
    </row>
    <row r="3" spans="1:8" x14ac:dyDescent="0.3">
      <c r="A3" t="s">
        <v>8369</v>
      </c>
      <c r="B3">
        <f>COUNTIFS(Data!$F$2:$F$4115, "successful", Data!$D$2:$D$4115, "&gt;=1000", Data!$D$2:$D$4115, "&lt;=4999")</f>
        <v>932</v>
      </c>
      <c r="C3">
        <f>COUNTIFS(Data!$F$2:$F$4115, "failed", Data!$D$2:$D$4115, "&gt;=1000", Data!$D$2:$D$4115, "&lt;=4999")</f>
        <v>420</v>
      </c>
      <c r="D3">
        <f>COUNTIFS(Data!$F$2:$F$4115, "canceled", Data!$D$2:$D$4115, "&gt;=1000", Data!$D$2:$D$4115, "&lt;=4999")</f>
        <v>60</v>
      </c>
      <c r="E3">
        <f t="shared" ref="E3:E13" si="0">SUM(B3:D3)</f>
        <v>1412</v>
      </c>
      <c r="F3">
        <f t="shared" ref="F3:F13" si="1">ROUND(B3/E3, 2)</f>
        <v>0.66</v>
      </c>
      <c r="G3">
        <f t="shared" ref="G3:G13" si="2">ROUND(C3/E3, 2)</f>
        <v>0.3</v>
      </c>
      <c r="H3">
        <f t="shared" ref="H3:H13" si="3">ROUND(D3/E3, 2)</f>
        <v>0.04</v>
      </c>
    </row>
    <row r="4" spans="1:8" x14ac:dyDescent="0.3">
      <c r="A4" t="s">
        <v>8370</v>
      </c>
      <c r="B4">
        <f>COUNTIFS(Data!$F$2:$F$4115, "successful", Data!$D$2:$D$4115, "&gt;=5000", Data!$D$2:$D$4115, "&lt;=9999")</f>
        <v>381</v>
      </c>
      <c r="C4">
        <f>COUNTIFS(Data!$F$2:$F$4115, "failed", Data!$D$2:$D$4115, "&gt;=5000", Data!$D$2:$D$4115, "&lt;=9999")</f>
        <v>283</v>
      </c>
      <c r="D4">
        <f>COUNTIFS(Data!$F$2:$F$4115, "canceled", Data!$D$2:$D$4115, "&gt;=5000", Data!$D$2:$D$4115, "&lt;=9999")</f>
        <v>52</v>
      </c>
      <c r="E4">
        <f t="shared" si="0"/>
        <v>716</v>
      </c>
      <c r="F4">
        <f t="shared" si="1"/>
        <v>0.53</v>
      </c>
      <c r="G4">
        <f t="shared" si="2"/>
        <v>0.4</v>
      </c>
      <c r="H4">
        <f t="shared" si="3"/>
        <v>7.0000000000000007E-2</v>
      </c>
    </row>
    <row r="5" spans="1:8" x14ac:dyDescent="0.3">
      <c r="A5" t="s">
        <v>8371</v>
      </c>
      <c r="B5">
        <f>COUNTIFS(Data!$F$2:$F$4115, "successful", Data!$D$2:$D$4115, "&gt;=10000", Data!$D$2:$D$4115, "&lt;=14999")</f>
        <v>168</v>
      </c>
      <c r="C5">
        <f>COUNTIFS(Data!$F$2:$F$4115, "failed", Data!$D$2:$D$4115, "&gt;=10000", Data!$D$2:$D$4115, "&lt;=14999")</f>
        <v>144</v>
      </c>
      <c r="D5">
        <f>COUNTIFS(Data!$F$2:$F$4115, "canceled", Data!$D$2:$D$4115, "&gt;=10000", Data!$D$2:$D$4115, "&lt;=14999")</f>
        <v>40</v>
      </c>
      <c r="E5">
        <f t="shared" si="0"/>
        <v>352</v>
      </c>
      <c r="F5">
        <f t="shared" si="1"/>
        <v>0.48</v>
      </c>
      <c r="G5">
        <f t="shared" si="2"/>
        <v>0.41</v>
      </c>
      <c r="H5">
        <f t="shared" si="3"/>
        <v>0.11</v>
      </c>
    </row>
    <row r="6" spans="1:8" x14ac:dyDescent="0.3">
      <c r="A6" t="s">
        <v>8372</v>
      </c>
      <c r="B6">
        <f>COUNTIFS(Data!$F$2:$F$4115, "successful", Data!$D$2:$D$4115, "&gt;=15000", Data!$D$2:$D$4115, "&lt;=19999")</f>
        <v>94</v>
      </c>
      <c r="C6">
        <f>COUNTIFS(Data!$F$2:$F$4115, "failed", Data!$D$2:$D$4115, "&gt;=15000", Data!$D$2:$D$4115, "&lt;=19999")</f>
        <v>90</v>
      </c>
      <c r="D6">
        <f>COUNTIFS(Data!$F$2:$F$4115, "canceled", Data!$D$2:$D$4115, "&gt;=15000", Data!$D$2:$D$4115, "&lt;=19999")</f>
        <v>17</v>
      </c>
      <c r="E6">
        <f t="shared" si="0"/>
        <v>201</v>
      </c>
      <c r="F6">
        <f t="shared" si="1"/>
        <v>0.47</v>
      </c>
      <c r="G6">
        <f t="shared" si="2"/>
        <v>0.45</v>
      </c>
      <c r="H6">
        <f t="shared" si="3"/>
        <v>0.08</v>
      </c>
    </row>
    <row r="7" spans="1:8" x14ac:dyDescent="0.3">
      <c r="A7" t="s">
        <v>8373</v>
      </c>
      <c r="B7">
        <f>COUNTIFS(Data!$F$2:$F$4115, "successful", Data!$D$2:$D$4115, "&gt;=20000", Data!$D$2:$D$4115, "&lt;=24999")</f>
        <v>62</v>
      </c>
      <c r="C7">
        <f>COUNTIFS(Data!$F$2:$F$4115, "failed", Data!$D$2:$D$4115, "&gt;=20000", Data!$D$2:$D$4115, "&lt;=24999")</f>
        <v>72</v>
      </c>
      <c r="D7">
        <f>COUNTIFS(Data!$F$2:$F$4115, "canceled", Data!$D$2:$D$4115, "&gt;=20000", Data!$D$2:$D$4115, "&lt;=24999")</f>
        <v>14</v>
      </c>
      <c r="E7">
        <f t="shared" si="0"/>
        <v>148</v>
      </c>
      <c r="F7">
        <f t="shared" si="1"/>
        <v>0.42</v>
      </c>
      <c r="G7">
        <f t="shared" si="2"/>
        <v>0.49</v>
      </c>
      <c r="H7">
        <f t="shared" si="3"/>
        <v>0.09</v>
      </c>
    </row>
    <row r="8" spans="1:8" x14ac:dyDescent="0.3">
      <c r="A8" t="s">
        <v>8374</v>
      </c>
      <c r="B8">
        <f>COUNTIFS(Data!$F$2:$F$4115, "successful", Data!$D$2:$D$4115, "&gt;=25000", Data!$D$2:$D$4115, "&lt;=29999")</f>
        <v>55</v>
      </c>
      <c r="C8">
        <f>COUNTIFS(Data!$F$2:$F$4115, "failed", Data!$D$2:$D$4115, "&gt;=25000", Data!$D$2:$D$4115, "&lt;=29999")</f>
        <v>64</v>
      </c>
      <c r="D8">
        <f>COUNTIFS(Data!$F$2:$F$4115, "canceled", Data!$D$2:$D$4115, "&gt;=25000", Data!$D$2:$D$4115, "&lt;=29999")</f>
        <v>18</v>
      </c>
      <c r="E8">
        <f t="shared" si="0"/>
        <v>137</v>
      </c>
      <c r="F8">
        <f t="shared" si="1"/>
        <v>0.4</v>
      </c>
      <c r="G8">
        <f t="shared" si="2"/>
        <v>0.47</v>
      </c>
      <c r="H8">
        <f t="shared" si="3"/>
        <v>0.13</v>
      </c>
    </row>
    <row r="9" spans="1:8" x14ac:dyDescent="0.3">
      <c r="A9" t="s">
        <v>8375</v>
      </c>
      <c r="B9">
        <f>COUNTIFS(Data!$F$2:$F$4115, "successful", Data!$D$2:$D$4115, "&gt;=30000", Data!$D$2:$D$4115, "&lt;=34999")</f>
        <v>32</v>
      </c>
      <c r="C9">
        <f>COUNTIFS(Data!$F$2:$F$4115, "failed", Data!$D$2:$D$4115, "&gt;=30000", Data!$D$2:$D$4115, "&lt;=34999")</f>
        <v>37</v>
      </c>
      <c r="D9">
        <f>COUNTIFS(Data!$F$2:$F$4115, "canceled", Data!$D$2:$D$4115, "&gt;=30000", Data!$D$2:$D$4115, "&lt;=34999")</f>
        <v>13</v>
      </c>
      <c r="E9">
        <f t="shared" si="0"/>
        <v>82</v>
      </c>
      <c r="F9">
        <f t="shared" si="1"/>
        <v>0.39</v>
      </c>
      <c r="G9">
        <f t="shared" si="2"/>
        <v>0.45</v>
      </c>
      <c r="H9">
        <f t="shared" si="3"/>
        <v>0.16</v>
      </c>
    </row>
    <row r="10" spans="1:8" x14ac:dyDescent="0.3">
      <c r="A10" t="s">
        <v>8376</v>
      </c>
      <c r="B10">
        <f>COUNTIFS(Data!$F$2:$F$4115, "successful", Data!$D$2:$D$4115, "&gt;=35000", Data!$D$2:$D$4115, "&lt;=39999")</f>
        <v>26</v>
      </c>
      <c r="C10">
        <f>COUNTIFS(Data!$F$2:$F$4115, "failed", Data!$D$2:$D$4115, "&gt;=35000", Data!$D$2:$D$4115, "&lt;=39999")</f>
        <v>22</v>
      </c>
      <c r="D10">
        <f>COUNTIFS(Data!$F$2:$F$4115, "canceled", Data!$D$2:$D$4115, "&gt;=35000", Data!$D$2:$D$4115, "&lt;=39999")</f>
        <v>7</v>
      </c>
      <c r="E10">
        <f t="shared" si="0"/>
        <v>55</v>
      </c>
      <c r="F10">
        <f t="shared" si="1"/>
        <v>0.47</v>
      </c>
      <c r="G10">
        <f t="shared" si="2"/>
        <v>0.4</v>
      </c>
      <c r="H10">
        <f t="shared" si="3"/>
        <v>0.13</v>
      </c>
    </row>
    <row r="11" spans="1:8" x14ac:dyDescent="0.3">
      <c r="A11" t="s">
        <v>8377</v>
      </c>
      <c r="B11">
        <f>COUNTIFS(Data!$F$2:$F$4115, "successful", Data!$D$2:$D$4115, "&gt;=40000", Data!$D$2:$D$4115, "&lt;=44999")</f>
        <v>21</v>
      </c>
      <c r="C11">
        <f>COUNTIFS(Data!$F$2:$F$4115, "failed", Data!$D$2:$D$4115, "&gt;=40000", Data!$D$2:$D$4115, "&lt;=44999")</f>
        <v>16</v>
      </c>
      <c r="D11">
        <f>COUNTIFS(Data!$F$2:$F$4115, "canceled", Data!$D$2:$D$4115, "&gt;=40000", Data!$D$2:$D$4115, "&lt;=44999")</f>
        <v>6</v>
      </c>
      <c r="E11">
        <f t="shared" si="0"/>
        <v>43</v>
      </c>
      <c r="F11">
        <f t="shared" si="1"/>
        <v>0.49</v>
      </c>
      <c r="G11">
        <f t="shared" si="2"/>
        <v>0.37</v>
      </c>
      <c r="H11">
        <f t="shared" si="3"/>
        <v>0.14000000000000001</v>
      </c>
    </row>
    <row r="12" spans="1:8" x14ac:dyDescent="0.3">
      <c r="A12" t="s">
        <v>8378</v>
      </c>
      <c r="B12">
        <f>COUNTIFS(Data!$F$2:$F$4115, "successful", Data!$D$2:$D$4115, "&gt;=45000", Data!$D$2:$D$4115, "&lt;=49999")</f>
        <v>6</v>
      </c>
      <c r="C12">
        <f>COUNTIFS(Data!$F$2:$F$4115, "failed", Data!$D$2:$D$4115, "&gt;=45000", Data!$D$2:$D$4115, "&lt;=49999")</f>
        <v>11</v>
      </c>
      <c r="D12">
        <f>COUNTIFS(Data!$F$2:$F$4115, "canceled", Data!$D$2:$D$4115, "&gt;=45000", Data!$D$2:$D$4115, "&lt;=49999")</f>
        <v>4</v>
      </c>
      <c r="E12">
        <f t="shared" si="0"/>
        <v>21</v>
      </c>
      <c r="F12">
        <f t="shared" si="1"/>
        <v>0.28999999999999998</v>
      </c>
      <c r="G12">
        <f t="shared" si="2"/>
        <v>0.52</v>
      </c>
      <c r="H12">
        <f t="shared" si="3"/>
        <v>0.19</v>
      </c>
    </row>
    <row r="13" spans="1:8" x14ac:dyDescent="0.3">
      <c r="A13" t="s">
        <v>8379</v>
      </c>
      <c r="B13">
        <f>COUNTIFS(Data!$F$2:$F$4115, "successful", Data!$D$2:$D$4115, "&gt;=50000")</f>
        <v>86</v>
      </c>
      <c r="C13">
        <f>COUNTIFS(Data!$F$2:$F$4115, "failed", Data!$D$2:$D$4115, "&gt;=50000")</f>
        <v>258</v>
      </c>
      <c r="D13">
        <f>COUNTIFS(Data!$F$2:$F$4115, "canceled", Data!$D$2:$D$4115, "&gt;=50000")</f>
        <v>100</v>
      </c>
      <c r="E13">
        <f t="shared" si="0"/>
        <v>444</v>
      </c>
      <c r="F13">
        <f t="shared" si="1"/>
        <v>0.19</v>
      </c>
      <c r="G13">
        <f t="shared" si="2"/>
        <v>0.57999999999999996</v>
      </c>
      <c r="H13">
        <f t="shared" si="3"/>
        <v>0.23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Pivot_Country</vt:lpstr>
      <vt:lpstr>Pivot_Sub-Category</vt:lpstr>
      <vt:lpstr>Pivot_DateCreated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Jason Danforth</cp:lastModifiedBy>
  <dcterms:created xsi:type="dcterms:W3CDTF">2017-04-20T15:17:24Z</dcterms:created>
  <dcterms:modified xsi:type="dcterms:W3CDTF">2019-07-14T20:48:08Z</dcterms:modified>
</cp:coreProperties>
</file>