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15" windowWidth="19200" windowHeight="11865"/>
  </bookViews>
  <sheets>
    <sheet name="113年度4月各週統計" sheetId="4" r:id="rId1"/>
    <sheet name="市場車-社區定點-黑包車" sheetId="5" r:id="rId2"/>
  </sheets>
  <definedNames>
    <definedName name="_xlnm.Print_Area" localSheetId="0">'113年度4月各週統計'!$A$1:$J$39</definedName>
  </definedNames>
  <calcPr calcId="124519"/>
</workbook>
</file>

<file path=xl/calcChain.xml><?xml version="1.0" encoding="utf-8"?>
<calcChain xmlns="http://schemas.openxmlformats.org/spreadsheetml/2006/main">
  <c r="H20" i="4"/>
  <c r="J37"/>
  <c r="I37"/>
  <c r="J33"/>
  <c r="J34"/>
  <c r="J35"/>
  <c r="I33"/>
  <c r="I34"/>
  <c r="I35"/>
  <c r="G37"/>
  <c r="G33"/>
  <c r="G34"/>
  <c r="G35"/>
  <c r="I30"/>
  <c r="J30" s="1"/>
  <c r="I31"/>
  <c r="J31" s="1"/>
  <c r="I32"/>
  <c r="J32" s="1"/>
  <c r="G30"/>
  <c r="G31"/>
  <c r="G32"/>
  <c r="G29"/>
  <c r="H4"/>
  <c r="H12"/>
  <c r="I14"/>
  <c r="J14" s="1"/>
  <c r="I15"/>
  <c r="J15" s="1"/>
  <c r="I16"/>
  <c r="J16" s="1"/>
  <c r="I17"/>
  <c r="J17" s="1"/>
  <c r="I18"/>
  <c r="J18" s="1"/>
  <c r="I19"/>
  <c r="J19" s="1"/>
  <c r="I13"/>
  <c r="J13" s="1"/>
  <c r="I6"/>
  <c r="J6" s="1"/>
  <c r="I7"/>
  <c r="J7" s="1"/>
  <c r="I8"/>
  <c r="J8" s="1"/>
  <c r="I9"/>
  <c r="J9" s="1"/>
  <c r="I10"/>
  <c r="J10" s="1"/>
  <c r="I11"/>
  <c r="J11" s="1"/>
  <c r="I5"/>
  <c r="J5" s="1"/>
  <c r="I2"/>
  <c r="J2" s="1"/>
  <c r="I3"/>
  <c r="J3" s="1"/>
  <c r="I29"/>
  <c r="J29" s="1"/>
  <c r="G26"/>
  <c r="G27"/>
  <c r="I26"/>
  <c r="J26" s="1"/>
  <c r="I27"/>
  <c r="J27" s="1"/>
  <c r="H28"/>
  <c r="F28"/>
  <c r="E28"/>
  <c r="D28"/>
  <c r="C28"/>
  <c r="G22"/>
  <c r="G23"/>
  <c r="G24"/>
  <c r="G25"/>
  <c r="G21"/>
  <c r="G17"/>
  <c r="G18"/>
  <c r="G19"/>
  <c r="I22"/>
  <c r="J22" s="1"/>
  <c r="I23"/>
  <c r="J23" s="1"/>
  <c r="I24"/>
  <c r="J24" s="1"/>
  <c r="I25"/>
  <c r="J25" s="1"/>
  <c r="I21"/>
  <c r="J21" s="1"/>
  <c r="G16"/>
  <c r="G15"/>
  <c r="G14"/>
  <c r="G13"/>
  <c r="G11"/>
  <c r="G10"/>
  <c r="G9"/>
  <c r="G8"/>
  <c r="G7"/>
  <c r="G6"/>
  <c r="G5"/>
  <c r="G3"/>
  <c r="G2"/>
  <c r="F20"/>
  <c r="E20"/>
  <c r="D20"/>
  <c r="C20"/>
  <c r="F12"/>
  <c r="E12"/>
  <c r="D12"/>
  <c r="C12"/>
  <c r="F4"/>
  <c r="E4"/>
  <c r="D4"/>
  <c r="C4"/>
  <c r="H36" l="1"/>
  <c r="C36"/>
  <c r="E36"/>
  <c r="D36"/>
  <c r="F36"/>
  <c r="I28"/>
  <c r="G28"/>
  <c r="J28"/>
  <c r="G20"/>
  <c r="G12"/>
  <c r="G4"/>
  <c r="J20"/>
  <c r="J12"/>
  <c r="I12"/>
  <c r="J4"/>
  <c r="I4"/>
  <c r="G36" l="1"/>
  <c r="I36"/>
  <c r="J36" s="1"/>
  <c r="I20"/>
  <c r="D38"/>
  <c r="D39" s="1"/>
  <c r="C38"/>
  <c r="C39" s="1"/>
  <c r="E38"/>
  <c r="E39" s="1"/>
  <c r="F38"/>
  <c r="F39" s="1"/>
  <c r="H38"/>
  <c r="H39" s="1"/>
  <c r="G38"/>
  <c r="G39" s="1"/>
  <c r="I38" l="1"/>
  <c r="J38" s="1"/>
  <c r="J39" s="1"/>
  <c r="I39" l="1"/>
</calcChain>
</file>

<file path=xl/sharedStrings.xml><?xml version="1.0" encoding="utf-8"?>
<sst xmlns="http://schemas.openxmlformats.org/spreadsheetml/2006/main" count="93" uniqueCount="54">
  <si>
    <t>日期</t>
    <phoneticPr fontId="1" type="noConversion"/>
  </si>
  <si>
    <t>星期</t>
    <phoneticPr fontId="1" type="noConversion"/>
  </si>
  <si>
    <t>星期三</t>
  </si>
  <si>
    <t>星期四</t>
  </si>
  <si>
    <t>星期五</t>
  </si>
  <si>
    <t>星期六</t>
  </si>
  <si>
    <t>星期日</t>
  </si>
  <si>
    <t>星期一</t>
  </si>
  <si>
    <t>星期二</t>
  </si>
  <si>
    <t>夜班垃圾車</t>
    <phoneticPr fontId="1" type="noConversion"/>
  </si>
  <si>
    <t>日班市場車</t>
    <phoneticPr fontId="1" type="noConversion"/>
  </si>
  <si>
    <t>黑包組</t>
    <phoneticPr fontId="1" type="noConversion"/>
  </si>
  <si>
    <t>合計</t>
    <phoneticPr fontId="1" type="noConversion"/>
  </si>
  <si>
    <t>巨大傢俱</t>
    <phoneticPr fontId="1" type="noConversion"/>
  </si>
  <si>
    <t>日班總計</t>
    <phoneticPr fontId="1" type="noConversion"/>
  </si>
  <si>
    <t>週統計</t>
    <phoneticPr fontId="1" type="noConversion"/>
  </si>
  <si>
    <t>市場、社區
、黑包</t>
    <phoneticPr fontId="1" type="noConversion"/>
  </si>
  <si>
    <t>日班社區
定點</t>
    <phoneticPr fontId="1" type="noConversion"/>
  </si>
  <si>
    <t>月統計</t>
    <phoneticPr fontId="1" type="noConversion"/>
  </si>
  <si>
    <t>市場車休5-6</t>
    <phoneticPr fontId="1" type="noConversion"/>
  </si>
  <si>
    <t>市場車休日-1</t>
    <phoneticPr fontId="1" type="noConversion"/>
  </si>
  <si>
    <t>謝禎府</t>
    <phoneticPr fontId="1" type="noConversion"/>
  </si>
  <si>
    <t>張英修</t>
    <phoneticPr fontId="1" type="noConversion"/>
  </si>
  <si>
    <t>張建書</t>
    <phoneticPr fontId="1" type="noConversion"/>
  </si>
  <si>
    <t>藍美滿</t>
    <phoneticPr fontId="1" type="noConversion"/>
  </si>
  <si>
    <t>呂理泉</t>
    <phoneticPr fontId="1" type="noConversion"/>
  </si>
  <si>
    <t>許慶成</t>
    <phoneticPr fontId="1" type="noConversion"/>
  </si>
  <si>
    <t>吳政霆</t>
    <phoneticPr fontId="1" type="noConversion"/>
  </si>
  <si>
    <t>張光榮</t>
    <phoneticPr fontId="1" type="noConversion"/>
  </si>
  <si>
    <t>社區定點</t>
    <phoneticPr fontId="1" type="noConversion"/>
  </si>
  <si>
    <t>黃柏豪</t>
    <phoneticPr fontId="1" type="noConversion"/>
  </si>
  <si>
    <t>翁敬德</t>
    <phoneticPr fontId="1" type="noConversion"/>
  </si>
  <si>
    <t>彭武郎</t>
    <phoneticPr fontId="1" type="noConversion"/>
  </si>
  <si>
    <t>呂紹</t>
    <phoneticPr fontId="1" type="noConversion"/>
  </si>
  <si>
    <t>王大昌</t>
    <phoneticPr fontId="1" type="noConversion"/>
  </si>
  <si>
    <t>古昌正</t>
    <phoneticPr fontId="1" type="noConversion"/>
  </si>
  <si>
    <t>車號</t>
    <phoneticPr fontId="1" type="noConversion"/>
  </si>
  <si>
    <t>KEP-2602/預備車</t>
    <phoneticPr fontId="1" type="noConversion"/>
  </si>
  <si>
    <t>KEA-7213</t>
  </si>
  <si>
    <t>166-VM/預備車</t>
  </si>
  <si>
    <t>KEC-2663</t>
  </si>
  <si>
    <t>KEP-6151</t>
  </si>
  <si>
    <t>448-VM</t>
  </si>
  <si>
    <t>黃信銓</t>
    <phoneticPr fontId="1" type="noConversion"/>
  </si>
  <si>
    <t>市場車</t>
    <phoneticPr fontId="1" type="noConversion"/>
  </si>
  <si>
    <t>黑包車</t>
    <phoneticPr fontId="1" type="noConversion"/>
  </si>
  <si>
    <t>蔡文進</t>
    <phoneticPr fontId="1" type="noConversion"/>
  </si>
  <si>
    <t>陳奕團</t>
    <phoneticPr fontId="1" type="noConversion"/>
  </si>
  <si>
    <t>徐瑞蓮</t>
    <phoneticPr fontId="1" type="noConversion"/>
  </si>
  <si>
    <t>KEK-2002</t>
    <phoneticPr fontId="1" type="noConversion"/>
  </si>
  <si>
    <t>羅坤鐘</t>
    <phoneticPr fontId="1" type="noConversion"/>
  </si>
  <si>
    <t>邱聖茂</t>
    <phoneticPr fontId="1" type="noConversion"/>
  </si>
  <si>
    <t>KED-2531/預備車</t>
    <phoneticPr fontId="1" type="noConversion"/>
  </si>
  <si>
    <t>助手</t>
    <phoneticPr fontId="1" type="noConversion"/>
  </si>
</sst>
</file>

<file path=xl/styles.xml><?xml version="1.0" encoding="utf-8"?>
<styleSheet xmlns="http://schemas.openxmlformats.org/spreadsheetml/2006/main">
  <numFmts count="3">
    <numFmt numFmtId="176" formatCode="m&quot;月&quot;d&quot;日&quot;"/>
    <numFmt numFmtId="177" formatCode="0.00_);[Red]\(0.00\)"/>
    <numFmt numFmtId="178" formatCode="0.00_ "/>
  </numFmts>
  <fonts count="1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6"/>
      <color theme="1"/>
      <name val="新細明體"/>
      <family val="1"/>
      <charset val="136"/>
      <scheme val="minor"/>
    </font>
    <font>
      <sz val="12"/>
      <name val="新細明體"/>
      <family val="1"/>
      <charset val="136"/>
      <scheme val="minor"/>
    </font>
    <font>
      <sz val="16"/>
      <name val="新細明體"/>
      <family val="1"/>
      <charset val="136"/>
      <scheme val="minor"/>
    </font>
    <font>
      <sz val="18"/>
      <color theme="1"/>
      <name val="新細明體"/>
      <family val="1"/>
      <charset val="136"/>
      <scheme val="minor"/>
    </font>
    <font>
      <sz val="18"/>
      <name val="新細明體"/>
      <family val="1"/>
      <charset val="136"/>
      <scheme val="minor"/>
    </font>
    <font>
      <sz val="20"/>
      <name val="新細明體"/>
      <family val="1"/>
      <charset val="136"/>
      <scheme val="minor"/>
    </font>
    <font>
      <sz val="16"/>
      <color theme="1"/>
      <name val="新細明體"/>
      <family val="2"/>
      <charset val="136"/>
      <scheme val="minor"/>
    </font>
    <font>
      <sz val="18"/>
      <color theme="1"/>
      <name val="新細明體"/>
      <family val="2"/>
      <charset val="136"/>
      <scheme val="minor"/>
    </font>
    <font>
      <sz val="18"/>
      <name val="新細明體"/>
      <family val="2"/>
      <charset val="136"/>
      <scheme val="minor"/>
    </font>
    <font>
      <sz val="20"/>
      <color theme="1"/>
      <name val="新細明體"/>
      <family val="2"/>
      <charset val="136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3">
    <xf numFmtId="0" fontId="0" fillId="0" borderId="0" xfId="0">
      <alignment vertical="center"/>
    </xf>
    <xf numFmtId="176" fontId="2" fillId="0" borderId="1" xfId="0" applyNumberFormat="1" applyFont="1" applyBorder="1" applyAlignment="1">
      <alignment horizontal="center" vertical="center"/>
    </xf>
    <xf numFmtId="176" fontId="2" fillId="3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176" fontId="2" fillId="6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177" fontId="2" fillId="0" borderId="1" xfId="0" applyNumberFormat="1" applyFont="1" applyBorder="1" applyAlignment="1">
      <alignment horizontal="center" vertical="center"/>
    </xf>
    <xf numFmtId="177" fontId="2" fillId="2" borderId="1" xfId="0" applyNumberFormat="1" applyFont="1" applyFill="1" applyBorder="1" applyAlignment="1">
      <alignment horizontal="center" vertical="center"/>
    </xf>
    <xf numFmtId="177" fontId="2" fillId="3" borderId="1" xfId="0" applyNumberFormat="1" applyFont="1" applyFill="1" applyBorder="1" applyAlignment="1">
      <alignment horizontal="center" vertical="center"/>
    </xf>
    <xf numFmtId="177" fontId="2" fillId="0" borderId="1" xfId="0" applyNumberFormat="1" applyFont="1" applyFill="1" applyBorder="1" applyAlignment="1">
      <alignment horizontal="center" vertical="center"/>
    </xf>
    <xf numFmtId="177" fontId="4" fillId="0" borderId="1" xfId="0" applyNumberFormat="1" applyFont="1" applyFill="1" applyBorder="1" applyAlignment="1">
      <alignment horizontal="center" vertical="center"/>
    </xf>
    <xf numFmtId="177" fontId="4" fillId="0" borderId="0" xfId="0" applyNumberFormat="1" applyFont="1" applyFill="1" applyAlignment="1">
      <alignment horizontal="center" vertical="center"/>
    </xf>
    <xf numFmtId="177" fontId="2" fillId="7" borderId="1" xfId="0" applyNumberFormat="1" applyFont="1" applyFill="1" applyBorder="1" applyAlignment="1">
      <alignment horizontal="center" vertical="center"/>
    </xf>
    <xf numFmtId="177" fontId="4" fillId="8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176" fontId="2" fillId="9" borderId="1" xfId="0" applyNumberFormat="1" applyFont="1" applyFill="1" applyBorder="1" applyAlignment="1">
      <alignment horizontal="center" vertical="center"/>
    </xf>
    <xf numFmtId="176" fontId="2" fillId="10" borderId="1" xfId="0" applyNumberFormat="1" applyFont="1" applyFill="1" applyBorder="1" applyAlignment="1">
      <alignment horizontal="center" vertical="center"/>
    </xf>
    <xf numFmtId="178" fontId="4" fillId="10" borderId="1" xfId="0" applyNumberFormat="1" applyFont="1" applyFill="1" applyBorder="1" applyAlignment="1">
      <alignment horizontal="center" vertical="center"/>
    </xf>
    <xf numFmtId="177" fontId="2" fillId="2" borderId="1" xfId="0" applyNumberFormat="1" applyFont="1" applyFill="1" applyBorder="1" applyAlignment="1">
      <alignment horizontal="center" vertical="center" wrapText="1"/>
    </xf>
    <xf numFmtId="176" fontId="2" fillId="7" borderId="1" xfId="0" applyNumberFormat="1" applyFont="1" applyFill="1" applyBorder="1" applyAlignment="1">
      <alignment horizontal="center" vertical="center"/>
    </xf>
    <xf numFmtId="177" fontId="4" fillId="9" borderId="1" xfId="0" applyNumberFormat="1" applyFont="1" applyFill="1" applyBorder="1" applyAlignment="1">
      <alignment horizontal="center" vertical="center"/>
    </xf>
    <xf numFmtId="177" fontId="2" fillId="9" borderId="1" xfId="0" applyNumberFormat="1" applyFont="1" applyFill="1" applyBorder="1" applyAlignment="1">
      <alignment horizontal="center" vertical="center"/>
    </xf>
    <xf numFmtId="178" fontId="4" fillId="9" borderId="1" xfId="0" applyNumberFormat="1" applyFont="1" applyFill="1" applyBorder="1" applyAlignment="1">
      <alignment horizontal="center" vertical="center"/>
    </xf>
    <xf numFmtId="178" fontId="4" fillId="8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10" fillId="11" borderId="1" xfId="0" applyFont="1" applyFill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9" fillId="11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11" borderId="1" xfId="0" applyFont="1" applyFill="1" applyBorder="1" applyAlignment="1">
      <alignment horizontal="center" vertical="center"/>
    </xf>
    <xf numFmtId="0" fontId="9" fillId="12" borderId="1" xfId="0" applyFont="1" applyFill="1" applyBorder="1" applyAlignment="1">
      <alignment horizontal="center" vertical="center"/>
    </xf>
    <xf numFmtId="0" fontId="5" fillId="12" borderId="1" xfId="0" applyFont="1" applyFill="1" applyBorder="1" applyAlignment="1">
      <alignment horizontal="center" vertical="center"/>
    </xf>
    <xf numFmtId="0" fontId="5" fillId="13" borderId="1" xfId="0" applyFont="1" applyFill="1" applyBorder="1" applyAlignment="1">
      <alignment horizontal="center" vertical="center"/>
    </xf>
    <xf numFmtId="0" fontId="9" fillId="14" borderId="1" xfId="0" applyFont="1" applyFill="1" applyBorder="1" applyAlignment="1">
      <alignment horizontal="center" vertical="center"/>
    </xf>
    <xf numFmtId="0" fontId="5" fillId="14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left" vertical="center"/>
    </xf>
    <xf numFmtId="0" fontId="9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8" fillId="12" borderId="1" xfId="0" applyFont="1" applyFill="1" applyBorder="1" applyAlignment="1">
      <alignment horizontal="center" vertical="center"/>
    </xf>
    <xf numFmtId="0" fontId="8" fillId="13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11" borderId="1" xfId="0" applyFont="1" applyFill="1" applyBorder="1" applyAlignment="1">
      <alignment horizontal="center" vertical="center"/>
    </xf>
    <xf numFmtId="177" fontId="4" fillId="7" borderId="1" xfId="0" applyNumberFormat="1" applyFont="1" applyFill="1" applyBorder="1" applyAlignment="1">
      <alignment horizontal="center" vertical="center"/>
    </xf>
    <xf numFmtId="177" fontId="4" fillId="3" borderId="1" xfId="0" applyNumberFormat="1" applyFont="1" applyFill="1" applyBorder="1" applyAlignment="1">
      <alignment horizontal="center" vertical="center"/>
    </xf>
    <xf numFmtId="177" fontId="4" fillId="2" borderId="1" xfId="0" applyNumberFormat="1" applyFont="1" applyFill="1" applyBorder="1" applyAlignment="1">
      <alignment horizontal="center" vertical="center"/>
    </xf>
    <xf numFmtId="0" fontId="9" fillId="16" borderId="2" xfId="0" applyFont="1" applyFill="1" applyBorder="1" applyAlignment="1">
      <alignment horizontal="center" vertical="center"/>
    </xf>
    <xf numFmtId="0" fontId="9" fillId="16" borderId="4" xfId="0" applyFont="1" applyFill="1" applyBorder="1" applyAlignment="1">
      <alignment horizontal="center" vertical="center"/>
    </xf>
    <xf numFmtId="0" fontId="9" fillId="16" borderId="3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0" fontId="9" fillId="15" borderId="2" xfId="0" applyFont="1" applyFill="1" applyBorder="1" applyAlignment="1">
      <alignment horizontal="center" vertical="center"/>
    </xf>
    <xf numFmtId="0" fontId="5" fillId="15" borderId="4" xfId="0" applyFont="1" applyFill="1" applyBorder="1" applyAlignment="1">
      <alignment horizontal="center" vertical="center"/>
    </xf>
    <xf numFmtId="0" fontId="5" fillId="15" borderId="3" xfId="0" applyFont="1" applyFill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39"/>
  <sheetViews>
    <sheetView tabSelected="1" zoomScale="145" zoomScaleNormal="145" workbookViewId="0">
      <pane ySplit="1" topLeftCell="A14" activePane="bottomLeft" state="frozen"/>
      <selection pane="bottomLeft" activeCell="H26" sqref="H26"/>
    </sheetView>
  </sheetViews>
  <sheetFormatPr defaultRowHeight="16.5"/>
  <cols>
    <col min="1" max="1" width="10.75" style="9" bestFit="1" customWidth="1"/>
    <col min="2" max="2" width="9.625" style="9" bestFit="1" customWidth="1"/>
    <col min="3" max="4" width="15.5" style="9" bestFit="1" customWidth="1"/>
    <col min="5" max="5" width="12.5" style="9" bestFit="1" customWidth="1"/>
    <col min="6" max="6" width="9.625" style="9" bestFit="1" customWidth="1"/>
    <col min="7" max="7" width="10.5" style="9" bestFit="1" customWidth="1"/>
    <col min="8" max="8" width="17.5" style="9" bestFit="1" customWidth="1"/>
    <col min="9" max="9" width="15.625" style="9" bestFit="1" customWidth="1"/>
    <col min="10" max="10" width="18.75" style="9" bestFit="1" customWidth="1"/>
    <col min="11" max="11" width="9" style="9"/>
    <col min="12" max="12" width="20.375" style="9" bestFit="1" customWidth="1"/>
    <col min="13" max="13" width="27.75" style="9" bestFit="1" customWidth="1"/>
    <col min="14" max="14" width="22.25" style="9" bestFit="1" customWidth="1"/>
    <col min="15" max="15" width="27.75" style="9" bestFit="1" customWidth="1"/>
    <col min="16" max="16384" width="9" style="9"/>
  </cols>
  <sheetData>
    <row r="1" spans="1:10" ht="42">
      <c r="A1" s="3" t="s">
        <v>0</v>
      </c>
      <c r="B1" s="3" t="s">
        <v>1</v>
      </c>
      <c r="C1" s="5" t="s">
        <v>9</v>
      </c>
      <c r="D1" s="5" t="s">
        <v>10</v>
      </c>
      <c r="E1" s="8" t="s">
        <v>17</v>
      </c>
      <c r="F1" s="5" t="s">
        <v>11</v>
      </c>
      <c r="G1" s="22" t="s">
        <v>12</v>
      </c>
      <c r="H1" s="4" t="s">
        <v>14</v>
      </c>
      <c r="I1" s="7" t="s">
        <v>16</v>
      </c>
      <c r="J1" s="4" t="s">
        <v>13</v>
      </c>
    </row>
    <row r="2" spans="1:10" s="11" customFormat="1" ht="21">
      <c r="A2" s="1">
        <v>45717</v>
      </c>
      <c r="B2" s="1" t="s">
        <v>5</v>
      </c>
      <c r="C2" s="16">
        <v>75.44</v>
      </c>
      <c r="D2" s="62">
        <v>4.9400000000000004</v>
      </c>
      <c r="E2" s="16">
        <v>4.16</v>
      </c>
      <c r="F2" s="16">
        <v>2.7</v>
      </c>
      <c r="G2" s="21">
        <f t="shared" ref="G2:G14" si="0">SUM(C2:F2)</f>
        <v>87.24</v>
      </c>
      <c r="H2" s="20">
        <v>16.64</v>
      </c>
      <c r="I2" s="20">
        <f t="shared" ref="I2:I19" si="1">SUM(D2:F2)</f>
        <v>11.8</v>
      </c>
      <c r="J2" s="20">
        <f t="shared" ref="J2:J19" si="2">SUM(H2-I2)/2</f>
        <v>2.42</v>
      </c>
    </row>
    <row r="3" spans="1:10" s="12" customFormat="1" ht="21">
      <c r="A3" s="1">
        <v>45718</v>
      </c>
      <c r="B3" s="6" t="s">
        <v>6</v>
      </c>
      <c r="C3" s="18">
        <v>0</v>
      </c>
      <c r="D3" s="63">
        <v>5.61</v>
      </c>
      <c r="E3" s="18">
        <v>0</v>
      </c>
      <c r="F3" s="19">
        <v>0</v>
      </c>
      <c r="G3" s="21">
        <f t="shared" si="0"/>
        <v>5.61</v>
      </c>
      <c r="H3" s="18">
        <v>5.61</v>
      </c>
      <c r="I3" s="17">
        <f t="shared" si="1"/>
        <v>5.61</v>
      </c>
      <c r="J3" s="17">
        <f t="shared" si="2"/>
        <v>0</v>
      </c>
    </row>
    <row r="4" spans="1:10" s="10" customFormat="1" ht="21">
      <c r="A4" s="23" t="s">
        <v>15</v>
      </c>
      <c r="B4" s="23"/>
      <c r="C4" s="30">
        <f t="shared" ref="C4:J4" si="3">SUM(C2:C3)</f>
        <v>75.44</v>
      </c>
      <c r="D4" s="30">
        <f t="shared" si="3"/>
        <v>10.55</v>
      </c>
      <c r="E4" s="30">
        <f t="shared" si="3"/>
        <v>4.16</v>
      </c>
      <c r="F4" s="30">
        <f t="shared" si="3"/>
        <v>2.7</v>
      </c>
      <c r="G4" s="31">
        <f t="shared" si="3"/>
        <v>92.85</v>
      </c>
      <c r="H4" s="30">
        <f t="shared" si="3"/>
        <v>22.25</v>
      </c>
      <c r="I4" s="30">
        <f t="shared" si="3"/>
        <v>17.41</v>
      </c>
      <c r="J4" s="30">
        <f t="shared" si="3"/>
        <v>2.42</v>
      </c>
    </row>
    <row r="5" spans="1:10" ht="21">
      <c r="A5" s="1">
        <v>45719</v>
      </c>
      <c r="B5" s="1" t="s">
        <v>7</v>
      </c>
      <c r="C5" s="14">
        <v>120.47</v>
      </c>
      <c r="D5" s="14">
        <v>4.32</v>
      </c>
      <c r="E5" s="14">
        <v>15.22</v>
      </c>
      <c r="F5" s="14">
        <v>3.35</v>
      </c>
      <c r="G5" s="21">
        <f t="shared" si="0"/>
        <v>143.35999999999999</v>
      </c>
      <c r="H5" s="14">
        <v>49.86</v>
      </c>
      <c r="I5" s="17">
        <f t="shared" si="1"/>
        <v>22.89</v>
      </c>
      <c r="J5" s="17">
        <f t="shared" si="2"/>
        <v>13.484999999999999</v>
      </c>
    </row>
    <row r="6" spans="1:10" ht="21">
      <c r="A6" s="1">
        <v>45720</v>
      </c>
      <c r="B6" s="1" t="s">
        <v>8</v>
      </c>
      <c r="C6" s="14">
        <v>49.78</v>
      </c>
      <c r="D6" s="14">
        <v>4.9400000000000004</v>
      </c>
      <c r="E6" s="14">
        <v>1.45</v>
      </c>
      <c r="F6" s="14">
        <v>1.54</v>
      </c>
      <c r="G6" s="21">
        <f t="shared" si="0"/>
        <v>57.71</v>
      </c>
      <c r="H6" s="14">
        <v>24.74</v>
      </c>
      <c r="I6" s="17">
        <f t="shared" si="1"/>
        <v>7.9300000000000006</v>
      </c>
      <c r="J6" s="17">
        <f t="shared" si="2"/>
        <v>8.4049999999999994</v>
      </c>
    </row>
    <row r="7" spans="1:10" s="11" customFormat="1" ht="21">
      <c r="A7" s="1">
        <v>45721</v>
      </c>
      <c r="B7" s="2" t="s">
        <v>2</v>
      </c>
      <c r="C7" s="16">
        <v>0</v>
      </c>
      <c r="D7" s="15">
        <v>5.22</v>
      </c>
      <c r="E7" s="16">
        <v>0</v>
      </c>
      <c r="F7" s="16">
        <v>0</v>
      </c>
      <c r="G7" s="21">
        <f t="shared" si="0"/>
        <v>5.22</v>
      </c>
      <c r="H7" s="20">
        <v>12.72</v>
      </c>
      <c r="I7" s="20">
        <f t="shared" si="1"/>
        <v>5.22</v>
      </c>
      <c r="J7" s="20">
        <f t="shared" si="2"/>
        <v>3.7500000000000004</v>
      </c>
    </row>
    <row r="8" spans="1:10" ht="21">
      <c r="A8" s="1">
        <v>45722</v>
      </c>
      <c r="B8" s="1" t="s">
        <v>3</v>
      </c>
      <c r="C8" s="14">
        <v>153.04</v>
      </c>
      <c r="D8" s="14">
        <v>5.05</v>
      </c>
      <c r="E8" s="14">
        <v>32.68</v>
      </c>
      <c r="F8" s="14">
        <v>2.2400000000000002</v>
      </c>
      <c r="G8" s="21">
        <f t="shared" si="0"/>
        <v>193.01000000000002</v>
      </c>
      <c r="H8" s="14">
        <v>58.84</v>
      </c>
      <c r="I8" s="17">
        <f t="shared" si="1"/>
        <v>39.97</v>
      </c>
      <c r="J8" s="17">
        <f t="shared" si="2"/>
        <v>9.4350000000000023</v>
      </c>
    </row>
    <row r="9" spans="1:10" ht="21">
      <c r="A9" s="1">
        <v>45723</v>
      </c>
      <c r="B9" s="1" t="s">
        <v>4</v>
      </c>
      <c r="C9" s="14">
        <v>86.91</v>
      </c>
      <c r="D9" s="14">
        <v>4.46</v>
      </c>
      <c r="E9" s="14">
        <v>15.77</v>
      </c>
      <c r="F9" s="14">
        <v>1.91</v>
      </c>
      <c r="G9" s="21">
        <f t="shared" si="0"/>
        <v>109.04999999999998</v>
      </c>
      <c r="H9" s="14">
        <v>29.25</v>
      </c>
      <c r="I9" s="17">
        <f t="shared" si="1"/>
        <v>22.14</v>
      </c>
      <c r="J9" s="17">
        <f t="shared" si="2"/>
        <v>3.5549999999999997</v>
      </c>
    </row>
    <row r="10" spans="1:10" ht="21">
      <c r="A10" s="1">
        <v>45724</v>
      </c>
      <c r="B10" s="1" t="s">
        <v>5</v>
      </c>
      <c r="C10" s="14">
        <v>101.49</v>
      </c>
      <c r="D10" s="14">
        <v>5.29</v>
      </c>
      <c r="E10" s="14">
        <v>19.04</v>
      </c>
      <c r="F10" s="14">
        <v>5.93</v>
      </c>
      <c r="G10" s="21">
        <f t="shared" si="0"/>
        <v>131.75</v>
      </c>
      <c r="H10" s="14">
        <v>39.9</v>
      </c>
      <c r="I10" s="17">
        <f t="shared" si="1"/>
        <v>30.259999999999998</v>
      </c>
      <c r="J10" s="17">
        <f t="shared" si="2"/>
        <v>4.82</v>
      </c>
    </row>
    <row r="11" spans="1:10" s="10" customFormat="1" ht="21">
      <c r="A11" s="1">
        <v>45725</v>
      </c>
      <c r="B11" s="6" t="s">
        <v>6</v>
      </c>
      <c r="C11" s="17">
        <v>0</v>
      </c>
      <c r="D11" s="26">
        <v>5.9</v>
      </c>
      <c r="E11" s="17">
        <v>0</v>
      </c>
      <c r="F11" s="17">
        <v>0</v>
      </c>
      <c r="G11" s="21">
        <f t="shared" si="0"/>
        <v>5.9</v>
      </c>
      <c r="H11" s="17">
        <v>5.9</v>
      </c>
      <c r="I11" s="17">
        <f t="shared" si="1"/>
        <v>5.9</v>
      </c>
      <c r="J11" s="17">
        <f t="shared" si="2"/>
        <v>0</v>
      </c>
    </row>
    <row r="12" spans="1:10" s="10" customFormat="1" ht="21">
      <c r="A12" s="23" t="s">
        <v>15</v>
      </c>
      <c r="B12" s="23"/>
      <c r="C12" s="30">
        <f>SUM(C5:C11)</f>
        <v>511.68999999999994</v>
      </c>
      <c r="D12" s="30">
        <f t="shared" ref="D12:J12" si="4">SUM(D5:D11)</f>
        <v>35.18</v>
      </c>
      <c r="E12" s="30">
        <f t="shared" si="4"/>
        <v>84.16</v>
      </c>
      <c r="F12" s="30">
        <f t="shared" si="4"/>
        <v>14.97</v>
      </c>
      <c r="G12" s="21">
        <f>SUM(G5:G11)</f>
        <v>646</v>
      </c>
      <c r="H12" s="30">
        <f>SUM(H5:H11)</f>
        <v>221.21</v>
      </c>
      <c r="I12" s="30">
        <f t="shared" si="4"/>
        <v>134.31</v>
      </c>
      <c r="J12" s="30">
        <f t="shared" si="4"/>
        <v>43.45</v>
      </c>
    </row>
    <row r="13" spans="1:10" s="13" customFormat="1" ht="21">
      <c r="A13" s="1">
        <v>45726</v>
      </c>
      <c r="B13" s="1" t="s">
        <v>7</v>
      </c>
      <c r="C13" s="17">
        <v>134.07</v>
      </c>
      <c r="D13" s="17">
        <v>4.28</v>
      </c>
      <c r="E13" s="17">
        <v>36.83</v>
      </c>
      <c r="F13" s="17">
        <v>3.24</v>
      </c>
      <c r="G13" s="21">
        <f t="shared" si="0"/>
        <v>178.42000000000002</v>
      </c>
      <c r="H13" s="17">
        <v>65.03</v>
      </c>
      <c r="I13" s="17">
        <f t="shared" si="1"/>
        <v>44.35</v>
      </c>
      <c r="J13" s="17">
        <f t="shared" si="2"/>
        <v>10.34</v>
      </c>
    </row>
    <row r="14" spans="1:10" s="13" customFormat="1" ht="21">
      <c r="A14" s="1">
        <v>45727</v>
      </c>
      <c r="B14" s="1" t="s">
        <v>8</v>
      </c>
      <c r="C14" s="17">
        <v>98.02</v>
      </c>
      <c r="D14" s="17">
        <v>4.62</v>
      </c>
      <c r="E14" s="17">
        <v>35.409999999999997</v>
      </c>
      <c r="F14" s="17">
        <v>2.02</v>
      </c>
      <c r="G14" s="21">
        <f t="shared" si="0"/>
        <v>140.07000000000002</v>
      </c>
      <c r="H14" s="17">
        <v>55.65</v>
      </c>
      <c r="I14" s="17">
        <f t="shared" si="1"/>
        <v>42.05</v>
      </c>
      <c r="J14" s="17">
        <f t="shared" si="2"/>
        <v>6.8000000000000007</v>
      </c>
    </row>
    <row r="15" spans="1:10" s="13" customFormat="1" ht="21">
      <c r="A15" s="1">
        <v>45728</v>
      </c>
      <c r="B15" s="27" t="s">
        <v>2</v>
      </c>
      <c r="C15" s="20">
        <v>0</v>
      </c>
      <c r="D15" s="15">
        <v>5.83</v>
      </c>
      <c r="E15" s="20">
        <v>0</v>
      </c>
      <c r="F15" s="20">
        <v>0</v>
      </c>
      <c r="G15" s="21">
        <f t="shared" ref="G15:G37" si="5">SUM(C15:F15)</f>
        <v>5.83</v>
      </c>
      <c r="H15" s="20">
        <v>13.8</v>
      </c>
      <c r="I15" s="20">
        <f t="shared" si="1"/>
        <v>5.83</v>
      </c>
      <c r="J15" s="20">
        <f t="shared" si="2"/>
        <v>3.9850000000000003</v>
      </c>
    </row>
    <row r="16" spans="1:10" s="13" customFormat="1" ht="21">
      <c r="A16" s="1">
        <v>45729</v>
      </c>
      <c r="B16" s="1" t="s">
        <v>3</v>
      </c>
      <c r="C16" s="17">
        <v>118.84</v>
      </c>
      <c r="D16" s="17">
        <v>4.53</v>
      </c>
      <c r="E16" s="17">
        <v>29.78</v>
      </c>
      <c r="F16" s="17">
        <v>1.85</v>
      </c>
      <c r="G16" s="21">
        <f t="shared" si="5"/>
        <v>155</v>
      </c>
      <c r="H16" s="17">
        <v>53.78</v>
      </c>
      <c r="I16" s="17">
        <f t="shared" si="1"/>
        <v>36.160000000000004</v>
      </c>
      <c r="J16" s="17">
        <f t="shared" si="2"/>
        <v>8.8099999999999987</v>
      </c>
    </row>
    <row r="17" spans="1:10" s="13" customFormat="1" ht="21">
      <c r="A17" s="1">
        <v>45730</v>
      </c>
      <c r="B17" s="1" t="s">
        <v>4</v>
      </c>
      <c r="C17" s="17">
        <v>47.82</v>
      </c>
      <c r="D17" s="17">
        <v>4.17</v>
      </c>
      <c r="E17" s="17">
        <v>1.56</v>
      </c>
      <c r="F17" s="17">
        <v>1.31</v>
      </c>
      <c r="G17" s="21">
        <f t="shared" si="5"/>
        <v>54.860000000000007</v>
      </c>
      <c r="H17" s="17">
        <v>18.649999999999999</v>
      </c>
      <c r="I17" s="17">
        <f t="shared" si="1"/>
        <v>7.0400000000000009</v>
      </c>
      <c r="J17" s="17">
        <f t="shared" si="2"/>
        <v>5.8049999999999988</v>
      </c>
    </row>
    <row r="18" spans="1:10" s="13" customFormat="1" ht="21">
      <c r="A18" s="1">
        <v>45731</v>
      </c>
      <c r="B18" s="1" t="s">
        <v>5</v>
      </c>
      <c r="C18" s="17">
        <v>68.59</v>
      </c>
      <c r="D18" s="17">
        <v>4.41</v>
      </c>
      <c r="E18" s="17">
        <v>4.55</v>
      </c>
      <c r="F18" s="17">
        <v>1.78</v>
      </c>
      <c r="G18" s="21">
        <f t="shared" si="5"/>
        <v>79.33</v>
      </c>
      <c r="H18" s="17">
        <v>12.12</v>
      </c>
      <c r="I18" s="17">
        <f t="shared" si="1"/>
        <v>10.74</v>
      </c>
      <c r="J18" s="17">
        <f t="shared" si="2"/>
        <v>0.6899999999999995</v>
      </c>
    </row>
    <row r="19" spans="1:10" s="13" customFormat="1" ht="21">
      <c r="A19" s="1">
        <v>45732</v>
      </c>
      <c r="B19" s="6" t="s">
        <v>6</v>
      </c>
      <c r="C19" s="17">
        <v>0</v>
      </c>
      <c r="D19" s="15">
        <v>5.87</v>
      </c>
      <c r="E19" s="17">
        <v>0</v>
      </c>
      <c r="F19" s="17">
        <v>0</v>
      </c>
      <c r="G19" s="21">
        <f t="shared" si="5"/>
        <v>5.87</v>
      </c>
      <c r="H19" s="17">
        <v>5.87</v>
      </c>
      <c r="I19" s="17">
        <f t="shared" si="1"/>
        <v>5.87</v>
      </c>
      <c r="J19" s="17">
        <f t="shared" si="2"/>
        <v>0</v>
      </c>
    </row>
    <row r="20" spans="1:10" s="10" customFormat="1" ht="21">
      <c r="A20" s="23" t="s">
        <v>15</v>
      </c>
      <c r="B20" s="23"/>
      <c r="C20" s="30">
        <f t="shared" ref="C20:J20" si="6">SUM(C13:C19)</f>
        <v>467.33999999999992</v>
      </c>
      <c r="D20" s="30">
        <f t="shared" si="6"/>
        <v>33.71</v>
      </c>
      <c r="E20" s="30">
        <f t="shared" si="6"/>
        <v>108.13</v>
      </c>
      <c r="F20" s="30">
        <f t="shared" si="6"/>
        <v>10.199999999999999</v>
      </c>
      <c r="G20" s="21">
        <f t="shared" si="6"/>
        <v>619.38</v>
      </c>
      <c r="H20" s="30">
        <f t="shared" si="6"/>
        <v>224.90000000000003</v>
      </c>
      <c r="I20" s="30">
        <f t="shared" si="6"/>
        <v>152.04000000000002</v>
      </c>
      <c r="J20" s="30">
        <f t="shared" si="6"/>
        <v>36.429999999999993</v>
      </c>
    </row>
    <row r="21" spans="1:10" s="10" customFormat="1" ht="21">
      <c r="A21" s="1">
        <v>45733</v>
      </c>
      <c r="B21" s="1" t="s">
        <v>7</v>
      </c>
      <c r="C21" s="17">
        <v>104.18</v>
      </c>
      <c r="D21" s="17">
        <v>4.42</v>
      </c>
      <c r="E21" s="17">
        <v>13.64</v>
      </c>
      <c r="F21" s="17">
        <v>1.62</v>
      </c>
      <c r="G21" s="21">
        <f t="shared" si="5"/>
        <v>123.86000000000001</v>
      </c>
      <c r="H21" s="17">
        <v>35.21</v>
      </c>
      <c r="I21" s="17">
        <f t="shared" ref="I21:I37" si="7">SUM(D21:F21)</f>
        <v>19.680000000000003</v>
      </c>
      <c r="J21" s="17">
        <f t="shared" ref="J21:J37" si="8">SUM(H21-I21)/2</f>
        <v>7.7649999999999988</v>
      </c>
    </row>
    <row r="22" spans="1:10" s="10" customFormat="1" ht="21">
      <c r="A22" s="1">
        <v>45734</v>
      </c>
      <c r="B22" s="1" t="s">
        <v>8</v>
      </c>
      <c r="C22" s="17">
        <v>54.79</v>
      </c>
      <c r="D22" s="17">
        <v>4.21</v>
      </c>
      <c r="E22" s="17">
        <v>2.77</v>
      </c>
      <c r="F22" s="17">
        <v>2.5</v>
      </c>
      <c r="G22" s="21">
        <f t="shared" si="5"/>
        <v>64.27000000000001</v>
      </c>
      <c r="H22" s="17">
        <v>33.5</v>
      </c>
      <c r="I22" s="17">
        <f t="shared" si="7"/>
        <v>9.48</v>
      </c>
      <c r="J22" s="17">
        <f t="shared" si="8"/>
        <v>12.01</v>
      </c>
    </row>
    <row r="23" spans="1:10" s="10" customFormat="1" ht="21">
      <c r="A23" s="1">
        <v>45735</v>
      </c>
      <c r="B23" s="27" t="s">
        <v>2</v>
      </c>
      <c r="C23" s="20">
        <v>0</v>
      </c>
      <c r="D23" s="15">
        <v>5.57</v>
      </c>
      <c r="E23" s="20">
        <v>0</v>
      </c>
      <c r="F23" s="20">
        <v>0</v>
      </c>
      <c r="G23" s="21">
        <f t="shared" si="5"/>
        <v>5.57</v>
      </c>
      <c r="H23" s="20">
        <v>15.71</v>
      </c>
      <c r="I23" s="20">
        <f t="shared" si="7"/>
        <v>5.57</v>
      </c>
      <c r="J23" s="20">
        <f t="shared" si="8"/>
        <v>5.07</v>
      </c>
    </row>
    <row r="24" spans="1:10" s="10" customFormat="1" ht="21">
      <c r="A24" s="1">
        <v>45736</v>
      </c>
      <c r="B24" s="1" t="s">
        <v>3</v>
      </c>
      <c r="C24" s="17">
        <v>108.36</v>
      </c>
      <c r="D24" s="17">
        <v>4.91</v>
      </c>
      <c r="E24" s="17">
        <v>11.17</v>
      </c>
      <c r="F24" s="17">
        <v>2.0099999999999998</v>
      </c>
      <c r="G24" s="21">
        <f t="shared" si="5"/>
        <v>126.45</v>
      </c>
      <c r="H24" s="17">
        <v>39.71</v>
      </c>
      <c r="I24" s="17">
        <f t="shared" si="7"/>
        <v>18.089999999999996</v>
      </c>
      <c r="J24" s="17">
        <f t="shared" si="8"/>
        <v>10.810000000000002</v>
      </c>
    </row>
    <row r="25" spans="1:10" s="10" customFormat="1" ht="21">
      <c r="A25" s="1">
        <v>45737</v>
      </c>
      <c r="B25" s="1" t="s">
        <v>4</v>
      </c>
      <c r="C25" s="17">
        <v>55.15</v>
      </c>
      <c r="D25" s="17">
        <v>4.4400000000000004</v>
      </c>
      <c r="E25" s="17">
        <v>1.4</v>
      </c>
      <c r="F25" s="17">
        <v>1.49</v>
      </c>
      <c r="G25" s="21">
        <f t="shared" si="5"/>
        <v>62.48</v>
      </c>
      <c r="H25" s="17">
        <v>22.93</v>
      </c>
      <c r="I25" s="17">
        <f t="shared" si="7"/>
        <v>7.33</v>
      </c>
      <c r="J25" s="17">
        <f t="shared" si="8"/>
        <v>7.8</v>
      </c>
    </row>
    <row r="26" spans="1:10" s="10" customFormat="1" ht="21">
      <c r="A26" s="1">
        <v>45738</v>
      </c>
      <c r="B26" s="1" t="s">
        <v>5</v>
      </c>
      <c r="C26" s="17"/>
      <c r="D26" s="17"/>
      <c r="E26" s="17"/>
      <c r="F26" s="17"/>
      <c r="G26" s="21">
        <f t="shared" si="5"/>
        <v>0</v>
      </c>
      <c r="H26" s="17"/>
      <c r="I26" s="17">
        <f t="shared" si="7"/>
        <v>0</v>
      </c>
      <c r="J26" s="17">
        <f t="shared" si="8"/>
        <v>0</v>
      </c>
    </row>
    <row r="27" spans="1:10" s="10" customFormat="1" ht="21">
      <c r="A27" s="1">
        <v>45739</v>
      </c>
      <c r="B27" s="6" t="s">
        <v>6</v>
      </c>
      <c r="C27" s="17"/>
      <c r="D27" s="17"/>
      <c r="E27" s="17"/>
      <c r="F27" s="17"/>
      <c r="G27" s="21">
        <f t="shared" si="5"/>
        <v>0</v>
      </c>
      <c r="H27" s="17"/>
      <c r="I27" s="17">
        <f t="shared" si="7"/>
        <v>0</v>
      </c>
      <c r="J27" s="17">
        <f t="shared" si="8"/>
        <v>0</v>
      </c>
    </row>
    <row r="28" spans="1:10" s="10" customFormat="1" ht="21">
      <c r="A28" s="23" t="s">
        <v>15</v>
      </c>
      <c r="B28" s="23"/>
      <c r="C28" s="30">
        <f t="shared" ref="C28:J28" si="9">SUM(C21:C27)</f>
        <v>322.47999999999996</v>
      </c>
      <c r="D28" s="30">
        <f t="shared" si="9"/>
        <v>23.55</v>
      </c>
      <c r="E28" s="30">
        <f t="shared" si="9"/>
        <v>28.979999999999997</v>
      </c>
      <c r="F28" s="30">
        <f t="shared" si="9"/>
        <v>7.62</v>
      </c>
      <c r="G28" s="21">
        <f t="shared" si="9"/>
        <v>382.63000000000005</v>
      </c>
      <c r="H28" s="30">
        <f t="shared" si="9"/>
        <v>147.06000000000003</v>
      </c>
      <c r="I28" s="30">
        <f t="shared" si="9"/>
        <v>60.15</v>
      </c>
      <c r="J28" s="30">
        <f t="shared" si="9"/>
        <v>43.454999999999998</v>
      </c>
    </row>
    <row r="29" spans="1:10" s="10" customFormat="1" ht="21">
      <c r="A29" s="1">
        <v>45740</v>
      </c>
      <c r="B29" s="1" t="s">
        <v>7</v>
      </c>
      <c r="C29" s="17"/>
      <c r="D29" s="17"/>
      <c r="E29" s="17"/>
      <c r="F29" s="17"/>
      <c r="G29" s="21">
        <f t="shared" si="5"/>
        <v>0</v>
      </c>
      <c r="H29" s="17"/>
      <c r="I29" s="17">
        <f t="shared" si="7"/>
        <v>0</v>
      </c>
      <c r="J29" s="17">
        <f t="shared" si="8"/>
        <v>0</v>
      </c>
    </row>
    <row r="30" spans="1:10" s="10" customFormat="1" ht="21">
      <c r="A30" s="1">
        <v>45741</v>
      </c>
      <c r="B30" s="1" t="s">
        <v>8</v>
      </c>
      <c r="C30" s="17"/>
      <c r="D30" s="17"/>
      <c r="E30" s="17"/>
      <c r="F30" s="17"/>
      <c r="G30" s="21">
        <f t="shared" si="5"/>
        <v>0</v>
      </c>
      <c r="H30" s="17"/>
      <c r="I30" s="17">
        <f t="shared" si="7"/>
        <v>0</v>
      </c>
      <c r="J30" s="17">
        <f t="shared" si="8"/>
        <v>0</v>
      </c>
    </row>
    <row r="31" spans="1:10" s="10" customFormat="1" ht="21">
      <c r="A31" s="27">
        <v>45742</v>
      </c>
      <c r="B31" s="27" t="s">
        <v>2</v>
      </c>
      <c r="C31" s="20"/>
      <c r="D31" s="15"/>
      <c r="E31" s="20"/>
      <c r="F31" s="20"/>
      <c r="G31" s="61">
        <f t="shared" si="5"/>
        <v>0</v>
      </c>
      <c r="H31" s="20"/>
      <c r="I31" s="20">
        <f t="shared" si="7"/>
        <v>0</v>
      </c>
      <c r="J31" s="20">
        <f t="shared" si="8"/>
        <v>0</v>
      </c>
    </row>
    <row r="32" spans="1:10" s="10" customFormat="1" ht="21">
      <c r="A32" s="1">
        <v>45743</v>
      </c>
      <c r="B32" s="1" t="s">
        <v>3</v>
      </c>
      <c r="C32" s="17"/>
      <c r="D32" s="17"/>
      <c r="E32" s="17"/>
      <c r="F32" s="17"/>
      <c r="G32" s="21">
        <f t="shared" si="5"/>
        <v>0</v>
      </c>
      <c r="H32" s="17"/>
      <c r="I32" s="17">
        <f t="shared" si="7"/>
        <v>0</v>
      </c>
      <c r="J32" s="17">
        <f t="shared" si="8"/>
        <v>0</v>
      </c>
    </row>
    <row r="33" spans="1:10" s="10" customFormat="1" ht="21">
      <c r="A33" s="1">
        <v>45744</v>
      </c>
      <c r="B33" s="1" t="s">
        <v>4</v>
      </c>
      <c r="C33" s="17"/>
      <c r="D33" s="17"/>
      <c r="E33" s="17"/>
      <c r="F33" s="17"/>
      <c r="G33" s="21">
        <f t="shared" si="5"/>
        <v>0</v>
      </c>
      <c r="H33" s="17"/>
      <c r="I33" s="17">
        <f t="shared" si="7"/>
        <v>0</v>
      </c>
      <c r="J33" s="17">
        <f t="shared" si="8"/>
        <v>0</v>
      </c>
    </row>
    <row r="34" spans="1:10" s="10" customFormat="1" ht="21">
      <c r="A34" s="1">
        <v>45745</v>
      </c>
      <c r="B34" s="1" t="s">
        <v>5</v>
      </c>
      <c r="C34" s="17"/>
      <c r="D34" s="17"/>
      <c r="E34" s="17"/>
      <c r="F34" s="17"/>
      <c r="G34" s="21">
        <f t="shared" si="5"/>
        <v>0</v>
      </c>
      <c r="H34" s="17"/>
      <c r="I34" s="17">
        <f t="shared" si="7"/>
        <v>0</v>
      </c>
      <c r="J34" s="17">
        <f t="shared" si="8"/>
        <v>0</v>
      </c>
    </row>
    <row r="35" spans="1:10" s="10" customFormat="1" ht="21">
      <c r="A35" s="1">
        <v>45746</v>
      </c>
      <c r="B35" s="1" t="s">
        <v>6</v>
      </c>
      <c r="C35" s="17"/>
      <c r="D35" s="17"/>
      <c r="E35" s="17"/>
      <c r="F35" s="17"/>
      <c r="G35" s="21">
        <f t="shared" si="5"/>
        <v>0</v>
      </c>
      <c r="H35" s="17"/>
      <c r="I35" s="17">
        <f t="shared" si="7"/>
        <v>0</v>
      </c>
      <c r="J35" s="17">
        <f t="shared" si="8"/>
        <v>0</v>
      </c>
    </row>
    <row r="36" spans="1:10" s="10" customFormat="1" ht="21">
      <c r="A36" s="23" t="s">
        <v>15</v>
      </c>
      <c r="B36" s="23"/>
      <c r="C36" s="28">
        <f t="shared" ref="C36:H36" si="10">SUM(C18:C35)</f>
        <v>1180.8899999999999</v>
      </c>
      <c r="D36" s="28">
        <f t="shared" si="10"/>
        <v>91.09</v>
      </c>
      <c r="E36" s="28">
        <f t="shared" si="10"/>
        <v>170.64</v>
      </c>
      <c r="F36" s="28">
        <f t="shared" si="10"/>
        <v>27.22</v>
      </c>
      <c r="G36" s="28">
        <f t="shared" si="10"/>
        <v>1469.8400000000001</v>
      </c>
      <c r="H36" s="28">
        <f t="shared" si="10"/>
        <v>537.01</v>
      </c>
      <c r="I36" s="29">
        <f>SUM(D36:F36)</f>
        <v>288.95000000000005</v>
      </c>
      <c r="J36" s="29">
        <f>SUM(H36-I36)/2</f>
        <v>124.02999999999997</v>
      </c>
    </row>
    <row r="37" spans="1:10" s="10" customFormat="1" ht="21">
      <c r="A37" s="1">
        <v>45747</v>
      </c>
      <c r="B37" s="1" t="s">
        <v>7</v>
      </c>
      <c r="C37" s="17"/>
      <c r="D37" s="17"/>
      <c r="E37" s="17"/>
      <c r="F37" s="17"/>
      <c r="G37" s="21">
        <f t="shared" si="5"/>
        <v>0</v>
      </c>
      <c r="H37" s="17"/>
      <c r="I37" s="17">
        <f t="shared" si="7"/>
        <v>0</v>
      </c>
      <c r="J37" s="17">
        <f t="shared" si="8"/>
        <v>0</v>
      </c>
    </row>
    <row r="38" spans="1:10" s="10" customFormat="1" ht="21">
      <c r="A38" s="23" t="s">
        <v>15</v>
      </c>
      <c r="B38" s="23"/>
      <c r="C38" s="28">
        <f t="shared" ref="C38:H38" si="11">SUM(C21:C37)</f>
        <v>1825.85</v>
      </c>
      <c r="D38" s="28">
        <f t="shared" si="11"/>
        <v>138.19</v>
      </c>
      <c r="E38" s="28">
        <f t="shared" si="11"/>
        <v>228.59999999999997</v>
      </c>
      <c r="F38" s="28">
        <f t="shared" si="11"/>
        <v>42.46</v>
      </c>
      <c r="G38" s="28">
        <f t="shared" si="11"/>
        <v>2235.1000000000004</v>
      </c>
      <c r="H38" s="28">
        <f t="shared" si="11"/>
        <v>831.13000000000011</v>
      </c>
      <c r="I38" s="29">
        <f>SUM(D38:F38)</f>
        <v>409.24999999999994</v>
      </c>
      <c r="J38" s="29">
        <f>SUM(H38-I38)/2</f>
        <v>210.94000000000008</v>
      </c>
    </row>
    <row r="39" spans="1:10" ht="21">
      <c r="A39" s="24" t="s">
        <v>18</v>
      </c>
      <c r="B39" s="24"/>
      <c r="C39" s="25">
        <f t="shared" ref="C39:J39" si="12">SUM(C4+C12+C20+C28+C38)</f>
        <v>3202.7999999999997</v>
      </c>
      <c r="D39" s="25">
        <f t="shared" si="12"/>
        <v>241.18</v>
      </c>
      <c r="E39" s="25">
        <f t="shared" si="12"/>
        <v>454.03</v>
      </c>
      <c r="F39" s="25">
        <f t="shared" si="12"/>
        <v>77.95</v>
      </c>
      <c r="G39" s="25">
        <f t="shared" si="12"/>
        <v>3975.9600000000005</v>
      </c>
      <c r="H39" s="25">
        <f t="shared" si="12"/>
        <v>1446.5500000000002</v>
      </c>
      <c r="I39" s="25">
        <f t="shared" si="12"/>
        <v>773.15999999999985</v>
      </c>
      <c r="J39" s="25">
        <f t="shared" si="12"/>
        <v>336.69500000000005</v>
      </c>
    </row>
  </sheetData>
  <phoneticPr fontId="1" type="noConversion"/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21"/>
  <sheetViews>
    <sheetView workbookViewId="0">
      <selection activeCell="A27" sqref="A27"/>
    </sheetView>
  </sheetViews>
  <sheetFormatPr defaultRowHeight="16.5"/>
  <cols>
    <col min="1" max="1" width="18.25" bestFit="1" customWidth="1"/>
    <col min="2" max="2" width="24.75" bestFit="1" customWidth="1"/>
    <col min="3" max="3" width="20.125" bestFit="1" customWidth="1"/>
    <col min="4" max="4" width="25.25" bestFit="1" customWidth="1"/>
  </cols>
  <sheetData>
    <row r="1" spans="1:4" ht="25.5">
      <c r="A1" s="67" t="s">
        <v>44</v>
      </c>
      <c r="B1" s="68"/>
      <c r="C1" s="68"/>
      <c r="D1" s="69"/>
    </row>
    <row r="2" spans="1:4" ht="27.75">
      <c r="A2" s="36" t="s">
        <v>19</v>
      </c>
      <c r="B2" s="37" t="s">
        <v>36</v>
      </c>
      <c r="C2" s="36" t="s">
        <v>20</v>
      </c>
      <c r="D2" s="32"/>
    </row>
    <row r="3" spans="1:4" ht="25.5">
      <c r="A3" s="45" t="s">
        <v>25</v>
      </c>
      <c r="B3" s="38" t="s">
        <v>37</v>
      </c>
      <c r="C3" s="48" t="s">
        <v>21</v>
      </c>
      <c r="D3" s="39" t="s">
        <v>38</v>
      </c>
    </row>
    <row r="4" spans="1:4" ht="25.5">
      <c r="A4" s="46" t="s">
        <v>26</v>
      </c>
      <c r="B4" s="55" t="s">
        <v>53</v>
      </c>
      <c r="C4" s="49" t="s">
        <v>22</v>
      </c>
      <c r="D4" s="40" t="s">
        <v>53</v>
      </c>
    </row>
    <row r="5" spans="1:4" ht="25.5">
      <c r="A5" s="47" t="s">
        <v>27</v>
      </c>
      <c r="B5" s="35"/>
      <c r="C5" s="44" t="s">
        <v>23</v>
      </c>
      <c r="D5" s="41" t="s">
        <v>39</v>
      </c>
    </row>
    <row r="6" spans="1:4" ht="25.5">
      <c r="A6" s="47" t="s">
        <v>28</v>
      </c>
      <c r="B6" s="56" t="s">
        <v>53</v>
      </c>
      <c r="C6" s="44" t="s">
        <v>24</v>
      </c>
      <c r="D6" s="57" t="s">
        <v>53</v>
      </c>
    </row>
    <row r="7" spans="1:4">
      <c r="A7" s="3"/>
      <c r="B7" s="3"/>
      <c r="C7" s="3"/>
      <c r="D7" s="3"/>
    </row>
    <row r="8" spans="1:4">
      <c r="A8" s="3"/>
      <c r="B8" s="3"/>
      <c r="C8" s="3"/>
      <c r="D8" s="3"/>
    </row>
    <row r="9" spans="1:4" ht="25.5">
      <c r="A9" s="64" t="s">
        <v>29</v>
      </c>
      <c r="B9" s="65"/>
      <c r="C9" s="65"/>
      <c r="D9" s="66"/>
    </row>
    <row r="10" spans="1:4" ht="25.5">
      <c r="A10" s="42" t="s">
        <v>30</v>
      </c>
      <c r="B10" s="42" t="s">
        <v>40</v>
      </c>
      <c r="C10" s="39" t="s">
        <v>32</v>
      </c>
      <c r="D10" s="39" t="s">
        <v>41</v>
      </c>
    </row>
    <row r="11" spans="1:4" ht="25.5">
      <c r="A11" s="44" t="s">
        <v>31</v>
      </c>
      <c r="B11" s="60" t="s">
        <v>53</v>
      </c>
      <c r="C11" s="43" t="s">
        <v>33</v>
      </c>
      <c r="D11" s="40" t="s">
        <v>53</v>
      </c>
    </row>
    <row r="12" spans="1:4" ht="27.75">
      <c r="A12" s="39" t="s">
        <v>34</v>
      </c>
      <c r="B12" s="39" t="s">
        <v>42</v>
      </c>
      <c r="C12" s="51" t="s">
        <v>43</v>
      </c>
      <c r="D12" s="52" t="s">
        <v>37</v>
      </c>
    </row>
    <row r="13" spans="1:4" ht="25.5">
      <c r="A13" s="50" t="s">
        <v>35</v>
      </c>
      <c r="B13" s="57" t="s">
        <v>53</v>
      </c>
      <c r="C13" s="33"/>
      <c r="D13" s="33"/>
    </row>
    <row r="14" spans="1:4">
      <c r="A14" s="33"/>
      <c r="B14" s="33"/>
      <c r="C14" s="33"/>
      <c r="D14" s="33"/>
    </row>
    <row r="15" spans="1:4">
      <c r="A15" s="13"/>
      <c r="B15" s="13"/>
      <c r="C15" s="13"/>
      <c r="D15" s="13"/>
    </row>
    <row r="16" spans="1:4" ht="25.5">
      <c r="A16" s="70" t="s">
        <v>45</v>
      </c>
      <c r="B16" s="71"/>
      <c r="C16" s="71"/>
      <c r="D16" s="72"/>
    </row>
    <row r="17" spans="1:4" ht="25.5">
      <c r="A17" s="53" t="s">
        <v>46</v>
      </c>
      <c r="B17" s="54" t="s">
        <v>49</v>
      </c>
      <c r="C17" s="54" t="s">
        <v>50</v>
      </c>
      <c r="D17" s="52" t="s">
        <v>52</v>
      </c>
    </row>
    <row r="18" spans="1:4" ht="25.5">
      <c r="A18" s="54" t="s">
        <v>47</v>
      </c>
      <c r="B18" s="58" t="s">
        <v>53</v>
      </c>
      <c r="C18" s="54" t="s">
        <v>51</v>
      </c>
      <c r="D18" s="59" t="s">
        <v>53</v>
      </c>
    </row>
    <row r="19" spans="1:4" ht="25.5">
      <c r="A19" s="54" t="s">
        <v>48</v>
      </c>
      <c r="B19" s="58" t="s">
        <v>53</v>
      </c>
      <c r="C19" s="54"/>
      <c r="D19" s="34"/>
    </row>
    <row r="20" spans="1:4" ht="25.5">
      <c r="A20" s="54"/>
      <c r="B20" s="54"/>
      <c r="C20" s="54"/>
      <c r="D20" s="34"/>
    </row>
    <row r="21" spans="1:4">
      <c r="A21" s="34"/>
      <c r="B21" s="34"/>
      <c r="C21" s="34"/>
      <c r="D21" s="34"/>
    </row>
  </sheetData>
  <mergeCells count="3">
    <mergeCell ref="A9:D9"/>
    <mergeCell ref="A1:D1"/>
    <mergeCell ref="A16:D16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已命名的範圍</vt:lpstr>
      </vt:variant>
      <vt:variant>
        <vt:i4>1</vt:i4>
      </vt:variant>
    </vt:vector>
  </HeadingPairs>
  <TitlesOfParts>
    <vt:vector size="3" baseType="lpstr">
      <vt:lpstr>113年度4月各週統計</vt:lpstr>
      <vt:lpstr>市場車-社區定點-黑包車</vt:lpstr>
      <vt:lpstr>'113年度4月各週統計'!Print_Area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2025-03-22T00:02:07Z</dcterms:modified>
</cp:coreProperties>
</file>