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04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<sst xmlns="http://schemas.openxmlformats.org/spreadsheetml/2006/main" count="54" uniqueCount="41">
  <si>
    <t>原材料入库台账表</t>
  </si>
  <si>
    <t>输入开始结束日期以及产品名称和规格型号自动统计金额</t>
  </si>
  <si>
    <t>开始日期</t>
  </si>
  <si>
    <t>物料名称</t>
  </si>
  <si>
    <t>防水条</t>
  </si>
  <si>
    <t>含税金额总计：</t>
  </si>
  <si>
    <t>结束日期</t>
  </si>
  <si>
    <t>规格型号</t>
  </si>
  <si>
    <t>28mm</t>
  </si>
  <si>
    <t>未税金额总计：</t>
  </si>
  <si>
    <t>日期</t>
  </si>
  <si>
    <t>入库单</t>
  </si>
  <si>
    <t>供货商</t>
  </si>
  <si>
    <t>物料编号</t>
  </si>
  <si>
    <t>单位</t>
  </si>
  <si>
    <t>数量</t>
  </si>
  <si>
    <t>含税单价</t>
  </si>
  <si>
    <t>含税金额</t>
  </si>
  <si>
    <t>税率</t>
  </si>
  <si>
    <t>税额</t>
  </si>
  <si>
    <t>未税单价</t>
  </si>
  <si>
    <t>未税金额</t>
  </si>
  <si>
    <t>祺盛</t>
  </si>
  <si>
    <t>A003</t>
  </si>
  <si>
    <t>条</t>
  </si>
  <si>
    <t>A006</t>
  </si>
  <si>
    <t>堵头螺丝</t>
  </si>
  <si>
    <t>M4 xl6</t>
  </si>
  <si>
    <t>个</t>
  </si>
  <si>
    <t>骏泰塑胶</t>
  </si>
  <si>
    <t>A009</t>
  </si>
  <si>
    <t>A005</t>
  </si>
  <si>
    <t>PC板</t>
  </si>
  <si>
    <t>CP-48W</t>
  </si>
  <si>
    <t>片</t>
  </si>
  <si>
    <t>A008</t>
  </si>
  <si>
    <t>外箱</t>
  </si>
  <si>
    <t>DC-200W</t>
  </si>
  <si>
    <t>A001</t>
  </si>
  <si>
    <t>电源线</t>
  </si>
  <si>
    <t>50 cm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</si>
</sst>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7" formatCode="&quot;￥&quot;#,##0.00;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"/>
  </numFmts>
  <fonts count="29">
    <font>
      <sz val="11"/>
      <color theme="1"/>
      <name val="宋体"/>
      <charset val="134"/>
      <scheme val="minor"/>
    </font>
    <font>
      <sz val="10"/>
      <name val="思源黑体 Regular"/>
      <charset val="134"/>
    </font>
    <font>
      <sz val="14"/>
      <name val="思源黑体 Regular"/>
      <charset val="134"/>
    </font>
    <font>
      <b/>
      <sz val="14"/>
      <name val="思源黑体 Regular"/>
      <charset val="134"/>
    </font>
    <font>
      <sz val="12"/>
      <name val="思源黑体 Regular"/>
      <charset val="134"/>
    </font>
    <font>
      <b/>
      <sz val="24"/>
      <name val="思源黑体 Regular"/>
      <charset val="134"/>
    </font>
    <font>
      <b/>
      <sz val="11"/>
      <color theme="0" tint="-0.35"/>
      <name val="思源黑体 Regular"/>
      <charset val="134"/>
    </font>
    <font>
      <b/>
      <sz val="9"/>
      <color theme="0" tint="-0.35"/>
      <name val="思源黑体 Regular"/>
      <charset val="134"/>
    </font>
    <font>
      <b/>
      <sz val="14"/>
      <color theme="0"/>
      <name val="思源黑体 Regular"/>
      <charset val="134"/>
    </font>
    <font>
      <b/>
      <sz val="14"/>
      <color theme="0" tint="-0.35"/>
      <name val="思源黑体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491FF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7" fontId="3" fillId="3" borderId="0" xfId="0" applyNumberFormat="1" applyFont="1" applyFill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/>
    </xf>
    <xf numFmtId="9" fontId="4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2:S16"/>
  <sheetViews>
    <sheetView showGridLines="0" tabSelected="1" zoomScale="70" zoomScaleNormal="70" workbookViewId="0">
      <selection activeCell="A16" sqref="$A16:$XFD32"/>
    </sheetView>
  </sheetViews>
  <sheetFormatPr defaultColWidth="9" defaultRowHeight="12"/>
  <cols>
    <col min="1" max="1" width="1.5" style="1" customWidth="1"/>
    <col min="2" max="2" width="1.75" style="1" customWidth="1"/>
    <col min="3" max="3" width="1.5" style="1" customWidth="1"/>
    <col min="4" max="4" width="10.6666666666667" style="1"/>
    <col min="5" max="5" width="9.38333333333333" style="1" customWidth="1"/>
    <col min="6" max="6" width="10.1333333333333" style="1" customWidth="1"/>
    <col min="7" max="7" width="10.75" style="1" customWidth="1"/>
    <col min="8" max="8" width="13.25" style="1" customWidth="1"/>
    <col min="9" max="9" width="13.1333333333333" style="1" customWidth="1"/>
    <col min="10" max="10" width="7.63333333333333" style="1" customWidth="1"/>
    <col min="11" max="11" width="7.9" style="1"/>
    <col min="12" max="13" width="12.25" style="1" customWidth="1"/>
    <col min="14" max="14" width="7.75" style="1" customWidth="1"/>
    <col min="15" max="15" width="9" style="1"/>
    <col min="16" max="16" width="12.3833333333333" style="1" customWidth="1"/>
    <col min="17" max="17" width="11" style="1" customWidth="1"/>
    <col min="18" max="18" width="1.5" style="1" customWidth="1"/>
    <col min="19" max="19" width="1.75" style="1" customWidth="1"/>
    <col min="20" max="16384" width="9" style="1"/>
  </cols>
  <sheetData>
    <row r="2" s="1" customFormat="1" ht="14" customHeight="1" spans="2:19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="1" customFormat="1" ht="33" customHeight="1" spans="2:19">
      <c r="B3" s="5"/>
      <c r="D3" s="6" t="s">
        <v>0</v>
      </c>
      <c r="E3" s="6"/>
      <c r="F3" s="6"/>
      <c r="G3" s="6"/>
      <c r="H3" s="7" t="s">
        <v>1</v>
      </c>
      <c r="I3" s="7"/>
      <c r="J3" s="7"/>
      <c r="K3" s="7"/>
      <c r="L3" s="7"/>
      <c r="M3" s="18"/>
      <c r="N3" s="18"/>
      <c r="O3" s="6"/>
      <c r="P3" s="6"/>
      <c r="Q3" s="6"/>
      <c r="R3" s="6"/>
      <c r="S3" s="5"/>
    </row>
    <row r="4" s="1" customFormat="1" customHeight="1" spans="2:19">
      <c r="B4" s="5"/>
      <c r="D4" s="6"/>
      <c r="E4" s="6"/>
      <c r="F4" s="6"/>
      <c r="G4" s="6"/>
      <c r="H4" s="8"/>
      <c r="I4" s="8"/>
      <c r="J4" s="8"/>
      <c r="K4" s="8"/>
      <c r="L4" s="18"/>
      <c r="M4" s="18"/>
      <c r="N4" s="18"/>
      <c r="O4" s="6"/>
      <c r="P4" s="6"/>
      <c r="Q4" s="6"/>
      <c r="R4" s="6"/>
      <c r="S4" s="5"/>
    </row>
    <row r="5" s="2" customFormat="1" ht="22" customHeight="1" spans="2:19">
      <c r="B5" s="9"/>
      <c r="D5" s="10" t="s">
        <v>2</v>
      </c>
      <c r="E5" s="10"/>
      <c r="F5" s="11">
        <v>44197</v>
      </c>
      <c r="G5" s="12"/>
      <c r="H5" s="13"/>
      <c r="I5" s="14" t="s">
        <v>3</v>
      </c>
      <c r="J5" s="11" t="s">
        <v>4</v>
      </c>
      <c r="K5" s="12"/>
      <c r="L5" s="19"/>
      <c r="M5" s="10" t="s">
        <v>5</v>
      </c>
      <c r="N5" s="10"/>
      <c r="O5" s="20">
        <f>SUMPRODUCT((D10:D1483&gt;=$F$5)*($D$10:$D$1483&lt;=$F$7)*($H$10:$H$1483=$J$5)*($I$10:$I$1483=$J$7)*$M$10:$M$1483)</f>
        <v>2000</v>
      </c>
      <c r="P5" s="20"/>
      <c r="Q5" s="3"/>
      <c r="R5" s="3"/>
      <c r="S5" s="9"/>
    </row>
    <row r="6" s="2" customFormat="1" customHeight="1" spans="2:19">
      <c r="B6" s="9"/>
      <c r="D6" s="3"/>
      <c r="E6" s="3"/>
      <c r="F6" s="3"/>
      <c r="G6" s="3"/>
      <c r="H6" s="13"/>
      <c r="I6" s="13"/>
      <c r="J6" s="13"/>
      <c r="K6" s="13"/>
      <c r="L6" s="19"/>
      <c r="M6" s="19"/>
      <c r="N6" s="19"/>
      <c r="O6" s="3"/>
      <c r="P6" s="3"/>
      <c r="Q6" s="3"/>
      <c r="R6" s="3"/>
      <c r="S6" s="9"/>
    </row>
    <row r="7" s="2" customFormat="1" ht="22" customHeight="1" spans="2:19">
      <c r="B7" s="9"/>
      <c r="D7" s="10" t="s">
        <v>6</v>
      </c>
      <c r="E7" s="10"/>
      <c r="F7" s="11">
        <v>44201</v>
      </c>
      <c r="G7" s="12"/>
      <c r="H7" s="13"/>
      <c r="I7" s="14" t="s">
        <v>7</v>
      </c>
      <c r="J7" s="11" t="s">
        <v>8</v>
      </c>
      <c r="K7" s="12"/>
      <c r="L7" s="19"/>
      <c r="M7" s="10" t="s">
        <v>9</v>
      </c>
      <c r="N7" s="10"/>
      <c r="O7" s="20">
        <f>SUMPRODUCT((D12:D1485&gt;=$F$5)*($D$10:$D$1483&lt;=$F$7)*($H$10:$H$1483=$J$5)*($I$10:$I$1483=$J$7)*$Q$10:$Q$1483)</f>
        <v>1724.14</v>
      </c>
      <c r="P7" s="20"/>
      <c r="Q7" s="3"/>
      <c r="R7" s="3"/>
      <c r="S7" s="9"/>
    </row>
    <row r="8" s="1" customFormat="1" customHeight="1" spans="2:19">
      <c r="B8" s="5"/>
      <c r="R8" s="6"/>
      <c r="S8" s="5"/>
    </row>
    <row r="9" s="3" customFormat="1" ht="32" customHeight="1" spans="2:19">
      <c r="B9" s="5"/>
      <c r="D9" s="14" t="s">
        <v>10</v>
      </c>
      <c r="E9" s="14" t="s">
        <v>11</v>
      </c>
      <c r="F9" s="14" t="s">
        <v>12</v>
      </c>
      <c r="G9" s="14" t="s">
        <v>13</v>
      </c>
      <c r="H9" s="14" t="s">
        <v>3</v>
      </c>
      <c r="I9" s="14" t="s">
        <v>7</v>
      </c>
      <c r="J9" s="14" t="s">
        <v>14</v>
      </c>
      <c r="K9" s="14" t="s">
        <v>15</v>
      </c>
      <c r="L9" s="14" t="s">
        <v>16</v>
      </c>
      <c r="M9" s="14" t="s">
        <v>17</v>
      </c>
      <c r="N9" s="14" t="s">
        <v>18</v>
      </c>
      <c r="O9" s="14" t="s">
        <v>19</v>
      </c>
      <c r="P9" s="14" t="s">
        <v>20</v>
      </c>
      <c r="Q9" s="14" t="s">
        <v>21</v>
      </c>
      <c r="R9" s="6"/>
      <c r="S9" s="5"/>
    </row>
    <row r="10" s="4" customFormat="1" ht="23" customHeight="1" spans="2:19">
      <c r="B10" s="5"/>
      <c r="D10" s="15">
        <v>44197</v>
      </c>
      <c r="E10" s="16">
        <v>464</v>
      </c>
      <c r="F10" s="17" t="s">
        <v>22</v>
      </c>
      <c r="G10" s="17" t="s">
        <v>23</v>
      </c>
      <c r="H10" s="17" t="s">
        <v>4</v>
      </c>
      <c r="I10" s="17" t="s">
        <v>8</v>
      </c>
      <c r="J10" s="17" t="s">
        <v>24</v>
      </c>
      <c r="K10" s="21">
        <v>500</v>
      </c>
      <c r="L10" s="22">
        <v>2</v>
      </c>
      <c r="M10" s="22">
        <f t="shared" ref="M10:M29" si="0">K10*L10</f>
        <v>1000</v>
      </c>
      <c r="N10" s="23">
        <v>0.16</v>
      </c>
      <c r="O10" s="22">
        <f>M10*0.16</f>
        <v>160</v>
      </c>
      <c r="P10" s="22">
        <v>1.72</v>
      </c>
      <c r="Q10" s="22">
        <v>862.07</v>
      </c>
      <c r="R10" s="6"/>
      <c r="S10" s="5"/>
    </row>
    <row r="11" s="4" customFormat="1" ht="23" customHeight="1" spans="2:19">
      <c r="B11" s="5"/>
      <c r="D11" s="15">
        <v>44198</v>
      </c>
      <c r="E11" s="16">
        <v>465</v>
      </c>
      <c r="F11" s="17" t="s">
        <v>22</v>
      </c>
      <c r="G11" s="17" t="s">
        <v>25</v>
      </c>
      <c r="H11" s="17" t="s">
        <v>26</v>
      </c>
      <c r="I11" s="17" t="s">
        <v>27</v>
      </c>
      <c r="J11" s="17" t="s">
        <v>28</v>
      </c>
      <c r="K11" s="21">
        <v>10000</v>
      </c>
      <c r="L11" s="22">
        <v>0.08</v>
      </c>
      <c r="M11" s="22">
        <f t="shared" si="0"/>
        <v>800</v>
      </c>
      <c r="N11" s="23">
        <v>0.16</v>
      </c>
      <c r="O11" s="22">
        <v>110.34</v>
      </c>
      <c r="P11" s="22">
        <v>0.07</v>
      </c>
      <c r="Q11" s="22">
        <v>689.66</v>
      </c>
      <c r="R11" s="6"/>
      <c r="S11" s="5"/>
    </row>
    <row r="12" s="4" customFormat="1" ht="23" customHeight="1" spans="2:19">
      <c r="B12" s="5"/>
      <c r="D12" s="15">
        <v>44199</v>
      </c>
      <c r="E12" s="16">
        <v>466</v>
      </c>
      <c r="F12" s="17" t="s">
        <v>29</v>
      </c>
      <c r="G12" s="17" t="s">
        <v>30</v>
      </c>
      <c r="H12" s="17" t="s">
        <v>4</v>
      </c>
      <c r="I12" s="17" t="s">
        <v>8</v>
      </c>
      <c r="J12" s="17" t="s">
        <v>24</v>
      </c>
      <c r="K12" s="21">
        <v>1000</v>
      </c>
      <c r="L12" s="22">
        <v>1</v>
      </c>
      <c r="M12" s="22">
        <f t="shared" si="0"/>
        <v>1000</v>
      </c>
      <c r="N12" s="23">
        <v>0.16</v>
      </c>
      <c r="O12" s="22">
        <v>137.93</v>
      </c>
      <c r="P12" s="22">
        <v>0.86</v>
      </c>
      <c r="Q12" s="22">
        <v>862.07</v>
      </c>
      <c r="R12" s="6"/>
      <c r="S12" s="5"/>
    </row>
    <row r="13" s="4" customFormat="1" ht="23" customHeight="1" spans="2:19">
      <c r="B13" s="5"/>
      <c r="D13" s="15">
        <v>44200</v>
      </c>
      <c r="E13" s="16">
        <v>467</v>
      </c>
      <c r="F13" s="17" t="s">
        <v>29</v>
      </c>
      <c r="G13" s="17" t="s">
        <v>31</v>
      </c>
      <c r="H13" s="17" t="s">
        <v>32</v>
      </c>
      <c r="I13" s="17" t="s">
        <v>33</v>
      </c>
      <c r="J13" s="17" t="s">
        <v>34</v>
      </c>
      <c r="K13" s="21">
        <v>500</v>
      </c>
      <c r="L13" s="22">
        <v>1.4</v>
      </c>
      <c r="M13" s="22">
        <f t="shared" si="0"/>
        <v>700</v>
      </c>
      <c r="N13" s="23">
        <v>0.16</v>
      </c>
      <c r="O13" s="22">
        <v>96.55</v>
      </c>
      <c r="P13" s="22">
        <v>1.21</v>
      </c>
      <c r="Q13" s="22">
        <v>603.45</v>
      </c>
      <c r="R13" s="6"/>
      <c r="S13" s="5"/>
    </row>
    <row r="14" s="4" customFormat="1" ht="23" customHeight="1" spans="2:19">
      <c r="B14" s="5"/>
      <c r="D14" s="15">
        <v>44201</v>
      </c>
      <c r="E14" s="16">
        <v>468</v>
      </c>
      <c r="F14" s="17" t="s">
        <v>29</v>
      </c>
      <c r="G14" s="17" t="s">
        <v>35</v>
      </c>
      <c r="H14" s="17" t="s">
        <v>36</v>
      </c>
      <c r="I14" s="17" t="s">
        <v>37</v>
      </c>
      <c r="J14" s="17" t="s">
        <v>28</v>
      </c>
      <c r="K14" s="21">
        <v>100</v>
      </c>
      <c r="L14" s="22">
        <v>4</v>
      </c>
      <c r="M14" s="22">
        <f t="shared" si="0"/>
        <v>400</v>
      </c>
      <c r="N14" s="23">
        <v>0.16</v>
      </c>
      <c r="O14" s="22">
        <v>55.17</v>
      </c>
      <c r="P14" s="22">
        <v>3.45</v>
      </c>
      <c r="Q14" s="22">
        <v>344.83</v>
      </c>
      <c r="R14" s="6"/>
      <c r="S14" s="5"/>
    </row>
    <row r="15" s="4" customFormat="1" ht="23" customHeight="1" spans="2:19">
      <c r="B15" s="5"/>
      <c r="D15" s="15">
        <v>44202</v>
      </c>
      <c r="E15" s="16">
        <v>469</v>
      </c>
      <c r="F15" s="17" t="s">
        <v>22</v>
      </c>
      <c r="G15" s="17" t="s">
        <v>38</v>
      </c>
      <c r="H15" s="17" t="s">
        <v>39</v>
      </c>
      <c r="I15" s="17" t="s">
        <v>40</v>
      </c>
      <c r="J15" s="17" t="s">
        <v>24</v>
      </c>
      <c r="K15" s="21">
        <v>300</v>
      </c>
      <c r="L15" s="22">
        <v>1.7</v>
      </c>
      <c r="M15" s="22">
        <f t="shared" si="0"/>
        <v>510</v>
      </c>
      <c r="N15" s="23">
        <v>0.16</v>
      </c>
      <c r="O15" s="22">
        <v>70.34</v>
      </c>
      <c r="P15" s="22">
        <v>1.47</v>
      </c>
      <c r="Q15" s="22">
        <v>439.66</v>
      </c>
      <c r="R15" s="6"/>
      <c r="S15" s="5"/>
    </row>
    <row r="16" s="1" customFormat="1" ht="24" customHeight="1"/>
  </sheetData>
  <mergeCells count="11">
    <mergeCell ref="H3:L3"/>
    <mergeCell ref="D5:E5"/>
    <mergeCell ref="F5:G5"/>
    <mergeCell ref="J5:K5"/>
    <mergeCell ref="M5:N5"/>
    <mergeCell ref="O5:P5"/>
    <mergeCell ref="D7:E7"/>
    <mergeCell ref="F7:G7"/>
    <mergeCell ref="J7:K7"/>
    <mergeCell ref="M7:N7"/>
    <mergeCell ref="O7:P7"/>
  </mergeCells>
  <dataValidations count="2">
    <dataValidation type="list" allowBlank="1" showInputMessage="1" showErrorMessage="1" sqref="J5:K5">
      <formula1>$H$10:$H$14983</formula1>
    </dataValidation>
    <dataValidation type="list" allowBlank="1" showInputMessage="1" showErrorMessage="1" sqref="J7:K7">
      <formula1>$I$10:$I$14983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</dc:creator>
  <cp:lastModifiedBy>清律</cp:lastModifiedBy>
  <dcterms:created xsi:type="dcterms:W3CDTF">2021-12-12T15:07:00Z</dcterms:created>
  <dcterms:modified xsi:type="dcterms:W3CDTF">2024-02-24T09:08:35Z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B1E40698BA234C8E91BEE618192696AA</vt:lpwstr>
  </property>
  <property fmtid="{D5CDD505-2E9C-101B-9397-08002B2CF9AE}" pid="3" name="KSOProductBuildVer">
    <vt:lpwstr>2052-12.1.0.16250</vt:lpwstr>
  </property>
  <property fmtid="{D5CDD505-2E9C-101B-9397-08002B2CF9AE}" pid="4" name="KSOTemplateUUID">
    <vt:lpwstr>v1.0_mb_tl7tJGd7y8qJtUiDF4pgMw==</vt:lpwstr>
  </property>
</Properties>
</file>