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220" windowHeight="12375"/>
  </bookViews>
  <sheets>
    <sheet name="基本数据" sheetId="1" r:id="rId1"/>
  </sheets>
  <definedNames>
    <definedName name="管径">基本数据!$A$3:$A$16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<sst xmlns="http://schemas.openxmlformats.org/spreadsheetml/2006/main" count="18" uniqueCount="17">
  <si>
    <t>管径</t>
  </si>
  <si>
    <t>管基及垫层总厚度</t>
  </si>
  <si>
    <t>管基宽度B</t>
  </si>
  <si>
    <t>管壁厚t</t>
  </si>
  <si>
    <t>管基厚度C2</t>
  </si>
  <si>
    <t>肩宽a</t>
  </si>
  <si>
    <t>90管基砼量</t>
  </si>
  <si>
    <t>120管基砼量</t>
  </si>
  <si>
    <t>135管基砼量</t>
  </si>
  <si>
    <t>180管基砼量</t>
  </si>
  <si>
    <t>检查井直径或长度</t>
  </si>
  <si>
    <t>管基下垫层总加宽值</t>
  </si>
  <si>
    <t>管基厚度C1</t>
  </si>
  <si>
    <t>碎石垫层厚度</t>
  </si>
  <si>
    <t>碎石垫层宽度</t>
  </si>
  <si>
    <t>管基模板高度</t>
  </si>
  <si>
    <t>本表中数据只能按设计修改，不可删除行、列，增加内容只能在后面接上，不能插入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</si>
</sst>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3">
    <font>
      <sz val="12"/>
      <name val="宋体"/>
      <charset val="134"/>
    </font>
    <font>
      <sz val="10"/>
      <name val="宋体"/>
      <charset val="134"/>
    </font>
    <font>
      <sz val="16"/>
      <color indexed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176" fontId="1" fillId="0" borderId="1" xfId="0" applyNumberFormat="1" applyFont="1" applyBorder="1"/>
    <xf numFmtId="0" fontId="2" fillId="0" borderId="1" xfId="0" applyFont="1" applyBorder="1"/>
    <xf numFmtId="0" fontId="0" fillId="0" borderId="1" xfId="0" applyBorder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20"/>
  <sheetViews>
    <sheetView tabSelected="1" zoomScaleSheetLayoutView="60" workbookViewId="0">
      <pane xSplit="1" ySplit="2" topLeftCell="B3" activePane="bottomRight" state="frozen"/>
      <selection/>
      <selection pane="topRight"/>
      <selection pane="bottomLeft"/>
      <selection pane="bottomRight" activeCell="T25" sqref="T25"/>
    </sheetView>
  </sheetViews>
  <sheetFormatPr defaultColWidth="9" defaultRowHeight="14.25"/>
  <cols>
    <col min="1" max="1" width="6.25" style="1" customWidth="1"/>
    <col min="2" max="2" width="6.5" style="1" customWidth="1"/>
    <col min="3" max="3" width="5.875" style="1" customWidth="1"/>
    <col min="4" max="4" width="6" style="1" customWidth="1"/>
    <col min="5" max="5" width="8.125" style="1" customWidth="1"/>
    <col min="6" max="7" width="6.375" style="1" customWidth="1"/>
    <col min="8" max="8" width="6.75" style="1" customWidth="1"/>
    <col min="9" max="9" width="6.25" style="1" customWidth="1"/>
    <col min="10" max="10" width="5.625" style="1" customWidth="1"/>
    <col min="11" max="11" width="4.625" style="1" customWidth="1"/>
    <col min="12" max="12" width="6.5" style="1" customWidth="1"/>
    <col min="13" max="13" width="5.875" style="1" customWidth="1"/>
    <col min="14" max="15" width="5.625" style="1" customWidth="1"/>
    <col min="16" max="16" width="6.125" style="1" customWidth="1"/>
    <col min="17" max="17" width="6.25" style="1" customWidth="1"/>
    <col min="18" max="18" width="6.625" style="1" customWidth="1"/>
    <col min="19" max="19" width="5.75" style="1" customWidth="1"/>
    <col min="20" max="16384" width="9" style="1"/>
  </cols>
  <sheetData>
    <row r="2" ht="60" customHeight="1" spans="1:2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4</v>
      </c>
      <c r="O2" s="2" t="s">
        <v>13</v>
      </c>
      <c r="P2" s="2" t="s">
        <v>14</v>
      </c>
      <c r="Q2" s="2" t="s">
        <v>15</v>
      </c>
      <c r="R2" s="2"/>
      <c r="S2" s="2"/>
      <c r="T2" s="6"/>
    </row>
    <row r="3" spans="1:19">
      <c r="A3" s="3">
        <v>250</v>
      </c>
      <c r="B3" s="3">
        <f t="shared" ref="B3:B15" si="0">M3+O3</f>
        <v>0.1</v>
      </c>
      <c r="C3" s="3"/>
      <c r="D3" s="3">
        <v>0.033</v>
      </c>
      <c r="E3" s="3"/>
      <c r="F3" s="3"/>
      <c r="G3" s="3"/>
      <c r="H3" s="3"/>
      <c r="I3" s="3"/>
      <c r="J3" s="3"/>
      <c r="K3" s="3">
        <v>0.9</v>
      </c>
      <c r="L3" s="3">
        <v>0.8</v>
      </c>
      <c r="M3" s="3"/>
      <c r="N3" s="3"/>
      <c r="O3" s="3">
        <v>0.1</v>
      </c>
      <c r="P3" s="3">
        <f t="shared" ref="P3:P15" si="1">C3+0.4</f>
        <v>0.4</v>
      </c>
      <c r="Q3" s="3">
        <f t="shared" ref="Q3:Q15" si="2">E3+M3</f>
        <v>0</v>
      </c>
      <c r="R3" s="3">
        <v>0.25</v>
      </c>
      <c r="S3" s="3"/>
    </row>
    <row r="4" spans="1:19">
      <c r="A4" s="3">
        <v>300</v>
      </c>
      <c r="B4" s="3">
        <f t="shared" si="0"/>
        <v>0.18</v>
      </c>
      <c r="C4" s="3">
        <v>0.54</v>
      </c>
      <c r="D4" s="3">
        <v>0.04</v>
      </c>
      <c r="E4" s="3">
        <v>0.095</v>
      </c>
      <c r="F4" s="3">
        <v>0.08</v>
      </c>
      <c r="G4" s="3"/>
      <c r="H4" s="4">
        <f t="shared" ref="H4:H15" si="3">C4*M4+E4*C4-((R4/2+D4)^2*3.14/3-(R4/2+D4)^2*0.866/2)</f>
        <v>0.0723466333333333</v>
      </c>
      <c r="I4" s="4"/>
      <c r="J4" s="4"/>
      <c r="K4" s="3">
        <v>0.9</v>
      </c>
      <c r="L4" s="3">
        <v>0.8</v>
      </c>
      <c r="M4" s="3">
        <v>0.08</v>
      </c>
      <c r="N4" s="3">
        <v>0.095</v>
      </c>
      <c r="O4" s="3">
        <v>0.1</v>
      </c>
      <c r="P4" s="3">
        <f t="shared" si="1"/>
        <v>0.94</v>
      </c>
      <c r="Q4" s="3">
        <f t="shared" si="2"/>
        <v>0.175</v>
      </c>
      <c r="R4" s="3">
        <v>0.3</v>
      </c>
      <c r="S4" s="3"/>
    </row>
    <row r="5" spans="1:19">
      <c r="A5" s="3">
        <v>400</v>
      </c>
      <c r="B5" s="3">
        <f t="shared" si="0"/>
        <v>0.2</v>
      </c>
      <c r="C5" s="3">
        <v>0.694</v>
      </c>
      <c r="D5" s="3">
        <v>0.047</v>
      </c>
      <c r="E5" s="3">
        <v>0.123</v>
      </c>
      <c r="F5" s="3">
        <v>0.1</v>
      </c>
      <c r="G5" s="3"/>
      <c r="H5" s="4">
        <f t="shared" si="3"/>
        <v>0.117322810333333</v>
      </c>
      <c r="I5" s="4"/>
      <c r="J5" s="4"/>
      <c r="K5" s="3">
        <v>0.9</v>
      </c>
      <c r="L5" s="3">
        <v>0.8</v>
      </c>
      <c r="M5" s="3">
        <v>0.1</v>
      </c>
      <c r="N5" s="3">
        <v>0.123</v>
      </c>
      <c r="O5" s="3">
        <v>0.1</v>
      </c>
      <c r="P5" s="3">
        <f t="shared" si="1"/>
        <v>1.094</v>
      </c>
      <c r="Q5" s="3">
        <f t="shared" si="2"/>
        <v>0.223</v>
      </c>
      <c r="R5" s="3">
        <v>0.4</v>
      </c>
      <c r="S5" s="3"/>
    </row>
    <row r="6" spans="1:19">
      <c r="A6" s="3">
        <v>500</v>
      </c>
      <c r="B6" s="3">
        <f t="shared" si="0"/>
        <v>0.21</v>
      </c>
      <c r="C6" s="3">
        <v>0.83</v>
      </c>
      <c r="D6" s="3">
        <v>0.055</v>
      </c>
      <c r="E6" s="3">
        <v>0.152</v>
      </c>
      <c r="F6" s="3">
        <v>0.11</v>
      </c>
      <c r="G6" s="3"/>
      <c r="H6" s="4">
        <f t="shared" si="3"/>
        <v>0.160373658333333</v>
      </c>
      <c r="I6" s="4"/>
      <c r="J6" s="4"/>
      <c r="K6" s="3">
        <v>0.9</v>
      </c>
      <c r="L6" s="3">
        <v>0.8</v>
      </c>
      <c r="M6" s="3">
        <v>0.11</v>
      </c>
      <c r="N6" s="3">
        <v>0.152</v>
      </c>
      <c r="O6" s="3">
        <v>0.1</v>
      </c>
      <c r="P6" s="3">
        <f t="shared" si="1"/>
        <v>1.23</v>
      </c>
      <c r="Q6" s="3">
        <f t="shared" si="2"/>
        <v>0.262</v>
      </c>
      <c r="R6" s="3">
        <v>0.5</v>
      </c>
      <c r="S6" s="3"/>
    </row>
    <row r="7" spans="1:19">
      <c r="A7" s="3">
        <v>600</v>
      </c>
      <c r="B7" s="3">
        <f t="shared" si="0"/>
        <v>0.22</v>
      </c>
      <c r="C7" s="3">
        <v>0.9</v>
      </c>
      <c r="D7" s="3">
        <v>0.065</v>
      </c>
      <c r="E7" s="3">
        <v>0.18</v>
      </c>
      <c r="F7" s="3">
        <v>0.085</v>
      </c>
      <c r="G7" s="3"/>
      <c r="H7" s="4">
        <f t="shared" si="3"/>
        <v>0.188244258333333</v>
      </c>
      <c r="I7" s="4"/>
      <c r="J7" s="4"/>
      <c r="K7" s="3">
        <v>1.1</v>
      </c>
      <c r="L7" s="3">
        <v>0.8</v>
      </c>
      <c r="M7" s="3">
        <v>0.12</v>
      </c>
      <c r="N7" s="3">
        <v>0.18</v>
      </c>
      <c r="O7" s="3">
        <v>0.1</v>
      </c>
      <c r="P7" s="3">
        <f t="shared" si="1"/>
        <v>1.3</v>
      </c>
      <c r="Q7" s="3">
        <f t="shared" si="2"/>
        <v>0.3</v>
      </c>
      <c r="R7" s="3">
        <v>0.6</v>
      </c>
      <c r="S7" s="3"/>
    </row>
    <row r="8" spans="1:19">
      <c r="A8" s="3">
        <v>800</v>
      </c>
      <c r="B8" s="3">
        <f t="shared" si="0"/>
        <v>0.22</v>
      </c>
      <c r="C8" s="3">
        <v>1.2</v>
      </c>
      <c r="D8" s="3">
        <v>0.08</v>
      </c>
      <c r="E8" s="3">
        <v>0.24</v>
      </c>
      <c r="F8" s="3">
        <v>0.12</v>
      </c>
      <c r="G8" s="3"/>
      <c r="H8" s="4">
        <f t="shared" si="3"/>
        <v>0.2906112</v>
      </c>
      <c r="I8" s="4"/>
      <c r="J8" s="4"/>
      <c r="K8" s="3">
        <v>1.2</v>
      </c>
      <c r="L8" s="3">
        <v>0.8</v>
      </c>
      <c r="M8" s="3">
        <v>0.12</v>
      </c>
      <c r="N8" s="3">
        <v>0.24</v>
      </c>
      <c r="O8" s="3">
        <v>0.1</v>
      </c>
      <c r="P8" s="3">
        <f t="shared" si="1"/>
        <v>1.6</v>
      </c>
      <c r="Q8" s="3">
        <f t="shared" si="2"/>
        <v>0.36</v>
      </c>
      <c r="R8" s="3">
        <v>0.8</v>
      </c>
      <c r="S8" s="3"/>
    </row>
    <row r="9" spans="1:19">
      <c r="A9" s="3">
        <v>1000</v>
      </c>
      <c r="B9" s="3">
        <f t="shared" si="0"/>
        <v>0.25</v>
      </c>
      <c r="C9" s="3">
        <v>1.5</v>
      </c>
      <c r="D9" s="3">
        <v>0.1</v>
      </c>
      <c r="E9" s="3">
        <v>0.3</v>
      </c>
      <c r="F9" s="3">
        <v>0.15</v>
      </c>
      <c r="G9" s="3"/>
      <c r="H9" s="4">
        <f t="shared" si="3"/>
        <v>0.45408</v>
      </c>
      <c r="I9" s="4"/>
      <c r="J9" s="4"/>
      <c r="K9" s="3">
        <v>1.5</v>
      </c>
      <c r="L9" s="3">
        <v>0.8</v>
      </c>
      <c r="M9" s="3">
        <v>0.15</v>
      </c>
      <c r="N9" s="3">
        <v>0.3</v>
      </c>
      <c r="O9" s="3">
        <v>0.1</v>
      </c>
      <c r="P9" s="3">
        <f t="shared" si="1"/>
        <v>1.9</v>
      </c>
      <c r="Q9" s="3">
        <f t="shared" si="2"/>
        <v>0.45</v>
      </c>
      <c r="R9" s="3">
        <v>1</v>
      </c>
      <c r="S9" s="3"/>
    </row>
    <row r="10" spans="1:19">
      <c r="A10" s="3">
        <v>1200</v>
      </c>
      <c r="B10" s="3">
        <f t="shared" si="0"/>
        <v>0.28</v>
      </c>
      <c r="C10" s="3">
        <v>1.8</v>
      </c>
      <c r="D10" s="3">
        <v>0.12</v>
      </c>
      <c r="E10" s="3">
        <v>0.36</v>
      </c>
      <c r="F10" s="3">
        <v>0.18</v>
      </c>
      <c r="G10" s="3"/>
      <c r="H10" s="4">
        <f t="shared" si="3"/>
        <v>0.6538752</v>
      </c>
      <c r="I10" s="4"/>
      <c r="J10" s="4"/>
      <c r="K10" s="3">
        <v>1.9</v>
      </c>
      <c r="L10" s="3">
        <v>0.8</v>
      </c>
      <c r="M10" s="3">
        <v>0.18</v>
      </c>
      <c r="N10" s="3">
        <v>0.36</v>
      </c>
      <c r="O10" s="3">
        <v>0.1</v>
      </c>
      <c r="P10" s="3">
        <f t="shared" si="1"/>
        <v>2.2</v>
      </c>
      <c r="Q10" s="3">
        <f t="shared" si="2"/>
        <v>0.54</v>
      </c>
      <c r="R10" s="3">
        <v>1.2</v>
      </c>
      <c r="S10" s="3"/>
    </row>
    <row r="11" spans="1:19">
      <c r="A11" s="3">
        <v>1500</v>
      </c>
      <c r="B11" s="3">
        <f t="shared" si="0"/>
        <v>0.325</v>
      </c>
      <c r="C11" s="3">
        <v>2.25</v>
      </c>
      <c r="D11" s="3">
        <v>0.15</v>
      </c>
      <c r="E11" s="3">
        <v>0.45</v>
      </c>
      <c r="F11" s="3">
        <v>0.225</v>
      </c>
      <c r="G11" s="3"/>
      <c r="H11" s="4">
        <f t="shared" si="3"/>
        <v>1.02168</v>
      </c>
      <c r="I11" s="4"/>
      <c r="J11" s="4"/>
      <c r="K11" s="3">
        <v>2.3</v>
      </c>
      <c r="L11" s="3">
        <v>0.8</v>
      </c>
      <c r="M11" s="3">
        <v>0.225</v>
      </c>
      <c r="N11" s="3">
        <v>0.45</v>
      </c>
      <c r="O11" s="3">
        <v>0.1</v>
      </c>
      <c r="P11" s="3">
        <f t="shared" si="1"/>
        <v>2.65</v>
      </c>
      <c r="Q11" s="3">
        <f t="shared" si="2"/>
        <v>0.675</v>
      </c>
      <c r="R11" s="3">
        <v>1.5</v>
      </c>
      <c r="S11" s="3"/>
    </row>
    <row r="12" spans="1:19">
      <c r="A12" s="3">
        <v>1800</v>
      </c>
      <c r="B12" s="3">
        <f t="shared" si="0"/>
        <v>0.37</v>
      </c>
      <c r="C12" s="3">
        <v>2.7</v>
      </c>
      <c r="D12" s="3">
        <v>0.18</v>
      </c>
      <c r="E12" s="3">
        <v>0.54</v>
      </c>
      <c r="F12" s="3">
        <v>0.27</v>
      </c>
      <c r="G12" s="3"/>
      <c r="H12" s="4">
        <f t="shared" si="3"/>
        <v>1.4712192</v>
      </c>
      <c r="I12" s="4"/>
      <c r="J12" s="4"/>
      <c r="K12" s="3">
        <v>2.7</v>
      </c>
      <c r="L12" s="3">
        <v>0.8</v>
      </c>
      <c r="M12" s="3">
        <v>0.27</v>
      </c>
      <c r="N12" s="3">
        <v>0.54</v>
      </c>
      <c r="O12" s="3">
        <v>0.1</v>
      </c>
      <c r="P12" s="3">
        <f t="shared" si="1"/>
        <v>3.1</v>
      </c>
      <c r="Q12" s="3">
        <f t="shared" si="2"/>
        <v>0.81</v>
      </c>
      <c r="R12" s="3">
        <v>1.8</v>
      </c>
      <c r="S12" s="3"/>
    </row>
    <row r="13" spans="1:19">
      <c r="A13" s="3">
        <v>2000</v>
      </c>
      <c r="B13" s="3">
        <f t="shared" si="0"/>
        <v>0.1</v>
      </c>
      <c r="C13" s="3"/>
      <c r="D13" s="3"/>
      <c r="E13" s="3"/>
      <c r="F13" s="3"/>
      <c r="G13" s="3"/>
      <c r="H13" s="4">
        <f t="shared" si="3"/>
        <v>-0.613666666666667</v>
      </c>
      <c r="I13" s="4"/>
      <c r="J13" s="4"/>
      <c r="K13" s="3">
        <v>2.7</v>
      </c>
      <c r="L13" s="3">
        <v>0.8</v>
      </c>
      <c r="M13" s="3"/>
      <c r="N13" s="3"/>
      <c r="O13" s="3">
        <v>0.1</v>
      </c>
      <c r="P13" s="3">
        <f t="shared" si="1"/>
        <v>0.4</v>
      </c>
      <c r="Q13" s="3">
        <f t="shared" si="2"/>
        <v>0</v>
      </c>
      <c r="R13" s="3">
        <v>2</v>
      </c>
      <c r="S13" s="3"/>
    </row>
    <row r="14" spans="1:19">
      <c r="A14" s="3">
        <v>2200</v>
      </c>
      <c r="B14" s="3">
        <f t="shared" si="0"/>
        <v>0.1</v>
      </c>
      <c r="C14" s="3"/>
      <c r="D14" s="3"/>
      <c r="E14" s="3"/>
      <c r="F14" s="3"/>
      <c r="G14" s="3"/>
      <c r="H14" s="4">
        <f t="shared" si="3"/>
        <v>-0.742536666666667</v>
      </c>
      <c r="I14" s="4"/>
      <c r="J14" s="4"/>
      <c r="K14" s="3"/>
      <c r="L14" s="3">
        <v>0.8</v>
      </c>
      <c r="M14" s="3"/>
      <c r="N14" s="3"/>
      <c r="O14" s="3">
        <v>0.1</v>
      </c>
      <c r="P14" s="3">
        <f t="shared" si="1"/>
        <v>0.4</v>
      </c>
      <c r="Q14" s="3">
        <f t="shared" si="2"/>
        <v>0</v>
      </c>
      <c r="R14" s="3">
        <v>2.2</v>
      </c>
      <c r="S14" s="3"/>
    </row>
    <row r="15" spans="1:19">
      <c r="A15" s="3">
        <v>2400</v>
      </c>
      <c r="B15" s="3">
        <f t="shared" si="0"/>
        <v>0.1</v>
      </c>
      <c r="C15" s="3"/>
      <c r="D15" s="3"/>
      <c r="E15" s="3"/>
      <c r="F15" s="3"/>
      <c r="G15" s="3"/>
      <c r="H15" s="4">
        <f t="shared" si="3"/>
        <v>-0.88368</v>
      </c>
      <c r="I15" s="4"/>
      <c r="J15" s="4"/>
      <c r="K15" s="3"/>
      <c r="L15" s="3">
        <v>0.8</v>
      </c>
      <c r="M15" s="3"/>
      <c r="N15" s="3"/>
      <c r="O15" s="3">
        <v>0.1</v>
      </c>
      <c r="P15" s="3">
        <f t="shared" si="1"/>
        <v>0.4</v>
      </c>
      <c r="Q15" s="3">
        <f t="shared" si="2"/>
        <v>0</v>
      </c>
      <c r="R15" s="3">
        <v>2.4</v>
      </c>
      <c r="S15" s="3"/>
    </row>
    <row r="16" spans="1:1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20" ht="20.25" spans="2:2">
      <c r="B20" s="5" t="s">
        <v>16</v>
      </c>
    </row>
  </sheetData>
  <pageMargins left="0.75" right="0.75" top="1" bottom="1" header="0.5" footer="0.5"/>
  <pageSetup paperSize="9" orientation="portrait" horizont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基本数据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清律</cp:lastModifiedBy>
  <dcterms:created xsi:type="dcterms:W3CDTF">2024-02-04T16:21:00Z</dcterms:created>
  <dcterms:modified xsi:type="dcterms:W3CDTF">2024-02-20T07:33:56Z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AD40EB68A3B24A908FB344FC3BDE21CB_11</vt:lpwstr>
  </property>
  <property fmtid="{D5CDD505-2E9C-101B-9397-08002B2CF9AE}" pid="3" name="KSOProductBuildVer">
    <vt:lpwstr>2052-12.1.0.16250</vt:lpwstr>
  </property>
</Properties>
</file>