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收支登记表" sheetId="2" r:id="rId1"/>
  </sheets>
  <definedNames>
    <definedName name="收入">#REF!</definedName>
    <definedName name="支出">#REF!</definedName>
    <definedName name="其他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<sst xmlns="http://schemas.openxmlformats.org/spreadsheetml/2006/main" count="98" uniqueCount="51">
  <si>
    <t>工程项目收支管理表</t>
  </si>
  <si>
    <t>今日日期</t>
  </si>
  <si>
    <t>总期初</t>
  </si>
  <si>
    <t>总收入</t>
  </si>
  <si>
    <t>总支出</t>
  </si>
  <si>
    <t>总结存金额</t>
  </si>
  <si>
    <t>日期</t>
  </si>
  <si>
    <t>凭证号</t>
  </si>
  <si>
    <t>业务摘要</t>
  </si>
  <si>
    <t>分类</t>
  </si>
  <si>
    <t>科目名称</t>
  </si>
  <si>
    <t>项目或部门</t>
  </si>
  <si>
    <t>期初金额</t>
  </si>
  <si>
    <t>收入金额</t>
  </si>
  <si>
    <t>支出金额</t>
  </si>
  <si>
    <t>结存金额</t>
  </si>
  <si>
    <t>经手人</t>
  </si>
  <si>
    <t>期初</t>
  </si>
  <si>
    <t>曾四平</t>
  </si>
  <si>
    <t>小李</t>
  </si>
  <si>
    <t>工人工资</t>
  </si>
  <si>
    <t>支出</t>
  </si>
  <si>
    <t>人员工资</t>
  </si>
  <si>
    <t>西岸银座</t>
  </si>
  <si>
    <t>收王总工程款</t>
  </si>
  <si>
    <t>收入</t>
  </si>
  <si>
    <t>工程款</t>
  </si>
  <si>
    <t>菁英趣庭</t>
  </si>
  <si>
    <t>港婷婷</t>
  </si>
  <si>
    <t>支付施工费</t>
  </si>
  <si>
    <t>施工费</t>
  </si>
  <si>
    <t>新城汇电影院</t>
  </si>
  <si>
    <t>支付水电费</t>
  </si>
  <si>
    <t>其他</t>
  </si>
  <si>
    <t>汇龙苑</t>
  </si>
  <si>
    <t>租赁叉车收入</t>
  </si>
  <si>
    <t>宝银大众</t>
  </si>
  <si>
    <t>无印良品</t>
  </si>
  <si>
    <t>辉煌</t>
  </si>
  <si>
    <t>变卖剩余材料</t>
  </si>
  <si>
    <t>赤灣</t>
  </si>
  <si>
    <t>员工伙食费</t>
  </si>
  <si>
    <t>山海逸居</t>
  </si>
  <si>
    <t>购买水果</t>
  </si>
  <si>
    <t>员工福利</t>
  </si>
  <si>
    <t>海祥阁</t>
  </si>
  <si>
    <t>其他收入</t>
  </si>
  <si>
    <t>山语海苑</t>
  </si>
  <si>
    <t>支付租车费</t>
  </si>
  <si>
    <t>租车费用</t>
  </si>
  <si>
    <t>收取工程款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</si>
</sst>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0"/>
      <name val="Arial"/>
      <charset val="134"/>
    </font>
    <font>
      <sz val="12"/>
      <name val="思源黑体 Bold"/>
      <charset val="134"/>
    </font>
    <font>
      <b/>
      <sz val="12"/>
      <name val="思源黑体 Bold"/>
      <charset val="134"/>
    </font>
    <font>
      <b/>
      <sz val="24"/>
      <color theme="0"/>
      <name val="思源黑体 Bold"/>
      <charset val="134"/>
    </font>
    <font>
      <b/>
      <sz val="14"/>
      <color theme="0"/>
      <name val="思源黑体 Bold"/>
      <charset val="134"/>
    </font>
    <font>
      <b/>
      <sz val="14"/>
      <name val="思源黑体 Bold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1998E7"/>
        <bgColor indexed="64"/>
      </patternFill>
    </fill>
    <fill>
      <patternFill patternType="solid">
        <fgColor rgb="FF40AB2A"/>
        <bgColor indexed="64"/>
      </patternFill>
    </fill>
    <fill>
      <patternFill patternType="solid">
        <fgColor rgb="FFC7E7FA"/>
        <bgColor indexed="64"/>
      </patternFill>
    </fill>
    <fill>
      <patternFill patternType="solid">
        <fgColor rgb="FF1F8D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1998E7"/>
      </left>
      <right style="thin">
        <color rgb="FF1998E7"/>
      </right>
      <top/>
      <bottom style="thin">
        <color rgb="FF1998E7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2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76" fontId="5" fillId="5" borderId="2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E9F4FC"/>
        </patternFill>
      </fill>
    </dxf>
  </dxfs>
  <tableStyles count="0" defaultTableStyle="TableStyleMedium2" defaultPivotStyle="PivotStyleLight16"/>
  <colors>
    <mruColors>
      <color rgb="001998E7"/>
      <color rgb="00C7E7FA"/>
      <color rgb="00EAF6FD"/>
      <color rgb="0040AB2A"/>
      <color rgb="001F8DE1"/>
      <color rgb="00FCE2DF"/>
      <color rgb="00E9F4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L23"/>
  <sheetViews>
    <sheetView showGridLines="0" tabSelected="1" workbookViewId="0">
      <selection activeCell="R21" sqref="R21"/>
    </sheetView>
  </sheetViews>
  <sheetFormatPr defaultColWidth="10.2857142857143" defaultRowHeight="23" customHeight="1"/>
  <cols>
    <col min="1" max="1" width="1.41904761904762" style="1" customWidth="1"/>
    <col min="2" max="2" width="13.7142857142857" style="1" customWidth="1"/>
    <col min="3" max="3" width="12.2857142857143" style="1" customWidth="1"/>
    <col min="4" max="4" width="23.2857142857143" style="1" customWidth="1"/>
    <col min="5" max="5" width="15.5714285714286" style="3" customWidth="1"/>
    <col min="6" max="6" width="19.8571428571429" style="3" customWidth="1"/>
    <col min="7" max="7" width="17" style="1" customWidth="1"/>
    <col min="8" max="8" width="15.5714285714286" style="4" customWidth="1"/>
    <col min="9" max="9" width="16.4285714285714" style="4" customWidth="1"/>
    <col min="10" max="11" width="15.5714285714286" style="4" customWidth="1"/>
    <col min="12" max="12" width="15.7142857142857" style="1" customWidth="1"/>
    <col min="13" max="13" width="2.28571428571429" style="1" customWidth="1"/>
    <col min="14" max="16384" width="10.2857142857143" style="1"/>
  </cols>
  <sheetData>
    <row r="1" s="1" customFormat="1" ht="7" customHeight="1" spans="8:11">
      <c r="H1" s="4"/>
      <c r="I1" s="4"/>
      <c r="J1" s="4"/>
      <c r="K1" s="4"/>
    </row>
    <row r="2" s="1" customFormat="1" ht="7" customHeight="1" spans="8:11">
      <c r="H2" s="4"/>
      <c r="I2" s="4"/>
      <c r="J2" s="4"/>
      <c r="K2" s="4"/>
    </row>
    <row r="3" s="1" customFormat="1" customHeight="1" spans="2:12">
      <c r="B3" s="5" t="s">
        <v>0</v>
      </c>
      <c r="C3" s="5"/>
      <c r="D3" s="5"/>
      <c r="E3" s="5"/>
      <c r="F3" s="5"/>
      <c r="G3" s="6" t="s">
        <v>1</v>
      </c>
      <c r="H3" s="7" t="s">
        <v>2</v>
      </c>
      <c r="I3" s="20" t="s">
        <v>3</v>
      </c>
      <c r="J3" s="21" t="s">
        <v>4</v>
      </c>
      <c r="K3" s="11" t="s">
        <v>5</v>
      </c>
      <c r="L3" s="22"/>
    </row>
    <row r="4" s="1" customFormat="1" customHeight="1" spans="2:12">
      <c r="B4" s="5"/>
      <c r="C4" s="5"/>
      <c r="D4" s="5"/>
      <c r="E4" s="5"/>
      <c r="F4" s="5"/>
      <c r="G4" s="8">
        <f ca="1">TODAY()</f>
        <v>45340</v>
      </c>
      <c r="H4" s="9">
        <f>SUM(H7:H7973)</f>
        <v>53000</v>
      </c>
      <c r="I4" s="9">
        <f>SUM(I7:I7973)</f>
        <v>35693</v>
      </c>
      <c r="J4" s="9">
        <f>SUM(J7:J7973)</f>
        <v>2770</v>
      </c>
      <c r="K4" s="9">
        <f>H4+I4-J4</f>
        <v>85923</v>
      </c>
      <c r="L4" s="22"/>
    </row>
    <row r="5" s="1" customFormat="1" ht="11" customHeight="1" spans="2:12">
      <c r="B5" s="3"/>
      <c r="C5" s="3"/>
      <c r="D5" s="3"/>
      <c r="E5" s="3"/>
      <c r="F5" s="3"/>
      <c r="G5" s="3"/>
      <c r="H5" s="10"/>
      <c r="I5" s="10"/>
      <c r="J5" s="10"/>
      <c r="K5" s="10"/>
      <c r="L5" s="3"/>
    </row>
    <row r="6" s="2" customFormat="1" ht="29" customHeight="1" spans="2:12"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11" t="s">
        <v>12</v>
      </c>
      <c r="I6" s="11" t="s">
        <v>13</v>
      </c>
      <c r="J6" s="11" t="s">
        <v>14</v>
      </c>
      <c r="K6" s="11" t="s">
        <v>15</v>
      </c>
      <c r="L6" s="6" t="s">
        <v>16</v>
      </c>
    </row>
    <row r="7" s="1" customFormat="1" ht="26" customHeight="1" spans="2:12">
      <c r="B7" s="12">
        <v>44658</v>
      </c>
      <c r="C7" s="13"/>
      <c r="D7" s="13" t="s">
        <v>12</v>
      </c>
      <c r="E7" s="14" t="s">
        <v>17</v>
      </c>
      <c r="F7" s="14"/>
      <c r="G7" s="13"/>
      <c r="H7" s="15">
        <v>50000</v>
      </c>
      <c r="I7" s="15"/>
      <c r="J7" s="15"/>
      <c r="K7" s="15">
        <f>IF(AND(H7="",I7="",J7=""),"",SUM($H$7:H7)+SUM($I$7:I7)-SUM($J$7:J7))</f>
        <v>50000</v>
      </c>
      <c r="L7" s="17" t="s">
        <v>18</v>
      </c>
    </row>
    <row r="8" s="1" customFormat="1" ht="26" customHeight="1" spans="2:12">
      <c r="B8" s="12">
        <v>44658</v>
      </c>
      <c r="C8" s="16"/>
      <c r="D8" s="17" t="s">
        <v>12</v>
      </c>
      <c r="E8" s="14" t="s">
        <v>17</v>
      </c>
      <c r="F8" s="14"/>
      <c r="G8" s="16"/>
      <c r="H8" s="15">
        <v>3000</v>
      </c>
      <c r="I8" s="15"/>
      <c r="J8" s="15"/>
      <c r="K8" s="15">
        <f>IF(AND(H8="",I8="",J8=""),"",SUM($H$7:H8)+SUM($I$7:I8)-SUM($J$7:J8))</f>
        <v>53000</v>
      </c>
      <c r="L8" s="16" t="s">
        <v>19</v>
      </c>
    </row>
    <row r="9" s="1" customFormat="1" ht="26" customHeight="1" spans="2:12">
      <c r="B9" s="12">
        <v>44660</v>
      </c>
      <c r="C9" s="16"/>
      <c r="D9" s="17" t="s">
        <v>20</v>
      </c>
      <c r="E9" s="14" t="s">
        <v>21</v>
      </c>
      <c r="F9" s="14" t="s">
        <v>22</v>
      </c>
      <c r="G9" s="16" t="s">
        <v>23</v>
      </c>
      <c r="H9" s="15"/>
      <c r="I9" s="15"/>
      <c r="J9" s="15">
        <v>400</v>
      </c>
      <c r="K9" s="15">
        <f>IF(AND(H9="",I9="",J9=""),"",SUM($H$7:H9)+SUM($I$7:I9)-SUM($J$7:J9))</f>
        <v>52600</v>
      </c>
      <c r="L9" s="16" t="s">
        <v>19</v>
      </c>
    </row>
    <row r="10" s="1" customFormat="1" ht="26" customHeight="1" spans="2:12">
      <c r="B10" s="12">
        <v>44661</v>
      </c>
      <c r="C10" s="16"/>
      <c r="D10" s="17" t="s">
        <v>24</v>
      </c>
      <c r="E10" s="14" t="s">
        <v>25</v>
      </c>
      <c r="F10" s="14" t="s">
        <v>26</v>
      </c>
      <c r="G10" s="16" t="s">
        <v>27</v>
      </c>
      <c r="H10" s="15"/>
      <c r="I10" s="15">
        <v>1200</v>
      </c>
      <c r="J10" s="15"/>
      <c r="K10" s="15">
        <f>IF(AND(H10="",I10="",J10=""),"",SUM($H$7:H10)+SUM($I$7:I10)-SUM($J$7:J10))</f>
        <v>53800</v>
      </c>
      <c r="L10" s="16" t="s">
        <v>28</v>
      </c>
    </row>
    <row r="11" s="1" customFormat="1" ht="26" customHeight="1" spans="2:12">
      <c r="B11" s="12">
        <v>44662</v>
      </c>
      <c r="C11" s="16"/>
      <c r="D11" s="17" t="s">
        <v>29</v>
      </c>
      <c r="E11" s="14" t="s">
        <v>21</v>
      </c>
      <c r="F11" s="14" t="s">
        <v>30</v>
      </c>
      <c r="G11" s="16" t="s">
        <v>31</v>
      </c>
      <c r="H11" s="15"/>
      <c r="I11" s="15"/>
      <c r="J11" s="15">
        <v>345</v>
      </c>
      <c r="K11" s="15">
        <f>IF(AND(H11="",I11="",J11=""),"",SUM($H$7:H11)+SUM($I$7:I11)-SUM($J$7:J11))</f>
        <v>53455</v>
      </c>
      <c r="L11" s="16" t="s">
        <v>19</v>
      </c>
    </row>
    <row r="12" s="1" customFormat="1" ht="26" customHeight="1" spans="2:12">
      <c r="B12" s="12">
        <v>44693</v>
      </c>
      <c r="C12" s="16"/>
      <c r="D12" s="17" t="s">
        <v>32</v>
      </c>
      <c r="E12" s="14" t="s">
        <v>33</v>
      </c>
      <c r="F12" s="14" t="s">
        <v>33</v>
      </c>
      <c r="G12" s="16" t="s">
        <v>34</v>
      </c>
      <c r="H12" s="15"/>
      <c r="I12" s="15"/>
      <c r="J12" s="15">
        <v>245</v>
      </c>
      <c r="K12" s="15">
        <f>IF(AND(H12="",I12="",J12=""),"",SUM($H$7:H12)+SUM($I$7:I12)-SUM($J$7:J12))</f>
        <v>53210</v>
      </c>
      <c r="L12" s="16" t="s">
        <v>28</v>
      </c>
    </row>
    <row r="13" s="1" customFormat="1" ht="26" customHeight="1" spans="2:12">
      <c r="B13" s="12">
        <v>44694</v>
      </c>
      <c r="C13" s="16"/>
      <c r="D13" s="17" t="s">
        <v>35</v>
      </c>
      <c r="E13" s="14" t="s">
        <v>25</v>
      </c>
      <c r="F13" s="14" t="s">
        <v>26</v>
      </c>
      <c r="G13" s="16" t="s">
        <v>36</v>
      </c>
      <c r="H13" s="15"/>
      <c r="I13" s="15">
        <v>4500</v>
      </c>
      <c r="J13" s="15"/>
      <c r="K13" s="15">
        <f>IF(AND(H13="",I13="",J13=""),"",SUM($H$7:H13)+SUM($I$7:I13)-SUM($J$7:J13))</f>
        <v>57710</v>
      </c>
      <c r="L13" s="17" t="s">
        <v>18</v>
      </c>
    </row>
    <row r="14" s="1" customFormat="1" ht="26" customHeight="1" spans="2:12">
      <c r="B14" s="12">
        <v>44695</v>
      </c>
      <c r="C14" s="16"/>
      <c r="D14" s="17" t="s">
        <v>29</v>
      </c>
      <c r="E14" s="14" t="s">
        <v>21</v>
      </c>
      <c r="F14" s="14" t="s">
        <v>30</v>
      </c>
      <c r="G14" s="16" t="s">
        <v>37</v>
      </c>
      <c r="H14" s="15"/>
      <c r="I14" s="15"/>
      <c r="J14" s="15">
        <v>300</v>
      </c>
      <c r="K14" s="15">
        <f>IF(AND(H14="",I14="",J14=""),"",SUM($H$7:H14)+SUM($I$7:I14)-SUM($J$7:J14))</f>
        <v>57410</v>
      </c>
      <c r="L14" s="16" t="s">
        <v>38</v>
      </c>
    </row>
    <row r="15" s="1" customFormat="1" ht="26" customHeight="1" spans="2:12">
      <c r="B15" s="12">
        <v>44696</v>
      </c>
      <c r="C15" s="16"/>
      <c r="D15" s="17" t="s">
        <v>39</v>
      </c>
      <c r="E15" s="14" t="s">
        <v>33</v>
      </c>
      <c r="F15" s="14" t="s">
        <v>33</v>
      </c>
      <c r="G15" s="16" t="s">
        <v>40</v>
      </c>
      <c r="H15" s="15"/>
      <c r="I15" s="15">
        <v>5490</v>
      </c>
      <c r="J15" s="15"/>
      <c r="K15" s="15">
        <f>IF(AND(H15="",I15="",J15=""),"",SUM($H$7:H15)+SUM($I$7:I15)-SUM($J$7:J15))</f>
        <v>62900</v>
      </c>
      <c r="L15" s="16" t="s">
        <v>38</v>
      </c>
    </row>
    <row r="16" s="1" customFormat="1" ht="26" customHeight="1" spans="2:12">
      <c r="B16" s="12">
        <v>44697</v>
      </c>
      <c r="C16" s="16"/>
      <c r="D16" s="17" t="s">
        <v>41</v>
      </c>
      <c r="E16" s="14" t="s">
        <v>21</v>
      </c>
      <c r="F16" s="14" t="s">
        <v>30</v>
      </c>
      <c r="G16" s="16" t="s">
        <v>42</v>
      </c>
      <c r="H16" s="15"/>
      <c r="I16" s="15"/>
      <c r="J16" s="15">
        <v>240</v>
      </c>
      <c r="K16" s="15">
        <f>IF(AND(H16="",I16="",J16=""),"",SUM($H$7:H16)+SUM($I$7:I16)-SUM($J$7:J16))</f>
        <v>62660</v>
      </c>
      <c r="L16" s="16" t="s">
        <v>28</v>
      </c>
    </row>
    <row r="17" s="1" customFormat="1" ht="26" customHeight="1" spans="2:12">
      <c r="B17" s="12">
        <v>44698</v>
      </c>
      <c r="C17" s="16"/>
      <c r="D17" s="17" t="s">
        <v>43</v>
      </c>
      <c r="E17" s="14" t="s">
        <v>21</v>
      </c>
      <c r="F17" s="14" t="s">
        <v>44</v>
      </c>
      <c r="G17" s="16" t="s">
        <v>45</v>
      </c>
      <c r="H17" s="15"/>
      <c r="I17" s="15"/>
      <c r="J17" s="15">
        <v>560</v>
      </c>
      <c r="K17" s="15">
        <f>IF(AND(H17="",I17="",J17=""),"",SUM($H$7:H17)+SUM($I$7:I17)-SUM($J$7:J17))</f>
        <v>62100</v>
      </c>
      <c r="L17" s="17" t="s">
        <v>18</v>
      </c>
    </row>
    <row r="18" s="1" customFormat="1" ht="26" customHeight="1" spans="2:12">
      <c r="B18" s="12">
        <v>44699</v>
      </c>
      <c r="C18" s="16"/>
      <c r="D18" s="17" t="s">
        <v>46</v>
      </c>
      <c r="E18" s="14" t="s">
        <v>25</v>
      </c>
      <c r="F18" s="14" t="s">
        <v>46</v>
      </c>
      <c r="G18" s="16" t="s">
        <v>47</v>
      </c>
      <c r="H18" s="15"/>
      <c r="I18" s="15">
        <v>500</v>
      </c>
      <c r="J18" s="15"/>
      <c r="K18" s="15">
        <f>IF(AND(H18="",I18="",J18=""),"",SUM($H$7:H18)+SUM($I$7:I18)-SUM($J$7:J18))</f>
        <v>62600</v>
      </c>
      <c r="L18" s="16" t="s">
        <v>38</v>
      </c>
    </row>
    <row r="19" s="1" customFormat="1" ht="26" customHeight="1" spans="2:12">
      <c r="B19" s="12">
        <v>44700</v>
      </c>
      <c r="C19" s="16"/>
      <c r="D19" s="16" t="s">
        <v>48</v>
      </c>
      <c r="E19" s="18" t="s">
        <v>21</v>
      </c>
      <c r="F19" s="14" t="s">
        <v>49</v>
      </c>
      <c r="G19" s="13" t="s">
        <v>34</v>
      </c>
      <c r="H19" s="19"/>
      <c r="I19" s="19"/>
      <c r="J19" s="19">
        <v>680</v>
      </c>
      <c r="K19" s="15">
        <f>IF(AND(H19="",I19="",J19=""),"",SUM($H$7:H19)+SUM($I$7:I19)-SUM($J$7:J19))</f>
        <v>61920</v>
      </c>
      <c r="L19" s="16" t="s">
        <v>19</v>
      </c>
    </row>
    <row r="20" s="1" customFormat="1" ht="26" customHeight="1" spans="2:12">
      <c r="B20" s="12">
        <v>44701</v>
      </c>
      <c r="C20" s="16"/>
      <c r="D20" s="16" t="s">
        <v>46</v>
      </c>
      <c r="E20" s="18" t="s">
        <v>25</v>
      </c>
      <c r="F20" s="14" t="s">
        <v>46</v>
      </c>
      <c r="G20" s="16" t="s">
        <v>34</v>
      </c>
      <c r="H20" s="19"/>
      <c r="I20" s="19">
        <v>6000</v>
      </c>
      <c r="J20" s="19"/>
      <c r="K20" s="15">
        <f>IF(AND(H20="",I20="",J20=""),"",SUM($H$7:H20)+SUM($I$7:I20)-SUM($J$7:J20))</f>
        <v>67920</v>
      </c>
      <c r="L20" s="16" t="s">
        <v>28</v>
      </c>
    </row>
    <row r="21" s="1" customFormat="1" ht="26" customHeight="1" spans="2:12">
      <c r="B21" s="12">
        <v>44702</v>
      </c>
      <c r="C21" s="16"/>
      <c r="D21" s="16" t="s">
        <v>50</v>
      </c>
      <c r="E21" s="18" t="s">
        <v>25</v>
      </c>
      <c r="F21" s="14" t="s">
        <v>26</v>
      </c>
      <c r="G21" s="16" t="s">
        <v>47</v>
      </c>
      <c r="H21" s="19"/>
      <c r="I21" s="19">
        <v>6000</v>
      </c>
      <c r="J21" s="19"/>
      <c r="K21" s="15">
        <f>IF(AND(H21="",I21="",J21=""),"",SUM($H$7:H21)+SUM($I$7:I21)-SUM($J$7:J21))</f>
        <v>73920</v>
      </c>
      <c r="L21" s="16" t="s">
        <v>28</v>
      </c>
    </row>
    <row r="22" s="1" customFormat="1" ht="26" customHeight="1" spans="2:12">
      <c r="B22" s="12">
        <v>44703</v>
      </c>
      <c r="C22" s="16"/>
      <c r="D22" s="16" t="s">
        <v>50</v>
      </c>
      <c r="E22" s="18" t="s">
        <v>25</v>
      </c>
      <c r="F22" s="14" t="s">
        <v>26</v>
      </c>
      <c r="G22" s="13" t="s">
        <v>34</v>
      </c>
      <c r="H22" s="19"/>
      <c r="I22" s="19">
        <v>6001</v>
      </c>
      <c r="J22" s="19"/>
      <c r="K22" s="15">
        <f>IF(AND(H22="",I22="",J22=""),"",SUM($H$7:H22)+SUM($I$7:I22)-SUM($J$7:J22))</f>
        <v>79921</v>
      </c>
      <c r="L22" s="16" t="s">
        <v>19</v>
      </c>
    </row>
    <row r="23" ht="26" customHeight="1" spans="2:12">
      <c r="B23" s="12">
        <v>44704</v>
      </c>
      <c r="C23" s="16"/>
      <c r="D23" s="16" t="s">
        <v>50</v>
      </c>
      <c r="E23" s="18" t="s">
        <v>25</v>
      </c>
      <c r="F23" s="14" t="s">
        <v>26</v>
      </c>
      <c r="G23" s="16" t="s">
        <v>34</v>
      </c>
      <c r="H23" s="19"/>
      <c r="I23" s="19">
        <v>6002</v>
      </c>
      <c r="J23" s="19"/>
      <c r="K23" s="15">
        <f>IF(AND(H23="",I23="",J23=""),"",SUM($H$7:H23)+SUM($I$7:I23)-SUM($J$7:J23))</f>
        <v>85923</v>
      </c>
      <c r="L23" s="16" t="s">
        <v>38</v>
      </c>
    </row>
  </sheetData>
  <mergeCells count="2">
    <mergeCell ref="L3:L4"/>
    <mergeCell ref="B3:F4"/>
  </mergeCells>
  <conditionalFormatting sqref="B7:L23">
    <cfRule type="expression" dxfId="0" priority="2">
      <formula>$E7="收入"</formula>
    </cfRule>
  </conditionalFormatting>
  <dataValidations count="4">
    <dataValidation type="list" allowBlank="1" showInputMessage="1" showErrorMessage="1" sqref="E7 E8:E18">
      <formula1>"期初,收入,支出,其他"</formula1>
    </dataValidation>
    <dataValidation type="list" allowBlank="1" showInputMessage="1" showErrorMessage="1" sqref="F7 F22 F23 F8:F11 F12:F18 F19:F21">
      <formula1>INDIRECT(E7)</formula1>
    </dataValidation>
    <dataValidation type="list" allowBlank="1" showInputMessage="1" showErrorMessage="1" sqref="L9 L10 L11 L24 G7:G17 G18:G23 L7:L8 L12:L23">
      <formula1>#REF!</formula1>
    </dataValidation>
    <dataValidation type="list" allowBlank="1" showInputMessage="1" showErrorMessage="1" sqref="E22 E23 E19:E21">
      <formula1>"收入,支出"</formula1>
    </dataValidation>
  </dataValidations>
  <pageMargins left="0.75" right="0.75" top="1" bottom="1" header="0.5" footer="0.5"/>
  <headerFooter/>
  <ignoredErrors>
    <ignoredError sqref="K8:K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UMBRA~</cp:lastModifiedBy>
  <dcterms:created xsi:type="dcterms:W3CDTF">2021-11-26T04:12:00Z</dcterms:created>
  <dcterms:modified xsi:type="dcterms:W3CDTF">2024-02-18T08:23:35Z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C7816CF6DEFE4295AC066484332A82C7_11</vt:lpwstr>
  </property>
  <property fmtid="{D5CDD505-2E9C-101B-9397-08002B2CF9AE}" pid="3" name="KSOProductBuildVer">
    <vt:lpwstr>2052-12.1.0.16120</vt:lpwstr>
  </property>
  <property fmtid="{D5CDD505-2E9C-101B-9397-08002B2CF9AE}" pid="4" name="KSOTemplateUUID">
    <vt:lpwstr>v1.0_mb_lVXPu0rlPgkIp5Q88xoN8Q==</vt:lpwstr>
  </property>
</Properties>
</file>