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04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<sst xmlns="http://schemas.openxmlformats.org/spreadsheetml/2006/main" count="63" uniqueCount="39">
  <si>
    <t>库存盘点表（自动计算采购计划）</t>
  </si>
  <si>
    <t>仓库位置</t>
  </si>
  <si>
    <t>类别</t>
  </si>
  <si>
    <t>产品名称</t>
  </si>
  <si>
    <t>规格</t>
  </si>
  <si>
    <t>单位</t>
  </si>
  <si>
    <t>系统数</t>
  </si>
  <si>
    <t>盘点数</t>
  </si>
  <si>
    <t>停用否</t>
  </si>
  <si>
    <t>采购计划</t>
  </si>
  <si>
    <t>库存状态</t>
  </si>
  <si>
    <t>单价</t>
  </si>
  <si>
    <t>采购金额</t>
  </si>
  <si>
    <t>上限</t>
  </si>
  <si>
    <t>下限</t>
  </si>
  <si>
    <t>C38</t>
  </si>
  <si>
    <t>半成品</t>
  </si>
  <si>
    <t>产品1</t>
  </si>
  <si>
    <t>型号1</t>
  </si>
  <si>
    <t>件</t>
  </si>
  <si>
    <t>否</t>
  </si>
  <si>
    <t>C39</t>
  </si>
  <si>
    <t>产品2</t>
  </si>
  <si>
    <t>型号2</t>
  </si>
  <si>
    <t>是</t>
  </si>
  <si>
    <t>C40</t>
  </si>
  <si>
    <t>产品3</t>
  </si>
  <si>
    <t>型号3</t>
  </si>
  <si>
    <t>C41</t>
  </si>
  <si>
    <t>产品4</t>
  </si>
  <si>
    <t>型号4</t>
  </si>
  <si>
    <t>C42</t>
  </si>
  <si>
    <t>F41</t>
  </si>
  <si>
    <t>标准件</t>
  </si>
  <si>
    <t>产品7</t>
  </si>
  <si>
    <t>型号7</t>
  </si>
  <si>
    <t>个</t>
  </si>
  <si>
    <t>产品8</t>
  </si>
  <si>
    <t>型号8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</si>
</sst>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  <numFmt numFmtId="177" formatCode="0.00_ "/>
    <numFmt numFmtId="178" formatCode="0.00_ ;[Red]\-0.00\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FF0000"/>
      </font>
    </dxf>
    <dxf>
      <font>
        <color rgb="FF00B050"/>
      </font>
    </dxf>
    <dxf>
      <font>
        <b val="0"/>
        <i val="1"/>
        <color rgb="FFFF0000"/>
      </font>
    </dxf>
    <dxf>
      <font>
        <b val="0"/>
        <i val="1"/>
        <color rgb="FFF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"/>
  <sheetViews>
    <sheetView showGridLines="0" tabSelected="1" workbookViewId="0">
      <selection activeCell="P2" sqref="P$1:S$1048576"/>
    </sheetView>
  </sheetViews>
  <sheetFormatPr defaultColWidth="9" defaultRowHeight="13.5"/>
  <cols>
    <col min="1" max="1" width="1.25" customWidth="1"/>
    <col min="2" max="2" width="10.3833333333333" customWidth="1"/>
    <col min="3" max="3" width="8.25" customWidth="1"/>
    <col min="4" max="4" width="9.13333333333333" customWidth="1"/>
    <col min="5" max="5" width="7.13333333333333" customWidth="1"/>
    <col min="6" max="6" width="4.75" customWidth="1"/>
    <col min="7" max="7" width="7" customWidth="1"/>
    <col min="8" max="8" width="6.75" customWidth="1"/>
    <col min="9" max="9" width="8" style="1" customWidth="1"/>
    <col min="10" max="13" width="9" style="1"/>
    <col min="14" max="14" width="6.25" customWidth="1"/>
    <col min="15" max="15" width="6.63333333333333" customWidth="1"/>
    <col min="16" max="16" width="1.5" customWidth="1"/>
  </cols>
  <sheetData>
    <row r="1" ht="24" customHeight="1" spans="2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8" customHeight="1" spans="2:1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8" t="s">
        <v>9</v>
      </c>
      <c r="K2" s="8" t="s">
        <v>10</v>
      </c>
      <c r="L2" s="3" t="s">
        <v>11</v>
      </c>
      <c r="M2" s="8" t="s">
        <v>12</v>
      </c>
      <c r="N2" s="4" t="s">
        <v>13</v>
      </c>
      <c r="O2" s="3" t="s">
        <v>14</v>
      </c>
    </row>
    <row r="3" spans="2:15">
      <c r="B3" s="5" t="s">
        <v>15</v>
      </c>
      <c r="C3" s="5" t="s">
        <v>16</v>
      </c>
      <c r="D3" s="6" t="s">
        <v>17</v>
      </c>
      <c r="E3" s="6" t="s">
        <v>18</v>
      </c>
      <c r="F3" s="6" t="s">
        <v>19</v>
      </c>
      <c r="G3" s="7">
        <v>32</v>
      </c>
      <c r="H3" s="5">
        <v>32</v>
      </c>
      <c r="I3" s="6" t="s">
        <v>20</v>
      </c>
      <c r="J3" s="6">
        <f t="shared" ref="J3:J66" si="0">IF(D3="","-",IF(I3="是",0,IF(OR(K3="已断货",K3="负库存",K3="需进货"),N3-G3,0)))</f>
        <v>0</v>
      </c>
      <c r="K3" s="9" t="str">
        <f t="shared" ref="K3:K66" si="1">IF(D3="","-",IF(G3&gt;N3,"库存超量",IF(G3=0,"已断货",IF(G3&lt;0,"负库存",IF(G3&lt;=O3,"需进货","正常")))))</f>
        <v>正常</v>
      </c>
      <c r="L3" s="10">
        <v>16</v>
      </c>
      <c r="M3" s="6">
        <f t="shared" ref="M3:M66" si="2">IF(D3="","-",L3*J3)</f>
        <v>0</v>
      </c>
      <c r="N3" s="11">
        <v>100</v>
      </c>
      <c r="O3" s="6">
        <v>10</v>
      </c>
    </row>
    <row r="4" spans="2:15">
      <c r="B4" s="5" t="s">
        <v>21</v>
      </c>
      <c r="C4" s="5" t="s">
        <v>16</v>
      </c>
      <c r="D4" s="6" t="s">
        <v>22</v>
      </c>
      <c r="E4" s="6" t="s">
        <v>23</v>
      </c>
      <c r="F4" s="6" t="s">
        <v>19</v>
      </c>
      <c r="G4" s="7">
        <v>0</v>
      </c>
      <c r="H4" s="5">
        <v>0</v>
      </c>
      <c r="I4" s="6" t="s">
        <v>24</v>
      </c>
      <c r="J4" s="6">
        <f t="shared" si="0"/>
        <v>0</v>
      </c>
      <c r="K4" s="9" t="str">
        <f t="shared" si="1"/>
        <v>已断货</v>
      </c>
      <c r="L4" s="10">
        <v>0</v>
      </c>
      <c r="M4" s="6">
        <f t="shared" si="2"/>
        <v>0</v>
      </c>
      <c r="N4" s="11">
        <v>100</v>
      </c>
      <c r="O4" s="6">
        <v>10</v>
      </c>
    </row>
    <row r="5" spans="2:15">
      <c r="B5" s="5" t="s">
        <v>25</v>
      </c>
      <c r="C5" s="5" t="s">
        <v>16</v>
      </c>
      <c r="D5" s="6" t="s">
        <v>26</v>
      </c>
      <c r="E5" s="6" t="s">
        <v>27</v>
      </c>
      <c r="F5" s="6" t="s">
        <v>19</v>
      </c>
      <c r="G5" s="7">
        <v>0</v>
      </c>
      <c r="H5" s="5">
        <v>0</v>
      </c>
      <c r="I5" s="6" t="s">
        <v>20</v>
      </c>
      <c r="J5" s="6">
        <f t="shared" si="0"/>
        <v>100</v>
      </c>
      <c r="K5" s="9" t="str">
        <f t="shared" si="1"/>
        <v>已断货</v>
      </c>
      <c r="L5" s="10">
        <v>13</v>
      </c>
      <c r="M5" s="6">
        <f t="shared" si="2"/>
        <v>1300</v>
      </c>
      <c r="N5" s="11">
        <v>100</v>
      </c>
      <c r="O5" s="6">
        <v>10</v>
      </c>
    </row>
    <row r="6" spans="2:15">
      <c r="B6" s="5" t="s">
        <v>28</v>
      </c>
      <c r="C6" s="5" t="s">
        <v>16</v>
      </c>
      <c r="D6" s="6" t="s">
        <v>29</v>
      </c>
      <c r="E6" s="6" t="s">
        <v>30</v>
      </c>
      <c r="F6" s="6" t="s">
        <v>19</v>
      </c>
      <c r="G6" s="7">
        <v>0</v>
      </c>
      <c r="H6" s="5">
        <v>0</v>
      </c>
      <c r="I6" s="6" t="s">
        <v>20</v>
      </c>
      <c r="J6" s="6">
        <f t="shared" si="0"/>
        <v>100</v>
      </c>
      <c r="K6" s="9" t="str">
        <f t="shared" si="1"/>
        <v>已断货</v>
      </c>
      <c r="L6" s="10">
        <v>18</v>
      </c>
      <c r="M6" s="6">
        <f t="shared" si="2"/>
        <v>1800</v>
      </c>
      <c r="N6" s="11">
        <v>100</v>
      </c>
      <c r="O6" s="6">
        <v>10</v>
      </c>
    </row>
    <row r="7" spans="2:15">
      <c r="B7" s="5" t="s">
        <v>31</v>
      </c>
      <c r="C7" s="5" t="s">
        <v>16</v>
      </c>
      <c r="D7" s="6" t="s">
        <v>17</v>
      </c>
      <c r="E7" s="6" t="s">
        <v>18</v>
      </c>
      <c r="F7" s="6" t="s">
        <v>19</v>
      </c>
      <c r="G7" s="7">
        <v>0</v>
      </c>
      <c r="H7" s="5">
        <v>0</v>
      </c>
      <c r="I7" s="6" t="s">
        <v>20</v>
      </c>
      <c r="J7" s="6">
        <f t="shared" si="0"/>
        <v>100</v>
      </c>
      <c r="K7" s="9" t="str">
        <f t="shared" si="1"/>
        <v>已断货</v>
      </c>
      <c r="L7" s="10">
        <v>14</v>
      </c>
      <c r="M7" s="6">
        <f t="shared" si="2"/>
        <v>1400</v>
      </c>
      <c r="N7" s="11">
        <v>100</v>
      </c>
      <c r="O7" s="6">
        <v>10</v>
      </c>
    </row>
    <row r="8" spans="2:15">
      <c r="B8" s="5" t="s">
        <v>32</v>
      </c>
      <c r="C8" s="5" t="s">
        <v>33</v>
      </c>
      <c r="D8" s="6" t="s">
        <v>17</v>
      </c>
      <c r="E8" s="6" t="s">
        <v>18</v>
      </c>
      <c r="F8" s="6" t="s">
        <v>19</v>
      </c>
      <c r="G8" s="7">
        <v>27</v>
      </c>
      <c r="H8" s="5">
        <v>27</v>
      </c>
      <c r="I8" s="6" t="s">
        <v>20</v>
      </c>
      <c r="J8" s="6">
        <f t="shared" si="0"/>
        <v>0</v>
      </c>
      <c r="K8" s="9" t="str">
        <f t="shared" si="1"/>
        <v>正常</v>
      </c>
      <c r="L8" s="10">
        <v>7.5</v>
      </c>
      <c r="M8" s="6">
        <f t="shared" si="2"/>
        <v>0</v>
      </c>
      <c r="N8" s="11">
        <v>100</v>
      </c>
      <c r="O8" s="6">
        <v>10</v>
      </c>
    </row>
    <row r="9" spans="2:15">
      <c r="B9" s="5" t="s">
        <v>32</v>
      </c>
      <c r="C9" s="5" t="s">
        <v>33</v>
      </c>
      <c r="D9" s="6" t="s">
        <v>34</v>
      </c>
      <c r="E9" s="6" t="s">
        <v>35</v>
      </c>
      <c r="F9" s="6" t="s">
        <v>36</v>
      </c>
      <c r="G9" s="7">
        <v>44</v>
      </c>
      <c r="H9" s="5">
        <v>44</v>
      </c>
      <c r="I9" s="6" t="s">
        <v>20</v>
      </c>
      <c r="J9" s="6">
        <f t="shared" si="0"/>
        <v>0</v>
      </c>
      <c r="K9" s="9" t="str">
        <f t="shared" si="1"/>
        <v>正常</v>
      </c>
      <c r="L9" s="10">
        <v>11</v>
      </c>
      <c r="M9" s="6">
        <f t="shared" si="2"/>
        <v>0</v>
      </c>
      <c r="N9" s="11">
        <v>100</v>
      </c>
      <c r="O9" s="6">
        <v>10</v>
      </c>
    </row>
    <row r="10" spans="2:15">
      <c r="B10" s="5" t="s">
        <v>32</v>
      </c>
      <c r="C10" s="5" t="s">
        <v>33</v>
      </c>
      <c r="D10" s="6" t="s">
        <v>37</v>
      </c>
      <c r="E10" s="6" t="s">
        <v>38</v>
      </c>
      <c r="F10" s="6" t="s">
        <v>19</v>
      </c>
      <c r="G10" s="7">
        <v>-2</v>
      </c>
      <c r="H10" s="5">
        <v>38</v>
      </c>
      <c r="I10" s="6" t="s">
        <v>20</v>
      </c>
      <c r="J10" s="6">
        <f t="shared" si="0"/>
        <v>102</v>
      </c>
      <c r="K10" s="9" t="str">
        <f t="shared" si="1"/>
        <v>负库存</v>
      </c>
      <c r="L10" s="10">
        <v>3</v>
      </c>
      <c r="M10" s="6">
        <f t="shared" si="2"/>
        <v>306</v>
      </c>
      <c r="N10" s="11">
        <v>100</v>
      </c>
      <c r="O10" s="6">
        <v>10</v>
      </c>
    </row>
  </sheetData>
  <mergeCells count="1">
    <mergeCell ref="B1:O1"/>
  </mergeCells>
  <conditionalFormatting sqref="I2">
    <cfRule type="cellIs" dxfId="0" priority="7" operator="equal">
      <formula>"是"</formula>
    </cfRule>
  </conditionalFormatting>
  <conditionalFormatting sqref="K2">
    <cfRule type="cellIs" dxfId="1" priority="6" operator="equal">
      <formula>"正常"</formula>
    </cfRule>
    <cfRule type="cellIs" dxfId="0" priority="5" operator="equal">
      <formula>"需进货"</formula>
    </cfRule>
    <cfRule type="cellIs" dxfId="2" priority="4" operator="equal">
      <formula>"已断货"</formula>
    </cfRule>
    <cfRule type="cellIs" dxfId="3" priority="3" operator="equal">
      <formula>"负库存"</formula>
    </cfRule>
  </conditionalFormatting>
  <conditionalFormatting sqref="I3:I10">
    <cfRule type="cellIs" dxfId="0" priority="1" operator="equal">
      <formula>"是"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I3 I4:I10">
      <formula1>"是,否"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2019-07-10T06:08:00Z</dcterms:created>
  <dcterms:modified xsi:type="dcterms:W3CDTF">2024-02-24T08:19:11Z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v1.0_mb_yyI7VBJReuGCABNMGyTbTw==</vt:lpwstr>
  </property>
  <property fmtid="{D5CDD505-2E9C-101B-9397-08002B2CF9AE}" pid="4" name="ICV">
    <vt:lpwstr>10167F363F964F1AB828C11BE8FB20C5_12</vt:lpwstr>
  </property>
</Properties>
</file>