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日业绩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<sst xmlns="http://schemas.openxmlformats.org/spreadsheetml/2006/main" count="140" uniqueCount="80">
  <si>
    <t>店铺销售数据统计分析表</t>
  </si>
  <si>
    <t>店铺名称</t>
  </si>
  <si>
    <t>类别</t>
  </si>
  <si>
    <t>合计</t>
  </si>
  <si>
    <t>星期一</t>
  </si>
  <si>
    <t>星期二</t>
  </si>
  <si>
    <t>星期三</t>
  </si>
  <si>
    <t>星期四</t>
  </si>
  <si>
    <t>星期五</t>
  </si>
  <si>
    <t>星期六</t>
  </si>
  <si>
    <t>星期日</t>
  </si>
  <si>
    <t xml:space="preserve"> 店铺A</t>
  </si>
  <si>
    <t>4月1号</t>
  </si>
  <si>
    <t>4月2号</t>
  </si>
  <si>
    <t>4月3号</t>
  </si>
  <si>
    <t>4月4号</t>
  </si>
  <si>
    <t>4月5号</t>
  </si>
  <si>
    <t>4月6号</t>
  </si>
  <si>
    <t>4月7号</t>
  </si>
  <si>
    <t>4月8号</t>
  </si>
  <si>
    <t>4月9号</t>
  </si>
  <si>
    <t>4月10号</t>
  </si>
  <si>
    <t>4月11号</t>
  </si>
  <si>
    <t>4月12号</t>
  </si>
  <si>
    <t>4月13号</t>
  </si>
  <si>
    <t>4月14号</t>
  </si>
  <si>
    <t>4月15号</t>
  </si>
  <si>
    <t>4月16号</t>
  </si>
  <si>
    <t>4月17号</t>
  </si>
  <si>
    <t>4月18号</t>
  </si>
  <si>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</si>
  <si>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</si>
  <si>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</si>
  <si>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</si>
  <si>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</si>
  <si>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</si>
  <si>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</si>
  <si>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</si>
  <si>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</si>
  <si>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</si>
  <si>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</si>
  <si>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4月30号</t>
  </si>
  <si>
    <t>28-32度</t>
  </si>
  <si>
    <t>24-26度</t>
  </si>
  <si>
    <t>20-25度</t>
  </si>
  <si>
    <t>19-26度</t>
  </si>
  <si>
    <t>19-25度</t>
  </si>
  <si>
    <t>18-23度</t>
  </si>
  <si>
    <t>18-24度</t>
  </si>
  <si>
    <t>多云</t>
  </si>
  <si>
    <t>晴</t>
  </si>
  <si>
    <t>小雨</t>
  </si>
  <si>
    <t>大雨</t>
  </si>
  <si>
    <t>阴</t>
  </si>
  <si>
    <t>中雨</t>
  </si>
  <si>
    <t>阴到小雨</t>
  </si>
  <si>
    <t>销售目标</t>
  </si>
  <si>
    <t>吊牌销售</t>
  </si>
  <si>
    <t>实绩销售</t>
  </si>
  <si>
    <t>折扣率</t>
  </si>
  <si>
    <t>促销活动</t>
  </si>
  <si>
    <t>400-100</t>
  </si>
  <si>
    <t>部分3-5折</t>
  </si>
  <si>
    <t>全场3-5折</t>
  </si>
  <si>
    <t>380-200</t>
  </si>
  <si>
    <t>部分3—5折</t>
  </si>
  <si>
    <t>300-100</t>
  </si>
  <si>
    <t>部分3-6折</t>
  </si>
  <si>
    <t>日达成率</t>
  </si>
  <si>
    <t>月达成率</t>
  </si>
  <si>
    <t>店铺面积</t>
  </si>
  <si>
    <t>实绩平效</t>
  </si>
  <si>
    <t>购买人数</t>
  </si>
  <si>
    <t>无</t>
  </si>
  <si>
    <t>平均客单价</t>
  </si>
  <si>
    <t>销售件数</t>
  </si>
  <si>
    <t>平均客件数</t>
  </si>
  <si>
    <t>进货额</t>
  </si>
  <si>
    <t>毛利率</t>
  </si>
  <si>
    <t>月盈亏度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</si>
</sst>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2"/>
      <name val="宋体"/>
      <charset val="134"/>
    </font>
    <font>
      <b/>
      <sz val="20"/>
      <color theme="1"/>
      <name val="微软雅黑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trike/>
      <sz val="10"/>
      <name val="宋体"/>
      <charset val="134"/>
    </font>
    <font>
      <sz val="12"/>
      <color rgb="FFFF000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10" fontId="2" fillId="0" borderId="2" xfId="0" applyNumberFormat="1" applyFont="1" applyBorder="1">
      <alignment vertical="center"/>
    </xf>
    <xf numFmtId="0" fontId="4" fillId="0" borderId="2" xfId="0" applyFont="1" applyBorder="1">
      <alignment vertical="center"/>
    </xf>
    <xf numFmtId="9" fontId="2" fillId="0" borderId="2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1"/>
  <sheetViews>
    <sheetView showGridLines="0" tabSelected="1" workbookViewId="0">
      <selection activeCell="H24" sqref="H24"/>
    </sheetView>
  </sheetViews>
  <sheetFormatPr defaultColWidth="9" defaultRowHeight="14.25"/>
  <cols>
    <col min="1" max="1" width="7" customWidth="1"/>
    <col min="6" max="6" width="11.125"/>
    <col min="8" max="9" width="10.125"/>
    <col min="10" max="15" width="11.125"/>
    <col min="17" max="18" width="11.125"/>
    <col min="21" max="25" width="11.125"/>
    <col min="27" max="27" width="10.125"/>
  </cols>
  <sheetData>
    <row r="1" ht="30" customHeight="1" spans="1: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ht="18" customHeight="1" spans="1: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2" t="s">
        <v>4</v>
      </c>
      <c r="L2" s="2" t="s">
        <v>5</v>
      </c>
      <c r="M2" s="2" t="s">
        <v>6</v>
      </c>
      <c r="N2" s="2" t="s">
        <v>7</v>
      </c>
      <c r="O2" s="3" t="s">
        <v>8</v>
      </c>
      <c r="P2" s="3" t="s">
        <v>9</v>
      </c>
      <c r="Q2" s="3" t="s">
        <v>10</v>
      </c>
      <c r="R2" s="2" t="s">
        <v>4</v>
      </c>
      <c r="S2" s="2" t="s">
        <v>5</v>
      </c>
      <c r="T2" s="2" t="s">
        <v>6</v>
      </c>
      <c r="U2" s="2" t="s">
        <v>7</v>
      </c>
      <c r="V2" s="3" t="s">
        <v>8</v>
      </c>
      <c r="W2" s="3" t="s">
        <v>9</v>
      </c>
      <c r="X2" s="3" t="s">
        <v>10</v>
      </c>
      <c r="Y2" s="2" t="s">
        <v>4</v>
      </c>
      <c r="Z2" s="2" t="s">
        <v>5</v>
      </c>
      <c r="AA2" s="2" t="s">
        <v>6</v>
      </c>
      <c r="AB2" s="2" t="s">
        <v>7</v>
      </c>
      <c r="AC2" s="3" t="s">
        <v>8</v>
      </c>
      <c r="AD2" s="3" t="s">
        <v>9</v>
      </c>
      <c r="AE2" s="3" t="s">
        <v>10</v>
      </c>
      <c r="AF2" s="2" t="s">
        <v>4</v>
      </c>
      <c r="AG2" s="2" t="s">
        <v>5</v>
      </c>
      <c r="AH2" s="2"/>
      <c r="AI2" s="15" t="s">
        <v>3</v>
      </c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ht="18" customHeight="1" spans="1:45">
      <c r="A3" s="4" t="s">
        <v>11</v>
      </c>
      <c r="B3" s="4"/>
      <c r="C3" s="4"/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32</v>
      </c>
      <c r="Y3" s="2" t="s">
        <v>33</v>
      </c>
      <c r="Z3" s="2" t="s">
        <v>34</v>
      </c>
      <c r="AA3" s="2" t="s">
        <v>35</v>
      </c>
      <c r="AB3" s="2" t="s">
        <v>36</v>
      </c>
      <c r="AC3" s="2" t="s">
        <v>37</v>
      </c>
      <c r="AD3" s="2" t="s">
        <v>38</v>
      </c>
      <c r="AE3" s="2" t="s">
        <v>39</v>
      </c>
      <c r="AF3" s="2" t="s">
        <v>40</v>
      </c>
      <c r="AG3" s="2" t="s">
        <v>41</v>
      </c>
      <c r="AH3" s="2"/>
      <c r="AI3" s="2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ht="18" customHeight="1" spans="1:45">
      <c r="A4" s="4"/>
      <c r="B4" s="4"/>
      <c r="C4" s="4"/>
      <c r="D4" s="2" t="s">
        <v>42</v>
      </c>
      <c r="E4" s="2" t="s">
        <v>42</v>
      </c>
      <c r="F4" s="2" t="s">
        <v>42</v>
      </c>
      <c r="G4" s="2" t="s">
        <v>42</v>
      </c>
      <c r="H4" s="3" t="s">
        <v>43</v>
      </c>
      <c r="I4" s="3" t="s">
        <v>43</v>
      </c>
      <c r="J4" s="3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3" t="s">
        <v>44</v>
      </c>
      <c r="P4" s="3" t="s">
        <v>45</v>
      </c>
      <c r="Q4" s="3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3" t="s">
        <v>46</v>
      </c>
      <c r="W4" s="3" t="s">
        <v>46</v>
      </c>
      <c r="X4" s="3" t="s">
        <v>46</v>
      </c>
      <c r="Y4" s="2" t="s">
        <v>47</v>
      </c>
      <c r="Z4" s="2" t="s">
        <v>47</v>
      </c>
      <c r="AA4" s="2" t="s">
        <v>48</v>
      </c>
      <c r="AB4" s="2"/>
      <c r="AC4" s="3"/>
      <c r="AD4" s="3"/>
      <c r="AE4" s="3"/>
      <c r="AF4" s="2"/>
      <c r="AG4" s="2"/>
      <c r="AH4" s="2"/>
      <c r="AI4" s="2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ht="18" customHeight="1" spans="1:45">
      <c r="A5" s="4"/>
      <c r="B5" s="4"/>
      <c r="C5" s="4"/>
      <c r="D5" s="2" t="s">
        <v>49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53</v>
      </c>
      <c r="K5" s="2" t="s">
        <v>53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51</v>
      </c>
      <c r="V5" s="2" t="s">
        <v>54</v>
      </c>
      <c r="W5" s="2" t="s">
        <v>50</v>
      </c>
      <c r="X5" s="2" t="s">
        <v>50</v>
      </c>
      <c r="Y5" s="2" t="s">
        <v>49</v>
      </c>
      <c r="Z5" s="2" t="s">
        <v>49</v>
      </c>
      <c r="AA5" s="2" t="s">
        <v>55</v>
      </c>
      <c r="AB5" s="2"/>
      <c r="AC5" s="2"/>
      <c r="AD5" s="2"/>
      <c r="AE5" s="2"/>
      <c r="AF5" s="2"/>
      <c r="AG5" s="2"/>
      <c r="AH5" s="2"/>
      <c r="AI5" s="2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ht="18" customHeight="1" spans="1:45">
      <c r="A6" s="4"/>
      <c r="B6" s="5" t="s">
        <v>56</v>
      </c>
      <c r="C6" s="5">
        <v>50000</v>
      </c>
      <c r="D6" s="5">
        <v>1500</v>
      </c>
      <c r="E6" s="5">
        <v>1000</v>
      </c>
      <c r="F6" s="5">
        <v>1000</v>
      </c>
      <c r="G6" s="5">
        <v>1000</v>
      </c>
      <c r="H6" s="5">
        <v>3000</v>
      </c>
      <c r="I6" s="5">
        <v>4000</v>
      </c>
      <c r="J6" s="5">
        <v>4000</v>
      </c>
      <c r="K6" s="5">
        <v>4000</v>
      </c>
      <c r="L6" s="5">
        <v>3500</v>
      </c>
      <c r="M6" s="5">
        <v>2000</v>
      </c>
      <c r="N6" s="5">
        <v>2000</v>
      </c>
      <c r="O6" s="5">
        <v>2000</v>
      </c>
      <c r="P6" s="5">
        <v>1000</v>
      </c>
      <c r="Q6" s="5">
        <v>1000</v>
      </c>
      <c r="R6" s="5">
        <v>1000</v>
      </c>
      <c r="S6" s="5">
        <v>1000</v>
      </c>
      <c r="T6" s="5">
        <v>1000</v>
      </c>
      <c r="U6" s="5">
        <v>1000</v>
      </c>
      <c r="V6" s="5">
        <v>1500</v>
      </c>
      <c r="W6" s="5">
        <v>2000</v>
      </c>
      <c r="X6" s="5">
        <v>2000</v>
      </c>
      <c r="Y6" s="5">
        <v>1000</v>
      </c>
      <c r="Z6" s="5">
        <v>1000</v>
      </c>
      <c r="AA6" s="5">
        <v>1000</v>
      </c>
      <c r="AB6" s="5">
        <v>1000</v>
      </c>
      <c r="AC6" s="5">
        <v>1500</v>
      </c>
      <c r="AD6" s="5">
        <v>2000</v>
      </c>
      <c r="AE6" s="5">
        <v>2000</v>
      </c>
      <c r="AF6" s="5">
        <v>1000</v>
      </c>
      <c r="AG6" s="5">
        <v>1000</v>
      </c>
      <c r="AH6" s="5"/>
      <c r="AI6" s="5">
        <f>SUM(D6:AH6)</f>
        <v>52000</v>
      </c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ht="18" customHeight="1" spans="1:45">
      <c r="A7" s="4"/>
      <c r="B7" s="5" t="s">
        <v>57</v>
      </c>
      <c r="C7" s="5"/>
      <c r="D7" s="5">
        <v>299</v>
      </c>
      <c r="E7" s="5">
        <v>858</v>
      </c>
      <c r="F7" s="5">
        <v>1228</v>
      </c>
      <c r="G7" s="5">
        <v>0</v>
      </c>
      <c r="H7" s="5">
        <v>4060</v>
      </c>
      <c r="I7" s="5">
        <v>10718</v>
      </c>
      <c r="J7" s="5">
        <v>15278</v>
      </c>
      <c r="K7" s="5">
        <v>9533</v>
      </c>
      <c r="L7" s="5">
        <v>9187</v>
      </c>
      <c r="M7" s="5">
        <v>4568</v>
      </c>
      <c r="N7" s="5">
        <v>4529</v>
      </c>
      <c r="O7" s="5">
        <v>9920</v>
      </c>
      <c r="P7" s="5">
        <v>0</v>
      </c>
      <c r="Q7" s="5">
        <v>399</v>
      </c>
      <c r="R7" s="5">
        <v>1825</v>
      </c>
      <c r="S7" s="5">
        <v>0</v>
      </c>
      <c r="T7" s="5">
        <v>799</v>
      </c>
      <c r="U7" s="5">
        <v>399</v>
      </c>
      <c r="V7" s="5">
        <v>2321</v>
      </c>
      <c r="W7" s="5">
        <v>4552</v>
      </c>
      <c r="X7" s="5">
        <v>3186</v>
      </c>
      <c r="Y7" s="5">
        <v>833</v>
      </c>
      <c r="Z7" s="5">
        <v>1198</v>
      </c>
      <c r="AA7" s="5">
        <v>1503</v>
      </c>
      <c r="AB7" s="5"/>
      <c r="AC7" s="5"/>
      <c r="AD7" s="5"/>
      <c r="AE7" s="5"/>
      <c r="AF7" s="5"/>
      <c r="AG7" s="5"/>
      <c r="AH7" s="5"/>
      <c r="AI7" s="5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ht="18" customHeight="1" spans="1:45">
      <c r="A8" s="4"/>
      <c r="B8" s="5" t="s">
        <v>58</v>
      </c>
      <c r="C8" s="5"/>
      <c r="D8" s="5">
        <v>149.5</v>
      </c>
      <c r="E8" s="5">
        <v>429</v>
      </c>
      <c r="F8" s="5">
        <v>748.4</v>
      </c>
      <c r="G8" s="5">
        <v>0</v>
      </c>
      <c r="H8" s="5">
        <v>2013.4</v>
      </c>
      <c r="I8" s="5">
        <v>5035.3</v>
      </c>
      <c r="J8" s="5">
        <v>7208.2</v>
      </c>
      <c r="K8" s="5">
        <v>4437.8</v>
      </c>
      <c r="L8" s="5">
        <v>4385</v>
      </c>
      <c r="M8" s="5">
        <v>2197</v>
      </c>
      <c r="N8" s="5">
        <v>2027.4</v>
      </c>
      <c r="O8" s="5">
        <v>4645</v>
      </c>
      <c r="P8" s="5">
        <v>0</v>
      </c>
      <c r="Q8" s="5">
        <v>351</v>
      </c>
      <c r="R8" s="5">
        <v>769.9</v>
      </c>
      <c r="S8" s="5">
        <v>0</v>
      </c>
      <c r="T8" s="5">
        <v>399.5</v>
      </c>
      <c r="U8" s="5">
        <v>239</v>
      </c>
      <c r="V8" s="5">
        <v>1343</v>
      </c>
      <c r="W8" s="5">
        <v>2565.7</v>
      </c>
      <c r="X8" s="5">
        <v>1653.5</v>
      </c>
      <c r="Y8" s="5">
        <v>484</v>
      </c>
      <c r="Z8" s="5">
        <v>599</v>
      </c>
      <c r="AA8" s="5">
        <v>974.3</v>
      </c>
      <c r="AB8" s="5"/>
      <c r="AC8" s="5"/>
      <c r="AD8" s="5"/>
      <c r="AE8" s="5"/>
      <c r="AF8" s="5"/>
      <c r="AG8" s="5"/>
      <c r="AH8" s="5"/>
      <c r="AI8" s="5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ht="18" customHeight="1" spans="1:45">
      <c r="A9" s="4"/>
      <c r="B9" s="2" t="s">
        <v>59</v>
      </c>
      <c r="C9" s="2" t="e">
        <f>AI9</f>
        <v>#DIV/0!</v>
      </c>
      <c r="D9" s="2">
        <f t="shared" ref="D9:AH9" si="0">D8/D7</f>
        <v>0.5</v>
      </c>
      <c r="E9" s="2">
        <f t="shared" si="0"/>
        <v>0.5</v>
      </c>
      <c r="F9" s="2">
        <f t="shared" si="0"/>
        <v>0.609446254071661</v>
      </c>
      <c r="G9" s="2">
        <v>0</v>
      </c>
      <c r="H9" s="2">
        <f t="shared" si="0"/>
        <v>0.495911330049261</v>
      </c>
      <c r="I9" s="2">
        <f t="shared" si="0"/>
        <v>0.469798469863781</v>
      </c>
      <c r="J9" s="2">
        <f t="shared" si="0"/>
        <v>0.471802591962299</v>
      </c>
      <c r="K9" s="2">
        <f t="shared" si="0"/>
        <v>0.465519773418651</v>
      </c>
      <c r="L9" s="2">
        <f t="shared" si="0"/>
        <v>0.477304887340808</v>
      </c>
      <c r="M9" s="2">
        <f t="shared" si="0"/>
        <v>0.480954465849387</v>
      </c>
      <c r="N9" s="2">
        <f t="shared" si="0"/>
        <v>0.44764848752484</v>
      </c>
      <c r="O9" s="2">
        <f t="shared" si="0"/>
        <v>0.468245967741935</v>
      </c>
      <c r="P9" s="2" t="e">
        <f t="shared" si="0"/>
        <v>#DIV/0!</v>
      </c>
      <c r="Q9" s="2">
        <f t="shared" si="0"/>
        <v>0.879699248120301</v>
      </c>
      <c r="R9" s="2">
        <f t="shared" si="0"/>
        <v>0.42186301369863</v>
      </c>
      <c r="S9" s="2" t="e">
        <f t="shared" si="0"/>
        <v>#DIV/0!</v>
      </c>
      <c r="T9" s="2">
        <f t="shared" si="0"/>
        <v>0.5</v>
      </c>
      <c r="U9" s="2">
        <f t="shared" si="0"/>
        <v>0.598997493734336</v>
      </c>
      <c r="V9" s="2">
        <f t="shared" si="0"/>
        <v>0.578629900904782</v>
      </c>
      <c r="W9" s="2">
        <f t="shared" si="0"/>
        <v>0.563642355008787</v>
      </c>
      <c r="X9" s="2">
        <f t="shared" si="0"/>
        <v>0.518989328311362</v>
      </c>
      <c r="Y9" s="2">
        <f t="shared" si="0"/>
        <v>0.581032412965186</v>
      </c>
      <c r="Z9" s="2">
        <f t="shared" si="0"/>
        <v>0.5</v>
      </c>
      <c r="AA9" s="2">
        <f t="shared" si="0"/>
        <v>0.648236859614105</v>
      </c>
      <c r="AB9" s="2" t="e">
        <f t="shared" si="0"/>
        <v>#DIV/0!</v>
      </c>
      <c r="AC9" s="2" t="e">
        <f t="shared" si="0"/>
        <v>#DIV/0!</v>
      </c>
      <c r="AD9" s="2" t="e">
        <f t="shared" si="0"/>
        <v>#DIV/0!</v>
      </c>
      <c r="AE9" s="2" t="e">
        <f t="shared" si="0"/>
        <v>#DIV/0!</v>
      </c>
      <c r="AF9" s="2" t="e">
        <f t="shared" si="0"/>
        <v>#DIV/0!</v>
      </c>
      <c r="AG9" s="2" t="e">
        <f t="shared" si="0"/>
        <v>#DIV/0!</v>
      </c>
      <c r="AH9" s="2" t="e">
        <f t="shared" si="0"/>
        <v>#DIV/0!</v>
      </c>
      <c r="AI9" s="2" t="e">
        <f>AVERAGE(D9:AH9)</f>
        <v>#DIV/0!</v>
      </c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ht="18" customHeight="1" spans="1:48">
      <c r="A10" s="4"/>
      <c r="B10" s="6" t="s">
        <v>60</v>
      </c>
      <c r="C10" s="6"/>
      <c r="D10" s="6" t="s">
        <v>61</v>
      </c>
      <c r="E10" s="6" t="s">
        <v>62</v>
      </c>
      <c r="F10" s="6"/>
      <c r="G10" s="6"/>
      <c r="H10" s="6" t="s">
        <v>63</v>
      </c>
      <c r="I10" s="6" t="s">
        <v>64</v>
      </c>
      <c r="J10" s="12"/>
      <c r="K10" s="12"/>
      <c r="L10" s="12"/>
      <c r="M10" s="12"/>
      <c r="N10" s="12"/>
      <c r="O10" s="12"/>
      <c r="P10" s="6"/>
      <c r="Q10" s="6"/>
      <c r="R10" s="6" t="s">
        <v>65</v>
      </c>
      <c r="S10" s="6"/>
      <c r="T10" s="6"/>
      <c r="U10" s="6"/>
      <c r="V10" s="6" t="s">
        <v>66</v>
      </c>
      <c r="W10" s="6"/>
      <c r="X10" s="6"/>
      <c r="Y10" s="6"/>
      <c r="Z10" s="6" t="s">
        <v>67</v>
      </c>
      <c r="AA10" s="6"/>
      <c r="AB10" s="6"/>
      <c r="AC10" s="6"/>
      <c r="AD10" s="6"/>
      <c r="AE10" s="6"/>
      <c r="AF10" s="6"/>
      <c r="AG10" s="6"/>
      <c r="AH10" s="6"/>
      <c r="AI10" s="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7"/>
      <c r="AU10" s="18"/>
      <c r="AV10" s="18"/>
    </row>
    <row r="11" ht="18" customHeight="1" spans="1:45">
      <c r="A11" s="4"/>
      <c r="B11" s="2" t="s">
        <v>68</v>
      </c>
      <c r="C11" s="2">
        <f t="shared" ref="C11:C18" si="1">AI11</f>
        <v>0</v>
      </c>
      <c r="D11" s="7">
        <f t="shared" ref="D11:AC11" si="2">D8/D6</f>
        <v>0.0996666666666667</v>
      </c>
      <c r="E11" s="7">
        <f t="shared" si="2"/>
        <v>0.429</v>
      </c>
      <c r="F11" s="7">
        <f t="shared" si="2"/>
        <v>0.7484</v>
      </c>
      <c r="G11" s="7">
        <f t="shared" si="2"/>
        <v>0</v>
      </c>
      <c r="H11" s="7">
        <f t="shared" si="2"/>
        <v>0.671133333333333</v>
      </c>
      <c r="I11" s="7">
        <f t="shared" si="2"/>
        <v>1.258825</v>
      </c>
      <c r="J11" s="7">
        <f t="shared" si="2"/>
        <v>1.80205</v>
      </c>
      <c r="K11" s="7">
        <f t="shared" si="2"/>
        <v>1.10945</v>
      </c>
      <c r="L11" s="7">
        <f t="shared" si="2"/>
        <v>1.25285714285714</v>
      </c>
      <c r="M11" s="7">
        <f t="shared" si="2"/>
        <v>1.0985</v>
      </c>
      <c r="N11" s="7">
        <f t="shared" si="2"/>
        <v>1.0137</v>
      </c>
      <c r="O11" s="7">
        <f t="shared" si="2"/>
        <v>2.3225</v>
      </c>
      <c r="P11" s="7">
        <f t="shared" si="2"/>
        <v>0</v>
      </c>
      <c r="Q11" s="7">
        <f t="shared" si="2"/>
        <v>0.351</v>
      </c>
      <c r="R11" s="7">
        <f t="shared" si="2"/>
        <v>0.7699</v>
      </c>
      <c r="S11" s="7">
        <f t="shared" si="2"/>
        <v>0</v>
      </c>
      <c r="T11" s="7">
        <f t="shared" si="2"/>
        <v>0.3995</v>
      </c>
      <c r="U11" s="7">
        <f t="shared" si="2"/>
        <v>0.239</v>
      </c>
      <c r="V11" s="7">
        <f t="shared" si="2"/>
        <v>0.895333333333333</v>
      </c>
      <c r="W11" s="7">
        <f t="shared" si="2"/>
        <v>1.28285</v>
      </c>
      <c r="X11" s="7">
        <f t="shared" si="2"/>
        <v>0.82675</v>
      </c>
      <c r="Y11" s="7">
        <f t="shared" si="2"/>
        <v>0.484</v>
      </c>
      <c r="Z11" s="7">
        <f t="shared" si="2"/>
        <v>0.599</v>
      </c>
      <c r="AA11" s="7">
        <f t="shared" si="2"/>
        <v>0.9743</v>
      </c>
      <c r="AB11" s="7">
        <f t="shared" si="2"/>
        <v>0</v>
      </c>
      <c r="AC11" s="7">
        <f t="shared" si="2"/>
        <v>0</v>
      </c>
      <c r="AD11" s="7">
        <f t="shared" ref="AD11:AI11" si="3">AD8/AD6</f>
        <v>0</v>
      </c>
      <c r="AE11" s="7">
        <f t="shared" si="3"/>
        <v>0</v>
      </c>
      <c r="AF11" s="7">
        <f t="shared" si="3"/>
        <v>0</v>
      </c>
      <c r="AG11" s="7">
        <f t="shared" si="3"/>
        <v>0</v>
      </c>
      <c r="AH11" s="7" t="e">
        <f t="shared" si="3"/>
        <v>#DIV/0!</v>
      </c>
      <c r="AI11" s="2">
        <f t="shared" si="3"/>
        <v>0</v>
      </c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ht="18" customHeight="1" spans="1:45">
      <c r="A12" s="4"/>
      <c r="B12" s="2" t="s">
        <v>69</v>
      </c>
      <c r="C12" s="8"/>
      <c r="D12" s="7">
        <v>0.003</v>
      </c>
      <c r="E12" s="9">
        <v>0.01</v>
      </c>
      <c r="F12" s="9">
        <v>0.02</v>
      </c>
      <c r="G12" s="9">
        <v>0.02</v>
      </c>
      <c r="H12" s="9">
        <v>0.06</v>
      </c>
      <c r="I12" s="9">
        <v>0.16</v>
      </c>
      <c r="J12" s="9">
        <v>0.31</v>
      </c>
      <c r="K12" s="9">
        <v>0.39</v>
      </c>
      <c r="L12" s="9">
        <v>0.48</v>
      </c>
      <c r="M12" s="9">
        <v>0.53</v>
      </c>
      <c r="N12" s="9">
        <v>0.57</v>
      </c>
      <c r="O12" s="9">
        <v>0.66</v>
      </c>
      <c r="P12" s="9">
        <v>0.67</v>
      </c>
      <c r="Q12" s="9">
        <v>0.67</v>
      </c>
      <c r="R12" s="9">
        <v>0.68</v>
      </c>
      <c r="S12" s="9">
        <v>0.69</v>
      </c>
      <c r="T12" s="9">
        <v>0.69</v>
      </c>
      <c r="U12" s="9">
        <v>0.7</v>
      </c>
      <c r="V12" s="9">
        <v>0.72</v>
      </c>
      <c r="W12" s="9">
        <v>0.77</v>
      </c>
      <c r="X12" s="9">
        <v>0.81</v>
      </c>
      <c r="Y12" s="9">
        <v>0.82</v>
      </c>
      <c r="Z12" s="9">
        <v>0.83</v>
      </c>
      <c r="AA12" s="9">
        <v>0.85</v>
      </c>
      <c r="AB12" s="2">
        <f>SUM($D$8:AB8)/$C$6</f>
        <v>0.853098</v>
      </c>
      <c r="AC12" s="2">
        <f>SUM($D$8:AC8)/$C$6</f>
        <v>0.853098</v>
      </c>
      <c r="AD12" s="2">
        <f>SUM($D$8:AD8)/$C$6</f>
        <v>0.853098</v>
      </c>
      <c r="AE12" s="2">
        <f>SUM($D$8:AE8)/$C$6</f>
        <v>0.853098</v>
      </c>
      <c r="AF12" s="2">
        <f>SUM($D$8:AF8)/$C$6</f>
        <v>0.853098</v>
      </c>
      <c r="AG12" s="2">
        <f>SUM($D$8:AG8)/$C$6</f>
        <v>0.853098</v>
      </c>
      <c r="AH12" s="2">
        <f>SUM($D$8:AH8)/$C$6</f>
        <v>0.853098</v>
      </c>
      <c r="AI12" s="2">
        <f>AVERAGE(D12:AH12)</f>
        <v>0.583376967741935</v>
      </c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ht="18" customHeight="1" spans="1:45">
      <c r="A13" s="4"/>
      <c r="B13" s="2" t="s">
        <v>70</v>
      </c>
      <c r="C13" s="2">
        <v>51</v>
      </c>
      <c r="D13" s="2">
        <v>51</v>
      </c>
      <c r="E13" s="2">
        <v>51</v>
      </c>
      <c r="F13" s="2">
        <v>51</v>
      </c>
      <c r="G13" s="2">
        <v>51</v>
      </c>
      <c r="H13" s="2">
        <v>51</v>
      </c>
      <c r="I13" s="2">
        <v>51</v>
      </c>
      <c r="J13" s="2">
        <v>51</v>
      </c>
      <c r="K13" s="2">
        <v>51</v>
      </c>
      <c r="L13" s="2">
        <v>51</v>
      </c>
      <c r="M13" s="2">
        <v>51</v>
      </c>
      <c r="N13" s="2">
        <v>51</v>
      </c>
      <c r="O13" s="2">
        <v>51</v>
      </c>
      <c r="P13" s="2">
        <v>51</v>
      </c>
      <c r="Q13" s="2">
        <v>51</v>
      </c>
      <c r="R13" s="2">
        <v>51</v>
      </c>
      <c r="S13" s="2">
        <v>51</v>
      </c>
      <c r="T13" s="2">
        <v>51</v>
      </c>
      <c r="U13" s="2">
        <v>51</v>
      </c>
      <c r="V13" s="2">
        <v>51</v>
      </c>
      <c r="W13" s="2">
        <v>51</v>
      </c>
      <c r="X13" s="2">
        <v>51</v>
      </c>
      <c r="Y13" s="2">
        <v>51</v>
      </c>
      <c r="Z13" s="2">
        <v>51</v>
      </c>
      <c r="AA13" s="2">
        <v>51</v>
      </c>
      <c r="AB13" s="2">
        <v>51</v>
      </c>
      <c r="AC13" s="2">
        <v>51</v>
      </c>
      <c r="AD13" s="2">
        <v>51</v>
      </c>
      <c r="AE13" s="2">
        <v>51</v>
      </c>
      <c r="AF13" s="2">
        <v>51</v>
      </c>
      <c r="AG13" s="2">
        <v>51</v>
      </c>
      <c r="AH13" s="2">
        <v>51</v>
      </c>
      <c r="AI13" s="2">
        <v>51</v>
      </c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ht="18" customHeight="1" spans="1:45">
      <c r="A14" s="4"/>
      <c r="B14" s="2" t="s">
        <v>71</v>
      </c>
      <c r="C14" s="10">
        <f t="shared" si="1"/>
        <v>836.370588235294</v>
      </c>
      <c r="D14" s="10">
        <f t="shared" ref="D14:AH14" si="4">D8/D13</f>
        <v>2.93137254901961</v>
      </c>
      <c r="E14" s="10">
        <f t="shared" si="4"/>
        <v>8.41176470588235</v>
      </c>
      <c r="F14" s="10">
        <f t="shared" si="4"/>
        <v>14.6745098039216</v>
      </c>
      <c r="G14" s="10">
        <f t="shared" si="4"/>
        <v>0</v>
      </c>
      <c r="H14" s="10">
        <f t="shared" si="4"/>
        <v>39.478431372549</v>
      </c>
      <c r="I14" s="10">
        <f t="shared" si="4"/>
        <v>98.7313725490196</v>
      </c>
      <c r="J14" s="10">
        <f t="shared" si="4"/>
        <v>141.337254901961</v>
      </c>
      <c r="K14" s="10">
        <f t="shared" si="4"/>
        <v>87.0156862745098</v>
      </c>
      <c r="L14" s="10">
        <f t="shared" si="4"/>
        <v>85.9803921568627</v>
      </c>
      <c r="M14" s="10">
        <f t="shared" si="4"/>
        <v>43.078431372549</v>
      </c>
      <c r="N14" s="10">
        <f t="shared" si="4"/>
        <v>39.7529411764706</v>
      </c>
      <c r="O14" s="10">
        <f t="shared" si="4"/>
        <v>91.078431372549</v>
      </c>
      <c r="P14" s="10">
        <f t="shared" si="4"/>
        <v>0</v>
      </c>
      <c r="Q14" s="10">
        <f t="shared" si="4"/>
        <v>6.88235294117647</v>
      </c>
      <c r="R14" s="10">
        <f t="shared" si="4"/>
        <v>15.0960784313725</v>
      </c>
      <c r="S14" s="10">
        <f t="shared" si="4"/>
        <v>0</v>
      </c>
      <c r="T14" s="10">
        <f t="shared" si="4"/>
        <v>7.83333333333333</v>
      </c>
      <c r="U14" s="10">
        <f t="shared" si="4"/>
        <v>4.68627450980392</v>
      </c>
      <c r="V14" s="10">
        <f t="shared" si="4"/>
        <v>26.3333333333333</v>
      </c>
      <c r="W14" s="10">
        <f t="shared" si="4"/>
        <v>50.3078431372549</v>
      </c>
      <c r="X14" s="10">
        <f t="shared" si="4"/>
        <v>32.421568627451</v>
      </c>
      <c r="Y14" s="10">
        <f t="shared" si="4"/>
        <v>9.49019607843137</v>
      </c>
      <c r="Z14" s="10">
        <f t="shared" si="4"/>
        <v>11.7450980392157</v>
      </c>
      <c r="AA14" s="10">
        <f t="shared" si="4"/>
        <v>19.1039215686274</v>
      </c>
      <c r="AB14" s="10">
        <f t="shared" si="4"/>
        <v>0</v>
      </c>
      <c r="AC14" s="10">
        <f t="shared" si="4"/>
        <v>0</v>
      </c>
      <c r="AD14" s="10">
        <f t="shared" si="4"/>
        <v>0</v>
      </c>
      <c r="AE14" s="10">
        <f t="shared" si="4"/>
        <v>0</v>
      </c>
      <c r="AF14" s="10">
        <f t="shared" si="4"/>
        <v>0</v>
      </c>
      <c r="AG14" s="10">
        <f t="shared" si="4"/>
        <v>0</v>
      </c>
      <c r="AH14" s="10">
        <f t="shared" si="4"/>
        <v>0</v>
      </c>
      <c r="AI14" s="10">
        <f>SUM(D14:AH14)</f>
        <v>836.370588235294</v>
      </c>
      <c r="AJ14" s="14"/>
      <c r="AK14" s="14"/>
      <c r="AL14" s="14"/>
      <c r="AM14" s="14"/>
      <c r="AN14" s="14"/>
      <c r="AO14" s="14"/>
      <c r="AP14" s="14"/>
      <c r="AQ14" s="14"/>
      <c r="AR14" s="14"/>
      <c r="AS14" s="14"/>
    </row>
    <row r="15" ht="18" customHeight="1" spans="1:45">
      <c r="A15" s="4"/>
      <c r="B15" s="5" t="s">
        <v>72</v>
      </c>
      <c r="C15" s="5"/>
      <c r="D15" s="5">
        <v>1</v>
      </c>
      <c r="E15" s="5">
        <v>2</v>
      </c>
      <c r="F15" s="5">
        <v>1</v>
      </c>
      <c r="G15" s="5" t="s">
        <v>73</v>
      </c>
      <c r="H15" s="5">
        <v>4</v>
      </c>
      <c r="I15" s="5">
        <v>12</v>
      </c>
      <c r="J15" s="5">
        <v>16</v>
      </c>
      <c r="K15" s="5">
        <v>12</v>
      </c>
      <c r="L15" s="5">
        <v>8</v>
      </c>
      <c r="M15" s="5">
        <v>7</v>
      </c>
      <c r="N15" s="5">
        <v>6</v>
      </c>
      <c r="O15" s="5">
        <v>10</v>
      </c>
      <c r="P15" s="5">
        <v>1</v>
      </c>
      <c r="Q15" s="5" t="s">
        <v>73</v>
      </c>
      <c r="R15" s="5">
        <v>2</v>
      </c>
      <c r="S15" s="13">
        <v>0</v>
      </c>
      <c r="T15" s="5">
        <v>1</v>
      </c>
      <c r="U15" s="5">
        <v>1</v>
      </c>
      <c r="V15" s="5">
        <v>4</v>
      </c>
      <c r="W15" s="5">
        <v>5</v>
      </c>
      <c r="X15" s="5">
        <v>5</v>
      </c>
      <c r="Y15" s="5">
        <v>4</v>
      </c>
      <c r="Z15" s="5">
        <v>1</v>
      </c>
      <c r="AA15" s="5">
        <v>3</v>
      </c>
      <c r="AB15" s="5"/>
      <c r="AC15" s="5"/>
      <c r="AD15" s="5"/>
      <c r="AE15" s="5"/>
      <c r="AF15" s="5"/>
      <c r="AG15" s="5"/>
      <c r="AH15" s="5"/>
      <c r="AI15" s="5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ht="18" customHeight="1" spans="1:45">
      <c r="A16" s="4"/>
      <c r="B16" s="2" t="s">
        <v>74</v>
      </c>
      <c r="C16" s="2" t="e">
        <f t="shared" si="1"/>
        <v>#VALUE!</v>
      </c>
      <c r="D16" s="2">
        <f t="shared" ref="D16:AH16" si="5">D8/D15</f>
        <v>149.5</v>
      </c>
      <c r="E16" s="2">
        <f t="shared" si="5"/>
        <v>214.5</v>
      </c>
      <c r="F16" s="2">
        <f t="shared" si="5"/>
        <v>748.4</v>
      </c>
      <c r="G16" s="2">
        <v>0</v>
      </c>
      <c r="H16" s="2">
        <f t="shared" si="5"/>
        <v>503.35</v>
      </c>
      <c r="I16" s="2">
        <f t="shared" si="5"/>
        <v>419.608333333333</v>
      </c>
      <c r="J16" s="2">
        <f t="shared" si="5"/>
        <v>450.5125</v>
      </c>
      <c r="K16" s="2">
        <f t="shared" si="5"/>
        <v>369.816666666667</v>
      </c>
      <c r="L16" s="2">
        <f t="shared" si="5"/>
        <v>548.125</v>
      </c>
      <c r="M16" s="2">
        <f t="shared" si="5"/>
        <v>313.857142857143</v>
      </c>
      <c r="N16" s="2">
        <f t="shared" si="5"/>
        <v>337.9</v>
      </c>
      <c r="O16" s="2">
        <f t="shared" si="5"/>
        <v>464.5</v>
      </c>
      <c r="P16" s="2">
        <f t="shared" si="5"/>
        <v>0</v>
      </c>
      <c r="Q16" s="2" t="e">
        <f t="shared" si="5"/>
        <v>#VALUE!</v>
      </c>
      <c r="R16" s="2">
        <f t="shared" si="5"/>
        <v>384.95</v>
      </c>
      <c r="S16" s="2" t="e">
        <f t="shared" si="5"/>
        <v>#DIV/0!</v>
      </c>
      <c r="T16" s="2">
        <f t="shared" si="5"/>
        <v>399.5</v>
      </c>
      <c r="U16" s="2">
        <f t="shared" si="5"/>
        <v>239</v>
      </c>
      <c r="V16" s="2">
        <f t="shared" si="5"/>
        <v>335.75</v>
      </c>
      <c r="W16" s="2">
        <f t="shared" si="5"/>
        <v>513.14</v>
      </c>
      <c r="X16" s="2">
        <f t="shared" si="5"/>
        <v>330.7</v>
      </c>
      <c r="Y16" s="2">
        <f t="shared" si="5"/>
        <v>121</v>
      </c>
      <c r="Z16" s="2">
        <f t="shared" si="5"/>
        <v>599</v>
      </c>
      <c r="AA16" s="2">
        <f t="shared" si="5"/>
        <v>324.766666666667</v>
      </c>
      <c r="AB16" s="2" t="e">
        <f t="shared" si="5"/>
        <v>#DIV/0!</v>
      </c>
      <c r="AC16" s="2" t="e">
        <f t="shared" si="5"/>
        <v>#DIV/0!</v>
      </c>
      <c r="AD16" s="2" t="e">
        <f t="shared" si="5"/>
        <v>#DIV/0!</v>
      </c>
      <c r="AE16" s="2" t="e">
        <f t="shared" si="5"/>
        <v>#DIV/0!</v>
      </c>
      <c r="AF16" s="2" t="e">
        <f t="shared" si="5"/>
        <v>#DIV/0!</v>
      </c>
      <c r="AG16" s="2" t="e">
        <f t="shared" si="5"/>
        <v>#DIV/0!</v>
      </c>
      <c r="AH16" s="2" t="e">
        <f t="shared" si="5"/>
        <v>#DIV/0!</v>
      </c>
      <c r="AI16" s="2" t="e">
        <f>SUM(D16:AH16)</f>
        <v>#VALUE!</v>
      </c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ht="18" customHeight="1" spans="1:45">
      <c r="A17" s="4"/>
      <c r="B17" s="5" t="s">
        <v>75</v>
      </c>
      <c r="C17" s="5"/>
      <c r="D17" s="5">
        <v>1</v>
      </c>
      <c r="E17" s="5">
        <v>2</v>
      </c>
      <c r="F17" s="5">
        <v>2</v>
      </c>
      <c r="G17" s="5">
        <v>0</v>
      </c>
      <c r="H17" s="5">
        <v>7</v>
      </c>
      <c r="I17" s="5">
        <v>20</v>
      </c>
      <c r="J17" s="5">
        <v>36</v>
      </c>
      <c r="K17" s="5">
        <v>16</v>
      </c>
      <c r="L17" s="5">
        <v>12</v>
      </c>
      <c r="M17" s="5">
        <v>9</v>
      </c>
      <c r="N17" s="5">
        <v>8</v>
      </c>
      <c r="O17" s="5">
        <v>19</v>
      </c>
      <c r="P17" s="5">
        <v>1</v>
      </c>
      <c r="Q17" s="5" t="s">
        <v>73</v>
      </c>
      <c r="R17" s="5">
        <v>3</v>
      </c>
      <c r="S17" s="5">
        <v>0</v>
      </c>
      <c r="T17" s="5">
        <v>1</v>
      </c>
      <c r="U17" s="5">
        <v>1</v>
      </c>
      <c r="V17" s="5">
        <v>6</v>
      </c>
      <c r="W17" s="5">
        <v>8</v>
      </c>
      <c r="X17" s="5">
        <v>7</v>
      </c>
      <c r="Y17" s="5">
        <v>2</v>
      </c>
      <c r="Z17" s="5">
        <v>2</v>
      </c>
      <c r="AA17" s="5">
        <v>4</v>
      </c>
      <c r="AB17" s="5"/>
      <c r="AC17" s="5"/>
      <c r="AD17" s="5"/>
      <c r="AE17" s="5"/>
      <c r="AF17" s="5"/>
      <c r="AG17" s="5"/>
      <c r="AH17" s="5"/>
      <c r="AI17" s="5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ht="18" customHeight="1" spans="1:45">
      <c r="A18" s="4"/>
      <c r="B18" s="2" t="s">
        <v>76</v>
      </c>
      <c r="C18" s="2" t="e">
        <f t="shared" si="1"/>
        <v>#VALUE!</v>
      </c>
      <c r="D18" s="2">
        <f t="shared" ref="D18:AH18" si="6">D17/D15</f>
        <v>1</v>
      </c>
      <c r="E18" s="2">
        <f t="shared" si="6"/>
        <v>1</v>
      </c>
      <c r="F18" s="2">
        <f t="shared" si="6"/>
        <v>2</v>
      </c>
      <c r="G18" s="2">
        <v>0</v>
      </c>
      <c r="H18" s="2">
        <f t="shared" si="6"/>
        <v>1.75</v>
      </c>
      <c r="I18" s="2">
        <f t="shared" si="6"/>
        <v>1.66666666666667</v>
      </c>
      <c r="J18" s="2">
        <f t="shared" si="6"/>
        <v>2.25</v>
      </c>
      <c r="K18" s="2">
        <f t="shared" si="6"/>
        <v>1.33333333333333</v>
      </c>
      <c r="L18" s="2">
        <f t="shared" si="6"/>
        <v>1.5</v>
      </c>
      <c r="M18" s="2">
        <f t="shared" si="6"/>
        <v>1.28571428571429</v>
      </c>
      <c r="N18" s="2">
        <f t="shared" si="6"/>
        <v>1.33333333333333</v>
      </c>
      <c r="O18" s="2">
        <f t="shared" si="6"/>
        <v>1.9</v>
      </c>
      <c r="P18" s="2">
        <f t="shared" si="6"/>
        <v>1</v>
      </c>
      <c r="Q18" s="2" t="e">
        <f t="shared" si="6"/>
        <v>#VALUE!</v>
      </c>
      <c r="R18" s="2">
        <f t="shared" si="6"/>
        <v>1.5</v>
      </c>
      <c r="S18" s="2" t="e">
        <f t="shared" si="6"/>
        <v>#DIV/0!</v>
      </c>
      <c r="T18" s="2">
        <f t="shared" si="6"/>
        <v>1</v>
      </c>
      <c r="U18" s="2">
        <f t="shared" si="6"/>
        <v>1</v>
      </c>
      <c r="V18" s="2">
        <f t="shared" si="6"/>
        <v>1.5</v>
      </c>
      <c r="W18" s="2">
        <f t="shared" si="6"/>
        <v>1.6</v>
      </c>
      <c r="X18" s="2">
        <f t="shared" si="6"/>
        <v>1.4</v>
      </c>
      <c r="Y18" s="2">
        <v>2</v>
      </c>
      <c r="Z18" s="2">
        <f t="shared" si="6"/>
        <v>2</v>
      </c>
      <c r="AA18" s="2">
        <f t="shared" si="6"/>
        <v>1.33333333333333</v>
      </c>
      <c r="AB18" s="2">
        <v>3</v>
      </c>
      <c r="AC18" s="2" t="e">
        <f t="shared" si="6"/>
        <v>#DIV/0!</v>
      </c>
      <c r="AD18" s="2" t="e">
        <f t="shared" si="6"/>
        <v>#DIV/0!</v>
      </c>
      <c r="AE18" s="2" t="e">
        <f t="shared" si="6"/>
        <v>#DIV/0!</v>
      </c>
      <c r="AF18" s="2" t="e">
        <f t="shared" si="6"/>
        <v>#DIV/0!</v>
      </c>
      <c r="AG18" s="2" t="e">
        <f t="shared" si="6"/>
        <v>#DIV/0!</v>
      </c>
      <c r="AH18" s="2" t="e">
        <f t="shared" si="6"/>
        <v>#DIV/0!</v>
      </c>
      <c r="AI18" s="2" t="e">
        <f>SUM(D18:AH18)</f>
        <v>#VALUE!</v>
      </c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ht="18" customHeight="1" spans="1:45">
      <c r="A19" s="4"/>
      <c r="B19" s="5" t="s">
        <v>77</v>
      </c>
      <c r="C19" s="5"/>
      <c r="D19" s="5">
        <v>104</v>
      </c>
      <c r="E19" s="5">
        <v>300</v>
      </c>
      <c r="F19" s="5">
        <v>430</v>
      </c>
      <c r="G19" s="5">
        <v>0</v>
      </c>
      <c r="H19" s="5">
        <v>1421</v>
      </c>
      <c r="I19" s="5">
        <v>3751</v>
      </c>
      <c r="J19" s="5">
        <v>5347</v>
      </c>
      <c r="K19" s="5">
        <v>3336</v>
      </c>
      <c r="L19" s="5">
        <v>3215</v>
      </c>
      <c r="M19" s="5">
        <v>1598</v>
      </c>
      <c r="N19" s="5">
        <v>1585</v>
      </c>
      <c r="O19" s="5">
        <v>3472</v>
      </c>
      <c r="P19" s="5">
        <v>139</v>
      </c>
      <c r="Q19" s="5">
        <v>0</v>
      </c>
      <c r="R19" s="5">
        <v>638</v>
      </c>
      <c r="S19" s="5">
        <v>0</v>
      </c>
      <c r="T19" s="5">
        <v>279</v>
      </c>
      <c r="U19" s="5">
        <v>139</v>
      </c>
      <c r="V19" s="5">
        <v>812</v>
      </c>
      <c r="W19" s="5">
        <v>1583</v>
      </c>
      <c r="X19" s="5">
        <v>1115</v>
      </c>
      <c r="Y19" s="5">
        <v>291</v>
      </c>
      <c r="Z19" s="5">
        <v>419</v>
      </c>
      <c r="AA19" s="5">
        <v>526</v>
      </c>
      <c r="AB19" s="5"/>
      <c r="AC19" s="5"/>
      <c r="AD19" s="5"/>
      <c r="AE19" s="5"/>
      <c r="AF19" s="5"/>
      <c r="AG19" s="5"/>
      <c r="AH19" s="5"/>
      <c r="AI19" s="5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ht="18" customHeight="1" spans="1:45">
      <c r="A20" s="4"/>
      <c r="B20" s="2" t="s">
        <v>78</v>
      </c>
      <c r="C20" s="2" t="e">
        <f>AI20</f>
        <v>#DIV/0!</v>
      </c>
      <c r="D20" s="7">
        <f t="shared" ref="D20:AH20" si="7">(D8-D19)/D8</f>
        <v>0.304347826086957</v>
      </c>
      <c r="E20" s="7">
        <f t="shared" si="7"/>
        <v>0.300699300699301</v>
      </c>
      <c r="F20" s="7">
        <f t="shared" si="7"/>
        <v>0.425440940673437</v>
      </c>
      <c r="G20" s="7">
        <v>0</v>
      </c>
      <c r="H20" s="7">
        <f t="shared" si="7"/>
        <v>0.294228667924903</v>
      </c>
      <c r="I20" s="7">
        <f t="shared" si="7"/>
        <v>0.255059281472802</v>
      </c>
      <c r="J20" s="7">
        <f t="shared" si="7"/>
        <v>0.258205932132849</v>
      </c>
      <c r="K20" s="7">
        <f t="shared" si="7"/>
        <v>0.248276172878453</v>
      </c>
      <c r="L20" s="7">
        <f t="shared" si="7"/>
        <v>0.266818700114025</v>
      </c>
      <c r="M20" s="7">
        <f t="shared" si="7"/>
        <v>0.272644515248066</v>
      </c>
      <c r="N20" s="7">
        <f t="shared" si="7"/>
        <v>0.218210515931735</v>
      </c>
      <c r="O20" s="7">
        <f t="shared" si="7"/>
        <v>0.252529601722282</v>
      </c>
      <c r="P20" s="7" t="e">
        <f t="shared" si="7"/>
        <v>#DIV/0!</v>
      </c>
      <c r="Q20" s="7">
        <f t="shared" si="7"/>
        <v>1</v>
      </c>
      <c r="R20" s="7">
        <f>(R8-S19)/R8</f>
        <v>1</v>
      </c>
      <c r="S20" s="7" t="e">
        <f>(S8-T19)/S8</f>
        <v>#DIV/0!</v>
      </c>
      <c r="T20" s="7">
        <f t="shared" si="7"/>
        <v>0.30162703379224</v>
      </c>
      <c r="U20" s="7">
        <f t="shared" si="7"/>
        <v>0.418410041841004</v>
      </c>
      <c r="V20" s="7">
        <f t="shared" si="7"/>
        <v>0.395383469843634</v>
      </c>
      <c r="W20" s="7">
        <f t="shared" si="7"/>
        <v>0.383014382039989</v>
      </c>
      <c r="X20" s="7">
        <f t="shared" si="7"/>
        <v>0.325672815240399</v>
      </c>
      <c r="Y20" s="7">
        <f t="shared" si="7"/>
        <v>0.398760330578512</v>
      </c>
      <c r="Z20" s="7">
        <f t="shared" si="7"/>
        <v>0.300500834724541</v>
      </c>
      <c r="AA20" s="7">
        <f t="shared" si="7"/>
        <v>0.460125218105306</v>
      </c>
      <c r="AB20" s="7" t="e">
        <f t="shared" si="7"/>
        <v>#DIV/0!</v>
      </c>
      <c r="AC20" s="7" t="e">
        <f t="shared" si="7"/>
        <v>#DIV/0!</v>
      </c>
      <c r="AD20" s="7" t="e">
        <f t="shared" si="7"/>
        <v>#DIV/0!</v>
      </c>
      <c r="AE20" s="7" t="e">
        <f t="shared" si="7"/>
        <v>#DIV/0!</v>
      </c>
      <c r="AF20" s="7" t="e">
        <f t="shared" si="7"/>
        <v>#DIV/0!</v>
      </c>
      <c r="AG20" s="7" t="e">
        <f t="shared" si="7"/>
        <v>#DIV/0!</v>
      </c>
      <c r="AH20" s="7" t="e">
        <f t="shared" si="7"/>
        <v>#DIV/0!</v>
      </c>
      <c r="AI20" s="2" t="e">
        <f>AVERAGE(D20:AH20)</f>
        <v>#DIV/0!</v>
      </c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ht="18" customHeight="1" spans="1:45">
      <c r="A21" s="4"/>
      <c r="B21" s="2" t="s">
        <v>79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</sheetData>
  <mergeCells count="10">
    <mergeCell ref="A1:J1"/>
    <mergeCell ref="E10:G10"/>
    <mergeCell ref="I10:O10"/>
    <mergeCell ref="R10:U10"/>
    <mergeCell ref="V10:Y10"/>
    <mergeCell ref="Z10:AA10"/>
    <mergeCell ref="AF10:AI10"/>
    <mergeCell ref="A3:A21"/>
    <mergeCell ref="B3:B5"/>
    <mergeCell ref="C3:C5"/>
  </mergeCell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日业绩表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UMBRA~</cp:lastModifiedBy>
  <dcterms:created xsi:type="dcterms:W3CDTF">2011-06-26T11:09:00Z</dcterms:created>
  <dcterms:modified xsi:type="dcterms:W3CDTF">2024-02-24T10:18:36Z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7BC6A8AAA537440F9A7603EDA4F7490D_11</vt:lpwstr>
  </property>
  <property fmtid="{D5CDD505-2E9C-101B-9397-08002B2CF9AE}" pid="3" name="KSOProductBuildVer">
    <vt:lpwstr>2052-12.1.0.16388</vt:lpwstr>
  </property>
  <property fmtid="{D5CDD505-2E9C-101B-9397-08002B2CF9AE}" pid="4" name="KSOTemplateUUID">
    <vt:lpwstr>v1.0_mb_kv3y6qWGsFG5ZD13vj/K7g==</vt:lpwstr>
  </property>
</Properties>
</file>