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<sst xmlns="http://schemas.openxmlformats.org/spreadsheetml/2006/main" count="67" uniqueCount="38">
  <si>
    <t>物品采购登记明细表</t>
  </si>
  <si>
    <t>日期查询（起）</t>
  </si>
  <si>
    <t>日期查询（止）</t>
  </si>
  <si>
    <t>物品情况</t>
  </si>
  <si>
    <t>已收货</t>
  </si>
  <si>
    <t>票据情况</t>
  </si>
  <si>
    <t>已开发票</t>
  </si>
  <si>
    <t>支付情况</t>
  </si>
  <si>
    <t>未支付</t>
  </si>
  <si>
    <t>金额合计</t>
  </si>
  <si>
    <t>序号</t>
  </si>
  <si>
    <t>物品名称</t>
  </si>
  <si>
    <t>规格型号</t>
  </si>
  <si>
    <t>品牌</t>
  </si>
  <si>
    <t>采购数量</t>
  </si>
  <si>
    <t>单价</t>
  </si>
  <si>
    <t>购置日期</t>
  </si>
  <si>
    <t>购置人</t>
  </si>
  <si>
    <t>备注</t>
  </si>
  <si>
    <t>物品1</t>
  </si>
  <si>
    <t>30*25CM/台</t>
  </si>
  <si>
    <t>惠普</t>
  </si>
  <si>
    <t>小何</t>
  </si>
  <si>
    <t>未开发票</t>
  </si>
  <si>
    <t>已支付</t>
  </si>
  <si>
    <t>无</t>
  </si>
  <si>
    <t>物品2</t>
  </si>
  <si>
    <t>15*10/包</t>
  </si>
  <si>
    <t>得力</t>
  </si>
  <si>
    <t>未收货</t>
  </si>
  <si>
    <t>物品3</t>
  </si>
  <si>
    <t>爱普生</t>
  </si>
  <si>
    <t>物品4</t>
  </si>
  <si>
    <t>50个/盒</t>
  </si>
  <si>
    <t>物品5</t>
  </si>
  <si>
    <t>20支/盒</t>
  </si>
  <si>
    <t>物品6</t>
  </si>
  <si>
    <t>得志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</si>
</sst>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  <numFmt numFmtId="177" formatCode="\¥#,##0.00;\¥\-#,##0.00"/>
    <numFmt numFmtId="178" formatCode="m/d;@"/>
  </numFmts>
  <fonts count="24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b/>
      <sz val="22"/>
      <color theme="1" tint="0.249977111117893"/>
      <name val="黑体"/>
      <charset val="134"/>
    </font>
    <font>
      <sz val="11"/>
      <color rgb="FF339966"/>
      <name val="黑体"/>
      <charset val="134"/>
    </font>
    <font>
      <b/>
      <sz val="11"/>
      <color theme="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hair">
        <color theme="0" tint="-0.249946592608417"/>
      </right>
      <top/>
      <bottom/>
      <diagonal/>
    </border>
    <border>
      <left style="hair">
        <color theme="0" tint="-0.249946592608417"/>
      </left>
      <right style="hair">
        <color theme="0" tint="-0.249946592608417"/>
      </right>
      <top/>
      <bottom/>
      <diagonal/>
    </border>
    <border>
      <left style="hair">
        <color theme="0" tint="-0.249946592608417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EBF9F2"/>
        </patternFill>
      </fill>
    </dxf>
    <dxf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</border>
    </dxf>
  </dxfs>
  <tableStyles count="0" defaultTableStyle="TableStyleMedium2" defaultPivotStyle="PivotStyleLight16"/>
  <colors>
    <mruColors>
      <color rgb="00EBF9F2"/>
      <color rgb="00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"/>
  <sheetViews>
    <sheetView showGridLines="0" tabSelected="1" zoomScale="70" zoomScaleNormal="70" topLeftCell="A3" workbookViewId="0">
      <selection activeCell="N18" sqref="N18"/>
    </sheetView>
  </sheetViews>
  <sheetFormatPr defaultColWidth="9" defaultRowHeight="27.95" customHeight="1"/>
  <cols>
    <col min="1" max="1" width="1.88333333333333" style="1" customWidth="1"/>
    <col min="2" max="2" width="6.5" style="1" customWidth="1"/>
    <col min="3" max="3" width="11.3833333333333" style="1" customWidth="1"/>
    <col min="4" max="5" width="13.3833333333333" style="1" customWidth="1"/>
    <col min="6" max="6" width="10.8833333333333" style="1" customWidth="1"/>
    <col min="7" max="7" width="11.1333333333333" style="2" customWidth="1"/>
    <col min="8" max="8" width="12.3833333333333" style="3" customWidth="1"/>
    <col min="9" max="9" width="11.6333333333333" style="4" customWidth="1"/>
    <col min="10" max="10" width="11.6333333333333" style="1" customWidth="1"/>
    <col min="11" max="13" width="12.75" style="1" customWidth="1"/>
    <col min="14" max="14" width="15.1333333333333" style="1" customWidth="1"/>
    <col min="15" max="16384" width="9" style="1"/>
  </cols>
  <sheetData>
    <row r="1" ht="39.75" customHeight="1" spans="2:14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23.25" customHeight="1" spans="2:14">
      <c r="B2" s="1" t="s">
        <v>1</v>
      </c>
      <c r="D2" s="6">
        <v>44247</v>
      </c>
      <c r="E2" s="1" t="s">
        <v>2</v>
      </c>
      <c r="F2" s="6">
        <v>44251</v>
      </c>
      <c r="G2" s="1" t="s">
        <v>3</v>
      </c>
      <c r="H2" s="7" t="s">
        <v>4</v>
      </c>
      <c r="I2" s="1" t="s">
        <v>5</v>
      </c>
      <c r="J2" s="7" t="s">
        <v>6</v>
      </c>
      <c r="K2" s="1" t="s">
        <v>7</v>
      </c>
      <c r="L2" s="7" t="s">
        <v>8</v>
      </c>
      <c r="M2" s="1" t="s">
        <v>9</v>
      </c>
      <c r="N2" s="10">
        <f>SUMIFS($H$5:$H$10,$I$5:$I$10,"&gt;="&amp;D2,$I$5:$I$10,"&lt;="&amp;F2,$K$5:$K$10,H2,$L$5:$L$10,J2,$M$5:$M$10,L2)</f>
        <v>533.4</v>
      </c>
    </row>
    <row r="3" ht="5.25" customHeight="1" spans="7:9">
      <c r="G3" s="1"/>
      <c r="H3" s="1"/>
      <c r="I3" s="1"/>
    </row>
    <row r="4" ht="29.25" customHeight="1" spans="2:14">
      <c r="B4" s="8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9</v>
      </c>
      <c r="I4" s="9" t="s">
        <v>16</v>
      </c>
      <c r="J4" s="9" t="s">
        <v>17</v>
      </c>
      <c r="K4" s="9" t="s">
        <v>3</v>
      </c>
      <c r="L4" s="9" t="s">
        <v>5</v>
      </c>
      <c r="M4" s="9" t="s">
        <v>7</v>
      </c>
      <c r="N4" s="11" t="s">
        <v>18</v>
      </c>
    </row>
    <row r="5" customHeight="1" spans="2:14">
      <c r="B5" s="1">
        <f t="shared" ref="B5:B10" si="0">ROW()-4</f>
        <v>1</v>
      </c>
      <c r="C5" s="1" t="s">
        <v>19</v>
      </c>
      <c r="D5" s="1" t="s">
        <v>20</v>
      </c>
      <c r="E5" s="1" t="s">
        <v>21</v>
      </c>
      <c r="F5" s="1">
        <v>2</v>
      </c>
      <c r="G5" s="2">
        <v>2980</v>
      </c>
      <c r="H5" s="3">
        <f t="shared" ref="H5:H10" si="1">IF(F5="","",PRODUCT(F5,G5))</f>
        <v>5960</v>
      </c>
      <c r="I5" s="4">
        <v>44247</v>
      </c>
      <c r="J5" s="1" t="s">
        <v>22</v>
      </c>
      <c r="K5" s="1" t="s">
        <v>4</v>
      </c>
      <c r="L5" s="1" t="s">
        <v>23</v>
      </c>
      <c r="M5" s="1" t="s">
        <v>24</v>
      </c>
      <c r="N5" s="1" t="s">
        <v>25</v>
      </c>
    </row>
    <row r="6" customHeight="1" spans="2:14">
      <c r="B6" s="1">
        <f t="shared" si="0"/>
        <v>2</v>
      </c>
      <c r="C6" s="1" t="s">
        <v>26</v>
      </c>
      <c r="D6" s="1" t="s">
        <v>27</v>
      </c>
      <c r="E6" s="1" t="s">
        <v>28</v>
      </c>
      <c r="F6" s="1">
        <v>100</v>
      </c>
      <c r="G6" s="2">
        <v>15.6</v>
      </c>
      <c r="H6" s="3">
        <f t="shared" si="1"/>
        <v>1560</v>
      </c>
      <c r="I6" s="4">
        <v>44248</v>
      </c>
      <c r="J6" s="1" t="s">
        <v>22</v>
      </c>
      <c r="K6" s="1" t="s">
        <v>29</v>
      </c>
      <c r="L6" s="1" t="s">
        <v>23</v>
      </c>
      <c r="M6" s="1" t="s">
        <v>8</v>
      </c>
      <c r="N6" s="1" t="s">
        <v>25</v>
      </c>
    </row>
    <row r="7" customHeight="1" spans="2:14">
      <c r="B7" s="1">
        <f t="shared" si="0"/>
        <v>3</v>
      </c>
      <c r="C7" s="1" t="s">
        <v>30</v>
      </c>
      <c r="E7" s="1" t="s">
        <v>31</v>
      </c>
      <c r="F7" s="1">
        <v>2</v>
      </c>
      <c r="G7" s="2">
        <v>240</v>
      </c>
      <c r="H7" s="3">
        <f t="shared" si="1"/>
        <v>480</v>
      </c>
      <c r="I7" s="4">
        <v>44249</v>
      </c>
      <c r="J7" s="1" t="s">
        <v>22</v>
      </c>
      <c r="K7" s="1" t="s">
        <v>4</v>
      </c>
      <c r="L7" s="1" t="s">
        <v>6</v>
      </c>
      <c r="M7" s="1" t="s">
        <v>24</v>
      </c>
      <c r="N7" s="1" t="s">
        <v>25</v>
      </c>
    </row>
    <row r="8" customHeight="1" spans="2:14">
      <c r="B8" s="1">
        <f t="shared" si="0"/>
        <v>4</v>
      </c>
      <c r="C8" s="1" t="s">
        <v>32</v>
      </c>
      <c r="D8" s="1" t="s">
        <v>33</v>
      </c>
      <c r="F8" s="1">
        <v>10</v>
      </c>
      <c r="G8" s="2">
        <v>12</v>
      </c>
      <c r="H8" s="3">
        <f t="shared" si="1"/>
        <v>120</v>
      </c>
      <c r="I8" s="4">
        <v>44250</v>
      </c>
      <c r="J8" s="1" t="s">
        <v>22</v>
      </c>
      <c r="K8" s="1" t="s">
        <v>4</v>
      </c>
      <c r="L8" s="1" t="s">
        <v>6</v>
      </c>
      <c r="M8" s="1" t="s">
        <v>24</v>
      </c>
      <c r="N8" s="1" t="s">
        <v>25</v>
      </c>
    </row>
    <row r="9" customHeight="1" spans="2:14">
      <c r="B9" s="1">
        <f t="shared" si="0"/>
        <v>5</v>
      </c>
      <c r="C9" s="1" t="s">
        <v>34</v>
      </c>
      <c r="D9" s="1" t="s">
        <v>35</v>
      </c>
      <c r="F9" s="1">
        <v>6</v>
      </c>
      <c r="G9" s="2">
        <v>12.9</v>
      </c>
      <c r="H9" s="3">
        <f t="shared" si="1"/>
        <v>77.4</v>
      </c>
      <c r="I9" s="4">
        <v>44251</v>
      </c>
      <c r="J9" s="1" t="s">
        <v>22</v>
      </c>
      <c r="K9" s="1" t="s">
        <v>4</v>
      </c>
      <c r="L9" s="1" t="s">
        <v>6</v>
      </c>
      <c r="M9" s="1" t="s">
        <v>8</v>
      </c>
      <c r="N9" s="1" t="s">
        <v>25</v>
      </c>
    </row>
    <row r="10" customHeight="1" spans="2:14">
      <c r="B10" s="1">
        <f t="shared" si="0"/>
        <v>6</v>
      </c>
      <c r="C10" s="1" t="s">
        <v>36</v>
      </c>
      <c r="E10" s="1" t="s">
        <v>37</v>
      </c>
      <c r="F10" s="1">
        <v>2</v>
      </c>
      <c r="G10" s="2">
        <v>228</v>
      </c>
      <c r="H10" s="3">
        <f t="shared" si="1"/>
        <v>456</v>
      </c>
      <c r="I10" s="4">
        <v>44251</v>
      </c>
      <c r="J10" s="1" t="s">
        <v>22</v>
      </c>
      <c r="K10" s="1" t="s">
        <v>4</v>
      </c>
      <c r="L10" s="1" t="s">
        <v>6</v>
      </c>
      <c r="M10" s="1" t="s">
        <v>8</v>
      </c>
      <c r="N10" s="1" t="s">
        <v>25</v>
      </c>
    </row>
  </sheetData>
  <mergeCells count="2">
    <mergeCell ref="B1:N1"/>
    <mergeCell ref="B2:C2"/>
  </mergeCells>
  <conditionalFormatting sqref="B5:N10">
    <cfRule type="expression" dxfId="0" priority="1">
      <formula>OR($M5="未支付")</formula>
    </cfRule>
    <cfRule type="expression" dxfId="1" priority="2">
      <formula>$B5&lt;&gt;""</formula>
    </cfRule>
  </conditionalFormatting>
  <dataValidations count="3">
    <dataValidation type="list" allowBlank="1" showInputMessage="1" showErrorMessage="1" sqref="H2 K5:K10">
      <formula1>"已收货,未收货"</formula1>
    </dataValidation>
    <dataValidation type="list" allowBlank="1" showInputMessage="1" showErrorMessage="1" sqref="J2 L5:L10">
      <formula1>"已开发票,未开发票"</formula1>
    </dataValidation>
    <dataValidation type="list" allowBlank="1" showInputMessage="1" showErrorMessage="1" sqref="L2 M5:M10">
      <formula1>"已支付,未支付"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2021-02-23T09:51:00Z</dcterms:created>
  <dcterms:modified xsi:type="dcterms:W3CDTF">2024-02-24T08:28:46Z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v1.0_mb_D9LceJQulJb9LYGMMrkGng==</vt:lpwstr>
  </property>
  <property fmtid="{D5CDD505-2E9C-101B-9397-08002B2CF9AE}" pid="4" name="ICV">
    <vt:lpwstr>5F59570405624A138D6D457745054681_12</vt:lpwstr>
  </property>
</Properties>
</file>