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45" windowHeight="11925" activeTab="1"/>
  </bookViews>
  <sheets>
    <sheet name="说明" sheetId="4" r:id="rId1"/>
    <sheet name="生产计划表" sheetId="3" r:id="rId2"/>
    <sheet name="MES导出数据" sheetId="2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<sst xmlns="http://schemas.openxmlformats.org/spreadsheetml/2006/main" count="138" uniqueCount="59">
  <si>
    <t>调整计划可以作为针对每天实际情况进行计划的调整。</t>
  </si>
  <si>
    <t>硬后数量和装配在制数量可以代表全工厂所有的成品数量合计</t>
  </si>
  <si>
    <t>由于成品数量扣料是在装配线上线扫码时刻发生的，因此所使用成品数量=下线数量+线上数量；如总计划150台，上料150台套，若8/20日下线50台，此刻线边库剩余物料小于100台（有线上数量），通过数据看不满足8/21日计划100台。该问题为此表的缺点。如果生产连续进行，则可以将线上数量作为铺线数量，那么总计划150台，上料应上150台套加铺线数量N，此刻若8/20日下线50台，线边库剩余物料数量应等于100。铺线数量应作为装配线最低安全库存数量，即确保不停线数量。</t>
  </si>
  <si>
    <t>区       分</t>
  </si>
  <si>
    <t xml:space="preserve">      2014年8月生产情况</t>
  </si>
  <si>
    <t>合计</t>
  </si>
  <si>
    <t>五</t>
  </si>
  <si>
    <t>六</t>
  </si>
  <si>
    <t>日</t>
  </si>
  <si>
    <t>一</t>
  </si>
  <si>
    <t>二</t>
  </si>
  <si>
    <t>三</t>
  </si>
  <si>
    <t>四</t>
  </si>
  <si>
    <t>装配</t>
  </si>
  <si>
    <t>L002005 C60F</t>
  </si>
  <si>
    <t>月度计划</t>
  </si>
  <si>
    <t>计划调整</t>
  </si>
  <si>
    <t>完成数量</t>
  </si>
  <si>
    <t>L002007 C61X</t>
  </si>
  <si>
    <t>自制件当前库存</t>
  </si>
  <si>
    <t>一档被齿</t>
  </si>
  <si>
    <t>二档被齿</t>
  </si>
  <si>
    <t>三档主齿</t>
  </si>
  <si>
    <t>四档主齿</t>
  </si>
  <si>
    <t>倒档被齿</t>
  </si>
  <si>
    <t>倒档主齿</t>
  </si>
  <si>
    <t>五档齿毂</t>
  </si>
  <si>
    <t>三四齿套</t>
  </si>
  <si>
    <t>二档轴套</t>
  </si>
  <si>
    <t>输入轴</t>
  </si>
  <si>
    <t>输出轴</t>
  </si>
  <si>
    <t>变速器壳体</t>
  </si>
  <si>
    <t>差速器壳体</t>
  </si>
  <si>
    <t>离合器壳体</t>
  </si>
  <si>
    <t>三档被齿</t>
  </si>
  <si>
    <t>四档被齿</t>
  </si>
  <si>
    <t>一二齿套</t>
  </si>
  <si>
    <t>倒档齿套</t>
  </si>
  <si>
    <t>五挡齿套</t>
  </si>
  <si>
    <t>主减齿轮</t>
  </si>
  <si>
    <t>五档主齿C60F</t>
  </si>
  <si>
    <t>五档被齿C60F</t>
  </si>
  <si>
    <t>L00240088</t>
  </si>
  <si>
    <t>五档从动C61X</t>
  </si>
  <si>
    <t>序号</t>
  </si>
  <si>
    <t>变速箱型号</t>
  </si>
  <si>
    <t>自制件名称</t>
  </si>
  <si>
    <t>软加工在制</t>
  </si>
  <si>
    <t>软后热前</t>
  </si>
  <si>
    <t>热处理在制</t>
  </si>
  <si>
    <t>热后硬前</t>
  </si>
  <si>
    <t>硬加工在制</t>
  </si>
  <si>
    <t>硬后</t>
  </si>
  <si>
    <t>装配线在制品数量</t>
  </si>
  <si>
    <t>L002002|变速箱</t>
  </si>
  <si>
    <t>五档主齿</t>
  </si>
  <si>
    <t>--</t>
  </si>
  <si>
    <t>五档被齿</t>
  </si>
  <si>
    <t>1234123|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</si>
</sst>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;[Red]\-#,##0\ "/>
    <numFmt numFmtId="177" formatCode="#,##0_);[Red]\(#,##0\)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Arial"/>
      <charset val="134"/>
    </font>
    <font>
      <b/>
      <sz val="12"/>
      <name val="仿宋"/>
      <charset val="134"/>
    </font>
    <font>
      <b/>
      <sz val="11"/>
      <name val="仿宋"/>
      <charset val="134"/>
    </font>
    <font>
      <b/>
      <sz val="18"/>
      <color theme="1"/>
      <name val="宋体"/>
      <charset val="134"/>
      <scheme val="minor"/>
    </font>
    <font>
      <sz val="11"/>
      <name val="Arial"/>
      <charset val="134"/>
    </font>
    <font>
      <b/>
      <sz val="24"/>
      <color theme="1"/>
      <name val="宋体"/>
      <charset val="134"/>
      <scheme val="minor"/>
    </font>
    <font>
      <b/>
      <sz val="12"/>
      <color indexed="8"/>
      <name val="仿宋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굴림체"/>
      <charset val="129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1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21" applyNumberFormat="0" applyAlignment="0" applyProtection="0">
      <alignment vertical="center"/>
    </xf>
    <xf numFmtId="0" fontId="18" fillId="10" borderId="22" applyNumberFormat="0" applyAlignment="0" applyProtection="0">
      <alignment vertical="center"/>
    </xf>
    <xf numFmtId="0" fontId="19" fillId="10" borderId="21" applyNumberFormat="0" applyAlignment="0" applyProtection="0">
      <alignment vertical="center"/>
    </xf>
    <xf numFmtId="0" fontId="20" fillId="11" borderId="23" applyNumberFormat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8" fillId="0" borderId="0"/>
  </cellStyleXfs>
  <cellXfs count="42">
    <xf numFmtId="0" fontId="0" fillId="0" borderId="0" xfId="0"/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0" xfId="0" applyAlignment="1">
      <alignment vertical="center"/>
    </xf>
    <xf numFmtId="176" fontId="2" fillId="4" borderId="2" xfId="0" applyNumberFormat="1" applyFont="1" applyFill="1" applyBorder="1" applyAlignment="1">
      <alignment horizontal="center" vertical="center" wrapText="1" readingOrder="1"/>
    </xf>
    <xf numFmtId="176" fontId="2" fillId="4" borderId="3" xfId="0" applyNumberFormat="1" applyFont="1" applyFill="1" applyBorder="1" applyAlignment="1">
      <alignment horizontal="center" vertical="center" wrapText="1" readingOrder="1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176" fontId="2" fillId="4" borderId="0" xfId="0" applyNumberFormat="1" applyFont="1" applyFill="1" applyBorder="1" applyAlignment="1">
      <alignment horizontal="center" vertical="center" wrapText="1" readingOrder="1"/>
    </xf>
    <xf numFmtId="176" fontId="2" fillId="4" borderId="6" xfId="0" applyNumberFormat="1" applyFont="1" applyFill="1" applyBorder="1" applyAlignment="1">
      <alignment horizontal="center" vertical="center" wrapText="1" readingOrder="1"/>
    </xf>
    <xf numFmtId="177" fontId="4" fillId="6" borderId="7" xfId="49" applyNumberFormat="1" applyFont="1" applyFill="1" applyBorder="1" applyAlignment="1">
      <alignment horizontal="center" vertical="center"/>
    </xf>
    <xf numFmtId="177" fontId="4" fillId="6" borderId="8" xfId="49" applyNumberFormat="1" applyFont="1" applyFill="1" applyBorder="1" applyAlignment="1">
      <alignment horizontal="center" vertical="center"/>
    </xf>
    <xf numFmtId="176" fontId="2" fillId="4" borderId="9" xfId="0" applyNumberFormat="1" applyFont="1" applyFill="1" applyBorder="1" applyAlignment="1">
      <alignment horizontal="center" vertical="center" wrapText="1" readingOrder="1"/>
    </xf>
    <xf numFmtId="176" fontId="2" fillId="4" borderId="10" xfId="0" applyNumberFormat="1" applyFont="1" applyFill="1" applyBorder="1" applyAlignment="1">
      <alignment horizontal="center" vertical="center" wrapText="1" readingOrder="1"/>
    </xf>
    <xf numFmtId="177" fontId="4" fillId="6" borderId="11" xfId="49" applyNumberFormat="1" applyFont="1" applyFill="1" applyBorder="1" applyAlignment="1">
      <alignment horizontal="center" vertical="center"/>
    </xf>
    <xf numFmtId="177" fontId="4" fillId="7" borderId="11" xfId="49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6" fillId="8" borderId="1" xfId="0" applyNumberFormat="1" applyFont="1" applyFill="1" applyBorder="1" applyAlignment="1">
      <alignment horizontal="center" vertical="center" wrapText="1"/>
    </xf>
    <xf numFmtId="176" fontId="6" fillId="8" borderId="12" xfId="0" applyNumberFormat="1" applyFont="1" applyFill="1" applyBorder="1" applyAlignment="1">
      <alignment horizontal="center" vertical="center" wrapText="1" readingOrder="1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76" fontId="6" fillId="8" borderId="8" xfId="0" applyNumberFormat="1" applyFont="1" applyFill="1" applyBorder="1" applyAlignment="1">
      <alignment horizontal="center" vertical="center" wrapText="1" readingOrder="1"/>
    </xf>
    <xf numFmtId="0" fontId="3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176" fontId="6" fillId="8" borderId="16" xfId="0" applyNumberFormat="1" applyFont="1" applyFill="1" applyBorder="1" applyAlignment="1">
      <alignment horizontal="center" vertical="center" wrapText="1" readingOrder="1"/>
    </xf>
    <xf numFmtId="0" fontId="0" fillId="4" borderId="17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vertical="top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표준_01,03월 일일능력(초기)" xfId="49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lzc\Desktop\&#24211;&#23384;&#29366;&#24577;&#30417;&#25511;\F35L00200005&#24211;&#23384;&#29366;&#24577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35拉线20140521BOM"/>
      <sheetName val="U8系统数据"/>
    </sheetNames>
    <sheetDataSet>
      <sheetData sheetId="0">
        <row r="163">
          <cell r="B163" t="str">
            <v>L00240001</v>
          </cell>
        </row>
        <row r="164">
          <cell r="B164" t="str">
            <v>L00242012</v>
          </cell>
        </row>
        <row r="165">
          <cell r="B165" t="str">
            <v>L00240065</v>
          </cell>
        </row>
        <row r="167">
          <cell r="B167" t="str">
            <v>L00240040</v>
          </cell>
        </row>
        <row r="168">
          <cell r="B168" t="str">
            <v>L00240081</v>
          </cell>
        </row>
        <row r="169">
          <cell r="B169" t="str">
            <v>L00240021</v>
          </cell>
        </row>
        <row r="171">
          <cell r="B171" t="str">
            <v>L00240055</v>
          </cell>
        </row>
        <row r="172">
          <cell r="B172" t="str">
            <v>L00240006</v>
          </cell>
        </row>
        <row r="173">
          <cell r="B173" t="str">
            <v>L00310003</v>
          </cell>
        </row>
        <row r="174">
          <cell r="B174" t="str">
            <v>L00210035</v>
          </cell>
        </row>
        <row r="175">
          <cell r="B175" t="str">
            <v>L00241008</v>
          </cell>
        </row>
        <row r="176">
          <cell r="B176" t="str">
            <v>L00240060</v>
          </cell>
        </row>
        <row r="177">
          <cell r="B177" t="str">
            <v>L00240013</v>
          </cell>
        </row>
        <row r="178">
          <cell r="B178" t="str">
            <v>L00240050</v>
          </cell>
        </row>
        <row r="179">
          <cell r="B179" t="str">
            <v>L00240074</v>
          </cell>
        </row>
        <row r="180">
          <cell r="B180" t="str">
            <v>L00242001</v>
          </cell>
        </row>
        <row r="181">
          <cell r="B181" t="str">
            <v>L00241018</v>
          </cell>
        </row>
        <row r="182">
          <cell r="B182" t="str">
            <v>L00241016</v>
          </cell>
        </row>
        <row r="183">
          <cell r="B183" t="str">
            <v>L00240046</v>
          </cell>
        </row>
        <row r="184">
          <cell r="B184" t="str">
            <v>L00240052</v>
          </cell>
        </row>
        <row r="185">
          <cell r="B185" t="str">
            <v>L00241010</v>
          </cell>
        </row>
        <row r="186">
          <cell r="B186" t="str">
            <v>L00241029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E19" sqref="E19"/>
    </sheetView>
  </sheetViews>
  <sheetFormatPr defaultColWidth="9" defaultRowHeight="13.5" outlineLevelCol="7"/>
  <sheetData>
    <row r="1" spans="1:8">
      <c r="A1">
        <v>1</v>
      </c>
      <c r="B1" s="39" t="s">
        <v>0</v>
      </c>
      <c r="C1" s="39"/>
      <c r="D1" s="39"/>
      <c r="E1" s="39"/>
      <c r="F1" s="39"/>
      <c r="G1" s="39"/>
      <c r="H1" s="39"/>
    </row>
    <row r="2" spans="1:8">
      <c r="A2">
        <v>2</v>
      </c>
      <c r="B2" s="39" t="s">
        <v>1</v>
      </c>
      <c r="C2" s="39"/>
      <c r="D2" s="39"/>
      <c r="E2" s="39"/>
      <c r="F2" s="39"/>
      <c r="G2" s="39"/>
      <c r="H2" s="39"/>
    </row>
    <row r="3" customHeight="1" spans="1:8">
      <c r="A3">
        <v>3</v>
      </c>
      <c r="B3" s="40" t="s">
        <v>2</v>
      </c>
      <c r="C3" s="40"/>
      <c r="D3" s="40"/>
      <c r="E3" s="40"/>
      <c r="F3" s="40"/>
      <c r="G3" s="40"/>
      <c r="H3" s="40"/>
    </row>
    <row r="4" spans="2:8">
      <c r="B4" s="40"/>
      <c r="C4" s="40"/>
      <c r="D4" s="40"/>
      <c r="E4" s="40"/>
      <c r="F4" s="40"/>
      <c r="G4" s="40"/>
      <c r="H4" s="40"/>
    </row>
    <row r="5" spans="2:8">
      <c r="B5" s="40"/>
      <c r="C5" s="40"/>
      <c r="D5" s="40"/>
      <c r="E5" s="40"/>
      <c r="F5" s="40"/>
      <c r="G5" s="40"/>
      <c r="H5" s="40"/>
    </row>
    <row r="6" spans="2:8">
      <c r="B6" s="40"/>
      <c r="C6" s="40"/>
      <c r="D6" s="40"/>
      <c r="E6" s="40"/>
      <c r="F6" s="40"/>
      <c r="G6" s="40"/>
      <c r="H6" s="40"/>
    </row>
    <row r="7" spans="2:8">
      <c r="B7" s="40"/>
      <c r="C7" s="40"/>
      <c r="D7" s="40"/>
      <c r="E7" s="40"/>
      <c r="F7" s="40"/>
      <c r="G7" s="40"/>
      <c r="H7" s="40"/>
    </row>
    <row r="8" spans="2:8">
      <c r="B8" s="40"/>
      <c r="C8" s="40"/>
      <c r="D8" s="40"/>
      <c r="E8" s="40"/>
      <c r="F8" s="40"/>
      <c r="G8" s="40"/>
      <c r="H8" s="40"/>
    </row>
    <row r="9" customHeight="1" spans="2:8">
      <c r="B9" s="40"/>
      <c r="C9" s="40"/>
      <c r="D9" s="40"/>
      <c r="E9" s="40"/>
      <c r="F9" s="40"/>
      <c r="G9" s="40"/>
      <c r="H9" s="40"/>
    </row>
    <row r="10" spans="2:8">
      <c r="B10" s="40"/>
      <c r="C10" s="40"/>
      <c r="D10" s="40"/>
      <c r="E10" s="40"/>
      <c r="F10" s="40"/>
      <c r="G10" s="40"/>
      <c r="H10" s="40"/>
    </row>
    <row r="11" spans="2:8">
      <c r="B11" s="40"/>
      <c r="C11" s="40"/>
      <c r="D11" s="40"/>
      <c r="E11" s="40"/>
      <c r="F11" s="40"/>
      <c r="G11" s="40"/>
      <c r="H11" s="40"/>
    </row>
    <row r="12" spans="2:8">
      <c r="B12" s="41"/>
      <c r="C12" s="41"/>
      <c r="D12" s="41"/>
      <c r="E12" s="41"/>
      <c r="F12" s="41"/>
      <c r="G12" s="41"/>
      <c r="H12" s="41"/>
    </row>
    <row r="13" spans="2:8">
      <c r="B13" s="41"/>
      <c r="C13" s="41"/>
      <c r="D13" s="41"/>
      <c r="E13" s="41"/>
      <c r="F13" s="41"/>
      <c r="G13" s="41"/>
      <c r="H13" s="41"/>
    </row>
    <row r="14" spans="2:8">
      <c r="B14" s="41"/>
      <c r="C14" s="41"/>
      <c r="D14" s="41"/>
      <c r="E14" s="41"/>
      <c r="F14" s="41"/>
      <c r="G14" s="41"/>
      <c r="H14" s="41"/>
    </row>
  </sheetData>
  <mergeCells count="3">
    <mergeCell ref="B1:H1"/>
    <mergeCell ref="B2:H2"/>
    <mergeCell ref="B3:H1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I460"/>
  <sheetViews>
    <sheetView tabSelected="1" zoomScale="85" zoomScaleNormal="85" workbookViewId="0">
      <pane xSplit="3" topLeftCell="W1" activePane="topRight" state="frozen"/>
      <selection/>
      <selection pane="topRight" activeCell="F23" sqref="F23"/>
    </sheetView>
  </sheetViews>
  <sheetFormatPr defaultColWidth="9" defaultRowHeight="13.5"/>
  <cols>
    <col min="1" max="2" width="9" style="5"/>
    <col min="3" max="3" width="13.3833333333333" style="5" customWidth="1"/>
    <col min="4" max="16384" width="9" style="5"/>
  </cols>
  <sheetData>
    <row r="2" ht="14.25" spans="1:35">
      <c r="A2" s="6" t="s">
        <v>3</v>
      </c>
      <c r="B2" s="6"/>
      <c r="C2" s="7"/>
      <c r="D2" s="8" t="s">
        <v>4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31"/>
      <c r="AI2" s="32" t="s">
        <v>5</v>
      </c>
    </row>
    <row r="3" spans="1:35">
      <c r="A3" s="10"/>
      <c r="B3" s="10"/>
      <c r="C3" s="11"/>
      <c r="D3" s="12">
        <v>1</v>
      </c>
      <c r="E3" s="13">
        <v>2</v>
      </c>
      <c r="F3" s="13">
        <v>3</v>
      </c>
      <c r="G3" s="13">
        <v>4</v>
      </c>
      <c r="H3" s="13">
        <v>5</v>
      </c>
      <c r="I3" s="13">
        <v>6</v>
      </c>
      <c r="J3" s="13">
        <v>7</v>
      </c>
      <c r="K3" s="13">
        <v>8</v>
      </c>
      <c r="L3" s="13">
        <v>9</v>
      </c>
      <c r="M3" s="13">
        <v>10</v>
      </c>
      <c r="N3" s="13">
        <v>11</v>
      </c>
      <c r="O3" s="13">
        <v>12</v>
      </c>
      <c r="P3" s="13">
        <v>13</v>
      </c>
      <c r="Q3" s="13">
        <v>14</v>
      </c>
      <c r="R3" s="13">
        <v>15</v>
      </c>
      <c r="S3" s="13">
        <v>16</v>
      </c>
      <c r="T3" s="13">
        <v>17</v>
      </c>
      <c r="U3" s="13">
        <v>18</v>
      </c>
      <c r="V3" s="13">
        <v>19</v>
      </c>
      <c r="W3" s="13">
        <v>20</v>
      </c>
      <c r="X3" s="13">
        <v>21</v>
      </c>
      <c r="Y3" s="13">
        <v>22</v>
      </c>
      <c r="Z3" s="13">
        <v>23</v>
      </c>
      <c r="AA3" s="13">
        <v>24</v>
      </c>
      <c r="AB3" s="13">
        <v>25</v>
      </c>
      <c r="AC3" s="13">
        <v>26</v>
      </c>
      <c r="AD3" s="13">
        <v>27</v>
      </c>
      <c r="AE3" s="13">
        <v>28</v>
      </c>
      <c r="AF3" s="13">
        <v>29</v>
      </c>
      <c r="AG3" s="13">
        <v>30</v>
      </c>
      <c r="AH3" s="13">
        <v>31</v>
      </c>
      <c r="AI3" s="33"/>
    </row>
    <row r="4" spans="1:35">
      <c r="A4" s="14"/>
      <c r="B4" s="14"/>
      <c r="C4" s="15"/>
      <c r="D4" s="16" t="s">
        <v>6</v>
      </c>
      <c r="E4" s="17" t="s">
        <v>7</v>
      </c>
      <c r="F4" s="17" t="s">
        <v>8</v>
      </c>
      <c r="G4" s="16" t="s">
        <v>9</v>
      </c>
      <c r="H4" s="16" t="s">
        <v>10</v>
      </c>
      <c r="I4" s="16" t="s">
        <v>11</v>
      </c>
      <c r="J4" s="16" t="s">
        <v>12</v>
      </c>
      <c r="K4" s="16" t="s">
        <v>6</v>
      </c>
      <c r="L4" s="17" t="s">
        <v>7</v>
      </c>
      <c r="M4" s="17" t="s">
        <v>8</v>
      </c>
      <c r="N4" s="16" t="s">
        <v>9</v>
      </c>
      <c r="O4" s="16" t="s">
        <v>10</v>
      </c>
      <c r="P4" s="16" t="s">
        <v>11</v>
      </c>
      <c r="Q4" s="16" t="s">
        <v>12</v>
      </c>
      <c r="R4" s="16" t="s">
        <v>6</v>
      </c>
      <c r="S4" s="17" t="s">
        <v>7</v>
      </c>
      <c r="T4" s="17" t="s">
        <v>8</v>
      </c>
      <c r="U4" s="16" t="s">
        <v>9</v>
      </c>
      <c r="V4" s="16" t="s">
        <v>10</v>
      </c>
      <c r="W4" s="16" t="s">
        <v>11</v>
      </c>
      <c r="X4" s="16" t="s">
        <v>12</v>
      </c>
      <c r="Y4" s="16" t="s">
        <v>6</v>
      </c>
      <c r="Z4" s="17" t="s">
        <v>7</v>
      </c>
      <c r="AA4" s="17" t="s">
        <v>8</v>
      </c>
      <c r="AB4" s="16" t="s">
        <v>9</v>
      </c>
      <c r="AC4" s="16" t="s">
        <v>10</v>
      </c>
      <c r="AD4" s="16" t="s">
        <v>11</v>
      </c>
      <c r="AE4" s="16" t="s">
        <v>12</v>
      </c>
      <c r="AF4" s="16" t="s">
        <v>6</v>
      </c>
      <c r="AG4" s="17" t="s">
        <v>7</v>
      </c>
      <c r="AH4" s="17" t="s">
        <v>8</v>
      </c>
      <c r="AI4" s="34"/>
    </row>
    <row r="5" ht="14.25" customHeight="1" spans="1:35">
      <c r="A5" s="18" t="s">
        <v>13</v>
      </c>
      <c r="B5" s="19" t="s">
        <v>14</v>
      </c>
      <c r="C5" s="20" t="s">
        <v>15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30"/>
      <c r="Q5" s="30"/>
      <c r="R5" s="30"/>
      <c r="S5" s="30"/>
      <c r="T5" s="30"/>
      <c r="U5" s="30"/>
      <c r="V5" s="30"/>
      <c r="W5" s="30"/>
      <c r="X5" s="30"/>
      <c r="Y5" s="30"/>
      <c r="Z5" s="30">
        <v>190</v>
      </c>
      <c r="AA5" s="30"/>
      <c r="AB5" s="30"/>
      <c r="AC5" s="30"/>
      <c r="AD5" s="30"/>
      <c r="AE5" s="30"/>
      <c r="AF5" s="30">
        <v>80</v>
      </c>
      <c r="AG5" s="30"/>
      <c r="AH5" s="35"/>
      <c r="AI5" s="20">
        <f>SUM(D5:AH5)</f>
        <v>270</v>
      </c>
    </row>
    <row r="6" customHeight="1" spans="1:35">
      <c r="A6" s="18"/>
      <c r="B6" s="19"/>
      <c r="C6" s="22" t="s">
        <v>16</v>
      </c>
      <c r="D6" s="23">
        <v>20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>
        <v>40</v>
      </c>
      <c r="AE6" s="24">
        <v>40</v>
      </c>
      <c r="AF6" s="24"/>
      <c r="AG6" s="24"/>
      <c r="AH6" s="36"/>
      <c r="AI6" s="37">
        <f t="shared" ref="AI6:AI8" si="0">SUM(D6:AH6)</f>
        <v>100</v>
      </c>
    </row>
    <row r="7" spans="1:35">
      <c r="A7" s="18"/>
      <c r="B7" s="19"/>
      <c r="C7" s="25" t="s">
        <v>17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>
        <v>190</v>
      </c>
      <c r="AA7" s="26"/>
      <c r="AB7" s="26"/>
      <c r="AC7" s="26"/>
      <c r="AD7" s="26"/>
      <c r="AE7" s="26"/>
      <c r="AF7" s="26"/>
      <c r="AG7" s="26"/>
      <c r="AH7" s="38"/>
      <c r="AI7" s="26">
        <f t="shared" si="0"/>
        <v>190</v>
      </c>
    </row>
    <row r="8" ht="14.25" customHeight="1" spans="1:35">
      <c r="A8" s="18"/>
      <c r="B8" s="19" t="s">
        <v>18</v>
      </c>
      <c r="C8" s="20" t="s">
        <v>15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>
        <v>30</v>
      </c>
      <c r="AG8" s="30"/>
      <c r="AH8" s="35"/>
      <c r="AI8" s="20">
        <f t="shared" si="0"/>
        <v>30</v>
      </c>
    </row>
    <row r="9" customHeight="1" spans="1:35">
      <c r="A9" s="18"/>
      <c r="B9" s="19"/>
      <c r="C9" s="27" t="s">
        <v>16</v>
      </c>
      <c r="D9" s="23">
        <v>5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>
        <v>30</v>
      </c>
      <c r="AG9" s="24"/>
      <c r="AH9" s="36"/>
      <c r="AI9" s="37">
        <f t="shared" ref="AI9:AI10" si="1">SUM(D9:AH9)</f>
        <v>35</v>
      </c>
    </row>
    <row r="10" spans="1:35">
      <c r="A10" s="18"/>
      <c r="B10" s="19"/>
      <c r="C10" s="25" t="s">
        <v>17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38"/>
      <c r="AI10" s="26">
        <f t="shared" si="1"/>
        <v>0</v>
      </c>
    </row>
    <row r="11" customHeight="1" spans="1:34">
      <c r="A11" s="28" t="s">
        <v>19</v>
      </c>
      <c r="B11" s="29" t="str">
        <f>[1]F35拉线20140521BOM!$B$183</f>
        <v>L00240046</v>
      </c>
      <c r="C11" s="29" t="s">
        <v>20</v>
      </c>
      <c r="D11" s="26">
        <f>MES导出数据!$I$2+MES导出数据!$J$2-D459-D460</f>
        <v>469</v>
      </c>
      <c r="E11" s="26">
        <f>MES导出数据!$I$2+MES导出数据!$J$2-E459-E460</f>
        <v>469</v>
      </c>
      <c r="F11" s="26">
        <f>MES导出数据!$I$2+MES导出数据!$J$2-F459-F460</f>
        <v>469</v>
      </c>
      <c r="G11" s="26">
        <f>MES导出数据!$I$2+MES导出数据!$J$2-G459-G460</f>
        <v>469</v>
      </c>
      <c r="H11" s="26">
        <f>MES导出数据!$I$2+MES导出数据!$J$2-H459-H460</f>
        <v>469</v>
      </c>
      <c r="I11" s="26">
        <f>MES导出数据!$I$2+MES导出数据!$J$2-I459-I460</f>
        <v>469</v>
      </c>
      <c r="J11" s="26">
        <f>MES导出数据!$I$2+MES导出数据!$J$2-J459-J460</f>
        <v>469</v>
      </c>
      <c r="K11" s="26">
        <f>MES导出数据!$I$2+MES导出数据!$J$2-K459-K460</f>
        <v>469</v>
      </c>
      <c r="L11" s="26">
        <f>MES导出数据!$I$2+MES导出数据!$J$2-L459-L460</f>
        <v>469</v>
      </c>
      <c r="M11" s="26">
        <f>MES导出数据!$I$2+MES导出数据!$J$2-M459-M460</f>
        <v>469</v>
      </c>
      <c r="N11" s="26">
        <f>MES导出数据!$I$2+MES导出数据!$J$2-N459-N460</f>
        <v>469</v>
      </c>
      <c r="O11" s="26">
        <f>MES导出数据!$I$2+MES导出数据!$J$2-O459-O460</f>
        <v>469</v>
      </c>
      <c r="P11" s="26">
        <f>MES导出数据!$I$2+MES导出数据!$J$2-P459-P460</f>
        <v>469</v>
      </c>
      <c r="Q11" s="26">
        <f>MES导出数据!$I$2+MES导出数据!$J$2-Q459-Q460</f>
        <v>469</v>
      </c>
      <c r="R11" s="26">
        <f>MES导出数据!$I$2+MES导出数据!$J$2-R459-R460</f>
        <v>469</v>
      </c>
      <c r="S11" s="26">
        <f>MES导出数据!$I$2+MES导出数据!$J$2-S459-S460</f>
        <v>469</v>
      </c>
      <c r="T11" s="26">
        <f>MES导出数据!$I$2+MES导出数据!$J$2-T459-T460</f>
        <v>469</v>
      </c>
      <c r="U11" s="26">
        <f>MES导出数据!$I$2+MES导出数据!$J$2-U459-U460</f>
        <v>469</v>
      </c>
      <c r="V11" s="26">
        <f>MES导出数据!$I$2+MES导出数据!$J$2-V459-V460</f>
        <v>469</v>
      </c>
      <c r="W11" s="26">
        <f>MES导出数据!$I$2+MES导出数据!$J$2-W459-W460</f>
        <v>469</v>
      </c>
      <c r="X11" s="26">
        <f>MES导出数据!$I$2+MES导出数据!$J$2-X459-X460</f>
        <v>469</v>
      </c>
      <c r="Y11" s="26">
        <f>MES导出数据!$I$2+MES导出数据!$J$2-Y459-Y460</f>
        <v>469</v>
      </c>
      <c r="Z11" s="26">
        <f>MES导出数据!$I$2+MES导出数据!$J$2-Z459-Z460</f>
        <v>469</v>
      </c>
      <c r="AA11" s="26">
        <f>MES导出数据!$I$2+MES导出数据!$J$2-AA459-AA460</f>
        <v>469</v>
      </c>
      <c r="AB11" s="26">
        <f>MES导出数据!$I$2+MES导出数据!$J$2-AB459-AB460</f>
        <v>469</v>
      </c>
      <c r="AC11" s="26">
        <f>MES导出数据!$I$2+MES导出数据!$J$2-AC459-AC460</f>
        <v>469</v>
      </c>
      <c r="AD11" s="26">
        <f>MES导出数据!$I$2+MES导出数据!$J$2-AD459-AD460</f>
        <v>469</v>
      </c>
      <c r="AE11" s="26">
        <f>MES导出数据!$I$2+MES导出数据!$J$2-AE459-AE460</f>
        <v>469</v>
      </c>
      <c r="AF11" s="26">
        <f>MES导出数据!$I$2+MES导出数据!$J$2-AF459-AF460</f>
        <v>469</v>
      </c>
      <c r="AG11" s="26">
        <f>MES导出数据!$I$2+MES导出数据!$J$2-AG459-AG460</f>
        <v>469</v>
      </c>
      <c r="AH11" s="26">
        <f>MES导出数据!$I$2+MES导出数据!$J$2-AH459-AH460</f>
        <v>469</v>
      </c>
    </row>
    <row r="12" customHeight="1" spans="1:34">
      <c r="A12" s="28"/>
      <c r="B12" s="29" t="str">
        <f>[1]F35拉线20140521BOM!$B$184</f>
        <v>L00240052</v>
      </c>
      <c r="C12" s="29" t="s">
        <v>21</v>
      </c>
      <c r="D12" s="26">
        <f>MES导出数据!$I$3+MES导出数据!$J$3-D459-D460</f>
        <v>761</v>
      </c>
      <c r="E12" s="26">
        <f>MES导出数据!$I$3+MES导出数据!$J$3-E459-E460</f>
        <v>761</v>
      </c>
      <c r="F12" s="26">
        <f>MES导出数据!$I$3+MES导出数据!$J$3-F459-F460</f>
        <v>761</v>
      </c>
      <c r="G12" s="26">
        <f>MES导出数据!$I$3+MES导出数据!$J$3-G459-G460</f>
        <v>761</v>
      </c>
      <c r="H12" s="26">
        <f>MES导出数据!$I$3+MES导出数据!$J$3-H459-H460</f>
        <v>761</v>
      </c>
      <c r="I12" s="26">
        <f>MES导出数据!$I$3+MES导出数据!$J$3-I459-I460</f>
        <v>761</v>
      </c>
      <c r="J12" s="26">
        <f>MES导出数据!$I$3+MES导出数据!$J$3-J459-J460</f>
        <v>761</v>
      </c>
      <c r="K12" s="26">
        <f>MES导出数据!$I$3+MES导出数据!$J$3-K459-K460</f>
        <v>761</v>
      </c>
      <c r="L12" s="26">
        <f>MES导出数据!$I$3+MES导出数据!$J$3-L459-L460</f>
        <v>761</v>
      </c>
      <c r="M12" s="26">
        <f>MES导出数据!$I$3+MES导出数据!$J$3-M459-M460</f>
        <v>761</v>
      </c>
      <c r="N12" s="26">
        <f>MES导出数据!$I$3+MES导出数据!$J$3-N459-N460</f>
        <v>761</v>
      </c>
      <c r="O12" s="26">
        <f>MES导出数据!$I$3+MES导出数据!$J$3-O459-O460</f>
        <v>761</v>
      </c>
      <c r="P12" s="26">
        <f>MES导出数据!$I$3+MES导出数据!$J$3-P459-P460</f>
        <v>761</v>
      </c>
      <c r="Q12" s="26">
        <f>MES导出数据!$I$3+MES导出数据!$J$3-Q459-Q460</f>
        <v>761</v>
      </c>
      <c r="R12" s="26">
        <f>MES导出数据!$I$3+MES导出数据!$J$3-R459-R460</f>
        <v>761</v>
      </c>
      <c r="S12" s="26">
        <f>MES导出数据!$I$3+MES导出数据!$J$3-S459-S460</f>
        <v>761</v>
      </c>
      <c r="T12" s="26">
        <f>MES导出数据!$I$3+MES导出数据!$J$3-T459-T460</f>
        <v>761</v>
      </c>
      <c r="U12" s="26">
        <f>MES导出数据!$I$3+MES导出数据!$J$3-U459-U460</f>
        <v>761</v>
      </c>
      <c r="V12" s="26">
        <f>MES导出数据!$I$3+MES导出数据!$J$3-V459-V460</f>
        <v>761</v>
      </c>
      <c r="W12" s="26">
        <f>MES导出数据!$I$3+MES导出数据!$J$3-W459-W460</f>
        <v>761</v>
      </c>
      <c r="X12" s="26">
        <f>MES导出数据!$I$3+MES导出数据!$J$3-X459-X460</f>
        <v>761</v>
      </c>
      <c r="Y12" s="26">
        <f>MES导出数据!$I$3+MES导出数据!$J$3-Y459-Y460</f>
        <v>761</v>
      </c>
      <c r="Z12" s="26">
        <f>MES导出数据!$I$3+MES导出数据!$J$3-Z459-Z460</f>
        <v>761</v>
      </c>
      <c r="AA12" s="26">
        <f>MES导出数据!$I$3+MES导出数据!$J$3-AA459-AA460</f>
        <v>761</v>
      </c>
      <c r="AB12" s="26">
        <f>MES导出数据!$I$3+MES导出数据!$J$3-AB459-AB460</f>
        <v>761</v>
      </c>
      <c r="AC12" s="26">
        <f>MES导出数据!$I$3+MES导出数据!$J$3-AC459-AC460</f>
        <v>761</v>
      </c>
      <c r="AD12" s="26">
        <f>MES导出数据!$I$3+MES导出数据!$J$3-AD459-AD460</f>
        <v>761</v>
      </c>
      <c r="AE12" s="26">
        <f>MES导出数据!$I$3+MES导出数据!$J$3-AE459-AE460</f>
        <v>761</v>
      </c>
      <c r="AF12" s="26">
        <f>MES导出数据!$I$3+MES导出数据!$J$3-AF459-AF460</f>
        <v>761</v>
      </c>
      <c r="AG12" s="26">
        <f>MES导出数据!$I$3+MES导出数据!$J$3-AG459-AG460</f>
        <v>761</v>
      </c>
      <c r="AH12" s="26">
        <f>MES导出数据!$I$3+MES导出数据!$J$3-AH459-AH460</f>
        <v>761</v>
      </c>
    </row>
    <row r="13" customHeight="1" spans="1:34">
      <c r="A13" s="28"/>
      <c r="B13" s="29" t="str">
        <f>[1]F35拉线20140521BOM!$B$172</f>
        <v>L00240006</v>
      </c>
      <c r="C13" s="29" t="s">
        <v>22</v>
      </c>
      <c r="D13" s="26">
        <f>MES导出数据!$I$4+MES导出数据!$J$4-D459-D460</f>
        <v>110</v>
      </c>
      <c r="E13" s="26">
        <f>MES导出数据!$I$4+MES导出数据!$J$4-E459-E460</f>
        <v>110</v>
      </c>
      <c r="F13" s="26">
        <f>MES导出数据!$I$4+MES导出数据!$J$4-F459-F460</f>
        <v>110</v>
      </c>
      <c r="G13" s="26">
        <f>MES导出数据!$I$4+MES导出数据!$J$4-G459-G460</f>
        <v>110</v>
      </c>
      <c r="H13" s="26">
        <f>MES导出数据!$I$4+MES导出数据!$J$4-H459-H460</f>
        <v>110</v>
      </c>
      <c r="I13" s="26">
        <f>MES导出数据!$I$4+MES导出数据!$J$4-I459-I460</f>
        <v>110</v>
      </c>
      <c r="J13" s="26">
        <f>MES导出数据!$I$4+MES导出数据!$J$4-J459-J460</f>
        <v>110</v>
      </c>
      <c r="K13" s="26">
        <f>MES导出数据!$I$4+MES导出数据!$J$4-K459-K460</f>
        <v>110</v>
      </c>
      <c r="L13" s="26">
        <f>MES导出数据!$I$4+MES导出数据!$J$4-L459-L460</f>
        <v>110</v>
      </c>
      <c r="M13" s="26">
        <f>MES导出数据!$I$4+MES导出数据!$J$4-M459-M460</f>
        <v>110</v>
      </c>
      <c r="N13" s="26">
        <f>MES导出数据!$I$4+MES导出数据!$J$4-N459-N460</f>
        <v>110</v>
      </c>
      <c r="O13" s="26">
        <f>MES导出数据!$I$4+MES导出数据!$J$4-O459-O460</f>
        <v>110</v>
      </c>
      <c r="P13" s="26">
        <f>MES导出数据!$I$4+MES导出数据!$J$4-P459-P460</f>
        <v>110</v>
      </c>
      <c r="Q13" s="26">
        <f>MES导出数据!$I$4+MES导出数据!$J$4-Q459-Q460</f>
        <v>110</v>
      </c>
      <c r="R13" s="26">
        <f>MES导出数据!$I$4+MES导出数据!$J$4-R459-R460</f>
        <v>110</v>
      </c>
      <c r="S13" s="26">
        <f>MES导出数据!$I$4+MES导出数据!$J$4-S459-S460</f>
        <v>110</v>
      </c>
      <c r="T13" s="26">
        <f>MES导出数据!$I$4+MES导出数据!$J$4-T459-T460</f>
        <v>110</v>
      </c>
      <c r="U13" s="26">
        <f>MES导出数据!$I$4+MES导出数据!$J$4-U459-U460</f>
        <v>110</v>
      </c>
      <c r="V13" s="26">
        <f>MES导出数据!$I$4+MES导出数据!$J$4-V459-V460</f>
        <v>110</v>
      </c>
      <c r="W13" s="26">
        <f>MES导出数据!$I$4+MES导出数据!$J$4-W459-W460</f>
        <v>110</v>
      </c>
      <c r="X13" s="26">
        <f>MES导出数据!$I$4+MES导出数据!$J$4-X459-X460</f>
        <v>110</v>
      </c>
      <c r="Y13" s="26">
        <f>MES导出数据!$I$4+MES导出数据!$J$4-Y459-Y460</f>
        <v>110</v>
      </c>
      <c r="Z13" s="26">
        <f>MES导出数据!$I$4+MES导出数据!$J$4-Z459-Z460</f>
        <v>110</v>
      </c>
      <c r="AA13" s="26">
        <f>MES导出数据!$I$4+MES导出数据!$J$4-AA459-AA460</f>
        <v>110</v>
      </c>
      <c r="AB13" s="26">
        <f>MES导出数据!$I$4+MES导出数据!$J$4-AB459-AB460</f>
        <v>110</v>
      </c>
      <c r="AC13" s="26">
        <f>MES导出数据!$I$4+MES导出数据!$J$4-AC459-AC460</f>
        <v>110</v>
      </c>
      <c r="AD13" s="26">
        <f>MES导出数据!$I$4+MES导出数据!$J$4-AD459-AD460</f>
        <v>110</v>
      </c>
      <c r="AE13" s="26">
        <f>MES导出数据!$I$4+MES导出数据!$J$4-AE459-AE460</f>
        <v>110</v>
      </c>
      <c r="AF13" s="26">
        <f>MES导出数据!$I$4+MES导出数据!$J$4-AF459-AF460</f>
        <v>110</v>
      </c>
      <c r="AG13" s="26">
        <f>MES导出数据!$I$4+MES导出数据!$J$4-AG459-AG460</f>
        <v>110</v>
      </c>
      <c r="AH13" s="26">
        <f>MES导出数据!$I$4+MES导出数据!$J$4-AH459-AH460</f>
        <v>110</v>
      </c>
    </row>
    <row r="14" customHeight="1" spans="1:34">
      <c r="A14" s="28"/>
      <c r="B14" s="29" t="str">
        <f>[1]F35拉线20140521BOM!$B$177</f>
        <v>L00240013</v>
      </c>
      <c r="C14" s="29" t="s">
        <v>23</v>
      </c>
      <c r="D14" s="26">
        <f>MES导出数据!$I$5+MES导出数据!$J$5-D459-D460</f>
        <v>219</v>
      </c>
      <c r="E14" s="26">
        <f>MES导出数据!$I$5+MES导出数据!$J$5-E459-E460</f>
        <v>219</v>
      </c>
      <c r="F14" s="26">
        <f>MES导出数据!$I$5+MES导出数据!$J$5-F459-F460</f>
        <v>219</v>
      </c>
      <c r="G14" s="26">
        <f>MES导出数据!$I$5+MES导出数据!$J$5-G459-G460</f>
        <v>219</v>
      </c>
      <c r="H14" s="26">
        <f>MES导出数据!$I$5+MES导出数据!$J$5-H459-H460</f>
        <v>219</v>
      </c>
      <c r="I14" s="26">
        <f>MES导出数据!$I$5+MES导出数据!$J$5-I459-I460</f>
        <v>219</v>
      </c>
      <c r="J14" s="26">
        <f>MES导出数据!$I$5+MES导出数据!$J$5-J459-J460</f>
        <v>219</v>
      </c>
      <c r="K14" s="26">
        <f>MES导出数据!$I$5+MES导出数据!$J$5-K459-K460</f>
        <v>219</v>
      </c>
      <c r="L14" s="26">
        <f>MES导出数据!$I$5+MES导出数据!$J$5-L459-L460</f>
        <v>219</v>
      </c>
      <c r="M14" s="26">
        <f>MES导出数据!$I$5+MES导出数据!$J$5-M459-M460</f>
        <v>219</v>
      </c>
      <c r="N14" s="26">
        <f>MES导出数据!$I$5+MES导出数据!$J$5-N459-N460</f>
        <v>219</v>
      </c>
      <c r="O14" s="26">
        <f>MES导出数据!$I$5+MES导出数据!$J$5-O459-O460</f>
        <v>219</v>
      </c>
      <c r="P14" s="26">
        <f>MES导出数据!$I$5+MES导出数据!$J$5-P459-P460</f>
        <v>219</v>
      </c>
      <c r="Q14" s="26">
        <f>MES导出数据!$I$5+MES导出数据!$J$5-Q459-Q460</f>
        <v>219</v>
      </c>
      <c r="R14" s="26">
        <f>MES导出数据!$I$5+MES导出数据!$J$5-R459-R460</f>
        <v>219</v>
      </c>
      <c r="S14" s="26">
        <f>MES导出数据!$I$5+MES导出数据!$J$5-S459-S460</f>
        <v>219</v>
      </c>
      <c r="T14" s="26">
        <f>MES导出数据!$I$5+MES导出数据!$J$5-T459-T460</f>
        <v>219</v>
      </c>
      <c r="U14" s="26">
        <f>MES导出数据!$I$5+MES导出数据!$J$5-U459-U460</f>
        <v>219</v>
      </c>
      <c r="V14" s="26">
        <f>MES导出数据!$I$5+MES导出数据!$J$5-V459-V460</f>
        <v>219</v>
      </c>
      <c r="W14" s="26">
        <f>MES导出数据!$I$5+MES导出数据!$J$5-W459-W460</f>
        <v>219</v>
      </c>
      <c r="X14" s="26">
        <f>MES导出数据!$I$5+MES导出数据!$J$5-X459-X460</f>
        <v>219</v>
      </c>
      <c r="Y14" s="26">
        <f>MES导出数据!$I$5+MES导出数据!$J$5-Y459-Y460</f>
        <v>219</v>
      </c>
      <c r="Z14" s="26">
        <f>MES导出数据!$I$5+MES导出数据!$J$5-Z459-Z460</f>
        <v>219</v>
      </c>
      <c r="AA14" s="26">
        <f>MES导出数据!$I$5+MES导出数据!$J$5-AA459-AA460</f>
        <v>219</v>
      </c>
      <c r="AB14" s="26">
        <f>MES导出数据!$I$5+MES导出数据!$J$5-AB459-AB460</f>
        <v>219</v>
      </c>
      <c r="AC14" s="26">
        <f>MES导出数据!$I$5+MES导出数据!$J$5-AC459-AC460</f>
        <v>219</v>
      </c>
      <c r="AD14" s="26">
        <f>MES导出数据!$I$5+MES导出数据!$J$5-AD459-AD460</f>
        <v>219</v>
      </c>
      <c r="AE14" s="26">
        <f>MES导出数据!$I$5+MES导出数据!$J$5-AE459-AE460</f>
        <v>219</v>
      </c>
      <c r="AF14" s="26">
        <f>MES导出数据!$I$5+MES导出数据!$J$5-AF459-AF460</f>
        <v>219</v>
      </c>
      <c r="AG14" s="26">
        <f>MES导出数据!$I$5+MES导出数据!$J$5-AG459-AG460</f>
        <v>219</v>
      </c>
      <c r="AH14" s="26">
        <f>MES导出数据!$I$5+MES导出数据!$J$5-AH459-AH460</f>
        <v>219</v>
      </c>
    </row>
    <row r="15" customHeight="1" spans="1:34">
      <c r="A15" s="28"/>
      <c r="B15" s="29" t="str">
        <f>[1]F35拉线20140521BOM!$B$169</f>
        <v>L00240021</v>
      </c>
      <c r="C15" s="29" t="s">
        <v>24</v>
      </c>
      <c r="D15" s="26">
        <f>MES导出数据!$I$7+MES导出数据!$J$7-D459-D460</f>
        <v>22</v>
      </c>
      <c r="E15" s="26">
        <f>MES导出数据!$I$7+MES导出数据!$J$7-E459-E460</f>
        <v>22</v>
      </c>
      <c r="F15" s="26">
        <f>MES导出数据!$I$7+MES导出数据!$J$7-F459-F460</f>
        <v>22</v>
      </c>
      <c r="G15" s="26">
        <f>MES导出数据!$I$7+MES导出数据!$J$7-G459-G460</f>
        <v>22</v>
      </c>
      <c r="H15" s="26">
        <f>MES导出数据!$I$7+MES导出数据!$J$7-H459-H460</f>
        <v>22</v>
      </c>
      <c r="I15" s="26">
        <f>MES导出数据!$I$7+MES导出数据!$J$7-I459-I460</f>
        <v>22</v>
      </c>
      <c r="J15" s="26">
        <f>MES导出数据!$I$7+MES导出数据!$J$7-J459-J460</f>
        <v>22</v>
      </c>
      <c r="K15" s="26">
        <f>MES导出数据!$I$7+MES导出数据!$J$7-K459-K460</f>
        <v>22</v>
      </c>
      <c r="L15" s="26">
        <f>MES导出数据!$I$7+MES导出数据!$J$7-L459-L460</f>
        <v>22</v>
      </c>
      <c r="M15" s="26">
        <f>MES导出数据!$I$7+MES导出数据!$J$7-M459-M460</f>
        <v>22</v>
      </c>
      <c r="N15" s="26">
        <f>MES导出数据!$I$7+MES导出数据!$J$7-N459-N460</f>
        <v>22</v>
      </c>
      <c r="O15" s="26">
        <f>MES导出数据!$I$7+MES导出数据!$J$7-O459-O460</f>
        <v>22</v>
      </c>
      <c r="P15" s="26">
        <f>MES导出数据!$I$7+MES导出数据!$J$7-P459-P460</f>
        <v>22</v>
      </c>
      <c r="Q15" s="26">
        <f>MES导出数据!$I$7+MES导出数据!$J$7-Q459-Q460</f>
        <v>22</v>
      </c>
      <c r="R15" s="26">
        <f>MES导出数据!$I$7+MES导出数据!$J$7-R459-R460</f>
        <v>22</v>
      </c>
      <c r="S15" s="26">
        <f>MES导出数据!$I$7+MES导出数据!$J$7-S459-S460</f>
        <v>22</v>
      </c>
      <c r="T15" s="26">
        <f>MES导出数据!$I$7+MES导出数据!$J$7-T459-T460</f>
        <v>22</v>
      </c>
      <c r="U15" s="26">
        <f>MES导出数据!$I$7+MES导出数据!$J$7-U459-U460</f>
        <v>22</v>
      </c>
      <c r="V15" s="26">
        <f>MES导出数据!$I$7+MES导出数据!$J$7-V459-V460</f>
        <v>22</v>
      </c>
      <c r="W15" s="26">
        <f>MES导出数据!$I$7+MES导出数据!$J$7-W459-W460</f>
        <v>22</v>
      </c>
      <c r="X15" s="26">
        <f>MES导出数据!$I$7+MES导出数据!$J$7-X459-X460</f>
        <v>22</v>
      </c>
      <c r="Y15" s="26">
        <f>MES导出数据!$I$7+MES导出数据!$J$7-Y459-Y460</f>
        <v>22</v>
      </c>
      <c r="Z15" s="26">
        <f>MES导出数据!$I$7+MES导出数据!$J$7-Z459-Z460</f>
        <v>22</v>
      </c>
      <c r="AA15" s="26">
        <f>MES导出数据!$I$7+MES导出数据!$J$7-AA459-AA460</f>
        <v>22</v>
      </c>
      <c r="AB15" s="26">
        <f>MES导出数据!$I$7+MES导出数据!$J$7-AB459-AB460</f>
        <v>22</v>
      </c>
      <c r="AC15" s="26">
        <f>MES导出数据!$I$7+MES导出数据!$J$7-AC459-AC460</f>
        <v>22</v>
      </c>
      <c r="AD15" s="26">
        <f>MES导出数据!$I$7+MES导出数据!$J$7-AD459-AD460</f>
        <v>22</v>
      </c>
      <c r="AE15" s="26">
        <f>MES导出数据!$I$7+MES导出数据!$J$7-AE459-AE460</f>
        <v>22</v>
      </c>
      <c r="AF15" s="26">
        <f>MES导出数据!$I$7+MES导出数据!$J$7-AF459-AF460</f>
        <v>22</v>
      </c>
      <c r="AG15" s="26">
        <f>MES导出数据!$I$7+MES导出数据!$J$7-AG459-AG460</f>
        <v>22</v>
      </c>
      <c r="AH15" s="26">
        <f>MES导出数据!$I$7+MES导出数据!$J$7-AH459-AH460</f>
        <v>22</v>
      </c>
    </row>
    <row r="16" customHeight="1" spans="1:34">
      <c r="A16" s="28"/>
      <c r="B16" s="29" t="str">
        <f>[1]F35拉线20140521BOM!$B$168</f>
        <v>L00240081</v>
      </c>
      <c r="C16" s="29" t="s">
        <v>25</v>
      </c>
      <c r="D16" s="26">
        <f>MES导出数据!$I$8+MES导出数据!$J$8-D459-D460</f>
        <v>257</v>
      </c>
      <c r="E16" s="26">
        <f>MES导出数据!$I$8+MES导出数据!$J$8-E459-E460</f>
        <v>257</v>
      </c>
      <c r="F16" s="26">
        <f>MES导出数据!$I$8+MES导出数据!$J$8-F459-F460</f>
        <v>257</v>
      </c>
      <c r="G16" s="26">
        <f>MES导出数据!$I$8+MES导出数据!$J$8-G459-G460</f>
        <v>257</v>
      </c>
      <c r="H16" s="26">
        <f>MES导出数据!$I$8+MES导出数据!$J$8-H459-H460</f>
        <v>257</v>
      </c>
      <c r="I16" s="26">
        <f>MES导出数据!$I$8+MES导出数据!$J$8-I459-I460</f>
        <v>257</v>
      </c>
      <c r="J16" s="26">
        <f>MES导出数据!$I$8+MES导出数据!$J$8-J459-J460</f>
        <v>257</v>
      </c>
      <c r="K16" s="26">
        <f>MES导出数据!$I$8+MES导出数据!$J$8-K459-K460</f>
        <v>257</v>
      </c>
      <c r="L16" s="26">
        <f>MES导出数据!$I$8+MES导出数据!$J$8-L459-L460</f>
        <v>257</v>
      </c>
      <c r="M16" s="26">
        <f>MES导出数据!$I$8+MES导出数据!$J$8-M459-M460</f>
        <v>257</v>
      </c>
      <c r="N16" s="26">
        <f>MES导出数据!$I$8+MES导出数据!$J$8-N459-N460</f>
        <v>257</v>
      </c>
      <c r="O16" s="26">
        <f>MES导出数据!$I$8+MES导出数据!$J$8-O459-O460</f>
        <v>257</v>
      </c>
      <c r="P16" s="26">
        <f>MES导出数据!$I$8+MES导出数据!$J$8-P459-P460</f>
        <v>257</v>
      </c>
      <c r="Q16" s="26">
        <f>MES导出数据!$I$8+MES导出数据!$J$8-Q459-Q460</f>
        <v>257</v>
      </c>
      <c r="R16" s="26">
        <f>MES导出数据!$I$8+MES导出数据!$J$8-R459-R460</f>
        <v>257</v>
      </c>
      <c r="S16" s="26">
        <f>MES导出数据!$I$8+MES导出数据!$J$8-S459-S460</f>
        <v>257</v>
      </c>
      <c r="T16" s="26">
        <f>MES导出数据!$I$8+MES导出数据!$J$8-T459-T460</f>
        <v>257</v>
      </c>
      <c r="U16" s="26">
        <f>MES导出数据!$I$8+MES导出数据!$J$8-U459-U460</f>
        <v>257</v>
      </c>
      <c r="V16" s="26">
        <f>MES导出数据!$I$8+MES导出数据!$J$8-V459-V460</f>
        <v>257</v>
      </c>
      <c r="W16" s="26">
        <f>MES导出数据!$I$8+MES导出数据!$J$8-W459-W460</f>
        <v>257</v>
      </c>
      <c r="X16" s="26">
        <f>MES导出数据!$I$8+MES导出数据!$J$8-X459-X460</f>
        <v>257</v>
      </c>
      <c r="Y16" s="26">
        <f>MES导出数据!$I$8+MES导出数据!$J$8-Y459-Y460</f>
        <v>257</v>
      </c>
      <c r="Z16" s="26">
        <f>MES导出数据!$I$8+MES导出数据!$J$8-Z459-Z460</f>
        <v>257</v>
      </c>
      <c r="AA16" s="26">
        <f>MES导出数据!$I$8+MES导出数据!$J$8-AA459-AA460</f>
        <v>257</v>
      </c>
      <c r="AB16" s="26">
        <f>MES导出数据!$I$8+MES导出数据!$J$8-AB459-AB460</f>
        <v>257</v>
      </c>
      <c r="AC16" s="26">
        <f>MES导出数据!$I$8+MES导出数据!$J$8-AC459-AC460</f>
        <v>257</v>
      </c>
      <c r="AD16" s="26">
        <f>MES导出数据!$I$8+MES导出数据!$J$8-AD459-AD460</f>
        <v>257</v>
      </c>
      <c r="AE16" s="26">
        <f>MES导出数据!$I$8+MES导出数据!$J$8-AE459-AE460</f>
        <v>257</v>
      </c>
      <c r="AF16" s="26">
        <f>MES导出数据!$I$8+MES导出数据!$J$8-AF459-AF460</f>
        <v>257</v>
      </c>
      <c r="AG16" s="26">
        <f>MES导出数据!$I$8+MES导出数据!$J$8-AG459-AG460</f>
        <v>257</v>
      </c>
      <c r="AH16" s="26">
        <f>MES导出数据!$I$8+MES导出数据!$J$8-AH459-AH460</f>
        <v>257</v>
      </c>
    </row>
    <row r="17" customHeight="1" spans="1:34">
      <c r="A17" s="28"/>
      <c r="B17" s="29" t="str">
        <f>[1]F35拉线20140521BOM!$B$179</f>
        <v>L00240074</v>
      </c>
      <c r="C17" s="29" t="s">
        <v>26</v>
      </c>
      <c r="D17" s="26">
        <f>MES导出数据!$I$9+MES导出数据!$J$9-D459-D460</f>
        <v>3064</v>
      </c>
      <c r="E17" s="26">
        <f>MES导出数据!$I$9+MES导出数据!$J$9-E459-E460</f>
        <v>3064</v>
      </c>
      <c r="F17" s="26">
        <f>MES导出数据!$I$9+MES导出数据!$J$9-F459-F460</f>
        <v>3064</v>
      </c>
      <c r="G17" s="26">
        <f>MES导出数据!$I$9+MES导出数据!$J$9-G459-G460</f>
        <v>3064</v>
      </c>
      <c r="H17" s="26">
        <f>MES导出数据!$I$9+MES导出数据!$J$9-H459-H460</f>
        <v>3064</v>
      </c>
      <c r="I17" s="26">
        <f>MES导出数据!$I$9+MES导出数据!$J$9-I459-I460</f>
        <v>3064</v>
      </c>
      <c r="J17" s="26">
        <f>MES导出数据!$I$9+MES导出数据!$J$9-J459-J460</f>
        <v>3064</v>
      </c>
      <c r="K17" s="26">
        <f>MES导出数据!$I$9+MES导出数据!$J$9-K459-K460</f>
        <v>3064</v>
      </c>
      <c r="L17" s="26">
        <f>MES导出数据!$I$9+MES导出数据!$J$9-L459-L460</f>
        <v>3064</v>
      </c>
      <c r="M17" s="26">
        <f>MES导出数据!$I$9+MES导出数据!$J$9-M459-M460</f>
        <v>3064</v>
      </c>
      <c r="N17" s="26">
        <f>MES导出数据!$I$9+MES导出数据!$J$9-N459-N460</f>
        <v>3064</v>
      </c>
      <c r="O17" s="26">
        <f>MES导出数据!$I$9+MES导出数据!$J$9-O459-O460</f>
        <v>3064</v>
      </c>
      <c r="P17" s="26">
        <f>MES导出数据!$I$9+MES导出数据!$J$9-P459-P460</f>
        <v>3064</v>
      </c>
      <c r="Q17" s="26">
        <f>MES导出数据!$I$9+MES导出数据!$J$9-Q459-Q460</f>
        <v>3064</v>
      </c>
      <c r="R17" s="26">
        <f>MES导出数据!$I$9+MES导出数据!$J$9-R459-R460</f>
        <v>3064</v>
      </c>
      <c r="S17" s="26">
        <f>MES导出数据!$I$9+MES导出数据!$J$9-S459-S460</f>
        <v>3064</v>
      </c>
      <c r="T17" s="26">
        <f>MES导出数据!$I$9+MES导出数据!$J$9-T459-T460</f>
        <v>3064</v>
      </c>
      <c r="U17" s="26">
        <f>MES导出数据!$I$9+MES导出数据!$J$9-U459-U460</f>
        <v>3064</v>
      </c>
      <c r="V17" s="26">
        <f>MES导出数据!$I$9+MES导出数据!$J$9-V459-V460</f>
        <v>3064</v>
      </c>
      <c r="W17" s="26">
        <f>MES导出数据!$I$9+MES导出数据!$J$9-W459-W460</f>
        <v>3064</v>
      </c>
      <c r="X17" s="26">
        <f>MES导出数据!$I$9+MES导出数据!$J$9-X459-X460</f>
        <v>3064</v>
      </c>
      <c r="Y17" s="26">
        <f>MES导出数据!$I$9+MES导出数据!$J$9-Y459-Y460</f>
        <v>3064</v>
      </c>
      <c r="Z17" s="26">
        <f>MES导出数据!$I$9+MES导出数据!$J$9-Z459-Z460</f>
        <v>3064</v>
      </c>
      <c r="AA17" s="26">
        <f>MES导出数据!$I$9+MES导出数据!$J$9-AA459-AA460</f>
        <v>3064</v>
      </c>
      <c r="AB17" s="26">
        <f>MES导出数据!$I$9+MES导出数据!$J$9-AB459-AB460</f>
        <v>3064</v>
      </c>
      <c r="AC17" s="26">
        <f>MES导出数据!$I$9+MES导出数据!$J$9-AC459-AC460</f>
        <v>3064</v>
      </c>
      <c r="AD17" s="26">
        <f>MES导出数据!$I$9+MES导出数据!$J$9-AD459-AD460</f>
        <v>3064</v>
      </c>
      <c r="AE17" s="26">
        <f>MES导出数据!$I$9+MES导出数据!$J$9-AE459-AE460</f>
        <v>3064</v>
      </c>
      <c r="AF17" s="26">
        <f>MES导出数据!$I$9+MES导出数据!$J$9-AF459-AF460</f>
        <v>3064</v>
      </c>
      <c r="AG17" s="26">
        <f>MES导出数据!$I$9+MES导出数据!$J$9-AG459-AG460</f>
        <v>3064</v>
      </c>
      <c r="AH17" s="26">
        <f>MES导出数据!$I$9+MES导出数据!$J$9-AH459-AH460</f>
        <v>3064</v>
      </c>
    </row>
    <row r="18" customHeight="1" spans="1:34">
      <c r="A18" s="28"/>
      <c r="B18" s="29" t="str">
        <f>[1]F35拉线20140521BOM!$B$185</f>
        <v>L00241010</v>
      </c>
      <c r="C18" s="29" t="s">
        <v>27</v>
      </c>
      <c r="D18" s="26">
        <f>MES导出数据!$I$10+MES导出数据!$J$10-D459-D460</f>
        <v>240</v>
      </c>
      <c r="E18" s="26">
        <f>MES导出数据!$I$10+MES导出数据!$J$10-E459-E460</f>
        <v>240</v>
      </c>
      <c r="F18" s="26">
        <f>MES导出数据!$I$10+MES导出数据!$J$10-F459-F460</f>
        <v>240</v>
      </c>
      <c r="G18" s="26">
        <f>MES导出数据!$I$10+MES导出数据!$J$10-G459-G460</f>
        <v>240</v>
      </c>
      <c r="H18" s="26">
        <f>MES导出数据!$I$10+MES导出数据!$J$10-H459-H460</f>
        <v>240</v>
      </c>
      <c r="I18" s="26">
        <f>MES导出数据!$I$10+MES导出数据!$J$10-I459-I460</f>
        <v>240</v>
      </c>
      <c r="J18" s="26">
        <f>MES导出数据!$I$10+MES导出数据!$J$10-J459-J460</f>
        <v>240</v>
      </c>
      <c r="K18" s="26">
        <f>MES导出数据!$I$10+MES导出数据!$J$10-K459-K460</f>
        <v>240</v>
      </c>
      <c r="L18" s="26">
        <f>MES导出数据!$I$10+MES导出数据!$J$10-L459-L460</f>
        <v>240</v>
      </c>
      <c r="M18" s="26">
        <f>MES导出数据!$I$10+MES导出数据!$J$10-M459-M460</f>
        <v>240</v>
      </c>
      <c r="N18" s="26">
        <f>MES导出数据!$I$10+MES导出数据!$J$10-N459-N460</f>
        <v>240</v>
      </c>
      <c r="O18" s="26">
        <f>MES导出数据!$I$10+MES导出数据!$J$10-O459-O460</f>
        <v>240</v>
      </c>
      <c r="P18" s="26">
        <f>MES导出数据!$I$10+MES导出数据!$J$10-P459-P460</f>
        <v>240</v>
      </c>
      <c r="Q18" s="26">
        <f>MES导出数据!$I$10+MES导出数据!$J$10-Q459-Q460</f>
        <v>240</v>
      </c>
      <c r="R18" s="26">
        <f>MES导出数据!$I$10+MES导出数据!$J$10-R459-R460</f>
        <v>240</v>
      </c>
      <c r="S18" s="26">
        <f>MES导出数据!$I$10+MES导出数据!$J$10-S459-S460</f>
        <v>240</v>
      </c>
      <c r="T18" s="26">
        <f>MES导出数据!$I$10+MES导出数据!$J$10-T459-T460</f>
        <v>240</v>
      </c>
      <c r="U18" s="26">
        <f>MES导出数据!$I$10+MES导出数据!$J$10-U459-U460</f>
        <v>240</v>
      </c>
      <c r="V18" s="26">
        <f>MES导出数据!$I$10+MES导出数据!$J$10-V459-V460</f>
        <v>240</v>
      </c>
      <c r="W18" s="26">
        <f>MES导出数据!$I$10+MES导出数据!$J$10-W459-W460</f>
        <v>240</v>
      </c>
      <c r="X18" s="26">
        <f>MES导出数据!$I$10+MES导出数据!$J$10-X459-X460</f>
        <v>240</v>
      </c>
      <c r="Y18" s="26">
        <f>MES导出数据!$I$10+MES导出数据!$J$10-Y459-Y460</f>
        <v>240</v>
      </c>
      <c r="Z18" s="26">
        <f>MES导出数据!$I$10+MES导出数据!$J$10-Z459-Z460</f>
        <v>240</v>
      </c>
      <c r="AA18" s="26">
        <f>MES导出数据!$I$10+MES导出数据!$J$10-AA459-AA460</f>
        <v>240</v>
      </c>
      <c r="AB18" s="26">
        <f>MES导出数据!$I$10+MES导出数据!$J$10-AB459-AB460</f>
        <v>240</v>
      </c>
      <c r="AC18" s="26">
        <f>MES导出数据!$I$10+MES导出数据!$J$10-AC459-AC460</f>
        <v>240</v>
      </c>
      <c r="AD18" s="26">
        <f>MES导出数据!$I$10+MES导出数据!$J$10-AD459-AD460</f>
        <v>240</v>
      </c>
      <c r="AE18" s="26">
        <f>MES导出数据!$I$10+MES导出数据!$J$10-AE459-AE460</f>
        <v>240</v>
      </c>
      <c r="AF18" s="26">
        <f>MES导出数据!$I$10+MES导出数据!$J$10-AF459-AF460</f>
        <v>240</v>
      </c>
      <c r="AG18" s="26">
        <f>MES导出数据!$I$10+MES导出数据!$J$10-AG459-AG460</f>
        <v>240</v>
      </c>
      <c r="AH18" s="26">
        <f>MES导出数据!$I$10+MES导出数据!$J$10-AH459-AH460</f>
        <v>240</v>
      </c>
    </row>
    <row r="19" customHeight="1" spans="1:34">
      <c r="A19" s="28"/>
      <c r="B19" s="29" t="str">
        <f>[1]F35拉线20140521BOM!$B$175</f>
        <v>L00241008</v>
      </c>
      <c r="C19" s="29" t="s">
        <v>28</v>
      </c>
      <c r="D19" s="26">
        <f>MES导出数据!$I$11+MES导出数据!$J$11-D459-D460</f>
        <v>0</v>
      </c>
      <c r="E19" s="26">
        <f>MES导出数据!$I$11+MES导出数据!$J$11-E459-E460</f>
        <v>0</v>
      </c>
      <c r="F19" s="26">
        <f>MES导出数据!$I$11+MES导出数据!$J$11-F459-F460</f>
        <v>0</v>
      </c>
      <c r="G19" s="26">
        <f>MES导出数据!$I$11+MES导出数据!$J$11-G459-G460</f>
        <v>0</v>
      </c>
      <c r="H19" s="26">
        <f>MES导出数据!$I$11+MES导出数据!$J$11-H459-H460</f>
        <v>0</v>
      </c>
      <c r="I19" s="26">
        <f>MES导出数据!$I$11+MES导出数据!$J$11-I459-I460</f>
        <v>0</v>
      </c>
      <c r="J19" s="26">
        <f>MES导出数据!$I$11+MES导出数据!$J$11-J459-J460</f>
        <v>0</v>
      </c>
      <c r="K19" s="26">
        <f>MES导出数据!$I$11+MES导出数据!$J$11-K459-K460</f>
        <v>0</v>
      </c>
      <c r="L19" s="26">
        <f>MES导出数据!$I$11+MES导出数据!$J$11-L459-L460</f>
        <v>0</v>
      </c>
      <c r="M19" s="26">
        <f>MES导出数据!$I$11+MES导出数据!$J$11-M459-M460</f>
        <v>0</v>
      </c>
      <c r="N19" s="26">
        <f>MES导出数据!$I$11+MES导出数据!$J$11-N459-N460</f>
        <v>0</v>
      </c>
      <c r="O19" s="26">
        <f>MES导出数据!$I$11+MES导出数据!$J$11-O459-O460</f>
        <v>0</v>
      </c>
      <c r="P19" s="26">
        <f>MES导出数据!$I$11+MES导出数据!$J$11-P459-P460</f>
        <v>0</v>
      </c>
      <c r="Q19" s="26">
        <f>MES导出数据!$I$11+MES导出数据!$J$11-Q459-Q460</f>
        <v>0</v>
      </c>
      <c r="R19" s="26">
        <f>MES导出数据!$I$11+MES导出数据!$J$11-R459-R460</f>
        <v>0</v>
      </c>
      <c r="S19" s="26">
        <f>MES导出数据!$I$11+MES导出数据!$J$11-S459-S460</f>
        <v>0</v>
      </c>
      <c r="T19" s="26">
        <f>MES导出数据!$I$11+MES导出数据!$J$11-T459-T460</f>
        <v>0</v>
      </c>
      <c r="U19" s="26">
        <f>MES导出数据!$I$11+MES导出数据!$J$11-U459-U460</f>
        <v>0</v>
      </c>
      <c r="V19" s="26">
        <f>MES导出数据!$I$11+MES导出数据!$J$11-V459-V460</f>
        <v>0</v>
      </c>
      <c r="W19" s="26">
        <f>MES导出数据!$I$11+MES导出数据!$J$11-W459-W460</f>
        <v>0</v>
      </c>
      <c r="X19" s="26">
        <f>MES导出数据!$I$11+MES导出数据!$J$11-X459-X460</f>
        <v>0</v>
      </c>
      <c r="Y19" s="26">
        <f>MES导出数据!$I$11+MES导出数据!$J$11-Y459-Y460</f>
        <v>0</v>
      </c>
      <c r="Z19" s="26">
        <f>MES导出数据!$I$11+MES导出数据!$J$11-Z459-Z460</f>
        <v>0</v>
      </c>
      <c r="AA19" s="26">
        <f>MES导出数据!$I$11+MES导出数据!$J$11-AA459-AA460</f>
        <v>0</v>
      </c>
      <c r="AB19" s="26">
        <f>MES导出数据!$I$11+MES导出数据!$J$11-AB459-AB460</f>
        <v>0</v>
      </c>
      <c r="AC19" s="26">
        <f>MES导出数据!$I$11+MES导出数据!$J$11-AC459-AC460</f>
        <v>0</v>
      </c>
      <c r="AD19" s="26">
        <f>MES导出数据!$I$11+MES导出数据!$J$11-AD459-AD460</f>
        <v>0</v>
      </c>
      <c r="AE19" s="26">
        <f>MES导出数据!$I$11+MES导出数据!$J$11-AE459-AE460</f>
        <v>0</v>
      </c>
      <c r="AF19" s="26">
        <f>MES导出数据!$I$11+MES导出数据!$J$11-AF459-AF460</f>
        <v>0</v>
      </c>
      <c r="AG19" s="26">
        <f>MES导出数据!$I$11+MES导出数据!$J$11-AG459-AG460</f>
        <v>0</v>
      </c>
      <c r="AH19" s="26">
        <f>MES导出数据!$I$11+MES导出数据!$J$11-AH459-AH460</f>
        <v>0</v>
      </c>
    </row>
    <row r="20" customHeight="1" spans="1:34">
      <c r="A20" s="28"/>
      <c r="B20" s="29" t="str">
        <f>[1]F35拉线20140521BOM!$B$178</f>
        <v>L00240050</v>
      </c>
      <c r="C20" s="29" t="s">
        <v>29</v>
      </c>
      <c r="D20" s="26">
        <f>MES导出数据!$I$12+MES导出数据!$J$12-D459-D460</f>
        <v>170</v>
      </c>
      <c r="E20" s="26">
        <f>MES导出数据!$I$12+MES导出数据!$J$12-E459-E460</f>
        <v>170</v>
      </c>
      <c r="F20" s="26">
        <f>MES导出数据!$I$12+MES导出数据!$J$12-F459-F460</f>
        <v>170</v>
      </c>
      <c r="G20" s="26">
        <f>MES导出数据!$I$12+MES导出数据!$J$12-G459-G460</f>
        <v>170</v>
      </c>
      <c r="H20" s="26">
        <f>MES导出数据!$I$12+MES导出数据!$J$12-H459-H460</f>
        <v>170</v>
      </c>
      <c r="I20" s="26">
        <f>MES导出数据!$I$12+MES导出数据!$J$12-I459-I460</f>
        <v>170</v>
      </c>
      <c r="J20" s="26">
        <f>MES导出数据!$I$12+MES导出数据!$J$12-J459-J460</f>
        <v>170</v>
      </c>
      <c r="K20" s="26">
        <f>MES导出数据!$I$12+MES导出数据!$J$12-K459-K460</f>
        <v>170</v>
      </c>
      <c r="L20" s="26">
        <f>MES导出数据!$I$12+MES导出数据!$J$12-L459-L460</f>
        <v>170</v>
      </c>
      <c r="M20" s="26">
        <f>MES导出数据!$I$12+MES导出数据!$J$12-M459-M460</f>
        <v>170</v>
      </c>
      <c r="N20" s="26">
        <f>MES导出数据!$I$12+MES导出数据!$J$12-N459-N460</f>
        <v>170</v>
      </c>
      <c r="O20" s="26">
        <f>MES导出数据!$I$12+MES导出数据!$J$12-O459-O460</f>
        <v>170</v>
      </c>
      <c r="P20" s="26">
        <f>MES导出数据!$I$12+MES导出数据!$J$12-P459-P460</f>
        <v>170</v>
      </c>
      <c r="Q20" s="26">
        <f>MES导出数据!$I$12+MES导出数据!$J$12-Q459-Q460</f>
        <v>170</v>
      </c>
      <c r="R20" s="26">
        <f>MES导出数据!$I$12+MES导出数据!$J$12-R459-R460</f>
        <v>170</v>
      </c>
      <c r="S20" s="26">
        <f>MES导出数据!$I$12+MES导出数据!$J$12-S459-S460</f>
        <v>170</v>
      </c>
      <c r="T20" s="26">
        <f>MES导出数据!$I$12+MES导出数据!$J$12-T459-T460</f>
        <v>170</v>
      </c>
      <c r="U20" s="26">
        <f>MES导出数据!$I$12+MES导出数据!$J$12-U459-U460</f>
        <v>170</v>
      </c>
      <c r="V20" s="26">
        <f>MES导出数据!$I$12+MES导出数据!$J$12-V459-V460</f>
        <v>170</v>
      </c>
      <c r="W20" s="26">
        <f>MES导出数据!$I$12+MES导出数据!$J$12-W459-W460</f>
        <v>170</v>
      </c>
      <c r="X20" s="26">
        <f>MES导出数据!$I$12+MES导出数据!$J$12-X459-X460</f>
        <v>170</v>
      </c>
      <c r="Y20" s="26">
        <f>MES导出数据!$I$12+MES导出数据!$J$12-Y459-Y460</f>
        <v>170</v>
      </c>
      <c r="Z20" s="26">
        <f>MES导出数据!$I$12+MES导出数据!$J$12-Z459-Z460</f>
        <v>170</v>
      </c>
      <c r="AA20" s="26">
        <f>MES导出数据!$I$12+MES导出数据!$J$12-AA459-AA460</f>
        <v>170</v>
      </c>
      <c r="AB20" s="26">
        <f>MES导出数据!$I$12+MES导出数据!$J$12-AB459-AB460</f>
        <v>170</v>
      </c>
      <c r="AC20" s="26">
        <f>MES导出数据!$I$12+MES导出数据!$J$12-AC459-AC460</f>
        <v>170</v>
      </c>
      <c r="AD20" s="26">
        <f>MES导出数据!$I$12+MES导出数据!$J$12-AD459-AD460</f>
        <v>170</v>
      </c>
      <c r="AE20" s="26">
        <f>MES导出数据!$I$12+MES导出数据!$J$12-AE459-AE460</f>
        <v>170</v>
      </c>
      <c r="AF20" s="26">
        <f>MES导出数据!$I$12+MES导出数据!$J$12-AF459-AF460</f>
        <v>170</v>
      </c>
      <c r="AG20" s="26">
        <f>MES导出数据!$I$12+MES导出数据!$J$12-AG459-AG460</f>
        <v>170</v>
      </c>
      <c r="AH20" s="26">
        <f>MES导出数据!$I$12+MES导出数据!$J$12-AH459-AH460</f>
        <v>170</v>
      </c>
    </row>
    <row r="21" customHeight="1" spans="1:34">
      <c r="A21" s="28"/>
      <c r="B21" s="29" t="str">
        <f>[1]F35拉线20140521BOM!$B$163</f>
        <v>L00240001</v>
      </c>
      <c r="C21" s="29" t="s">
        <v>30</v>
      </c>
      <c r="D21" s="26">
        <f>MES导出数据!$I$13+MES导出数据!$J$13-D459-D460</f>
        <v>0</v>
      </c>
      <c r="E21" s="26">
        <f>MES导出数据!$I$13+MES导出数据!$J$13-E459-E460</f>
        <v>0</v>
      </c>
      <c r="F21" s="26">
        <f>MES导出数据!$I$13+MES导出数据!$J$13-F459-F460</f>
        <v>0</v>
      </c>
      <c r="G21" s="26">
        <f>MES导出数据!$I$13+MES导出数据!$J$13-G459-G460</f>
        <v>0</v>
      </c>
      <c r="H21" s="26">
        <f>MES导出数据!$I$13+MES导出数据!$J$13-H459-H460</f>
        <v>0</v>
      </c>
      <c r="I21" s="26">
        <f>MES导出数据!$I$13+MES导出数据!$J$13-I459-I460</f>
        <v>0</v>
      </c>
      <c r="J21" s="26">
        <f>MES导出数据!$I$13+MES导出数据!$J$13-J459-J460</f>
        <v>0</v>
      </c>
      <c r="K21" s="26">
        <f>MES导出数据!$I$13+MES导出数据!$J$13-K459-K460</f>
        <v>0</v>
      </c>
      <c r="L21" s="26">
        <f>MES导出数据!$I$13+MES导出数据!$J$13-L459-L460</f>
        <v>0</v>
      </c>
      <c r="M21" s="26">
        <f>MES导出数据!$I$13+MES导出数据!$J$13-M459-M460</f>
        <v>0</v>
      </c>
      <c r="N21" s="26">
        <f>MES导出数据!$I$13+MES导出数据!$J$13-N459-N460</f>
        <v>0</v>
      </c>
      <c r="O21" s="26">
        <f>MES导出数据!$I$13+MES导出数据!$J$13-O459-O460</f>
        <v>0</v>
      </c>
      <c r="P21" s="26">
        <f>MES导出数据!$I$13+MES导出数据!$J$13-P459-P460</f>
        <v>0</v>
      </c>
      <c r="Q21" s="26">
        <f>MES导出数据!$I$13+MES导出数据!$J$13-Q459-Q460</f>
        <v>0</v>
      </c>
      <c r="R21" s="26">
        <f>MES导出数据!$I$13+MES导出数据!$J$13-R459-R460</f>
        <v>0</v>
      </c>
      <c r="S21" s="26">
        <f>MES导出数据!$I$13+MES导出数据!$J$13-S459-S460</f>
        <v>0</v>
      </c>
      <c r="T21" s="26">
        <f>MES导出数据!$I$13+MES导出数据!$J$13-T459-T460</f>
        <v>0</v>
      </c>
      <c r="U21" s="26">
        <f>MES导出数据!$I$13+MES导出数据!$J$13-U459-U460</f>
        <v>0</v>
      </c>
      <c r="V21" s="26">
        <f>MES导出数据!$I$13+MES导出数据!$J$13-V459-V460</f>
        <v>0</v>
      </c>
      <c r="W21" s="26">
        <f>MES导出数据!$I$13+MES导出数据!$J$13-W459-W460</f>
        <v>0</v>
      </c>
      <c r="X21" s="26">
        <f>MES导出数据!$I$13+MES导出数据!$J$13-X459-X460</f>
        <v>0</v>
      </c>
      <c r="Y21" s="26">
        <f>MES导出数据!$I$13+MES导出数据!$J$13-Y459-Y460</f>
        <v>0</v>
      </c>
      <c r="Z21" s="26">
        <f>MES导出数据!$I$13+MES导出数据!$J$13-Z459-Z460</f>
        <v>0</v>
      </c>
      <c r="AA21" s="26">
        <f>MES导出数据!$I$13+MES导出数据!$J$13-AA459-AA460</f>
        <v>0</v>
      </c>
      <c r="AB21" s="26">
        <f>MES导出数据!$I$13+MES导出数据!$J$13-AB459-AB460</f>
        <v>0</v>
      </c>
      <c r="AC21" s="26">
        <f>MES导出数据!$I$13+MES导出数据!$J$13-AC459-AC460</f>
        <v>0</v>
      </c>
      <c r="AD21" s="26">
        <f>MES导出数据!$I$13+MES导出数据!$J$13-AD459-AD460</f>
        <v>0</v>
      </c>
      <c r="AE21" s="26">
        <f>MES导出数据!$I$13+MES导出数据!$J$13-AE459-AE460</f>
        <v>0</v>
      </c>
      <c r="AF21" s="26">
        <f>MES导出数据!$I$13+MES导出数据!$J$13-AF459-AF460</f>
        <v>0</v>
      </c>
      <c r="AG21" s="26">
        <f>MES导出数据!$I$13+MES导出数据!$J$13-AG459-AG460</f>
        <v>0</v>
      </c>
      <c r="AH21" s="26">
        <f>MES导出数据!$I$13+MES导出数据!$J$13-AH459-AH460</f>
        <v>0</v>
      </c>
    </row>
    <row r="22" customHeight="1" spans="1:34">
      <c r="A22" s="28"/>
      <c r="B22" s="29" t="str">
        <f>[1]F35拉线20140521BOM!$B$167</f>
        <v>L00240040</v>
      </c>
      <c r="C22" s="29" t="s">
        <v>31</v>
      </c>
      <c r="D22" s="26">
        <f>MES导出数据!$I$14+MES导出数据!$J$14-D459-D460</f>
        <v>180</v>
      </c>
      <c r="E22" s="26">
        <f>MES导出数据!$I$14+MES导出数据!$J$14-E459-E460</f>
        <v>180</v>
      </c>
      <c r="F22" s="26">
        <f>MES导出数据!$I$14+MES导出数据!$J$14-F459-F460</f>
        <v>180</v>
      </c>
      <c r="G22" s="26">
        <f>MES导出数据!$I$14+MES导出数据!$J$14-G459-G460</f>
        <v>180</v>
      </c>
      <c r="H22" s="26">
        <f>MES导出数据!$I$14+MES导出数据!$J$14-H459-H460</f>
        <v>180</v>
      </c>
      <c r="I22" s="26">
        <f>MES导出数据!$I$14+MES导出数据!$J$14-I459-I460</f>
        <v>180</v>
      </c>
      <c r="J22" s="26">
        <f>MES导出数据!$I$14+MES导出数据!$J$14-J459-J460</f>
        <v>180</v>
      </c>
      <c r="K22" s="26">
        <f>MES导出数据!$I$14+MES导出数据!$J$14-K459-K460</f>
        <v>180</v>
      </c>
      <c r="L22" s="26">
        <f>MES导出数据!$I$14+MES导出数据!$J$14-L459-L460</f>
        <v>180</v>
      </c>
      <c r="M22" s="26">
        <f>MES导出数据!$I$14+MES导出数据!$J$14-M459-M460</f>
        <v>180</v>
      </c>
      <c r="N22" s="26">
        <f>MES导出数据!$I$14+MES导出数据!$J$14-N459-N460</f>
        <v>180</v>
      </c>
      <c r="O22" s="26">
        <f>MES导出数据!$I$14+MES导出数据!$J$14-O459-O460</f>
        <v>180</v>
      </c>
      <c r="P22" s="26">
        <f>MES导出数据!$I$14+MES导出数据!$J$14-P459-P460</f>
        <v>180</v>
      </c>
      <c r="Q22" s="26">
        <f>MES导出数据!$I$14+MES导出数据!$J$14-Q459-Q460</f>
        <v>180</v>
      </c>
      <c r="R22" s="26">
        <f>MES导出数据!$I$14+MES导出数据!$J$14-R459-R460</f>
        <v>180</v>
      </c>
      <c r="S22" s="26">
        <f>MES导出数据!$I$14+MES导出数据!$J$14-S459-S460</f>
        <v>180</v>
      </c>
      <c r="T22" s="26">
        <f>MES导出数据!$I$14+MES导出数据!$J$14-T459-T460</f>
        <v>180</v>
      </c>
      <c r="U22" s="26">
        <f>MES导出数据!$I$14+MES导出数据!$J$14-U459-U460</f>
        <v>180</v>
      </c>
      <c r="V22" s="26">
        <f>MES导出数据!$I$14+MES导出数据!$J$14-V459-V460</f>
        <v>180</v>
      </c>
      <c r="W22" s="26">
        <f>MES导出数据!$I$14+MES导出数据!$J$14-W459-W460</f>
        <v>180</v>
      </c>
      <c r="X22" s="26">
        <f>MES导出数据!$I$14+MES导出数据!$J$14-X459-X460</f>
        <v>180</v>
      </c>
      <c r="Y22" s="26">
        <f>MES导出数据!$I$14+MES导出数据!$J$14-Y459-Y460</f>
        <v>180</v>
      </c>
      <c r="Z22" s="26">
        <f>MES导出数据!$I$14+MES导出数据!$J$14-Z459-Z460</f>
        <v>180</v>
      </c>
      <c r="AA22" s="26">
        <f>MES导出数据!$I$14+MES导出数据!$J$14-AA459-AA460</f>
        <v>180</v>
      </c>
      <c r="AB22" s="26">
        <f>MES导出数据!$I$14+MES导出数据!$J$14-AB459-AB460</f>
        <v>180</v>
      </c>
      <c r="AC22" s="26">
        <f>MES导出数据!$I$14+MES导出数据!$J$14-AC459-AC460</f>
        <v>180</v>
      </c>
      <c r="AD22" s="26">
        <f>MES导出数据!$I$14+MES导出数据!$J$14-AD459-AD460</f>
        <v>180</v>
      </c>
      <c r="AE22" s="26">
        <f>MES导出数据!$I$14+MES导出数据!$J$14-AE459-AE460</f>
        <v>180</v>
      </c>
      <c r="AF22" s="26">
        <f>MES导出数据!$I$14+MES导出数据!$J$14-AF459-AF460</f>
        <v>180</v>
      </c>
      <c r="AG22" s="26">
        <f>MES导出数据!$I$14+MES导出数据!$J$14-AG459-AG460</f>
        <v>180</v>
      </c>
      <c r="AH22" s="26">
        <f>MES导出数据!$I$14+MES导出数据!$J$14-AH459-AH460</f>
        <v>180</v>
      </c>
    </row>
    <row r="23" customHeight="1" spans="1:34">
      <c r="A23" s="28"/>
      <c r="B23" s="29" t="str">
        <f>[1]F35拉线20140521BOM!$B$173</f>
        <v>L00310003</v>
      </c>
      <c r="C23" s="29" t="s">
        <v>32</v>
      </c>
      <c r="D23" s="26">
        <f>MES导出数据!$I$15+MES导出数据!$J$15-D459-D460</f>
        <v>438</v>
      </c>
      <c r="E23" s="26">
        <f>MES导出数据!$I$15+MES导出数据!$J$15-E459-E460</f>
        <v>438</v>
      </c>
      <c r="F23" s="26">
        <f>MES导出数据!$I$15+MES导出数据!$J$15-F459-F460</f>
        <v>438</v>
      </c>
      <c r="G23" s="26">
        <f>MES导出数据!$I$15+MES导出数据!$J$15-G459-G460</f>
        <v>438</v>
      </c>
      <c r="H23" s="26">
        <f>MES导出数据!$I$15+MES导出数据!$J$15-H459-H460</f>
        <v>438</v>
      </c>
      <c r="I23" s="26">
        <f>MES导出数据!$I$15+MES导出数据!$J$15-I459-I460</f>
        <v>438</v>
      </c>
      <c r="J23" s="26">
        <f>MES导出数据!$I$15+MES导出数据!$J$15-J459-J460</f>
        <v>438</v>
      </c>
      <c r="K23" s="26">
        <f>MES导出数据!$I$15+MES导出数据!$J$15-K459-K460</f>
        <v>438</v>
      </c>
      <c r="L23" s="26">
        <f>MES导出数据!$I$15+MES导出数据!$J$15-L459-L460</f>
        <v>438</v>
      </c>
      <c r="M23" s="26">
        <f>MES导出数据!$I$15+MES导出数据!$J$15-M459-M460</f>
        <v>438</v>
      </c>
      <c r="N23" s="26">
        <f>MES导出数据!$I$15+MES导出数据!$J$15-N459-N460</f>
        <v>438</v>
      </c>
      <c r="O23" s="26">
        <f>MES导出数据!$I$15+MES导出数据!$J$15-O459-O460</f>
        <v>438</v>
      </c>
      <c r="P23" s="26">
        <f>MES导出数据!$I$15+MES导出数据!$J$15-P459-P460</f>
        <v>438</v>
      </c>
      <c r="Q23" s="26">
        <f>MES导出数据!$I$15+MES导出数据!$J$15-Q459-Q460</f>
        <v>438</v>
      </c>
      <c r="R23" s="26">
        <f>MES导出数据!$I$15+MES导出数据!$J$15-R459-R460</f>
        <v>438</v>
      </c>
      <c r="S23" s="26">
        <f>MES导出数据!$I$15+MES导出数据!$J$15-S459-S460</f>
        <v>438</v>
      </c>
      <c r="T23" s="26">
        <f>MES导出数据!$I$15+MES导出数据!$J$15-T459-T460</f>
        <v>438</v>
      </c>
      <c r="U23" s="26">
        <f>MES导出数据!$I$15+MES导出数据!$J$15-U459-U460</f>
        <v>438</v>
      </c>
      <c r="V23" s="26">
        <f>MES导出数据!$I$15+MES导出数据!$J$15-V459-V460</f>
        <v>438</v>
      </c>
      <c r="W23" s="26">
        <f>MES导出数据!$I$15+MES导出数据!$J$15-W459-W460</f>
        <v>438</v>
      </c>
      <c r="X23" s="26">
        <f>MES导出数据!$I$15+MES导出数据!$J$15-X459-X460</f>
        <v>438</v>
      </c>
      <c r="Y23" s="26">
        <f>MES导出数据!$I$15+MES导出数据!$J$15-Y459-Y460</f>
        <v>438</v>
      </c>
      <c r="Z23" s="26">
        <f>MES导出数据!$I$15+MES导出数据!$J$15-Z459-Z460</f>
        <v>438</v>
      </c>
      <c r="AA23" s="26">
        <f>MES导出数据!$I$15+MES导出数据!$J$15-AA459-AA460</f>
        <v>438</v>
      </c>
      <c r="AB23" s="26">
        <f>MES导出数据!$I$15+MES导出数据!$J$15-AB459-AB460</f>
        <v>438</v>
      </c>
      <c r="AC23" s="26">
        <f>MES导出数据!$I$15+MES导出数据!$J$15-AC459-AC460</f>
        <v>438</v>
      </c>
      <c r="AD23" s="26">
        <f>MES导出数据!$I$15+MES导出数据!$J$15-AD459-AD460</f>
        <v>438</v>
      </c>
      <c r="AE23" s="26">
        <f>MES导出数据!$I$15+MES导出数据!$J$15-AE459-AE460</f>
        <v>438</v>
      </c>
      <c r="AF23" s="26">
        <f>MES导出数据!$I$15+MES导出数据!$J$15-AF459-AF460</f>
        <v>438</v>
      </c>
      <c r="AG23" s="26">
        <f>MES导出数据!$I$15+MES导出数据!$J$15-AG459-AG460</f>
        <v>438</v>
      </c>
      <c r="AH23" s="26">
        <f>MES导出数据!$I$15+MES导出数据!$J$15-AH459-AH460</f>
        <v>438</v>
      </c>
    </row>
    <row r="24" customHeight="1" spans="1:34">
      <c r="A24" s="28"/>
      <c r="B24" s="29" t="str">
        <f>[1]F35拉线20140521BOM!$B$180</f>
        <v>L00242001</v>
      </c>
      <c r="C24" s="29" t="s">
        <v>33</v>
      </c>
      <c r="D24" s="26">
        <f>MES导出数据!$I$16+MES导出数据!$J$16-D459-D460</f>
        <v>159</v>
      </c>
      <c r="E24" s="26">
        <f>MES导出数据!$I$16+MES导出数据!$J$16-E459-E460</f>
        <v>159</v>
      </c>
      <c r="F24" s="26">
        <f>MES导出数据!$I$16+MES导出数据!$J$16-F459-F460</f>
        <v>159</v>
      </c>
      <c r="G24" s="26">
        <f>MES导出数据!$I$16+MES导出数据!$J$16-G459-G460</f>
        <v>159</v>
      </c>
      <c r="H24" s="26">
        <f>MES导出数据!$I$16+MES导出数据!$J$16-H459-H460</f>
        <v>159</v>
      </c>
      <c r="I24" s="26">
        <f>MES导出数据!$I$16+MES导出数据!$J$16-I459-I460</f>
        <v>159</v>
      </c>
      <c r="J24" s="26">
        <f>MES导出数据!$I$16+MES导出数据!$J$16-J459-J460</f>
        <v>159</v>
      </c>
      <c r="K24" s="26">
        <f>MES导出数据!$I$16+MES导出数据!$J$16-K459-K460</f>
        <v>159</v>
      </c>
      <c r="L24" s="26">
        <f>MES导出数据!$I$16+MES导出数据!$J$16-L459-L460</f>
        <v>159</v>
      </c>
      <c r="M24" s="26">
        <f>MES导出数据!$I$16+MES导出数据!$J$16-M459-M460</f>
        <v>159</v>
      </c>
      <c r="N24" s="26">
        <f>MES导出数据!$I$16+MES导出数据!$J$16-N459-N460</f>
        <v>159</v>
      </c>
      <c r="O24" s="26">
        <f>MES导出数据!$I$16+MES导出数据!$J$16-O459-O460</f>
        <v>159</v>
      </c>
      <c r="P24" s="26">
        <f>MES导出数据!$I$16+MES导出数据!$J$16-P459-P460</f>
        <v>159</v>
      </c>
      <c r="Q24" s="26">
        <f>MES导出数据!$I$16+MES导出数据!$J$16-Q459-Q460</f>
        <v>159</v>
      </c>
      <c r="R24" s="26">
        <f>MES导出数据!$I$16+MES导出数据!$J$16-R459-R460</f>
        <v>159</v>
      </c>
      <c r="S24" s="26">
        <f>MES导出数据!$I$16+MES导出数据!$J$16-S459-S460</f>
        <v>159</v>
      </c>
      <c r="T24" s="26">
        <f>MES导出数据!$I$16+MES导出数据!$J$16-T459-T460</f>
        <v>159</v>
      </c>
      <c r="U24" s="26">
        <f>MES导出数据!$I$16+MES导出数据!$J$16-U459-U460</f>
        <v>159</v>
      </c>
      <c r="V24" s="26">
        <f>MES导出数据!$I$16+MES导出数据!$J$16-V459-V460</f>
        <v>159</v>
      </c>
      <c r="W24" s="26">
        <f>MES导出数据!$I$16+MES导出数据!$J$16-W459-W460</f>
        <v>159</v>
      </c>
      <c r="X24" s="26">
        <f>MES导出数据!$I$16+MES导出数据!$J$16-X459-X460</f>
        <v>159</v>
      </c>
      <c r="Y24" s="26">
        <f>MES导出数据!$I$16+MES导出数据!$J$16-Y459-Y460</f>
        <v>159</v>
      </c>
      <c r="Z24" s="26">
        <f>MES导出数据!$I$16+MES导出数据!$J$16-Z459-Z460</f>
        <v>159</v>
      </c>
      <c r="AA24" s="26">
        <f>MES导出数据!$I$16+MES导出数据!$J$16-AA459-AA460</f>
        <v>159</v>
      </c>
      <c r="AB24" s="26">
        <f>MES导出数据!$I$16+MES导出数据!$J$16-AB459-AB460</f>
        <v>159</v>
      </c>
      <c r="AC24" s="26">
        <f>MES导出数据!$I$16+MES导出数据!$J$16-AC459-AC460</f>
        <v>159</v>
      </c>
      <c r="AD24" s="26">
        <f>MES导出数据!$I$16+MES导出数据!$J$16-AD459-AD460</f>
        <v>159</v>
      </c>
      <c r="AE24" s="26">
        <f>MES导出数据!$I$16+MES导出数据!$J$16-AE459-AE460</f>
        <v>159</v>
      </c>
      <c r="AF24" s="26">
        <f>MES导出数据!$I$16+MES导出数据!$J$16-AF459-AF460</f>
        <v>159</v>
      </c>
      <c r="AG24" s="26">
        <f>MES导出数据!$I$16+MES导出数据!$J$16-AG459-AG460</f>
        <v>159</v>
      </c>
      <c r="AH24" s="26">
        <f>MES导出数据!$I$16+MES导出数据!$J$16-AH459-AH460</f>
        <v>159</v>
      </c>
    </row>
    <row r="25" customHeight="1" spans="1:34">
      <c r="A25" s="28"/>
      <c r="B25" s="29" t="str">
        <f>[1]F35拉线20140521BOM!$B$174</f>
        <v>L00210035</v>
      </c>
      <c r="C25" s="29" t="s">
        <v>34</v>
      </c>
      <c r="D25" s="26">
        <f>MES导出数据!$I$17+MES导出数据!$J$17-D459-D460</f>
        <v>61</v>
      </c>
      <c r="E25" s="26">
        <f>MES导出数据!$I$17+MES导出数据!$J$17-E459-E460</f>
        <v>61</v>
      </c>
      <c r="F25" s="26">
        <f>MES导出数据!$I$17+MES导出数据!$J$17-F459-F460</f>
        <v>61</v>
      </c>
      <c r="G25" s="26">
        <f>MES导出数据!$I$17+MES导出数据!$J$17-G459-G460</f>
        <v>61</v>
      </c>
      <c r="H25" s="26">
        <f>MES导出数据!$I$17+MES导出数据!$J$17-H459-H460</f>
        <v>61</v>
      </c>
      <c r="I25" s="26">
        <f>MES导出数据!$I$17+MES导出数据!$J$17-I459-I460</f>
        <v>61</v>
      </c>
      <c r="J25" s="26">
        <f>MES导出数据!$I$17+MES导出数据!$J$17-J459-J460</f>
        <v>61</v>
      </c>
      <c r="K25" s="26">
        <f>MES导出数据!$I$17+MES导出数据!$J$17-K459-K460</f>
        <v>61</v>
      </c>
      <c r="L25" s="26">
        <f>MES导出数据!$I$17+MES导出数据!$J$17-L459-L460</f>
        <v>61</v>
      </c>
      <c r="M25" s="26">
        <f>MES导出数据!$I$17+MES导出数据!$J$17-M459-M460</f>
        <v>61</v>
      </c>
      <c r="N25" s="26">
        <f>MES导出数据!$I$17+MES导出数据!$J$17-N459-N460</f>
        <v>61</v>
      </c>
      <c r="O25" s="26">
        <f>MES导出数据!$I$17+MES导出数据!$J$17-O459-O460</f>
        <v>61</v>
      </c>
      <c r="P25" s="26">
        <f>MES导出数据!$I$17+MES导出数据!$J$17-P459-P460</f>
        <v>61</v>
      </c>
      <c r="Q25" s="26">
        <f>MES导出数据!$I$17+MES导出数据!$J$17-Q459-Q460</f>
        <v>61</v>
      </c>
      <c r="R25" s="26">
        <f>MES导出数据!$I$17+MES导出数据!$J$17-R459-R460</f>
        <v>61</v>
      </c>
      <c r="S25" s="26">
        <f>MES导出数据!$I$17+MES导出数据!$J$17-S459-S460</f>
        <v>61</v>
      </c>
      <c r="T25" s="26">
        <f>MES导出数据!$I$17+MES导出数据!$J$17-T459-T460</f>
        <v>61</v>
      </c>
      <c r="U25" s="26">
        <f>MES导出数据!$I$17+MES导出数据!$J$17-U459-U460</f>
        <v>61</v>
      </c>
      <c r="V25" s="26">
        <f>MES导出数据!$I$17+MES导出数据!$J$17-V459-V460</f>
        <v>61</v>
      </c>
      <c r="W25" s="26">
        <f>MES导出数据!$I$17+MES导出数据!$J$17-W459-W460</f>
        <v>61</v>
      </c>
      <c r="X25" s="26">
        <f>MES导出数据!$I$17+MES导出数据!$J$17-X459-X460</f>
        <v>61</v>
      </c>
      <c r="Y25" s="26">
        <f>MES导出数据!$I$17+MES导出数据!$J$17-Y459-Y460</f>
        <v>61</v>
      </c>
      <c r="Z25" s="26">
        <f>MES导出数据!$I$17+MES导出数据!$J$17-Z459-Z460</f>
        <v>61</v>
      </c>
      <c r="AA25" s="26">
        <f>MES导出数据!$I$17+MES导出数据!$J$17-AA459-AA460</f>
        <v>61</v>
      </c>
      <c r="AB25" s="26">
        <f>MES导出数据!$I$17+MES导出数据!$J$17-AB459-AB460</f>
        <v>61</v>
      </c>
      <c r="AC25" s="26">
        <f>MES导出数据!$I$17+MES导出数据!$J$17-AC459-AC460</f>
        <v>61</v>
      </c>
      <c r="AD25" s="26">
        <f>MES导出数据!$I$17+MES导出数据!$J$17-AD459-AD460</f>
        <v>61</v>
      </c>
      <c r="AE25" s="26">
        <f>MES导出数据!$I$17+MES导出数据!$J$17-AE459-AE460</f>
        <v>61</v>
      </c>
      <c r="AF25" s="26">
        <f>MES导出数据!$I$17+MES导出数据!$J$17-AF459-AF460</f>
        <v>61</v>
      </c>
      <c r="AG25" s="26">
        <f>MES导出数据!$I$17+MES导出数据!$J$17-AG459-AG460</f>
        <v>61</v>
      </c>
      <c r="AH25" s="26">
        <f>MES导出数据!$I$17+MES导出数据!$J$17-AH459-AH460</f>
        <v>61</v>
      </c>
    </row>
    <row r="26" customHeight="1" spans="1:34">
      <c r="A26" s="28"/>
      <c r="B26" s="29" t="str">
        <f>[1]F35拉线20140521BOM!$B$171</f>
        <v>L00240055</v>
      </c>
      <c r="C26" s="29" t="s">
        <v>35</v>
      </c>
      <c r="D26" s="26">
        <f>MES导出数据!$I$18+MES导出数据!$J$18-D459-D460</f>
        <v>187</v>
      </c>
      <c r="E26" s="26">
        <f>MES导出数据!$I$18+MES导出数据!$J$18-E459-E460</f>
        <v>187</v>
      </c>
      <c r="F26" s="26">
        <f>MES导出数据!$I$18+MES导出数据!$J$18-F459-F460</f>
        <v>187</v>
      </c>
      <c r="G26" s="26">
        <f>MES导出数据!$I$18+MES导出数据!$J$18-G459-G460</f>
        <v>187</v>
      </c>
      <c r="H26" s="26">
        <f>MES导出数据!$I$18+MES导出数据!$J$18-H459-H460</f>
        <v>187</v>
      </c>
      <c r="I26" s="26">
        <f>MES导出数据!$I$18+MES导出数据!$J$18-I459-I460</f>
        <v>187</v>
      </c>
      <c r="J26" s="26">
        <f>MES导出数据!$I$18+MES导出数据!$J$18-J459-J460</f>
        <v>187</v>
      </c>
      <c r="K26" s="26">
        <f>MES导出数据!$I$18+MES导出数据!$J$18-K459-K460</f>
        <v>187</v>
      </c>
      <c r="L26" s="26">
        <f>MES导出数据!$I$18+MES导出数据!$J$18-L459-L460</f>
        <v>187</v>
      </c>
      <c r="M26" s="26">
        <f>MES导出数据!$I$18+MES导出数据!$J$18-M459-M460</f>
        <v>187</v>
      </c>
      <c r="N26" s="26">
        <f>MES导出数据!$I$18+MES导出数据!$J$18-N459-N460</f>
        <v>187</v>
      </c>
      <c r="O26" s="26">
        <f>MES导出数据!$I$18+MES导出数据!$J$18-O459-O460</f>
        <v>187</v>
      </c>
      <c r="P26" s="26">
        <f>MES导出数据!$I$18+MES导出数据!$J$18-P459-P460</f>
        <v>187</v>
      </c>
      <c r="Q26" s="26">
        <f>MES导出数据!$I$18+MES导出数据!$J$18-Q459-Q460</f>
        <v>187</v>
      </c>
      <c r="R26" s="26">
        <f>MES导出数据!$I$18+MES导出数据!$J$18-R459-R460</f>
        <v>187</v>
      </c>
      <c r="S26" s="26">
        <f>MES导出数据!$I$18+MES导出数据!$J$18-S459-S460</f>
        <v>187</v>
      </c>
      <c r="T26" s="26">
        <f>MES导出数据!$I$18+MES导出数据!$J$18-T459-T460</f>
        <v>187</v>
      </c>
      <c r="U26" s="26">
        <f>MES导出数据!$I$18+MES导出数据!$J$18-U459-U460</f>
        <v>187</v>
      </c>
      <c r="V26" s="26">
        <f>MES导出数据!$I$18+MES导出数据!$J$18-V459-V460</f>
        <v>187</v>
      </c>
      <c r="W26" s="26">
        <f>MES导出数据!$I$18+MES导出数据!$J$18-W459-W460</f>
        <v>187</v>
      </c>
      <c r="X26" s="26">
        <f>MES导出数据!$I$18+MES导出数据!$J$18-X459-X460</f>
        <v>187</v>
      </c>
      <c r="Y26" s="26">
        <f>MES导出数据!$I$18+MES导出数据!$J$18-Y459-Y460</f>
        <v>187</v>
      </c>
      <c r="Z26" s="26">
        <f>MES导出数据!$I$18+MES导出数据!$J$18-Z459-Z460</f>
        <v>187</v>
      </c>
      <c r="AA26" s="26">
        <f>MES导出数据!$I$18+MES导出数据!$J$18-AA459-AA460</f>
        <v>187</v>
      </c>
      <c r="AB26" s="26">
        <f>MES导出数据!$I$18+MES导出数据!$J$18-AB459-AB460</f>
        <v>187</v>
      </c>
      <c r="AC26" s="26">
        <f>MES导出数据!$I$18+MES导出数据!$J$18-AC459-AC460</f>
        <v>187</v>
      </c>
      <c r="AD26" s="26">
        <f>MES导出数据!$I$18+MES导出数据!$J$18-AD459-AD460</f>
        <v>187</v>
      </c>
      <c r="AE26" s="26">
        <f>MES导出数据!$I$18+MES导出数据!$J$18-AE459-AE460</f>
        <v>187</v>
      </c>
      <c r="AF26" s="26">
        <f>MES导出数据!$I$18+MES导出数据!$J$18-AF459-AF460</f>
        <v>187</v>
      </c>
      <c r="AG26" s="26">
        <f>MES导出数据!$I$18+MES导出数据!$J$18-AG459-AG460</f>
        <v>187</v>
      </c>
      <c r="AH26" s="26">
        <f>MES导出数据!$I$18+MES导出数据!$J$18-AH459-AH460</f>
        <v>187</v>
      </c>
    </row>
    <row r="27" customHeight="1" spans="1:34">
      <c r="A27" s="28"/>
      <c r="B27" s="29" t="str">
        <f>[1]F35拉线20140521BOM!$B$176</f>
        <v>L00240060</v>
      </c>
      <c r="C27" s="29" t="s">
        <v>36</v>
      </c>
      <c r="D27" s="26">
        <f>MES导出数据!$I$20+MES导出数据!$J$20-D459-D460</f>
        <v>357</v>
      </c>
      <c r="E27" s="26">
        <f>MES导出数据!$I$20+MES导出数据!$J$20-E459-E460</f>
        <v>357</v>
      </c>
      <c r="F27" s="26">
        <f>MES导出数据!$I$20+MES导出数据!$J$20-F459-F460</f>
        <v>357</v>
      </c>
      <c r="G27" s="26">
        <f>MES导出数据!$I$20+MES导出数据!$J$20-G459-G460</f>
        <v>357</v>
      </c>
      <c r="H27" s="26">
        <f>MES导出数据!$I$20+MES导出数据!$J$20-H459-H460</f>
        <v>357</v>
      </c>
      <c r="I27" s="26">
        <f>MES导出数据!$I$20+MES导出数据!$J$20-I459-I460</f>
        <v>357</v>
      </c>
      <c r="J27" s="26">
        <f>MES导出数据!$I$20+MES导出数据!$J$20-J459-J460</f>
        <v>357</v>
      </c>
      <c r="K27" s="26">
        <f>MES导出数据!$I$20+MES导出数据!$J$20-K459-K460</f>
        <v>357</v>
      </c>
      <c r="L27" s="26">
        <f>MES导出数据!$I$20+MES导出数据!$J$20-L459-L460</f>
        <v>357</v>
      </c>
      <c r="M27" s="26">
        <f>MES导出数据!$I$20+MES导出数据!$J$20-M459-M460</f>
        <v>357</v>
      </c>
      <c r="N27" s="26">
        <f>MES导出数据!$I$20+MES导出数据!$J$20-N459-N460</f>
        <v>357</v>
      </c>
      <c r="O27" s="26">
        <f>MES导出数据!$I$20+MES导出数据!$J$20-O459-O460</f>
        <v>357</v>
      </c>
      <c r="P27" s="26">
        <f>MES导出数据!$I$20+MES导出数据!$J$20-P459-P460</f>
        <v>357</v>
      </c>
      <c r="Q27" s="26">
        <f>MES导出数据!$I$20+MES导出数据!$J$20-Q459-Q460</f>
        <v>357</v>
      </c>
      <c r="R27" s="26">
        <f>MES导出数据!$I$20+MES导出数据!$J$20-R459-R460</f>
        <v>357</v>
      </c>
      <c r="S27" s="26">
        <f>MES导出数据!$I$20+MES导出数据!$J$20-S459-S460</f>
        <v>357</v>
      </c>
      <c r="T27" s="26">
        <f>MES导出数据!$I$20+MES导出数据!$J$20-T459-T460</f>
        <v>357</v>
      </c>
      <c r="U27" s="26">
        <f>MES导出数据!$I$20+MES导出数据!$J$20-U459-U460</f>
        <v>357</v>
      </c>
      <c r="V27" s="26">
        <f>MES导出数据!$I$20+MES导出数据!$J$20-V459-V460</f>
        <v>357</v>
      </c>
      <c r="W27" s="26">
        <f>MES导出数据!$I$20+MES导出数据!$J$20-W459-W460</f>
        <v>357</v>
      </c>
      <c r="X27" s="26">
        <f>MES导出数据!$I$20+MES导出数据!$J$20-X459-X460</f>
        <v>357</v>
      </c>
      <c r="Y27" s="26">
        <f>MES导出数据!$I$20+MES导出数据!$J$20-Y459-Y460</f>
        <v>357</v>
      </c>
      <c r="Z27" s="26">
        <f>MES导出数据!$I$20+MES导出数据!$J$20-Z459-Z460</f>
        <v>357</v>
      </c>
      <c r="AA27" s="26">
        <f>MES导出数据!$I$20+MES导出数据!$J$20-AA459-AA460</f>
        <v>357</v>
      </c>
      <c r="AB27" s="26">
        <f>MES导出数据!$I$20+MES导出数据!$J$20-AB459-AB460</f>
        <v>357</v>
      </c>
      <c r="AC27" s="26">
        <f>MES导出数据!$I$20+MES导出数据!$J$20-AC459-AC460</f>
        <v>357</v>
      </c>
      <c r="AD27" s="26">
        <f>MES导出数据!$I$20+MES导出数据!$J$20-AD459-AD460</f>
        <v>357</v>
      </c>
      <c r="AE27" s="26">
        <f>MES导出数据!$I$20+MES导出数据!$J$20-AE459-AE460</f>
        <v>357</v>
      </c>
      <c r="AF27" s="26">
        <f>MES导出数据!$I$20+MES导出数据!$J$20-AF459-AF460</f>
        <v>357</v>
      </c>
      <c r="AG27" s="26">
        <f>MES导出数据!$I$20+MES导出数据!$J$20-AG459-AG460</f>
        <v>357</v>
      </c>
      <c r="AH27" s="26">
        <f>MES导出数据!$I$20+MES导出数据!$J$20-AH459-AH460</f>
        <v>357</v>
      </c>
    </row>
    <row r="28" customHeight="1" spans="1:34">
      <c r="A28" s="28"/>
      <c r="B28" s="29" t="str">
        <f>[1]F35拉线20140521BOM!$B$165</f>
        <v>L00240065</v>
      </c>
      <c r="C28" s="29" t="s">
        <v>37</v>
      </c>
      <c r="D28" s="26">
        <f>MES导出数据!$I$21+MES导出数据!$J$21-D459-D460</f>
        <v>3460</v>
      </c>
      <c r="E28" s="26">
        <f>MES导出数据!$I$21+MES导出数据!$J$21-E459-E460</f>
        <v>3460</v>
      </c>
      <c r="F28" s="26">
        <f>MES导出数据!$I$21+MES导出数据!$J$21-F459-F460</f>
        <v>3460</v>
      </c>
      <c r="G28" s="26">
        <f>MES导出数据!$I$21+MES导出数据!$J$21-G459-G460</f>
        <v>3460</v>
      </c>
      <c r="H28" s="26">
        <f>MES导出数据!$I$21+MES导出数据!$J$21-H459-H460</f>
        <v>3460</v>
      </c>
      <c r="I28" s="26">
        <f>MES导出数据!$I$21+MES导出数据!$J$21-I459-I460</f>
        <v>3460</v>
      </c>
      <c r="J28" s="26">
        <f>MES导出数据!$I$21+MES导出数据!$J$21-J459-J460</f>
        <v>3460</v>
      </c>
      <c r="K28" s="26">
        <f>MES导出数据!$I$21+MES导出数据!$J$21-K459-K460</f>
        <v>3460</v>
      </c>
      <c r="L28" s="26">
        <f>MES导出数据!$I$21+MES导出数据!$J$21-L459-L460</f>
        <v>3460</v>
      </c>
      <c r="M28" s="26">
        <f>MES导出数据!$I$21+MES导出数据!$J$21-M459-M460</f>
        <v>3460</v>
      </c>
      <c r="N28" s="26">
        <f>MES导出数据!$I$21+MES导出数据!$J$21-N459-N460</f>
        <v>3460</v>
      </c>
      <c r="O28" s="26">
        <f>MES导出数据!$I$21+MES导出数据!$J$21-O459-O460</f>
        <v>3460</v>
      </c>
      <c r="P28" s="26">
        <f>MES导出数据!$I$21+MES导出数据!$J$21-P459-P460</f>
        <v>3460</v>
      </c>
      <c r="Q28" s="26">
        <f>MES导出数据!$I$21+MES导出数据!$J$21-Q459-Q460</f>
        <v>3460</v>
      </c>
      <c r="R28" s="26">
        <f>MES导出数据!$I$21+MES导出数据!$J$21-R459-R460</f>
        <v>3460</v>
      </c>
      <c r="S28" s="26">
        <f>MES导出数据!$I$21+MES导出数据!$J$21-S459-S460</f>
        <v>3460</v>
      </c>
      <c r="T28" s="26">
        <f>MES导出数据!$I$21+MES导出数据!$J$21-T459-T460</f>
        <v>3460</v>
      </c>
      <c r="U28" s="26">
        <f>MES导出数据!$I$21+MES导出数据!$J$21-U459-U460</f>
        <v>3460</v>
      </c>
      <c r="V28" s="26">
        <f>MES导出数据!$I$21+MES导出数据!$J$21-V459-V460</f>
        <v>3460</v>
      </c>
      <c r="W28" s="26">
        <f>MES导出数据!$I$21+MES导出数据!$J$21-W459-W460</f>
        <v>3460</v>
      </c>
      <c r="X28" s="26">
        <f>MES导出数据!$I$21+MES导出数据!$J$21-X459-X460</f>
        <v>3460</v>
      </c>
      <c r="Y28" s="26">
        <f>MES导出数据!$I$21+MES导出数据!$J$21-Y459-Y460</f>
        <v>3460</v>
      </c>
      <c r="Z28" s="26">
        <f>MES导出数据!$I$21+MES导出数据!$J$21-Z459-Z460</f>
        <v>3460</v>
      </c>
      <c r="AA28" s="26">
        <f>MES导出数据!$I$21+MES导出数据!$J$21-AA459-AA460</f>
        <v>3460</v>
      </c>
      <c r="AB28" s="26">
        <f>MES导出数据!$I$21+MES导出数据!$J$21-AB459-AB460</f>
        <v>3460</v>
      </c>
      <c r="AC28" s="26">
        <f>MES导出数据!$I$21+MES导出数据!$J$21-AC459-AC460</f>
        <v>3460</v>
      </c>
      <c r="AD28" s="26">
        <f>MES导出数据!$I$21+MES导出数据!$J$21-AD459-AD460</f>
        <v>3460</v>
      </c>
      <c r="AE28" s="26">
        <f>MES导出数据!$I$21+MES导出数据!$J$21-AE459-AE460</f>
        <v>3460</v>
      </c>
      <c r="AF28" s="26">
        <f>MES导出数据!$I$21+MES导出数据!$J$21-AF459-AF460</f>
        <v>3460</v>
      </c>
      <c r="AG28" s="26">
        <f>MES导出数据!$I$21+MES导出数据!$J$21-AG459-AG460</f>
        <v>3460</v>
      </c>
      <c r="AH28" s="26">
        <f>MES导出数据!$I$21+MES导出数据!$J$21-AH459-AH460</f>
        <v>3460</v>
      </c>
    </row>
    <row r="29" customHeight="1" spans="1:34">
      <c r="A29" s="28"/>
      <c r="B29" s="29" t="str">
        <f>[1]F35拉线20140521BOM!$B$181</f>
        <v>L00241018</v>
      </c>
      <c r="C29" s="29" t="s">
        <v>38</v>
      </c>
      <c r="D29" s="26">
        <f>MES导出数据!$I$22+MES导出数据!$J$22-D459-D460</f>
        <v>476</v>
      </c>
      <c r="E29" s="26">
        <f>MES导出数据!$I$22+MES导出数据!$J$22-E459-E460</f>
        <v>476</v>
      </c>
      <c r="F29" s="26">
        <f>MES导出数据!$I$22+MES导出数据!$J$22-F459-F460</f>
        <v>476</v>
      </c>
      <c r="G29" s="26">
        <f>MES导出数据!$I$22+MES导出数据!$J$22-G459-G460</f>
        <v>476</v>
      </c>
      <c r="H29" s="26">
        <f>MES导出数据!$I$22+MES导出数据!$J$22-H459-H460</f>
        <v>476</v>
      </c>
      <c r="I29" s="26">
        <f>MES导出数据!$I$22+MES导出数据!$J$22-I459-I460</f>
        <v>476</v>
      </c>
      <c r="J29" s="26">
        <f>MES导出数据!$I$22+MES导出数据!$J$22-J459-J460</f>
        <v>476</v>
      </c>
      <c r="K29" s="26">
        <f>MES导出数据!$I$22+MES导出数据!$J$22-K459-K460</f>
        <v>476</v>
      </c>
      <c r="L29" s="26">
        <f>MES导出数据!$I$22+MES导出数据!$J$22-L459-L460</f>
        <v>476</v>
      </c>
      <c r="M29" s="26">
        <f>MES导出数据!$I$22+MES导出数据!$J$22-M459-M460</f>
        <v>476</v>
      </c>
      <c r="N29" s="26">
        <f>MES导出数据!$I$22+MES导出数据!$J$22-N459-N460</f>
        <v>476</v>
      </c>
      <c r="O29" s="26">
        <f>MES导出数据!$I$22+MES导出数据!$J$22-O459-O460</f>
        <v>476</v>
      </c>
      <c r="P29" s="26">
        <f>MES导出数据!$I$22+MES导出数据!$J$22-P459-P460</f>
        <v>476</v>
      </c>
      <c r="Q29" s="26">
        <f>MES导出数据!$I$22+MES导出数据!$J$22-Q459-Q460</f>
        <v>476</v>
      </c>
      <c r="R29" s="26">
        <f>MES导出数据!$I$22+MES导出数据!$J$22-R459-R460</f>
        <v>476</v>
      </c>
      <c r="S29" s="26">
        <f>MES导出数据!$I$22+MES导出数据!$J$22-S459-S460</f>
        <v>476</v>
      </c>
      <c r="T29" s="26">
        <f>MES导出数据!$I$22+MES导出数据!$J$22-T459-T460</f>
        <v>476</v>
      </c>
      <c r="U29" s="26">
        <f>MES导出数据!$I$22+MES导出数据!$J$22-U459-U460</f>
        <v>476</v>
      </c>
      <c r="V29" s="26">
        <f>MES导出数据!$I$22+MES导出数据!$J$22-V459-V460</f>
        <v>476</v>
      </c>
      <c r="W29" s="26">
        <f>MES导出数据!$I$22+MES导出数据!$J$22-W459-W460</f>
        <v>476</v>
      </c>
      <c r="X29" s="26">
        <f>MES导出数据!$I$22+MES导出数据!$J$22-X459-X460</f>
        <v>476</v>
      </c>
      <c r="Y29" s="26">
        <f>MES导出数据!$I$22+MES导出数据!$J$22-Y459-Y460</f>
        <v>476</v>
      </c>
      <c r="Z29" s="26">
        <f>MES导出数据!$I$22+MES导出数据!$J$22-Z459-Z460</f>
        <v>476</v>
      </c>
      <c r="AA29" s="26">
        <f>MES导出数据!$I$22+MES导出数据!$J$22-AA459-AA460</f>
        <v>476</v>
      </c>
      <c r="AB29" s="26">
        <f>MES导出数据!$I$22+MES导出数据!$J$22-AB459-AB460</f>
        <v>476</v>
      </c>
      <c r="AC29" s="26">
        <f>MES导出数据!$I$22+MES导出数据!$J$22-AC459-AC460</f>
        <v>476</v>
      </c>
      <c r="AD29" s="26">
        <f>MES导出数据!$I$22+MES导出数据!$J$22-AD459-AD460</f>
        <v>476</v>
      </c>
      <c r="AE29" s="26">
        <f>MES导出数据!$I$22+MES导出数据!$J$22-AE459-AE460</f>
        <v>476</v>
      </c>
      <c r="AF29" s="26">
        <f>MES导出数据!$I$22+MES导出数据!$J$22-AF459-AF460</f>
        <v>476</v>
      </c>
      <c r="AG29" s="26">
        <f>MES导出数据!$I$22+MES导出数据!$J$22-AG459-AG460</f>
        <v>476</v>
      </c>
      <c r="AH29" s="26">
        <f>MES导出数据!$I$22+MES导出数据!$J$22-AH459-AH460</f>
        <v>476</v>
      </c>
    </row>
    <row r="30" customHeight="1" spans="1:34">
      <c r="A30" s="28"/>
      <c r="B30" s="29" t="str">
        <f>[1]F35拉线20140521BOM!$B$186</f>
        <v>L00241029</v>
      </c>
      <c r="C30" s="29" t="s">
        <v>39</v>
      </c>
      <c r="D30" s="26">
        <f>MES导出数据!$I$23+MES导出数据!$J$23-D459-D460</f>
        <v>222</v>
      </c>
      <c r="E30" s="26">
        <f>MES导出数据!$I$23+MES导出数据!$J$23-E459-E460</f>
        <v>222</v>
      </c>
      <c r="F30" s="26">
        <f>MES导出数据!$I$23+MES导出数据!$J$23-F459-F460</f>
        <v>222</v>
      </c>
      <c r="G30" s="26">
        <f>MES导出数据!$I$23+MES导出数据!$J$23-G459-G460</f>
        <v>222</v>
      </c>
      <c r="H30" s="26">
        <f>MES导出数据!$I$23+MES导出数据!$J$23-H459-H460</f>
        <v>222</v>
      </c>
      <c r="I30" s="26">
        <f>MES导出数据!$I$23+MES导出数据!$J$23-I459-I460</f>
        <v>222</v>
      </c>
      <c r="J30" s="26">
        <f>MES导出数据!$I$23+MES导出数据!$J$23-J459-J460</f>
        <v>222</v>
      </c>
      <c r="K30" s="26">
        <f>MES导出数据!$I$23+MES导出数据!$J$23-K459-K460</f>
        <v>222</v>
      </c>
      <c r="L30" s="26">
        <f>MES导出数据!$I$23+MES导出数据!$J$23-L459-L460</f>
        <v>222</v>
      </c>
      <c r="M30" s="26">
        <f>MES导出数据!$I$23+MES导出数据!$J$23-M459-M460</f>
        <v>222</v>
      </c>
      <c r="N30" s="26">
        <f>MES导出数据!$I$23+MES导出数据!$J$23-N459-N460</f>
        <v>222</v>
      </c>
      <c r="O30" s="26">
        <f>MES导出数据!$I$23+MES导出数据!$J$23-O459-O460</f>
        <v>222</v>
      </c>
      <c r="P30" s="26">
        <f>MES导出数据!$I$23+MES导出数据!$J$23-P459-P460</f>
        <v>222</v>
      </c>
      <c r="Q30" s="26">
        <f>MES导出数据!$I$23+MES导出数据!$J$23-Q459-Q460</f>
        <v>222</v>
      </c>
      <c r="R30" s="26">
        <f>MES导出数据!$I$23+MES导出数据!$J$23-R459-R460</f>
        <v>222</v>
      </c>
      <c r="S30" s="26">
        <f>MES导出数据!$I$23+MES导出数据!$J$23-S459-S460</f>
        <v>222</v>
      </c>
      <c r="T30" s="26">
        <f>MES导出数据!$I$23+MES导出数据!$J$23-T459-T460</f>
        <v>222</v>
      </c>
      <c r="U30" s="26">
        <f>MES导出数据!$I$23+MES导出数据!$J$23-U459-U460</f>
        <v>222</v>
      </c>
      <c r="V30" s="26">
        <f>MES导出数据!$I$23+MES导出数据!$J$23-V459-V460</f>
        <v>222</v>
      </c>
      <c r="W30" s="26">
        <f>MES导出数据!$I$23+MES导出数据!$J$23-W459-W460</f>
        <v>222</v>
      </c>
      <c r="X30" s="26">
        <f>MES导出数据!$I$23+MES导出数据!$J$23-X459-X460</f>
        <v>222</v>
      </c>
      <c r="Y30" s="26">
        <f>MES导出数据!$I$23+MES导出数据!$J$23-Y459-Y460</f>
        <v>222</v>
      </c>
      <c r="Z30" s="26">
        <f>MES导出数据!$I$23+MES导出数据!$J$23-Z459-Z460</f>
        <v>222</v>
      </c>
      <c r="AA30" s="26">
        <f>MES导出数据!$I$23+MES导出数据!$J$23-AA459-AA460</f>
        <v>222</v>
      </c>
      <c r="AB30" s="26">
        <f>MES导出数据!$I$23+MES导出数据!$J$23-AB459-AB460</f>
        <v>222</v>
      </c>
      <c r="AC30" s="26">
        <f>MES导出数据!$I$23+MES导出数据!$J$23-AC459-AC460</f>
        <v>222</v>
      </c>
      <c r="AD30" s="26">
        <f>MES导出数据!$I$23+MES导出数据!$J$23-AD459-AD460</f>
        <v>222</v>
      </c>
      <c r="AE30" s="26">
        <f>MES导出数据!$I$23+MES导出数据!$J$23-AE459-AE460</f>
        <v>222</v>
      </c>
      <c r="AF30" s="26">
        <f>MES导出数据!$I$23+MES导出数据!$J$23-AF459-AF460</f>
        <v>222</v>
      </c>
      <c r="AG30" s="26">
        <f>MES导出数据!$I$23+MES导出数据!$J$23-AG459-AG460</f>
        <v>222</v>
      </c>
      <c r="AH30" s="26">
        <f>MES导出数据!$I$23+MES导出数据!$J$23-AH459-AH460</f>
        <v>222</v>
      </c>
    </row>
    <row r="31" customHeight="1" spans="1:34">
      <c r="A31" s="28"/>
      <c r="B31" s="29" t="str">
        <f>[1]F35拉线20140521BOM!$B$182</f>
        <v>L00241016</v>
      </c>
      <c r="C31" s="29" t="s">
        <v>40</v>
      </c>
      <c r="D31" s="26">
        <f>MES导出数据!$I$6+MES导出数据!$J$6-D459</f>
        <v>0</v>
      </c>
      <c r="E31" s="26">
        <f>MES导出数据!$I$6+MES导出数据!$J$6-E459</f>
        <v>0</v>
      </c>
      <c r="F31" s="26">
        <f>MES导出数据!$I$6+MES导出数据!$J$6-F459</f>
        <v>0</v>
      </c>
      <c r="G31" s="26">
        <f>MES导出数据!$I$6+MES导出数据!$J$6-G459</f>
        <v>0</v>
      </c>
      <c r="H31" s="26">
        <f>MES导出数据!$I$6+MES导出数据!$J$6-H459</f>
        <v>0</v>
      </c>
      <c r="I31" s="26">
        <f>MES导出数据!$I$6+MES导出数据!$J$6-I459</f>
        <v>0</v>
      </c>
      <c r="J31" s="26">
        <f>MES导出数据!$I$6+MES导出数据!$J$6-J459</f>
        <v>0</v>
      </c>
      <c r="K31" s="26">
        <f>MES导出数据!$I$6+MES导出数据!$J$6-K459</f>
        <v>0</v>
      </c>
      <c r="L31" s="26">
        <f>MES导出数据!$I$6+MES导出数据!$J$6-L459</f>
        <v>0</v>
      </c>
      <c r="M31" s="26">
        <f>MES导出数据!$I$6+MES导出数据!$J$6-M459</f>
        <v>0</v>
      </c>
      <c r="N31" s="26">
        <f>MES导出数据!$I$6+MES导出数据!$J$6-N459</f>
        <v>0</v>
      </c>
      <c r="O31" s="26">
        <f>MES导出数据!$I$6+MES导出数据!$J$6-O459</f>
        <v>0</v>
      </c>
      <c r="P31" s="26">
        <f>MES导出数据!$I$6+MES导出数据!$J$6-P459</f>
        <v>0</v>
      </c>
      <c r="Q31" s="26">
        <f>MES导出数据!$I$6+MES导出数据!$J$6-Q459</f>
        <v>0</v>
      </c>
      <c r="R31" s="26">
        <f>MES导出数据!$I$6+MES导出数据!$J$6-R459</f>
        <v>0</v>
      </c>
      <c r="S31" s="26">
        <f>MES导出数据!$I$6+MES导出数据!$J$6-S459</f>
        <v>0</v>
      </c>
      <c r="T31" s="26">
        <f>MES导出数据!$I$6+MES导出数据!$J$6-T459</f>
        <v>0</v>
      </c>
      <c r="U31" s="26">
        <f>MES导出数据!$I$6+MES导出数据!$J$6-U459</f>
        <v>0</v>
      </c>
      <c r="V31" s="26">
        <f>MES导出数据!$I$6+MES导出数据!$J$6-V459</f>
        <v>0</v>
      </c>
      <c r="W31" s="26">
        <f>MES导出数据!$I$6+MES导出数据!$J$6-W459</f>
        <v>0</v>
      </c>
      <c r="X31" s="26">
        <f>MES导出数据!$I$6+MES导出数据!$J$6-X459</f>
        <v>0</v>
      </c>
      <c r="Y31" s="26">
        <f>MES导出数据!$I$6+MES导出数据!$J$6-Y459</f>
        <v>0</v>
      </c>
      <c r="Z31" s="26">
        <f>MES导出数据!$I$6+MES导出数据!$J$6-Z459</f>
        <v>0</v>
      </c>
      <c r="AA31" s="26">
        <f>MES导出数据!$I$6+MES导出数据!$J$6-AA459</f>
        <v>0</v>
      </c>
      <c r="AB31" s="26">
        <f>MES导出数据!$I$6+MES导出数据!$J$6-AB459</f>
        <v>0</v>
      </c>
      <c r="AC31" s="26">
        <f>MES导出数据!$I$6+MES导出数据!$J$6-AC459</f>
        <v>0</v>
      </c>
      <c r="AD31" s="26">
        <f>MES导出数据!$I$6+MES导出数据!$J$6-AD459</f>
        <v>0</v>
      </c>
      <c r="AE31" s="26">
        <f>MES导出数据!$I$6+MES导出数据!$J$6-AE459</f>
        <v>0</v>
      </c>
      <c r="AF31" s="26">
        <f>MES导出数据!$I$6+MES导出数据!$J$6-AF459</f>
        <v>0</v>
      </c>
      <c r="AG31" s="26">
        <f>MES导出数据!$I$6+MES导出数据!$J$6-AG459</f>
        <v>0</v>
      </c>
      <c r="AH31" s="26">
        <f>MES导出数据!$I$6+MES导出数据!$J$6-AH459</f>
        <v>0</v>
      </c>
    </row>
    <row r="32" customHeight="1" spans="1:34">
      <c r="A32" s="28"/>
      <c r="B32" s="29" t="str">
        <f>[1]F35拉线20140521BOM!$B$164</f>
        <v>L00242012</v>
      </c>
      <c r="C32" s="29" t="s">
        <v>41</v>
      </c>
      <c r="D32" s="26">
        <f>MES导出数据!$I$19+MES导出数据!$J$19-D459</f>
        <v>28</v>
      </c>
      <c r="E32" s="26">
        <f>MES导出数据!$I$19+MES导出数据!$J$19-E459</f>
        <v>28</v>
      </c>
      <c r="F32" s="26">
        <f>MES导出数据!$I$19+MES导出数据!$J$19-F459</f>
        <v>28</v>
      </c>
      <c r="G32" s="26">
        <f>MES导出数据!$I$19+MES导出数据!$J$19-G459</f>
        <v>28</v>
      </c>
      <c r="H32" s="26">
        <f>MES导出数据!$I$19+MES导出数据!$J$19-H459</f>
        <v>28</v>
      </c>
      <c r="I32" s="26">
        <f>MES导出数据!$I$19+MES导出数据!$J$19-I459</f>
        <v>28</v>
      </c>
      <c r="J32" s="26">
        <f>MES导出数据!$I$19+MES导出数据!$J$19-J459</f>
        <v>28</v>
      </c>
      <c r="K32" s="26">
        <f>MES导出数据!$I$19+MES导出数据!$J$19-K459</f>
        <v>28</v>
      </c>
      <c r="L32" s="26">
        <f>MES导出数据!$I$19+MES导出数据!$J$19-L459</f>
        <v>28</v>
      </c>
      <c r="M32" s="26">
        <f>MES导出数据!$I$19+MES导出数据!$J$19-M459</f>
        <v>28</v>
      </c>
      <c r="N32" s="26">
        <f>MES导出数据!$I$19+MES导出数据!$J$19-N459</f>
        <v>28</v>
      </c>
      <c r="O32" s="26">
        <f>MES导出数据!$I$19+MES导出数据!$J$19-O459</f>
        <v>28</v>
      </c>
      <c r="P32" s="26">
        <f>MES导出数据!$I$19+MES导出数据!$J$19-P459</f>
        <v>28</v>
      </c>
      <c r="Q32" s="26">
        <f>MES导出数据!$I$19+MES导出数据!$J$19-Q459</f>
        <v>28</v>
      </c>
      <c r="R32" s="26">
        <f>MES导出数据!$I$19+MES导出数据!$J$19-R459</f>
        <v>28</v>
      </c>
      <c r="S32" s="26">
        <f>MES导出数据!$I$19+MES导出数据!$J$19-S459</f>
        <v>28</v>
      </c>
      <c r="T32" s="26">
        <f>MES导出数据!$I$19+MES导出数据!$J$19-T459</f>
        <v>28</v>
      </c>
      <c r="U32" s="26">
        <f>MES导出数据!$I$19+MES导出数据!$J$19-U459</f>
        <v>28</v>
      </c>
      <c r="V32" s="26">
        <f>MES导出数据!$I$19+MES导出数据!$J$19-V459</f>
        <v>28</v>
      </c>
      <c r="W32" s="26">
        <f>MES导出数据!$I$19+MES导出数据!$J$19-W459</f>
        <v>28</v>
      </c>
      <c r="X32" s="26">
        <f>MES导出数据!$I$19+MES导出数据!$J$19-X459</f>
        <v>28</v>
      </c>
      <c r="Y32" s="26">
        <f>MES导出数据!$I$19+MES导出数据!$J$19-Y459</f>
        <v>28</v>
      </c>
      <c r="Z32" s="26">
        <f>MES导出数据!$I$19+MES导出数据!$J$19-Z459</f>
        <v>28</v>
      </c>
      <c r="AA32" s="26">
        <f>MES导出数据!$I$19+MES导出数据!$J$19-AA459</f>
        <v>28</v>
      </c>
      <c r="AB32" s="26">
        <f>MES导出数据!$I$19+MES导出数据!$J$19-AB459</f>
        <v>28</v>
      </c>
      <c r="AC32" s="26">
        <f>MES导出数据!$I$19+MES导出数据!$J$19-AC459</f>
        <v>28</v>
      </c>
      <c r="AD32" s="26">
        <f>MES导出数据!$I$19+MES导出数据!$J$19-AD459</f>
        <v>28</v>
      </c>
      <c r="AE32" s="26">
        <f>MES导出数据!$I$19+MES导出数据!$J$19-AE459</f>
        <v>28</v>
      </c>
      <c r="AF32" s="26">
        <f>MES导出数据!$I$19+MES导出数据!$J$19-AF459</f>
        <v>28</v>
      </c>
      <c r="AG32" s="26">
        <f>MES导出数据!$I$19+MES导出数据!$J$19-AG459</f>
        <v>28</v>
      </c>
      <c r="AH32" s="26">
        <f>MES导出数据!$I$19+MES导出数据!$J$19-AH459</f>
        <v>28</v>
      </c>
    </row>
    <row r="33" customHeight="1" spans="1:34">
      <c r="A33" s="28"/>
      <c r="B33" s="25" t="s">
        <v>42</v>
      </c>
      <c r="C33" s="29" t="s">
        <v>43</v>
      </c>
      <c r="D33" s="26">
        <f>MES导出数据!$I$24+MES导出数据!$J$24-D460</f>
        <v>0</v>
      </c>
      <c r="E33" s="26">
        <f>MES导出数据!$I$24+MES导出数据!$J$24-E460</f>
        <v>0</v>
      </c>
      <c r="F33" s="26">
        <f>MES导出数据!$I$24+MES导出数据!$J$24-F460</f>
        <v>0</v>
      </c>
      <c r="G33" s="26">
        <f>MES导出数据!$I$24+MES导出数据!$J$24-G460</f>
        <v>0</v>
      </c>
      <c r="H33" s="26">
        <f>MES导出数据!$I$24+MES导出数据!$J$24-H460</f>
        <v>0</v>
      </c>
      <c r="I33" s="26">
        <f>MES导出数据!$I$24+MES导出数据!$J$24-I460</f>
        <v>0</v>
      </c>
      <c r="J33" s="26">
        <f>MES导出数据!$I$24+MES导出数据!$J$24-J460</f>
        <v>0</v>
      </c>
      <c r="K33" s="26">
        <f>MES导出数据!$I$24+MES导出数据!$J$24-K460</f>
        <v>0</v>
      </c>
      <c r="L33" s="26">
        <f>MES导出数据!$I$24+MES导出数据!$J$24-L460</f>
        <v>0</v>
      </c>
      <c r="M33" s="26">
        <f>MES导出数据!$I$24+MES导出数据!$J$24-M460</f>
        <v>0</v>
      </c>
      <c r="N33" s="26">
        <f>MES导出数据!$I$24+MES导出数据!$J$24-N460</f>
        <v>0</v>
      </c>
      <c r="O33" s="26">
        <f>MES导出数据!$I$24+MES导出数据!$J$24-O460</f>
        <v>0</v>
      </c>
      <c r="P33" s="26">
        <f>MES导出数据!$I$24+MES导出数据!$J$24-P460</f>
        <v>0</v>
      </c>
      <c r="Q33" s="26">
        <f>MES导出数据!$I$24+MES导出数据!$J$24-Q460</f>
        <v>0</v>
      </c>
      <c r="R33" s="26">
        <f>MES导出数据!$I$24+MES导出数据!$J$24-R460</f>
        <v>0</v>
      </c>
      <c r="S33" s="26">
        <f>MES导出数据!$I$24+MES导出数据!$J$24-S460</f>
        <v>0</v>
      </c>
      <c r="T33" s="26">
        <f>MES导出数据!$I$24+MES导出数据!$J$24-T460</f>
        <v>0</v>
      </c>
      <c r="U33" s="26">
        <f>MES导出数据!$I$24+MES导出数据!$J$24-U460</f>
        <v>0</v>
      </c>
      <c r="V33" s="26">
        <f>MES导出数据!$I$24+MES导出数据!$J$24-V460</f>
        <v>0</v>
      </c>
      <c r="W33" s="26">
        <f>MES导出数据!$I$24+MES导出数据!$J$24-W460</f>
        <v>0</v>
      </c>
      <c r="X33" s="26">
        <f>MES导出数据!$I$24+MES导出数据!$J$24-X460</f>
        <v>0</v>
      </c>
      <c r="Y33" s="26">
        <f>MES导出数据!$I$24+MES导出数据!$J$24-Y460</f>
        <v>0</v>
      </c>
      <c r="Z33" s="26">
        <f>MES导出数据!$I$24+MES导出数据!$J$24-Z460</f>
        <v>0</v>
      </c>
      <c r="AA33" s="26">
        <f>MES导出数据!$I$24+MES导出数据!$J$24-AA460</f>
        <v>0</v>
      </c>
      <c r="AB33" s="26">
        <f>MES导出数据!$I$24+MES导出数据!$J$24-AB460</f>
        <v>0</v>
      </c>
      <c r="AC33" s="26">
        <f>MES导出数据!$I$24+MES导出数据!$J$24-AC460</f>
        <v>0</v>
      </c>
      <c r="AD33" s="26">
        <f>MES导出数据!$I$24+MES导出数据!$J$24-AD460</f>
        <v>0</v>
      </c>
      <c r="AE33" s="26">
        <f>MES导出数据!$I$24+MES导出数据!$J$24-AE460</f>
        <v>0</v>
      </c>
      <c r="AF33" s="26">
        <f>MES导出数据!$I$24+MES导出数据!$J$24-AF460</f>
        <v>0</v>
      </c>
      <c r="AG33" s="26">
        <f>MES导出数据!$I$24+MES导出数据!$J$24-AG460</f>
        <v>0</v>
      </c>
      <c r="AH33" s="26">
        <f>MES导出数据!$I$24+MES导出数据!$J$24-AH460</f>
        <v>0</v>
      </c>
    </row>
    <row r="459" customFormat="1" customHeight="1"/>
    <row r="460" customFormat="1" customHeight="1"/>
  </sheetData>
  <mergeCells count="7">
    <mergeCell ref="D2:AG2"/>
    <mergeCell ref="A5:A10"/>
    <mergeCell ref="A11:A33"/>
    <mergeCell ref="B5:B7"/>
    <mergeCell ref="B8:B10"/>
    <mergeCell ref="AI2:AI4"/>
    <mergeCell ref="A2:C4"/>
  </mergeCells>
  <conditionalFormatting sqref="D33">
    <cfRule type="cellIs" dxfId="0" priority="31" operator="lessThan">
      <formula>$D$9</formula>
    </cfRule>
    <cfRule type="cellIs" dxfId="0" priority="62" operator="lessThan">
      <formula>$D$9</formula>
    </cfRule>
  </conditionalFormatting>
  <conditionalFormatting sqref="E33">
    <cfRule type="cellIs" dxfId="0" priority="30" operator="lessThan">
      <formula>$E$9</formula>
    </cfRule>
  </conditionalFormatting>
  <conditionalFormatting sqref="F33">
    <cfRule type="cellIs" dxfId="0" priority="29" operator="lessThan">
      <formula>$F$9</formula>
    </cfRule>
  </conditionalFormatting>
  <conditionalFormatting sqref="G33">
    <cfRule type="cellIs" dxfId="0" priority="28" operator="lessThan">
      <formula>$G$9</formula>
    </cfRule>
  </conditionalFormatting>
  <conditionalFormatting sqref="H33">
    <cfRule type="cellIs" dxfId="0" priority="27" operator="lessThan">
      <formula>$H$9</formula>
    </cfRule>
  </conditionalFormatting>
  <conditionalFormatting sqref="I33">
    <cfRule type="cellIs" dxfId="0" priority="26" operator="lessThan">
      <formula>$I$9</formula>
    </cfRule>
  </conditionalFormatting>
  <conditionalFormatting sqref="J33">
    <cfRule type="cellIs" dxfId="0" priority="25" operator="lessThan">
      <formula>$J$9</formula>
    </cfRule>
  </conditionalFormatting>
  <conditionalFormatting sqref="K33">
    <cfRule type="cellIs" dxfId="0" priority="24" operator="lessThan">
      <formula>$K$9</formula>
    </cfRule>
  </conditionalFormatting>
  <conditionalFormatting sqref="L33">
    <cfRule type="cellIs" dxfId="0" priority="23" operator="lessThan">
      <formula>$L$9</formula>
    </cfRule>
  </conditionalFormatting>
  <conditionalFormatting sqref="M33">
    <cfRule type="cellIs" dxfId="0" priority="22" operator="lessThan">
      <formula>$M$9</formula>
    </cfRule>
  </conditionalFormatting>
  <conditionalFormatting sqref="N33">
    <cfRule type="cellIs" dxfId="0" priority="21" operator="lessThan">
      <formula>$N$9</formula>
    </cfRule>
  </conditionalFormatting>
  <conditionalFormatting sqref="O33">
    <cfRule type="cellIs" dxfId="0" priority="20" operator="lessThan">
      <formula>$O$9</formula>
    </cfRule>
  </conditionalFormatting>
  <conditionalFormatting sqref="P33">
    <cfRule type="cellIs" dxfId="0" priority="19" operator="lessThan">
      <formula>$P$9</formula>
    </cfRule>
  </conditionalFormatting>
  <conditionalFormatting sqref="Q33">
    <cfRule type="cellIs" dxfId="0" priority="18" operator="lessThan">
      <formula>$Q$9</formula>
    </cfRule>
  </conditionalFormatting>
  <conditionalFormatting sqref="R33">
    <cfRule type="cellIs" dxfId="0" priority="17" operator="lessThan">
      <formula>$R$9</formula>
    </cfRule>
  </conditionalFormatting>
  <conditionalFormatting sqref="S33">
    <cfRule type="cellIs" dxfId="0" priority="16" operator="lessThan">
      <formula>$S$9</formula>
    </cfRule>
  </conditionalFormatting>
  <conditionalFormatting sqref="T33">
    <cfRule type="cellIs" dxfId="0" priority="15" operator="lessThan">
      <formula>$T$9</formula>
    </cfRule>
  </conditionalFormatting>
  <conditionalFormatting sqref="U33">
    <cfRule type="cellIs" dxfId="0" priority="14" operator="lessThan">
      <formula>$U$9</formula>
    </cfRule>
  </conditionalFormatting>
  <conditionalFormatting sqref="V33">
    <cfRule type="cellIs" dxfId="0" priority="13" operator="lessThan">
      <formula>$V$9</formula>
    </cfRule>
  </conditionalFormatting>
  <conditionalFormatting sqref="W33">
    <cfRule type="cellIs" dxfId="0" priority="12" operator="lessThan">
      <formula>$W$9</formula>
    </cfRule>
  </conditionalFormatting>
  <conditionalFormatting sqref="X33">
    <cfRule type="cellIs" dxfId="0" priority="11" operator="lessThan">
      <formula>$X$9</formula>
    </cfRule>
  </conditionalFormatting>
  <conditionalFormatting sqref="Y33">
    <cfRule type="cellIs" dxfId="0" priority="10" operator="lessThan">
      <formula>$Y$9</formula>
    </cfRule>
  </conditionalFormatting>
  <conditionalFormatting sqref="Z33">
    <cfRule type="cellIs" dxfId="0" priority="9" operator="lessThan">
      <formula>$Z$9</formula>
    </cfRule>
  </conditionalFormatting>
  <conditionalFormatting sqref="AA33">
    <cfRule type="cellIs" dxfId="0" priority="8" operator="lessThan">
      <formula>$AA$9</formula>
    </cfRule>
  </conditionalFormatting>
  <conditionalFormatting sqref="AB33">
    <cfRule type="cellIs" dxfId="0" priority="7" operator="lessThan">
      <formula>$AB$9</formula>
    </cfRule>
  </conditionalFormatting>
  <conditionalFormatting sqref="AC33">
    <cfRule type="cellIs" dxfId="0" priority="6" operator="lessThan">
      <formula>$AC$9</formula>
    </cfRule>
  </conditionalFormatting>
  <conditionalFormatting sqref="AD33">
    <cfRule type="cellIs" dxfId="0" priority="5" operator="lessThan">
      <formula>$AD$9</formula>
    </cfRule>
  </conditionalFormatting>
  <conditionalFormatting sqref="AE33">
    <cfRule type="cellIs" dxfId="0" priority="4" operator="lessThan">
      <formula>$AE$9</formula>
    </cfRule>
  </conditionalFormatting>
  <conditionalFormatting sqref="AF33">
    <cfRule type="cellIs" dxfId="0" priority="3" operator="lessThan">
      <formula>$AF$9</formula>
    </cfRule>
  </conditionalFormatting>
  <conditionalFormatting sqref="AG33">
    <cfRule type="cellIs" dxfId="0" priority="2" operator="lessThan">
      <formula>$AG$9</formula>
    </cfRule>
  </conditionalFormatting>
  <conditionalFormatting sqref="AH33">
    <cfRule type="cellIs" dxfId="0" priority="1" operator="lessThan">
      <formula>$AH$9</formula>
    </cfRule>
  </conditionalFormatting>
  <conditionalFormatting sqref="D11:D30">
    <cfRule type="cellIs" dxfId="0" priority="64" operator="lessThan">
      <formula>$D$6+$D$9</formula>
    </cfRule>
  </conditionalFormatting>
  <conditionalFormatting sqref="D31:D32">
    <cfRule type="cellIs" dxfId="0" priority="63" operator="lessThan">
      <formula>$D$6</formula>
    </cfRule>
  </conditionalFormatting>
  <conditionalFormatting sqref="E11:E30">
    <cfRule type="cellIs" dxfId="0" priority="99" operator="lessThan">
      <formula>$E$6+$E$9</formula>
    </cfRule>
    <cfRule type="cellIs" dxfId="0" priority="100" operator="lessThan">
      <formula>$E$6+$E$9</formula>
    </cfRule>
  </conditionalFormatting>
  <conditionalFormatting sqref="E31:E32">
    <cfRule type="cellIs" dxfId="0" priority="61" operator="lessThan">
      <formula>$E$6</formula>
    </cfRule>
  </conditionalFormatting>
  <conditionalFormatting sqref="F11:F30">
    <cfRule type="cellIs" dxfId="0" priority="98" operator="lessThan">
      <formula>$F$6+$F$9</formula>
    </cfRule>
  </conditionalFormatting>
  <conditionalFormatting sqref="F31:F32">
    <cfRule type="cellIs" dxfId="0" priority="60" operator="lessThan">
      <formula>$F$6</formula>
    </cfRule>
  </conditionalFormatting>
  <conditionalFormatting sqref="G11:G30">
    <cfRule type="cellIs" dxfId="0" priority="97" operator="lessThan">
      <formula>$G$6+$G$9</formula>
    </cfRule>
  </conditionalFormatting>
  <conditionalFormatting sqref="G31:G32">
    <cfRule type="cellIs" dxfId="0" priority="59" operator="lessThan">
      <formula>$G$6</formula>
    </cfRule>
  </conditionalFormatting>
  <conditionalFormatting sqref="H11:H30">
    <cfRule type="cellIs" dxfId="0" priority="94" operator="lessThan">
      <formula>$H$6+$H$9</formula>
    </cfRule>
    <cfRule type="cellIs" dxfId="0" priority="96" operator="lessThan">
      <formula>$H$6+$H$9</formula>
    </cfRule>
  </conditionalFormatting>
  <conditionalFormatting sqref="H31:H32">
    <cfRule type="cellIs" dxfId="0" priority="58" operator="lessThan">
      <formula>$H$6</formula>
    </cfRule>
  </conditionalFormatting>
  <conditionalFormatting sqref="I11:I30">
    <cfRule type="cellIs" dxfId="0" priority="93" operator="lessThan">
      <formula>$I$6+$I$9</formula>
    </cfRule>
  </conditionalFormatting>
  <conditionalFormatting sqref="I31:I32">
    <cfRule type="cellIs" dxfId="0" priority="57" operator="lessThan">
      <formula>$I$6</formula>
    </cfRule>
  </conditionalFormatting>
  <conditionalFormatting sqref="J11:J30">
    <cfRule type="cellIs" dxfId="0" priority="92" operator="lessThan">
      <formula>$J$6+$J$9</formula>
    </cfRule>
  </conditionalFormatting>
  <conditionalFormatting sqref="J31:J32">
    <cfRule type="cellIs" dxfId="0" priority="56" operator="lessThan">
      <formula>$J$6</formula>
    </cfRule>
  </conditionalFormatting>
  <conditionalFormatting sqref="K11:K30">
    <cfRule type="cellIs" dxfId="0" priority="91" operator="lessThan">
      <formula>$K$6+$K$9</formula>
    </cfRule>
  </conditionalFormatting>
  <conditionalFormatting sqref="K31:K32">
    <cfRule type="cellIs" dxfId="0" priority="55" operator="lessThan">
      <formula>$K$6</formula>
    </cfRule>
  </conditionalFormatting>
  <conditionalFormatting sqref="L11:L30">
    <cfRule type="cellIs" dxfId="0" priority="90" operator="lessThan">
      <formula>$L$6+$L$9</formula>
    </cfRule>
  </conditionalFormatting>
  <conditionalFormatting sqref="L31:L32">
    <cfRule type="cellIs" dxfId="0" priority="54" operator="lessThan">
      <formula>$L$6</formula>
    </cfRule>
  </conditionalFormatting>
  <conditionalFormatting sqref="M11:M30">
    <cfRule type="cellIs" dxfId="0" priority="89" operator="lessThan">
      <formula>$M$6+$M$9</formula>
    </cfRule>
  </conditionalFormatting>
  <conditionalFormatting sqref="M31:M32">
    <cfRule type="cellIs" dxfId="0" priority="53" operator="lessThan">
      <formula>$M$6</formula>
    </cfRule>
  </conditionalFormatting>
  <conditionalFormatting sqref="N11:N30">
    <cfRule type="cellIs" dxfId="0" priority="88" operator="lessThan">
      <formula>$N$9+$N$6</formula>
    </cfRule>
  </conditionalFormatting>
  <conditionalFormatting sqref="N31:N32">
    <cfRule type="cellIs" dxfId="0" priority="52" operator="lessThan">
      <formula>$N$6</formula>
    </cfRule>
  </conditionalFormatting>
  <conditionalFormatting sqref="O11:O30">
    <cfRule type="cellIs" dxfId="0" priority="86" operator="lessThan">
      <formula>$O$9+$O$6</formula>
    </cfRule>
    <cfRule type="cellIs" dxfId="0" priority="87" operator="lessThan">
      <formula>$O$9+$O$6</formula>
    </cfRule>
  </conditionalFormatting>
  <conditionalFormatting sqref="O31:O32">
    <cfRule type="cellIs" dxfId="0" priority="51" operator="lessThan">
      <formula>$O$6</formula>
    </cfRule>
  </conditionalFormatting>
  <conditionalFormatting sqref="P11:P30">
    <cfRule type="cellIs" dxfId="0" priority="85" operator="lessThan">
      <formula>$P$6+$P$9</formula>
    </cfRule>
  </conditionalFormatting>
  <conditionalFormatting sqref="P31:P32">
    <cfRule type="cellIs" dxfId="0" priority="50" operator="lessThan">
      <formula>$P$6</formula>
    </cfRule>
  </conditionalFormatting>
  <conditionalFormatting sqref="Q11:Q30">
    <cfRule type="cellIs" dxfId="0" priority="84" operator="lessThan">
      <formula>$Q$9+$Q$6</formula>
    </cfRule>
  </conditionalFormatting>
  <conditionalFormatting sqref="Q31:Q32">
    <cfRule type="cellIs" dxfId="0" priority="49" operator="lessThan">
      <formula>$Q$6</formula>
    </cfRule>
  </conditionalFormatting>
  <conditionalFormatting sqref="R11:R30">
    <cfRule type="cellIs" dxfId="0" priority="83" operator="lessThan">
      <formula>$R$6+$R$9</formula>
    </cfRule>
  </conditionalFormatting>
  <conditionalFormatting sqref="R31:R32">
    <cfRule type="cellIs" dxfId="0" priority="48" operator="lessThan">
      <formula>$R$6</formula>
    </cfRule>
  </conditionalFormatting>
  <conditionalFormatting sqref="S11:S30">
    <cfRule type="cellIs" dxfId="0" priority="82" operator="lessThan">
      <formula>$S$9+$S$6</formula>
    </cfRule>
  </conditionalFormatting>
  <conditionalFormatting sqref="S31:S32">
    <cfRule type="cellIs" dxfId="0" priority="47" operator="lessThan">
      <formula>$S$6</formula>
    </cfRule>
  </conditionalFormatting>
  <conditionalFormatting sqref="T11:T30">
    <cfRule type="cellIs" dxfId="0" priority="81" operator="lessThan">
      <formula>$T$9+$T$6</formula>
    </cfRule>
  </conditionalFormatting>
  <conditionalFormatting sqref="T31:T32">
    <cfRule type="cellIs" dxfId="0" priority="46" operator="lessThan">
      <formula>$T$6</formula>
    </cfRule>
  </conditionalFormatting>
  <conditionalFormatting sqref="U11:U30">
    <cfRule type="cellIs" dxfId="0" priority="80" operator="lessThan">
      <formula>$U$9+$U$6</formula>
    </cfRule>
  </conditionalFormatting>
  <conditionalFormatting sqref="U31:U32">
    <cfRule type="cellIs" dxfId="0" priority="45" operator="lessThan">
      <formula>$U$6</formula>
    </cfRule>
  </conditionalFormatting>
  <conditionalFormatting sqref="V11:V30">
    <cfRule type="cellIs" dxfId="0" priority="79" operator="lessThan">
      <formula>$V$9+$V$6</formula>
    </cfRule>
  </conditionalFormatting>
  <conditionalFormatting sqref="V31:V32">
    <cfRule type="cellIs" dxfId="0" priority="44" operator="lessThan">
      <formula>$V$6</formula>
    </cfRule>
  </conditionalFormatting>
  <conditionalFormatting sqref="W11:W30">
    <cfRule type="cellIs" dxfId="0" priority="78" operator="lessThan">
      <formula>$W$9+$W$6</formula>
    </cfRule>
  </conditionalFormatting>
  <conditionalFormatting sqref="W31:W32">
    <cfRule type="cellIs" dxfId="0" priority="43" operator="lessThan">
      <formula>$W$6</formula>
    </cfRule>
  </conditionalFormatting>
  <conditionalFormatting sqref="X11:X30">
    <cfRule type="cellIs" dxfId="0" priority="77" operator="lessThan">
      <formula>$X$9+$X$6</formula>
    </cfRule>
  </conditionalFormatting>
  <conditionalFormatting sqref="X31:X32">
    <cfRule type="cellIs" dxfId="0" priority="42" operator="lessThan">
      <formula>$X$6</formula>
    </cfRule>
  </conditionalFormatting>
  <conditionalFormatting sqref="Y11:Y30">
    <cfRule type="cellIs" dxfId="0" priority="76" operator="lessThan">
      <formula>$Y$9+$Y$6</formula>
    </cfRule>
  </conditionalFormatting>
  <conditionalFormatting sqref="Y31:Y32">
    <cfRule type="cellIs" dxfId="0" priority="41" operator="lessThan">
      <formula>$Y$6</formula>
    </cfRule>
  </conditionalFormatting>
  <conditionalFormatting sqref="Z11:Z30">
    <cfRule type="cellIs" dxfId="0" priority="75" operator="lessThan">
      <formula>$Z$9+$Z$6</formula>
    </cfRule>
  </conditionalFormatting>
  <conditionalFormatting sqref="Z31:Z32">
    <cfRule type="cellIs" dxfId="0" priority="40" operator="lessThan">
      <formula>$Z$6</formula>
    </cfRule>
  </conditionalFormatting>
  <conditionalFormatting sqref="AA11:AA30">
    <cfRule type="cellIs" dxfId="0" priority="74" operator="lessThan">
      <formula>$AA$9+$AA$6</formula>
    </cfRule>
  </conditionalFormatting>
  <conditionalFormatting sqref="AA31:AA32">
    <cfRule type="cellIs" dxfId="0" priority="39" operator="lessThan">
      <formula>$AA$6</formula>
    </cfRule>
  </conditionalFormatting>
  <conditionalFormatting sqref="AB11:AB30">
    <cfRule type="cellIs" dxfId="0" priority="73" operator="lessThan">
      <formula>$AB$9+$AB$6</formula>
    </cfRule>
  </conditionalFormatting>
  <conditionalFormatting sqref="AB31:AB32">
    <cfRule type="cellIs" dxfId="0" priority="38" operator="lessThan">
      <formula>$AB$6</formula>
    </cfRule>
  </conditionalFormatting>
  <conditionalFormatting sqref="AC11:AC30">
    <cfRule type="cellIs" dxfId="0" priority="72" operator="lessThan">
      <formula>$AC$9+$AC$6</formula>
    </cfRule>
  </conditionalFormatting>
  <conditionalFormatting sqref="AC31:AC32">
    <cfRule type="cellIs" dxfId="0" priority="37" operator="lessThan">
      <formula>$AC$6</formula>
    </cfRule>
  </conditionalFormatting>
  <conditionalFormatting sqref="AD11:AD30">
    <cfRule type="cellIs" dxfId="0" priority="71" operator="lessThan">
      <formula>$AD$9+$AD$6</formula>
    </cfRule>
  </conditionalFormatting>
  <conditionalFormatting sqref="AD31:AD32">
    <cfRule type="cellIs" dxfId="0" priority="36" operator="lessThan">
      <formula>$AD$6</formula>
    </cfRule>
  </conditionalFormatting>
  <conditionalFormatting sqref="AE11:AE30">
    <cfRule type="cellIs" dxfId="0" priority="69" operator="lessThan">
      <formula>$AE$9+$AE$6</formula>
    </cfRule>
    <cfRule type="cellIs" priority="70" operator="lessThan">
      <formula>$AE$9+$AE$6</formula>
    </cfRule>
  </conditionalFormatting>
  <conditionalFormatting sqref="AE31:AE32">
    <cfRule type="cellIs" dxfId="0" priority="35" operator="lessThan">
      <formula>$AE$6</formula>
    </cfRule>
  </conditionalFormatting>
  <conditionalFormatting sqref="AF11:AF30">
    <cfRule type="cellIs" dxfId="0" priority="68" operator="lessThan">
      <formula>$AF$9+$AF$6</formula>
    </cfRule>
  </conditionalFormatting>
  <conditionalFormatting sqref="AF31:AF32">
    <cfRule type="cellIs" dxfId="0" priority="34" operator="lessThan">
      <formula>$AF$6</formula>
    </cfRule>
  </conditionalFormatting>
  <conditionalFormatting sqref="AG11:AG30">
    <cfRule type="cellIs" dxfId="0" priority="67" operator="lessThan">
      <formula>$AG$9+$AG$6</formula>
    </cfRule>
  </conditionalFormatting>
  <conditionalFormatting sqref="AG31:AG32">
    <cfRule type="cellIs" dxfId="0" priority="33" operator="lessThan">
      <formula>$AG$6</formula>
    </cfRule>
  </conditionalFormatting>
  <conditionalFormatting sqref="AH11:AH30">
    <cfRule type="cellIs" dxfId="0" priority="66" operator="lessThan">
      <formula>$AH$9+$AH$6</formula>
    </cfRule>
  </conditionalFormatting>
  <conditionalFormatting sqref="AH31:AH32">
    <cfRule type="cellIs" dxfId="0" priority="32" operator="lessThan">
      <formula>$AH$6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zoomScale="85" zoomScaleNormal="85" topLeftCell="A463" workbookViewId="0">
      <selection activeCell="J21" sqref="J21"/>
    </sheetView>
  </sheetViews>
  <sheetFormatPr defaultColWidth="9" defaultRowHeight="13.5"/>
  <cols>
    <col min="1" max="1" width="7.75" style="1" customWidth="1"/>
    <col min="2" max="3" width="19.75" style="1" customWidth="1"/>
    <col min="4" max="6" width="19.3833333333333" style="1" customWidth="1"/>
    <col min="7" max="8" width="18.3833333333333" style="1" customWidth="1"/>
    <col min="9" max="9" width="16.3833333333333" style="1" customWidth="1"/>
    <col min="10" max="10" width="18.75" style="1" customWidth="1"/>
    <col min="11" max="16384" width="9" style="2"/>
  </cols>
  <sheetData>
    <row r="1" spans="1:10">
      <c r="A1" s="3" t="s">
        <v>44</v>
      </c>
      <c r="B1" s="3" t="s">
        <v>45</v>
      </c>
      <c r="C1" s="3" t="s">
        <v>46</v>
      </c>
      <c r="D1" s="3" t="s">
        <v>47</v>
      </c>
      <c r="E1" s="3" t="s">
        <v>48</v>
      </c>
      <c r="F1" s="3" t="s">
        <v>49</v>
      </c>
      <c r="G1" s="3" t="s">
        <v>50</v>
      </c>
      <c r="H1" s="3" t="s">
        <v>51</v>
      </c>
      <c r="I1" s="3" t="s">
        <v>52</v>
      </c>
      <c r="J1" s="3" t="s">
        <v>53</v>
      </c>
    </row>
    <row r="2" spans="1:10">
      <c r="A2" s="1">
        <v>1</v>
      </c>
      <c r="B2" s="1" t="s">
        <v>54</v>
      </c>
      <c r="C2" s="1" t="s">
        <v>20</v>
      </c>
      <c r="D2" s="1">
        <v>0</v>
      </c>
      <c r="E2" s="1">
        <v>0</v>
      </c>
      <c r="F2" s="1">
        <v>261</v>
      </c>
      <c r="G2" s="1">
        <v>1666</v>
      </c>
      <c r="H2" s="1">
        <v>868</v>
      </c>
      <c r="I2" s="1">
        <v>469</v>
      </c>
      <c r="J2" s="1">
        <v>0</v>
      </c>
    </row>
    <row r="3" spans="1:10">
      <c r="A3" s="1">
        <v>2</v>
      </c>
      <c r="B3" s="1" t="s">
        <v>54</v>
      </c>
      <c r="C3" s="1" t="s">
        <v>21</v>
      </c>
      <c r="D3" s="1">
        <v>0</v>
      </c>
      <c r="E3" s="1">
        <v>0</v>
      </c>
      <c r="F3" s="1">
        <v>0</v>
      </c>
      <c r="G3" s="1">
        <v>0</v>
      </c>
      <c r="H3" s="1">
        <v>50</v>
      </c>
      <c r="I3" s="1">
        <v>713</v>
      </c>
      <c r="J3" s="1">
        <v>48</v>
      </c>
    </row>
    <row r="4" spans="1:10">
      <c r="A4" s="1">
        <v>3</v>
      </c>
      <c r="B4" s="1" t="s">
        <v>54</v>
      </c>
      <c r="C4" s="1" t="s">
        <v>22</v>
      </c>
      <c r="D4" s="1">
        <v>0</v>
      </c>
      <c r="E4" s="1">
        <v>0</v>
      </c>
      <c r="F4" s="1">
        <v>0</v>
      </c>
      <c r="G4" s="1">
        <v>0</v>
      </c>
      <c r="H4" s="1">
        <v>100</v>
      </c>
      <c r="I4" s="1">
        <v>110</v>
      </c>
      <c r="J4" s="1">
        <v>0</v>
      </c>
    </row>
    <row r="5" spans="1:10">
      <c r="A5" s="1">
        <v>4</v>
      </c>
      <c r="B5" s="1" t="s">
        <v>54</v>
      </c>
      <c r="C5" s="1" t="s">
        <v>23</v>
      </c>
      <c r="D5" s="1">
        <v>273</v>
      </c>
      <c r="E5" s="1">
        <v>480</v>
      </c>
      <c r="F5" s="1">
        <v>0</v>
      </c>
      <c r="G5" s="1">
        <v>0</v>
      </c>
      <c r="H5" s="1">
        <v>0</v>
      </c>
      <c r="I5" s="1">
        <v>219</v>
      </c>
      <c r="J5" s="1">
        <v>0</v>
      </c>
    </row>
    <row r="6" spans="1:10">
      <c r="A6" s="1">
        <v>5</v>
      </c>
      <c r="B6" s="1" t="s">
        <v>54</v>
      </c>
      <c r="C6" s="4" t="s">
        <v>55</v>
      </c>
      <c r="D6" s="1">
        <v>0</v>
      </c>
      <c r="E6" s="1">
        <v>0</v>
      </c>
      <c r="F6" s="1">
        <v>1147</v>
      </c>
      <c r="G6" s="1">
        <v>1241</v>
      </c>
      <c r="H6" s="1">
        <v>833</v>
      </c>
      <c r="I6" s="1">
        <v>0</v>
      </c>
      <c r="J6" s="1">
        <v>0</v>
      </c>
    </row>
    <row r="7" spans="1:10">
      <c r="A7" s="1">
        <v>6</v>
      </c>
      <c r="B7" s="1" t="s">
        <v>54</v>
      </c>
      <c r="C7" s="4" t="s">
        <v>24</v>
      </c>
      <c r="D7" s="1">
        <v>0</v>
      </c>
      <c r="E7" s="1">
        <v>0</v>
      </c>
      <c r="F7" s="1">
        <v>2155</v>
      </c>
      <c r="G7" s="1">
        <v>717</v>
      </c>
      <c r="H7" s="1">
        <v>217</v>
      </c>
      <c r="I7" s="1">
        <v>0</v>
      </c>
      <c r="J7" s="1">
        <v>22</v>
      </c>
    </row>
    <row r="8" spans="1:10">
      <c r="A8" s="1">
        <v>7</v>
      </c>
      <c r="B8" s="1" t="s">
        <v>54</v>
      </c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257</v>
      </c>
      <c r="J8" s="1">
        <v>0</v>
      </c>
    </row>
    <row r="9" spans="1:10">
      <c r="A9" s="1">
        <v>8</v>
      </c>
      <c r="B9" s="1" t="s">
        <v>54</v>
      </c>
      <c r="C9" s="1" t="s">
        <v>26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3039</v>
      </c>
      <c r="J9" s="1">
        <v>25</v>
      </c>
    </row>
    <row r="10" spans="1:10">
      <c r="A10" s="1">
        <v>9</v>
      </c>
      <c r="B10" s="1" t="s">
        <v>54</v>
      </c>
      <c r="C10" s="1" t="s">
        <v>27</v>
      </c>
      <c r="D10" s="1">
        <v>0</v>
      </c>
      <c r="E10" s="1">
        <v>0</v>
      </c>
      <c r="F10" s="1">
        <v>2860</v>
      </c>
      <c r="G10" s="1">
        <v>0</v>
      </c>
      <c r="H10" s="1">
        <v>0</v>
      </c>
      <c r="I10" s="1">
        <v>169</v>
      </c>
      <c r="J10" s="1">
        <v>71</v>
      </c>
    </row>
    <row r="11" spans="1:10">
      <c r="A11" s="1">
        <v>10</v>
      </c>
      <c r="B11" s="1" t="s">
        <v>54</v>
      </c>
      <c r="C11" s="4" t="s">
        <v>28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10">
      <c r="A12" s="1">
        <v>11</v>
      </c>
      <c r="B12" s="1" t="s">
        <v>54</v>
      </c>
      <c r="C12" s="4" t="s">
        <v>29</v>
      </c>
      <c r="D12" s="1">
        <v>970</v>
      </c>
      <c r="E12" s="1">
        <v>86</v>
      </c>
      <c r="F12" s="1">
        <v>0</v>
      </c>
      <c r="G12" s="1">
        <v>285</v>
      </c>
      <c r="H12" s="1">
        <v>0</v>
      </c>
      <c r="I12" s="1">
        <v>46</v>
      </c>
      <c r="J12" s="1">
        <v>124</v>
      </c>
    </row>
    <row r="13" spans="1:10">
      <c r="A13" s="1">
        <v>12</v>
      </c>
      <c r="B13" s="1" t="s">
        <v>54</v>
      </c>
      <c r="C13" s="4" t="s">
        <v>30</v>
      </c>
      <c r="D13" s="1">
        <v>0</v>
      </c>
      <c r="E13" s="1">
        <v>0</v>
      </c>
      <c r="F13" s="1">
        <v>96</v>
      </c>
      <c r="G13" s="1">
        <v>165</v>
      </c>
      <c r="H13" s="1">
        <v>0</v>
      </c>
      <c r="I13" s="1">
        <v>0</v>
      </c>
      <c r="J13" s="1">
        <v>0</v>
      </c>
    </row>
    <row r="14" spans="1:10">
      <c r="A14" s="1">
        <v>13</v>
      </c>
      <c r="B14" s="1" t="s">
        <v>54</v>
      </c>
      <c r="C14" s="4" t="s">
        <v>31</v>
      </c>
      <c r="D14" s="1" t="s">
        <v>56</v>
      </c>
      <c r="E14" s="1" t="s">
        <v>56</v>
      </c>
      <c r="F14" s="1" t="s">
        <v>56</v>
      </c>
      <c r="G14" s="1">
        <v>0</v>
      </c>
      <c r="H14" s="1">
        <v>26</v>
      </c>
      <c r="I14" s="1">
        <v>14</v>
      </c>
      <c r="J14" s="1">
        <v>166</v>
      </c>
    </row>
    <row r="15" spans="1:10">
      <c r="A15" s="1">
        <v>14</v>
      </c>
      <c r="B15" s="1" t="s">
        <v>54</v>
      </c>
      <c r="C15" s="1" t="s">
        <v>32</v>
      </c>
      <c r="D15" s="1" t="s">
        <v>56</v>
      </c>
      <c r="E15" s="1" t="s">
        <v>56</v>
      </c>
      <c r="F15" s="1" t="s">
        <v>56</v>
      </c>
      <c r="G15" s="1">
        <v>0</v>
      </c>
      <c r="H15" s="1">
        <v>0</v>
      </c>
      <c r="I15" s="1">
        <v>300</v>
      </c>
      <c r="J15" s="1">
        <v>138</v>
      </c>
    </row>
    <row r="16" spans="1:10">
      <c r="A16" s="1">
        <v>15</v>
      </c>
      <c r="B16" s="1" t="s">
        <v>54</v>
      </c>
      <c r="C16" s="4" t="s">
        <v>33</v>
      </c>
      <c r="D16" s="1" t="s">
        <v>56</v>
      </c>
      <c r="E16" s="1" t="s">
        <v>56</v>
      </c>
      <c r="F16" s="1" t="s">
        <v>56</v>
      </c>
      <c r="G16" s="1">
        <v>0</v>
      </c>
      <c r="H16" s="1">
        <v>26</v>
      </c>
      <c r="I16" s="1">
        <v>53</v>
      </c>
      <c r="J16" s="1">
        <v>106</v>
      </c>
    </row>
    <row r="17" spans="1:10">
      <c r="A17" s="1">
        <v>16</v>
      </c>
      <c r="B17" s="1" t="s">
        <v>54</v>
      </c>
      <c r="C17" s="4" t="s">
        <v>34</v>
      </c>
      <c r="D17" s="1">
        <v>0</v>
      </c>
      <c r="E17" s="1">
        <v>791</v>
      </c>
      <c r="F17" s="1">
        <v>2400</v>
      </c>
      <c r="G17" s="1">
        <v>0</v>
      </c>
      <c r="H17" s="1">
        <v>0</v>
      </c>
      <c r="I17" s="1">
        <v>61</v>
      </c>
      <c r="J17" s="1">
        <v>0</v>
      </c>
    </row>
    <row r="18" spans="1:10">
      <c r="A18" s="1">
        <v>17</v>
      </c>
      <c r="B18" s="1" t="s">
        <v>54</v>
      </c>
      <c r="C18" s="1" t="s">
        <v>35</v>
      </c>
      <c r="D18" s="1">
        <v>0</v>
      </c>
      <c r="E18" s="1">
        <v>0</v>
      </c>
      <c r="F18" s="1">
        <v>3120</v>
      </c>
      <c r="G18" s="1">
        <v>0</v>
      </c>
      <c r="H18" s="1">
        <v>0</v>
      </c>
      <c r="I18" s="1">
        <v>187</v>
      </c>
      <c r="J18" s="1">
        <v>0</v>
      </c>
    </row>
    <row r="19" spans="1:10">
      <c r="A19" s="1">
        <v>18</v>
      </c>
      <c r="B19" s="1" t="s">
        <v>54</v>
      </c>
      <c r="C19" s="4" t="s">
        <v>57</v>
      </c>
      <c r="D19" s="1">
        <v>689</v>
      </c>
      <c r="E19" s="1">
        <v>371</v>
      </c>
      <c r="F19" s="1">
        <v>692</v>
      </c>
      <c r="G19" s="1">
        <v>0</v>
      </c>
      <c r="H19" s="1">
        <v>0</v>
      </c>
      <c r="I19" s="1">
        <v>0</v>
      </c>
      <c r="J19" s="1">
        <v>28</v>
      </c>
    </row>
    <row r="20" spans="1:10">
      <c r="A20" s="1">
        <v>19</v>
      </c>
      <c r="B20" s="1" t="s">
        <v>54</v>
      </c>
      <c r="C20" s="1" t="s">
        <v>36</v>
      </c>
      <c r="D20" s="1">
        <v>0</v>
      </c>
      <c r="E20" s="1">
        <v>0</v>
      </c>
      <c r="F20" s="1">
        <v>2731</v>
      </c>
      <c r="G20" s="1">
        <v>0</v>
      </c>
      <c r="H20" s="1">
        <v>0</v>
      </c>
      <c r="I20" s="1">
        <v>276</v>
      </c>
      <c r="J20" s="1">
        <v>81</v>
      </c>
    </row>
    <row r="21" spans="1:10">
      <c r="A21" s="1">
        <v>20</v>
      </c>
      <c r="B21" s="1" t="s">
        <v>54</v>
      </c>
      <c r="C21" s="1" t="s">
        <v>37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3301</v>
      </c>
      <c r="J21" s="1">
        <v>159</v>
      </c>
    </row>
    <row r="22" spans="1:10">
      <c r="A22" s="1">
        <v>21</v>
      </c>
      <c r="B22" s="1" t="s">
        <v>54</v>
      </c>
      <c r="C22" s="1" t="s">
        <v>38</v>
      </c>
      <c r="D22" s="1">
        <v>0</v>
      </c>
      <c r="E22" s="1">
        <v>0</v>
      </c>
      <c r="F22" s="1">
        <v>2700</v>
      </c>
      <c r="G22" s="1">
        <v>0</v>
      </c>
      <c r="H22" s="1">
        <v>0</v>
      </c>
      <c r="I22" s="1">
        <v>439</v>
      </c>
      <c r="J22" s="1">
        <v>37</v>
      </c>
    </row>
    <row r="23" spans="1:10">
      <c r="A23" s="1">
        <v>22</v>
      </c>
      <c r="B23" s="1" t="s">
        <v>54</v>
      </c>
      <c r="C23" s="4" t="s">
        <v>39</v>
      </c>
      <c r="D23" s="1">
        <v>50</v>
      </c>
      <c r="E23" s="1">
        <v>94</v>
      </c>
      <c r="F23" s="1">
        <v>300</v>
      </c>
      <c r="G23" s="1">
        <v>235</v>
      </c>
      <c r="H23" s="1">
        <v>0</v>
      </c>
      <c r="I23" s="1">
        <v>77</v>
      </c>
      <c r="J23" s="1">
        <v>145</v>
      </c>
    </row>
    <row r="24" spans="1:10">
      <c r="A24" s="1">
        <v>23</v>
      </c>
      <c r="B24" s="1" t="s">
        <v>58</v>
      </c>
      <c r="C24" s="1" t="s">
        <v>43</v>
      </c>
      <c r="D24" s="1">
        <v>689</v>
      </c>
      <c r="E24" s="1">
        <v>371</v>
      </c>
      <c r="F24" s="1">
        <v>692</v>
      </c>
      <c r="G24" s="1" t="s">
        <v>56</v>
      </c>
      <c r="H24" s="1" t="s">
        <v>56</v>
      </c>
      <c r="I24" s="1">
        <v>0</v>
      </c>
      <c r="J24" s="1">
        <v>0</v>
      </c>
    </row>
  </sheetData>
  <conditionalFormatting sqref="I2:I23">
    <cfRule type="cellIs" dxfId="0" priority="1" operator="lessThan">
      <formula>110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生产计划表</vt:lpstr>
      <vt:lpstr>MES导出数据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清律</cp:lastModifiedBy>
  <dcterms:created xsi:type="dcterms:W3CDTF">2006-09-16T00:00:00Z</dcterms:created>
  <dcterms:modified xsi:type="dcterms:W3CDTF">2024-02-23T06:19:54Z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CBCF347C444A460EB4CA800D8C51B79E_12</vt:lpwstr>
  </property>
  <property fmtid="{D5CDD505-2E9C-101B-9397-08002B2CF9AE}" pid="3" name="KSOProductBuildVer">
    <vt:lpwstr>2052-12.1.0.16250</vt:lpwstr>
  </property>
</Properties>
</file>