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845" windowHeight="12375"/>
  </bookViews>
  <sheets>
    <sheet name="未名潮管理工具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<sst xmlns="http://schemas.openxmlformats.org/spreadsheetml/2006/main" count="60" uniqueCount="33">
  <si>
    <t xml:space="preserve">         仓储物流管理工具——物品出入库管理</t>
  </si>
  <si>
    <t>产品出入库日报表（含明细、自动显示库存状态、适合固定成本价产品）</t>
  </si>
  <si>
    <t>今天是</t>
  </si>
  <si>
    <t>说明：本工具特点是：记录每日出入库数据明细，包括自产、采购、销售、赠品、领用、调拨等数据明细；自动显示每日库存状态：低于最低库存为“及时补货”，高于最高库存为“存货太多”，其余则为正常状态。表格中金额、累计出入库及本日结存为自动计算。注：本工具适合对固定成本价、使用相对频繁的产品进行汇总、统计。</t>
  </si>
  <si>
    <r>
      <rPr>
        <sz val="11"/>
        <rFont val="微软雅黑"/>
        <charset val="134"/>
      </rPr>
      <t>单位：</t>
    </r>
    <r>
      <rPr>
        <u/>
        <sz val="11"/>
        <rFont val="微软雅黑"/>
        <charset val="134"/>
      </rPr>
      <t xml:space="preserve">                                                             </t>
    </r>
    <r>
      <rPr>
        <sz val="11"/>
        <rFont val="微软雅黑"/>
        <charset val="134"/>
      </rPr>
      <t xml:space="preserve"> 仓管负责人：</t>
    </r>
    <r>
      <rPr>
        <u/>
        <sz val="11"/>
        <rFont val="微软雅黑"/>
        <charset val="134"/>
      </rPr>
      <t xml:space="preserve">                                                 </t>
    </r>
    <r>
      <rPr>
        <sz val="11"/>
        <rFont val="微软雅黑"/>
        <charset val="134"/>
      </rPr>
      <t xml:space="preserve">   制表人：</t>
    </r>
    <r>
      <rPr>
        <u/>
        <sz val="11"/>
        <rFont val="微软雅黑"/>
        <charset val="134"/>
      </rPr>
      <t xml:space="preserve">                                                      </t>
    </r>
    <r>
      <rPr>
        <sz val="11"/>
        <color rgb="FFFF0000"/>
        <rFont val="微软雅黑"/>
        <charset val="134"/>
      </rPr>
      <t xml:space="preserve">                 文件编号N</t>
    </r>
    <r>
      <rPr>
        <u/>
        <sz val="11"/>
        <color rgb="FFFF0000"/>
        <rFont val="微软雅黑"/>
        <charset val="134"/>
      </rPr>
      <t>o</t>
    </r>
    <r>
      <rPr>
        <sz val="11"/>
        <color rgb="FFFF0000"/>
        <rFont val="微软雅黑"/>
        <charset val="134"/>
      </rPr>
      <t>：</t>
    </r>
  </si>
  <si>
    <t>编号</t>
  </si>
  <si>
    <t>品名</t>
  </si>
  <si>
    <t>规格</t>
  </si>
  <si>
    <t>单位</t>
  </si>
  <si>
    <t>单价</t>
  </si>
  <si>
    <t>最低库存量</t>
  </si>
  <si>
    <t>最高库存量</t>
  </si>
  <si>
    <t>昨日结存</t>
  </si>
  <si>
    <t>本日入库</t>
  </si>
  <si>
    <t>本日出库</t>
  </si>
  <si>
    <t>本日报废</t>
  </si>
  <si>
    <t>本日结存</t>
  </si>
  <si>
    <t>数量</t>
  </si>
  <si>
    <t>金额</t>
  </si>
  <si>
    <t>自产数量</t>
  </si>
  <si>
    <t>采购数量</t>
  </si>
  <si>
    <t>累计入库</t>
  </si>
  <si>
    <t>销售数量</t>
  </si>
  <si>
    <t>赠品数量</t>
  </si>
  <si>
    <t>内部领用</t>
  </si>
  <si>
    <t>调拨数量</t>
  </si>
  <si>
    <t>累计出库</t>
  </si>
  <si>
    <t>库存状态</t>
  </si>
  <si>
    <t>无</t>
  </si>
  <si>
    <t>合计</t>
  </si>
  <si>
    <t>核准人：                                           审批人：                                                 制表人：</t>
  </si>
  <si>
    <t>版权所有：                                                                  北京未名潮管理顾问有限公司</t>
  </si>
  <si>
    <t>版权所有：北京未名潮管理顾问有限公司。若有任何疑问，请发送邮件至12642@126.com,或QQ191915585，感谢您选择我们的产品！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</si>
</sst>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4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8"/>
      <color theme="0" tint="-0.5"/>
      <name val="微软雅黑"/>
      <charset val="134"/>
    </font>
    <font>
      <sz val="12"/>
      <color theme="1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楷体_GB2312"/>
      <charset val="134"/>
    </font>
    <font>
      <sz val="10"/>
      <color theme="0" tint="-0.5"/>
      <name val="宋体"/>
      <charset val="134"/>
    </font>
    <font>
      <b/>
      <sz val="10"/>
      <name val="微软雅黑"/>
      <charset val="134"/>
    </font>
    <font>
      <sz val="9"/>
      <name val="宋体"/>
      <charset val="134"/>
    </font>
    <font>
      <b/>
      <sz val="12"/>
      <color theme="9" tint="-0.5"/>
      <name val="微软雅黑"/>
      <charset val="134"/>
    </font>
    <font>
      <b/>
      <sz val="18"/>
      <color theme="9" tint="-0.25"/>
      <name val="微软雅黑"/>
      <charset val="134"/>
    </font>
    <font>
      <sz val="11"/>
      <color theme="0"/>
      <name val="微软雅黑"/>
      <charset val="134"/>
    </font>
    <font>
      <b/>
      <sz val="11"/>
      <color theme="1"/>
      <name val="微软雅黑"/>
      <charset val="134"/>
    </font>
    <font>
      <b/>
      <sz val="9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u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FF0000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B0A67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Down="1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 style="thin">
        <color theme="0" tint="-0.15"/>
      </diagonal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17" applyNumberFormat="0" applyAlignment="0" applyProtection="0">
      <alignment vertical="center"/>
    </xf>
    <xf numFmtId="0" fontId="29" fillId="12" borderId="18" applyNumberFormat="0" applyAlignment="0" applyProtection="0">
      <alignment vertical="center"/>
    </xf>
    <xf numFmtId="0" fontId="30" fillId="12" borderId="17" applyNumberFormat="0" applyAlignment="0" applyProtection="0">
      <alignment vertical="center"/>
    </xf>
    <xf numFmtId="0" fontId="31" fillId="13" borderId="19" applyNumberForma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9" fillId="0" borderId="0"/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7" fontId="2" fillId="0" borderId="0" xfId="0" applyNumberFormat="1" applyFont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6" fillId="4" borderId="0" xfId="0" applyFont="1" applyFill="1" applyBorder="1" applyAlignment="1"/>
    <xf numFmtId="7" fontId="6" fillId="4" borderId="0" xfId="0" applyNumberFormat="1" applyFont="1" applyFill="1" applyBorder="1" applyAlignment="1"/>
    <xf numFmtId="0" fontId="7" fillId="5" borderId="1" xfId="0" applyFont="1" applyFill="1" applyBorder="1" applyAlignment="1">
      <alignment horizontal="center" vertical="center"/>
    </xf>
    <xf numFmtId="0" fontId="7" fillId="5" borderId="1" xfId="49" applyFont="1" applyFill="1" applyBorder="1" applyAlignment="1">
      <alignment horizontal="center" vertical="center" wrapText="1"/>
    </xf>
    <xf numFmtId="7" fontId="7" fillId="5" borderId="1" xfId="0" applyNumberFormat="1" applyFont="1" applyFill="1" applyBorder="1" applyAlignment="1">
      <alignment horizontal="center" vertical="center"/>
    </xf>
    <xf numFmtId="7" fontId="7" fillId="5" borderId="2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7" fontId="7" fillId="5" borderId="3" xfId="0" applyNumberFormat="1" applyFont="1" applyFill="1" applyBorder="1" applyAlignment="1">
      <alignment horizontal="center" vertical="center" wrapText="1"/>
    </xf>
    <xf numFmtId="0" fontId="7" fillId="5" borderId="3" xfId="49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49" applyFont="1" applyFill="1" applyBorder="1" applyAlignment="1">
      <alignment horizontal="center" vertical="center" wrapText="1"/>
    </xf>
    <xf numFmtId="0" fontId="8" fillId="6" borderId="1" xfId="0" applyFont="1" applyFill="1" applyBorder="1">
      <alignment vertical="center"/>
    </xf>
    <xf numFmtId="7" fontId="8" fillId="6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>
      <alignment vertical="center"/>
    </xf>
    <xf numFmtId="7" fontId="8" fillId="7" borderId="1" xfId="0" applyNumberFormat="1" applyFont="1" applyFill="1" applyBorder="1" applyAlignment="1">
      <alignment horizontal="center" vertical="center"/>
    </xf>
    <xf numFmtId="0" fontId="9" fillId="7" borderId="1" xfId="49" applyFont="1" applyFill="1" applyBorder="1" applyAlignment="1">
      <alignment horizontal="center" vertical="center" wrapText="1"/>
    </xf>
    <xf numFmtId="49" fontId="10" fillId="8" borderId="4" xfId="0" applyNumberFormat="1" applyFont="1" applyFill="1" applyBorder="1" applyAlignment="1">
      <alignment horizontal="center" vertical="center"/>
    </xf>
    <xf numFmtId="49" fontId="10" fillId="8" borderId="5" xfId="0" applyNumberFormat="1" applyFont="1" applyFill="1" applyBorder="1" applyAlignment="1">
      <alignment horizontal="center" vertical="center"/>
    </xf>
    <xf numFmtId="49" fontId="10" fillId="8" borderId="6" xfId="0" applyNumberFormat="1" applyFont="1" applyFill="1" applyBorder="1" applyAlignment="1">
      <alignment horizontal="center" vertical="center"/>
    </xf>
    <xf numFmtId="0" fontId="10" fillId="8" borderId="7" xfId="0" applyNumberFormat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left" vertical="center"/>
    </xf>
    <xf numFmtId="0" fontId="12" fillId="0" borderId="0" xfId="0" applyFont="1" applyFill="1" applyAlignment="1"/>
    <xf numFmtId="7" fontId="7" fillId="5" borderId="1" xfId="0" applyNumberFormat="1" applyFont="1" applyFill="1" applyBorder="1" applyAlignment="1">
      <alignment vertical="center"/>
    </xf>
    <xf numFmtId="0" fontId="7" fillId="5" borderId="9" xfId="49" applyFont="1" applyFill="1" applyBorder="1" applyAlignment="1">
      <alignment horizontal="center" vertical="center" wrapText="1"/>
    </xf>
    <xf numFmtId="0" fontId="7" fillId="5" borderId="10" xfId="49" applyFont="1" applyFill="1" applyBorder="1" applyAlignment="1">
      <alignment horizontal="center" vertical="center" wrapText="1"/>
    </xf>
    <xf numFmtId="7" fontId="7" fillId="5" borderId="3" xfId="0" applyNumberFormat="1" applyFont="1" applyFill="1" applyBorder="1" applyAlignment="1">
      <alignment horizontal="center" vertical="center"/>
    </xf>
    <xf numFmtId="0" fontId="13" fillId="6" borderId="1" xfId="49" applyFont="1" applyFill="1" applyBorder="1" applyAlignment="1">
      <alignment horizontal="center" vertical="center" wrapText="1"/>
    </xf>
    <xf numFmtId="0" fontId="13" fillId="7" borderId="1" xfId="49" applyFont="1" applyFill="1" applyBorder="1" applyAlignment="1">
      <alignment horizontal="center" vertical="center" wrapText="1"/>
    </xf>
    <xf numFmtId="7" fontId="10" fillId="8" borderId="8" xfId="0" applyNumberFormat="1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14" fillId="0" borderId="0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7" fontId="7" fillId="5" borderId="2" xfId="0" applyNumberFormat="1" applyFont="1" applyFill="1" applyBorder="1" applyAlignment="1">
      <alignment horizontal="center" vertical="center"/>
    </xf>
    <xf numFmtId="0" fontId="13" fillId="6" borderId="3" xfId="49" applyFont="1" applyFill="1" applyBorder="1" applyAlignment="1">
      <alignment horizontal="center" vertical="center" wrapText="1"/>
    </xf>
    <xf numFmtId="7" fontId="10" fillId="6" borderId="13" xfId="0" applyNumberFormat="1" applyFont="1" applyFill="1" applyBorder="1" applyAlignment="1">
      <alignment horizontal="center" vertical="center"/>
    </xf>
    <xf numFmtId="0" fontId="17" fillId="0" borderId="8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7" fontId="10" fillId="7" borderId="9" xfId="0" applyNumberFormat="1" applyFont="1" applyFill="1" applyBorder="1" applyAlignment="1">
      <alignment horizontal="center" vertical="center"/>
    </xf>
    <xf numFmtId="7" fontId="10" fillId="8" borderId="4" xfId="0" applyNumberFormat="1" applyFont="1" applyFill="1" applyBorder="1" applyAlignment="1">
      <alignment horizontal="center" vertical="center"/>
    </xf>
    <xf numFmtId="0" fontId="18" fillId="8" borderId="7" xfId="0" applyNumberFormat="1" applyFont="1" applyFill="1" applyBorder="1" applyAlignment="1">
      <alignment horizontal="center" vertical="center"/>
    </xf>
    <xf numFmtId="7" fontId="19" fillId="0" borderId="0" xfId="0" applyNumberFormat="1" applyFont="1" applyBorder="1" applyAlignment="1" applyProtection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</cellStyles>
  <dxfs count="3">
    <dxf>
      <font>
        <b val="1"/>
        <i val="0"/>
      </font>
      <fill>
        <patternFill patternType="solid">
          <bgColor rgb="FFC00000"/>
        </patternFill>
      </fill>
    </dxf>
    <dxf>
      <font>
        <b val="1"/>
        <i val="0"/>
        <color theme="0"/>
      </font>
      <fill>
        <patternFill patternType="solid">
          <bgColor theme="9" tint="-0.25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</dxfs>
  <tableStyles count="0" defaultTableStyle="TableStyleMedium9"/>
  <colors>
    <mruColors>
      <color rgb="00958A55"/>
      <color rgb="00BAB186"/>
      <color rgb="00B0A67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0</xdr:row>
      <xdr:rowOff>57150</xdr:rowOff>
    </xdr:from>
    <xdr:to>
      <xdr:col>0</xdr:col>
      <xdr:colOff>542925</xdr:colOff>
      <xdr:row>0</xdr:row>
      <xdr:rowOff>502584</xdr:rowOff>
    </xdr:to>
    <xdr:pic>
      <xdr:nvPicPr>
        <xdr:cNvPr id="3" name="图片 1" descr="d:\我的文档\桌面\80294.png"/>
        <xdr:cNvPicPr>
          <a:picLocks noChangeAspect="1" noChangeArrowheads="1"/>
        </xdr:cNvPicPr>
      </xdr:nvPicPr>
      <xdr:blipFill>
        <a:blip r:embed="rId1">
          <a:grayscl/>
        </a:blip>
        <a:srcRect/>
        <a:stretch>
          <a:fillRect/>
        </a:stretch>
      </xdr:blipFill>
      <xdr:spPr>
        <a:xfrm>
          <a:off x="95250" y="57150"/>
          <a:ext cx="447675" cy="4451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389890</xdr:colOff>
      <xdr:row>33</xdr:row>
      <xdr:rowOff>66675</xdr:rowOff>
    </xdr:from>
    <xdr:to>
      <xdr:col>18</xdr:col>
      <xdr:colOff>625475</xdr:colOff>
      <xdr:row>33</xdr:row>
      <xdr:rowOff>654685</xdr:rowOff>
    </xdr:to>
    <xdr:pic>
      <xdr:nvPicPr>
        <xdr:cNvPr id="4" name="图片 1" descr="未名潮LOGO横专业楷体红色WEB"/>
        <xdr:cNvPicPr>
          <a:picLocks noChangeAspect="1" noChangeArrowheads="1"/>
        </xdr:cNvPicPr>
      </xdr:nvPicPr>
      <xdr:blipFill>
        <a:blip r:embed="rId2"/>
        <a:srcRect l="3857" t="18405" r="3857" b="17792"/>
        <a:stretch>
          <a:fillRect/>
        </a:stretch>
      </xdr:blipFill>
      <xdr:spPr>
        <a:xfrm>
          <a:off x="10848340" y="11036300"/>
          <a:ext cx="1683385" cy="5880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35"/>
  <sheetViews>
    <sheetView showGridLines="0" tabSelected="1" workbookViewId="0">
      <selection activeCell="B7" sqref="B7:B31"/>
    </sheetView>
  </sheetViews>
  <sheetFormatPr defaultColWidth="9" defaultRowHeight="13.5"/>
  <cols>
    <col min="1" max="1" width="9.875" customWidth="1"/>
    <col min="2" max="2" width="12.5" style="2" customWidth="1"/>
    <col min="3" max="3" width="8" customWidth="1"/>
    <col min="4" max="4" width="6.125" customWidth="1"/>
    <col min="5" max="7" width="7" style="3" customWidth="1"/>
    <col min="8" max="8" width="7.875" customWidth="1"/>
    <col min="9" max="9" width="10.375" style="4" customWidth="1"/>
    <col min="10" max="10" width="8.875" style="4" customWidth="1"/>
    <col min="11" max="11" width="8.5" customWidth="1"/>
    <col min="12" max="12" width="9.125" style="5" customWidth="1"/>
    <col min="13" max="13" width="8.875" customWidth="1"/>
    <col min="14" max="14" width="8.625" customWidth="1"/>
    <col min="15" max="16" width="8.75" customWidth="1"/>
    <col min="17" max="17" width="9.375" style="6" customWidth="1"/>
    <col min="18" max="18" width="9.625" customWidth="1"/>
    <col min="19" max="19" width="9.375" style="5" customWidth="1"/>
    <col min="20" max="20" width="11.125" style="6" customWidth="1"/>
  </cols>
  <sheetData>
    <row r="1" ht="45" customHeight="1" spans="1:2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ht="32.25" customHeight="1" spans="1:21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42" t="s">
        <v>2</v>
      </c>
      <c r="S2" s="43">
        <f ca="1">TODAY()</f>
        <v>45345</v>
      </c>
      <c r="T2" s="43"/>
      <c r="U2" s="43"/>
    </row>
    <row r="3" ht="41" customHeight="1" spans="1:21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27" customHeight="1" spans="1:21">
      <c r="A4" s="10" t="s">
        <v>4</v>
      </c>
      <c r="B4" s="10"/>
      <c r="C4" s="10"/>
      <c r="D4" s="10"/>
      <c r="E4" s="11"/>
      <c r="F4" s="11"/>
      <c r="G4" s="11"/>
      <c r="H4" s="10"/>
      <c r="I4" s="11"/>
      <c r="J4" s="11"/>
      <c r="K4" s="10"/>
      <c r="L4" s="10"/>
      <c r="M4" s="10"/>
      <c r="N4" s="10"/>
      <c r="O4" s="10"/>
      <c r="P4" s="10"/>
      <c r="Q4" s="11"/>
      <c r="R4" s="10"/>
      <c r="S4" s="10"/>
      <c r="T4" s="11"/>
      <c r="U4" s="44"/>
    </row>
    <row r="5" s="1" customFormat="1" ht="24.75" customHeight="1" spans="1:24">
      <c r="A5" s="12" t="s">
        <v>5</v>
      </c>
      <c r="B5" s="13" t="s">
        <v>6</v>
      </c>
      <c r="C5" s="12" t="s">
        <v>7</v>
      </c>
      <c r="D5" s="12" t="s">
        <v>8</v>
      </c>
      <c r="E5" s="14" t="s">
        <v>9</v>
      </c>
      <c r="F5" s="15" t="s">
        <v>10</v>
      </c>
      <c r="G5" s="15" t="s">
        <v>11</v>
      </c>
      <c r="H5" s="13" t="s">
        <v>12</v>
      </c>
      <c r="I5" s="33"/>
      <c r="J5" s="34" t="s">
        <v>13</v>
      </c>
      <c r="K5" s="35"/>
      <c r="L5" s="35"/>
      <c r="M5" s="13" t="s">
        <v>14</v>
      </c>
      <c r="N5" s="13"/>
      <c r="O5" s="13"/>
      <c r="P5" s="13"/>
      <c r="Q5" s="33"/>
      <c r="R5" s="12" t="s">
        <v>15</v>
      </c>
      <c r="S5" s="13" t="s">
        <v>16</v>
      </c>
      <c r="T5" s="13"/>
      <c r="U5" s="13"/>
      <c r="V5" s="45"/>
      <c r="W5" s="46"/>
      <c r="X5" s="46"/>
    </row>
    <row r="6" ht="24.75" customHeight="1" spans="1:21">
      <c r="A6" s="12"/>
      <c r="B6" s="16"/>
      <c r="C6" s="12"/>
      <c r="D6" s="12"/>
      <c r="E6" s="14"/>
      <c r="F6" s="17"/>
      <c r="G6" s="17"/>
      <c r="H6" s="18" t="s">
        <v>17</v>
      </c>
      <c r="I6" s="36" t="s">
        <v>18</v>
      </c>
      <c r="J6" s="13" t="s">
        <v>19</v>
      </c>
      <c r="K6" s="13" t="s">
        <v>20</v>
      </c>
      <c r="L6" s="13" t="s">
        <v>21</v>
      </c>
      <c r="M6" s="13" t="s">
        <v>22</v>
      </c>
      <c r="N6" s="13" t="s">
        <v>23</v>
      </c>
      <c r="O6" s="13" t="s">
        <v>24</v>
      </c>
      <c r="P6" s="13" t="s">
        <v>25</v>
      </c>
      <c r="Q6" s="14" t="s">
        <v>26</v>
      </c>
      <c r="R6" s="13" t="s">
        <v>17</v>
      </c>
      <c r="S6" s="13" t="s">
        <v>17</v>
      </c>
      <c r="T6" s="14" t="s">
        <v>18</v>
      </c>
      <c r="U6" s="47" t="s">
        <v>27</v>
      </c>
    </row>
    <row r="7" ht="24.75" customHeight="1" spans="1:21">
      <c r="A7" s="19">
        <v>1</v>
      </c>
      <c r="B7" s="20" t="s">
        <v>28</v>
      </c>
      <c r="C7" s="21">
        <v>0.1</v>
      </c>
      <c r="D7" s="21"/>
      <c r="E7" s="22">
        <v>18</v>
      </c>
      <c r="F7" s="20">
        <v>100</v>
      </c>
      <c r="G7" s="20">
        <v>500</v>
      </c>
      <c r="H7" s="20">
        <v>400</v>
      </c>
      <c r="I7" s="22">
        <f>H7*E7</f>
        <v>7200</v>
      </c>
      <c r="J7" s="20">
        <v>50</v>
      </c>
      <c r="K7" s="20">
        <v>150</v>
      </c>
      <c r="L7" s="37">
        <f>SUM(J7:K7)</f>
        <v>200</v>
      </c>
      <c r="M7" s="20">
        <v>380</v>
      </c>
      <c r="N7" s="20">
        <v>50</v>
      </c>
      <c r="O7" s="20">
        <v>40</v>
      </c>
      <c r="P7" s="20">
        <v>100</v>
      </c>
      <c r="Q7" s="37">
        <f>SUM(M7:P7)</f>
        <v>570</v>
      </c>
      <c r="R7" s="19">
        <v>20</v>
      </c>
      <c r="S7" s="48">
        <f>L7-Q7+H7-R7</f>
        <v>10</v>
      </c>
      <c r="T7" s="49">
        <f>S7*E7</f>
        <v>180</v>
      </c>
      <c r="U7" s="50" t="str">
        <f>IF((S7&lt;F7),"及时补货",IF(S7&gt;G7,"存货太多","正常"))</f>
        <v>及时补货</v>
      </c>
    </row>
    <row r="8" ht="24.75" customHeight="1" spans="1:21">
      <c r="A8" s="19">
        <v>2</v>
      </c>
      <c r="B8" s="20" t="s">
        <v>28</v>
      </c>
      <c r="C8" s="21">
        <v>1.1</v>
      </c>
      <c r="D8" s="23"/>
      <c r="E8" s="24">
        <v>20</v>
      </c>
      <c r="F8" s="25">
        <v>101</v>
      </c>
      <c r="G8" s="25">
        <v>501</v>
      </c>
      <c r="H8" s="25">
        <v>600</v>
      </c>
      <c r="I8" s="24">
        <f t="shared" ref="I8:I31" si="0">H8*E8</f>
        <v>12000</v>
      </c>
      <c r="J8" s="25">
        <v>51</v>
      </c>
      <c r="K8" s="25">
        <v>151</v>
      </c>
      <c r="L8" s="38">
        <f t="shared" ref="L8:L20" si="1">SUM(J8:K8)</f>
        <v>202</v>
      </c>
      <c r="M8" s="25">
        <v>381</v>
      </c>
      <c r="N8" s="25">
        <v>51</v>
      </c>
      <c r="O8" s="25">
        <v>41</v>
      </c>
      <c r="P8" s="25">
        <v>101</v>
      </c>
      <c r="Q8" s="38">
        <f t="shared" ref="Q8:Q20" si="2">SUM(M8:P8)</f>
        <v>574</v>
      </c>
      <c r="R8" s="51">
        <v>21</v>
      </c>
      <c r="S8" s="38">
        <f t="shared" ref="S8:S20" si="3">L8-Q8+H8-R8</f>
        <v>207</v>
      </c>
      <c r="T8" s="52">
        <f t="shared" ref="T8:T20" si="4">S8*E8</f>
        <v>4140</v>
      </c>
      <c r="U8" s="50" t="str">
        <f t="shared" ref="U8:U31" si="5">IF((S8&lt;F8),"及时补货",IF(S8&gt;G8,"存货太多","正常"))</f>
        <v>正常</v>
      </c>
    </row>
    <row r="9" ht="24.75" customHeight="1" spans="1:21">
      <c r="A9" s="19">
        <v>3</v>
      </c>
      <c r="B9" s="20" t="s">
        <v>28</v>
      </c>
      <c r="C9" s="21">
        <v>2.1</v>
      </c>
      <c r="D9" s="21"/>
      <c r="E9" s="24">
        <v>21</v>
      </c>
      <c r="F9" s="20">
        <v>102</v>
      </c>
      <c r="G9" s="20">
        <v>502</v>
      </c>
      <c r="H9" s="20">
        <v>800</v>
      </c>
      <c r="I9" s="22">
        <f t="shared" si="0"/>
        <v>16800</v>
      </c>
      <c r="J9" s="20">
        <v>52</v>
      </c>
      <c r="K9" s="20">
        <v>152</v>
      </c>
      <c r="L9" s="37">
        <f t="shared" si="1"/>
        <v>204</v>
      </c>
      <c r="M9" s="20">
        <v>382</v>
      </c>
      <c r="N9" s="20">
        <v>52</v>
      </c>
      <c r="O9" s="20">
        <v>42</v>
      </c>
      <c r="P9" s="20">
        <v>102</v>
      </c>
      <c r="Q9" s="37">
        <f t="shared" si="2"/>
        <v>578</v>
      </c>
      <c r="R9" s="19">
        <v>22</v>
      </c>
      <c r="S9" s="48">
        <f t="shared" si="3"/>
        <v>404</v>
      </c>
      <c r="T9" s="49">
        <f t="shared" si="4"/>
        <v>8484</v>
      </c>
      <c r="U9" s="50" t="str">
        <f t="shared" si="5"/>
        <v>正常</v>
      </c>
    </row>
    <row r="10" ht="24.75" customHeight="1" spans="1:21">
      <c r="A10" s="19">
        <v>4</v>
      </c>
      <c r="B10" s="20" t="s">
        <v>28</v>
      </c>
      <c r="C10" s="21">
        <v>3.1</v>
      </c>
      <c r="D10" s="23"/>
      <c r="E10" s="24">
        <v>22</v>
      </c>
      <c r="F10" s="25">
        <v>103</v>
      </c>
      <c r="G10" s="25">
        <v>503</v>
      </c>
      <c r="H10" s="25">
        <v>1000</v>
      </c>
      <c r="I10" s="24">
        <f t="shared" si="0"/>
        <v>22000</v>
      </c>
      <c r="J10" s="25">
        <v>53</v>
      </c>
      <c r="K10" s="25">
        <v>153</v>
      </c>
      <c r="L10" s="38">
        <f t="shared" si="1"/>
        <v>206</v>
      </c>
      <c r="M10" s="25">
        <v>383</v>
      </c>
      <c r="N10" s="25">
        <v>53</v>
      </c>
      <c r="O10" s="25">
        <v>43</v>
      </c>
      <c r="P10" s="25">
        <v>103</v>
      </c>
      <c r="Q10" s="38">
        <f t="shared" si="2"/>
        <v>582</v>
      </c>
      <c r="R10" s="51">
        <v>23</v>
      </c>
      <c r="S10" s="38">
        <f t="shared" si="3"/>
        <v>601</v>
      </c>
      <c r="T10" s="52">
        <f t="shared" si="4"/>
        <v>13222</v>
      </c>
      <c r="U10" s="50" t="str">
        <f t="shared" si="5"/>
        <v>存货太多</v>
      </c>
    </row>
    <row r="11" ht="24.75" customHeight="1" spans="1:21">
      <c r="A11" s="19">
        <v>5</v>
      </c>
      <c r="B11" s="20" t="s">
        <v>28</v>
      </c>
      <c r="C11" s="21">
        <v>4.1</v>
      </c>
      <c r="D11" s="21"/>
      <c r="E11" s="24">
        <v>23</v>
      </c>
      <c r="F11" s="20">
        <v>104</v>
      </c>
      <c r="G11" s="20">
        <v>504</v>
      </c>
      <c r="H11" s="20">
        <v>1200</v>
      </c>
      <c r="I11" s="22">
        <f t="shared" si="0"/>
        <v>27600</v>
      </c>
      <c r="J11" s="20">
        <v>54</v>
      </c>
      <c r="K11" s="20">
        <v>154</v>
      </c>
      <c r="L11" s="37">
        <f t="shared" si="1"/>
        <v>208</v>
      </c>
      <c r="M11" s="20">
        <v>384</v>
      </c>
      <c r="N11" s="20">
        <v>54</v>
      </c>
      <c r="O11" s="20">
        <v>44</v>
      </c>
      <c r="P11" s="20">
        <v>104</v>
      </c>
      <c r="Q11" s="37">
        <f t="shared" si="2"/>
        <v>586</v>
      </c>
      <c r="R11" s="19">
        <v>24</v>
      </c>
      <c r="S11" s="48">
        <f t="shared" si="3"/>
        <v>798</v>
      </c>
      <c r="T11" s="49">
        <f t="shared" si="4"/>
        <v>18354</v>
      </c>
      <c r="U11" s="50" t="str">
        <f t="shared" si="5"/>
        <v>存货太多</v>
      </c>
    </row>
    <row r="12" ht="24.75" customHeight="1" spans="1:21">
      <c r="A12" s="19">
        <v>6</v>
      </c>
      <c r="B12" s="20" t="s">
        <v>28</v>
      </c>
      <c r="C12" s="21">
        <v>5.1</v>
      </c>
      <c r="D12" s="23"/>
      <c r="E12" s="24">
        <v>24</v>
      </c>
      <c r="F12" s="25">
        <v>105</v>
      </c>
      <c r="G12" s="25">
        <v>505</v>
      </c>
      <c r="H12" s="25">
        <v>400</v>
      </c>
      <c r="I12" s="24">
        <f t="shared" si="0"/>
        <v>9600</v>
      </c>
      <c r="J12" s="25">
        <v>55</v>
      </c>
      <c r="K12" s="25">
        <v>155</v>
      </c>
      <c r="L12" s="38">
        <f t="shared" si="1"/>
        <v>210</v>
      </c>
      <c r="M12" s="25">
        <v>385</v>
      </c>
      <c r="N12" s="25">
        <v>55</v>
      </c>
      <c r="O12" s="25">
        <v>45</v>
      </c>
      <c r="P12" s="25">
        <v>105</v>
      </c>
      <c r="Q12" s="38">
        <f t="shared" si="2"/>
        <v>590</v>
      </c>
      <c r="R12" s="51">
        <v>25</v>
      </c>
      <c r="S12" s="38">
        <f t="shared" si="3"/>
        <v>-5</v>
      </c>
      <c r="T12" s="52">
        <f t="shared" si="4"/>
        <v>-120</v>
      </c>
      <c r="U12" s="50" t="str">
        <f t="shared" si="5"/>
        <v>及时补货</v>
      </c>
    </row>
    <row r="13" ht="24.75" customHeight="1" spans="1:21">
      <c r="A13" s="19">
        <v>7</v>
      </c>
      <c r="B13" s="20" t="s">
        <v>28</v>
      </c>
      <c r="C13" s="21">
        <v>6.1</v>
      </c>
      <c r="D13" s="21"/>
      <c r="E13" s="24">
        <v>25</v>
      </c>
      <c r="F13" s="20">
        <v>106</v>
      </c>
      <c r="G13" s="20">
        <v>506</v>
      </c>
      <c r="H13" s="20">
        <v>600</v>
      </c>
      <c r="I13" s="22">
        <f t="shared" si="0"/>
        <v>15000</v>
      </c>
      <c r="J13" s="20">
        <v>56</v>
      </c>
      <c r="K13" s="20">
        <v>156</v>
      </c>
      <c r="L13" s="37">
        <f t="shared" si="1"/>
        <v>212</v>
      </c>
      <c r="M13" s="20">
        <v>386</v>
      </c>
      <c r="N13" s="20">
        <v>56</v>
      </c>
      <c r="O13" s="20">
        <v>46</v>
      </c>
      <c r="P13" s="20">
        <v>106</v>
      </c>
      <c r="Q13" s="37">
        <f t="shared" si="2"/>
        <v>594</v>
      </c>
      <c r="R13" s="19">
        <v>26</v>
      </c>
      <c r="S13" s="48">
        <f t="shared" si="3"/>
        <v>192</v>
      </c>
      <c r="T13" s="49">
        <f t="shared" si="4"/>
        <v>4800</v>
      </c>
      <c r="U13" s="50" t="str">
        <f t="shared" si="5"/>
        <v>正常</v>
      </c>
    </row>
    <row r="14" ht="24.75" customHeight="1" spans="1:21">
      <c r="A14" s="19">
        <v>8</v>
      </c>
      <c r="B14" s="20" t="s">
        <v>28</v>
      </c>
      <c r="C14" s="21">
        <v>7.1</v>
      </c>
      <c r="D14" s="23"/>
      <c r="E14" s="24">
        <v>26</v>
      </c>
      <c r="F14" s="25">
        <v>107</v>
      </c>
      <c r="G14" s="25">
        <v>507</v>
      </c>
      <c r="H14" s="25">
        <v>1800</v>
      </c>
      <c r="I14" s="24">
        <f t="shared" si="0"/>
        <v>46800</v>
      </c>
      <c r="J14" s="25">
        <v>57</v>
      </c>
      <c r="K14" s="25">
        <v>157</v>
      </c>
      <c r="L14" s="38">
        <f t="shared" si="1"/>
        <v>214</v>
      </c>
      <c r="M14" s="25">
        <v>387</v>
      </c>
      <c r="N14" s="25">
        <v>57</v>
      </c>
      <c r="O14" s="25">
        <v>47</v>
      </c>
      <c r="P14" s="25">
        <v>107</v>
      </c>
      <c r="Q14" s="38">
        <f t="shared" si="2"/>
        <v>598</v>
      </c>
      <c r="R14" s="51">
        <v>27</v>
      </c>
      <c r="S14" s="38">
        <f t="shared" si="3"/>
        <v>1389</v>
      </c>
      <c r="T14" s="52">
        <f t="shared" si="4"/>
        <v>36114</v>
      </c>
      <c r="U14" s="50" t="str">
        <f t="shared" si="5"/>
        <v>存货太多</v>
      </c>
    </row>
    <row r="15" ht="24.75" customHeight="1" spans="1:21">
      <c r="A15" s="19">
        <v>9</v>
      </c>
      <c r="B15" s="20" t="s">
        <v>28</v>
      </c>
      <c r="C15" s="21">
        <v>8.1</v>
      </c>
      <c r="D15" s="21"/>
      <c r="E15" s="24">
        <v>27</v>
      </c>
      <c r="F15" s="20">
        <v>108</v>
      </c>
      <c r="G15" s="20">
        <v>508</v>
      </c>
      <c r="H15" s="20">
        <v>600</v>
      </c>
      <c r="I15" s="22">
        <f t="shared" si="0"/>
        <v>16200</v>
      </c>
      <c r="J15" s="20">
        <v>58</v>
      </c>
      <c r="K15" s="20">
        <v>158</v>
      </c>
      <c r="L15" s="37">
        <f t="shared" si="1"/>
        <v>216</v>
      </c>
      <c r="M15" s="20">
        <v>388</v>
      </c>
      <c r="N15" s="20">
        <v>58</v>
      </c>
      <c r="O15" s="20">
        <v>48</v>
      </c>
      <c r="P15" s="20">
        <v>108</v>
      </c>
      <c r="Q15" s="37">
        <f t="shared" si="2"/>
        <v>602</v>
      </c>
      <c r="R15" s="19">
        <v>28</v>
      </c>
      <c r="S15" s="48">
        <f t="shared" si="3"/>
        <v>186</v>
      </c>
      <c r="T15" s="49">
        <f t="shared" si="4"/>
        <v>5022</v>
      </c>
      <c r="U15" s="50" t="str">
        <f t="shared" si="5"/>
        <v>正常</v>
      </c>
    </row>
    <row r="16" ht="24.75" customHeight="1" spans="1:21">
      <c r="A16" s="19">
        <v>10</v>
      </c>
      <c r="B16" s="20" t="s">
        <v>28</v>
      </c>
      <c r="C16" s="21">
        <v>9.1</v>
      </c>
      <c r="D16" s="23"/>
      <c r="E16" s="24">
        <v>28</v>
      </c>
      <c r="F16" s="25">
        <v>109</v>
      </c>
      <c r="G16" s="25">
        <v>509</v>
      </c>
      <c r="H16" s="25">
        <v>700</v>
      </c>
      <c r="I16" s="24">
        <f t="shared" si="0"/>
        <v>19600</v>
      </c>
      <c r="J16" s="25">
        <v>59</v>
      </c>
      <c r="K16" s="25">
        <v>159</v>
      </c>
      <c r="L16" s="38">
        <f t="shared" si="1"/>
        <v>218</v>
      </c>
      <c r="M16" s="25">
        <v>389</v>
      </c>
      <c r="N16" s="25">
        <v>59</v>
      </c>
      <c r="O16" s="25">
        <v>49</v>
      </c>
      <c r="P16" s="25">
        <v>109</v>
      </c>
      <c r="Q16" s="38">
        <f t="shared" si="2"/>
        <v>606</v>
      </c>
      <c r="R16" s="51">
        <v>29</v>
      </c>
      <c r="S16" s="38">
        <f t="shared" si="3"/>
        <v>283</v>
      </c>
      <c r="T16" s="52">
        <f t="shared" si="4"/>
        <v>7924</v>
      </c>
      <c r="U16" s="50" t="str">
        <f t="shared" si="5"/>
        <v>正常</v>
      </c>
    </row>
    <row r="17" ht="24.75" customHeight="1" spans="1:21">
      <c r="A17" s="19">
        <v>11</v>
      </c>
      <c r="B17" s="20" t="s">
        <v>28</v>
      </c>
      <c r="C17" s="21">
        <v>10.1</v>
      </c>
      <c r="D17" s="21"/>
      <c r="E17" s="24">
        <v>29</v>
      </c>
      <c r="F17" s="20">
        <v>110</v>
      </c>
      <c r="G17" s="20">
        <v>510</v>
      </c>
      <c r="H17" s="20">
        <v>900</v>
      </c>
      <c r="I17" s="22">
        <f t="shared" si="0"/>
        <v>26100</v>
      </c>
      <c r="J17" s="20">
        <v>60</v>
      </c>
      <c r="K17" s="20">
        <v>160</v>
      </c>
      <c r="L17" s="37">
        <f t="shared" si="1"/>
        <v>220</v>
      </c>
      <c r="M17" s="20">
        <v>390</v>
      </c>
      <c r="N17" s="20">
        <v>60</v>
      </c>
      <c r="O17" s="20">
        <v>50</v>
      </c>
      <c r="P17" s="20">
        <v>110</v>
      </c>
      <c r="Q17" s="37">
        <f t="shared" si="2"/>
        <v>610</v>
      </c>
      <c r="R17" s="19">
        <v>30</v>
      </c>
      <c r="S17" s="48">
        <f t="shared" si="3"/>
        <v>480</v>
      </c>
      <c r="T17" s="49">
        <f t="shared" si="4"/>
        <v>13920</v>
      </c>
      <c r="U17" s="50" t="str">
        <f t="shared" si="5"/>
        <v>正常</v>
      </c>
    </row>
    <row r="18" ht="24.75" customHeight="1" spans="1:21">
      <c r="A18" s="19">
        <v>12</v>
      </c>
      <c r="B18" s="20" t="s">
        <v>28</v>
      </c>
      <c r="C18" s="21">
        <v>11.1</v>
      </c>
      <c r="D18" s="23"/>
      <c r="E18" s="24">
        <v>30</v>
      </c>
      <c r="F18" s="25">
        <v>111</v>
      </c>
      <c r="G18" s="25">
        <v>511</v>
      </c>
      <c r="H18" s="25">
        <v>600</v>
      </c>
      <c r="I18" s="24">
        <f t="shared" si="0"/>
        <v>18000</v>
      </c>
      <c r="J18" s="25">
        <v>61</v>
      </c>
      <c r="K18" s="25">
        <v>161</v>
      </c>
      <c r="L18" s="38">
        <f t="shared" si="1"/>
        <v>222</v>
      </c>
      <c r="M18" s="25">
        <v>391</v>
      </c>
      <c r="N18" s="25">
        <v>61</v>
      </c>
      <c r="O18" s="25">
        <v>51</v>
      </c>
      <c r="P18" s="25">
        <v>111</v>
      </c>
      <c r="Q18" s="38">
        <f t="shared" si="2"/>
        <v>614</v>
      </c>
      <c r="R18" s="51">
        <v>31</v>
      </c>
      <c r="S18" s="38">
        <f t="shared" si="3"/>
        <v>177</v>
      </c>
      <c r="T18" s="52">
        <f t="shared" si="4"/>
        <v>5310</v>
      </c>
      <c r="U18" s="50" t="str">
        <f t="shared" si="5"/>
        <v>正常</v>
      </c>
    </row>
    <row r="19" ht="24.75" customHeight="1" spans="1:21">
      <c r="A19" s="19">
        <v>13</v>
      </c>
      <c r="B19" s="20" t="s">
        <v>28</v>
      </c>
      <c r="C19" s="21">
        <v>12.1</v>
      </c>
      <c r="D19" s="21"/>
      <c r="E19" s="24">
        <v>31</v>
      </c>
      <c r="F19" s="20">
        <v>112</v>
      </c>
      <c r="G19" s="20">
        <v>512</v>
      </c>
      <c r="H19" s="20">
        <v>500</v>
      </c>
      <c r="I19" s="22">
        <f t="shared" si="0"/>
        <v>15500</v>
      </c>
      <c r="J19" s="20">
        <v>62</v>
      </c>
      <c r="K19" s="20">
        <v>162</v>
      </c>
      <c r="L19" s="37">
        <f t="shared" si="1"/>
        <v>224</v>
      </c>
      <c r="M19" s="20">
        <v>392</v>
      </c>
      <c r="N19" s="20">
        <v>62</v>
      </c>
      <c r="O19" s="20">
        <v>52</v>
      </c>
      <c r="P19" s="20">
        <v>112</v>
      </c>
      <c r="Q19" s="37">
        <f t="shared" si="2"/>
        <v>618</v>
      </c>
      <c r="R19" s="19">
        <v>32</v>
      </c>
      <c r="S19" s="48">
        <f t="shared" si="3"/>
        <v>74</v>
      </c>
      <c r="T19" s="49">
        <f t="shared" si="4"/>
        <v>2294</v>
      </c>
      <c r="U19" s="50" t="str">
        <f t="shared" si="5"/>
        <v>及时补货</v>
      </c>
    </row>
    <row r="20" ht="24.75" customHeight="1" spans="1:21">
      <c r="A20" s="19">
        <v>14</v>
      </c>
      <c r="B20" s="20" t="s">
        <v>28</v>
      </c>
      <c r="C20" s="21">
        <v>13.1</v>
      </c>
      <c r="D20" s="23"/>
      <c r="E20" s="24">
        <v>32</v>
      </c>
      <c r="F20" s="25">
        <v>113</v>
      </c>
      <c r="G20" s="25">
        <v>513</v>
      </c>
      <c r="H20" s="25">
        <v>400</v>
      </c>
      <c r="I20" s="24">
        <f t="shared" si="0"/>
        <v>12800</v>
      </c>
      <c r="J20" s="25">
        <v>63</v>
      </c>
      <c r="K20" s="25">
        <v>163</v>
      </c>
      <c r="L20" s="38">
        <f t="shared" si="1"/>
        <v>226</v>
      </c>
      <c r="M20" s="25">
        <v>393</v>
      </c>
      <c r="N20" s="25">
        <v>63</v>
      </c>
      <c r="O20" s="25">
        <v>53</v>
      </c>
      <c r="P20" s="25">
        <v>113</v>
      </c>
      <c r="Q20" s="38">
        <f t="shared" si="2"/>
        <v>622</v>
      </c>
      <c r="R20" s="51">
        <v>33</v>
      </c>
      <c r="S20" s="38">
        <f t="shared" si="3"/>
        <v>-29</v>
      </c>
      <c r="T20" s="52">
        <f t="shared" si="4"/>
        <v>-928</v>
      </c>
      <c r="U20" s="50" t="str">
        <f t="shared" si="5"/>
        <v>及时补货</v>
      </c>
    </row>
    <row r="21" ht="24.75" customHeight="1" spans="1:21">
      <c r="A21" s="19">
        <v>15</v>
      </c>
      <c r="B21" s="20" t="s">
        <v>28</v>
      </c>
      <c r="C21" s="21">
        <v>14.1</v>
      </c>
      <c r="D21" s="21"/>
      <c r="E21" s="24">
        <v>33</v>
      </c>
      <c r="F21" s="20">
        <v>114</v>
      </c>
      <c r="G21" s="20">
        <v>514</v>
      </c>
      <c r="H21" s="20">
        <v>700</v>
      </c>
      <c r="I21" s="22">
        <f t="shared" si="0"/>
        <v>23100</v>
      </c>
      <c r="J21" s="20">
        <v>64</v>
      </c>
      <c r="K21" s="20">
        <v>164</v>
      </c>
      <c r="L21" s="37">
        <f t="shared" ref="L21:L31" si="6">SUM(J21:K21)</f>
        <v>228</v>
      </c>
      <c r="M21" s="20">
        <v>394</v>
      </c>
      <c r="N21" s="20">
        <v>64</v>
      </c>
      <c r="O21" s="20">
        <v>54</v>
      </c>
      <c r="P21" s="20">
        <v>114</v>
      </c>
      <c r="Q21" s="37">
        <f t="shared" ref="Q21:Q31" si="7">SUM(M21:P21)</f>
        <v>626</v>
      </c>
      <c r="R21" s="19">
        <v>34</v>
      </c>
      <c r="S21" s="48">
        <f t="shared" ref="S21:S31" si="8">L21-Q21+H21-R21</f>
        <v>268</v>
      </c>
      <c r="T21" s="49">
        <f t="shared" ref="T21:T31" si="9">S21*E21</f>
        <v>8844</v>
      </c>
      <c r="U21" s="50" t="str">
        <f t="shared" si="5"/>
        <v>正常</v>
      </c>
    </row>
    <row r="22" ht="24.75" customHeight="1" spans="1:21">
      <c r="A22" s="19">
        <v>16</v>
      </c>
      <c r="B22" s="20" t="s">
        <v>28</v>
      </c>
      <c r="C22" s="21">
        <v>15.1</v>
      </c>
      <c r="D22" s="23"/>
      <c r="E22" s="24">
        <v>34</v>
      </c>
      <c r="F22" s="25">
        <v>115</v>
      </c>
      <c r="G22" s="25">
        <v>515</v>
      </c>
      <c r="H22" s="25">
        <v>500</v>
      </c>
      <c r="I22" s="24">
        <f t="shared" si="0"/>
        <v>17000</v>
      </c>
      <c r="J22" s="25">
        <v>65</v>
      </c>
      <c r="K22" s="25">
        <v>165</v>
      </c>
      <c r="L22" s="38">
        <f t="shared" si="6"/>
        <v>230</v>
      </c>
      <c r="M22" s="25">
        <v>395</v>
      </c>
      <c r="N22" s="25">
        <v>65</v>
      </c>
      <c r="O22" s="25">
        <v>55</v>
      </c>
      <c r="P22" s="25">
        <v>115</v>
      </c>
      <c r="Q22" s="38">
        <f t="shared" si="7"/>
        <v>630</v>
      </c>
      <c r="R22" s="51">
        <v>35</v>
      </c>
      <c r="S22" s="38">
        <f t="shared" si="8"/>
        <v>65</v>
      </c>
      <c r="T22" s="52">
        <f t="shared" si="9"/>
        <v>2210</v>
      </c>
      <c r="U22" s="50" t="str">
        <f t="shared" si="5"/>
        <v>及时补货</v>
      </c>
    </row>
    <row r="23" ht="24.75" customHeight="1" spans="1:21">
      <c r="A23" s="19">
        <v>17</v>
      </c>
      <c r="B23" s="20" t="s">
        <v>28</v>
      </c>
      <c r="C23" s="21">
        <v>16.1</v>
      </c>
      <c r="D23" s="21"/>
      <c r="E23" s="24">
        <v>35</v>
      </c>
      <c r="F23" s="20">
        <v>116</v>
      </c>
      <c r="G23" s="20">
        <v>516</v>
      </c>
      <c r="H23" s="20">
        <v>800</v>
      </c>
      <c r="I23" s="22">
        <f t="shared" si="0"/>
        <v>28000</v>
      </c>
      <c r="J23" s="20">
        <v>66</v>
      </c>
      <c r="K23" s="20">
        <v>166</v>
      </c>
      <c r="L23" s="37">
        <f t="shared" si="6"/>
        <v>232</v>
      </c>
      <c r="M23" s="20">
        <v>396</v>
      </c>
      <c r="N23" s="20">
        <v>66</v>
      </c>
      <c r="O23" s="20">
        <v>56</v>
      </c>
      <c r="P23" s="20">
        <v>116</v>
      </c>
      <c r="Q23" s="37">
        <f t="shared" si="7"/>
        <v>634</v>
      </c>
      <c r="R23" s="19">
        <v>36</v>
      </c>
      <c r="S23" s="48">
        <f t="shared" si="8"/>
        <v>362</v>
      </c>
      <c r="T23" s="49">
        <f t="shared" si="9"/>
        <v>12670</v>
      </c>
      <c r="U23" s="50" t="str">
        <f t="shared" si="5"/>
        <v>正常</v>
      </c>
    </row>
    <row r="24" ht="24.75" customHeight="1" spans="1:21">
      <c r="A24" s="19">
        <v>18</v>
      </c>
      <c r="B24" s="20" t="s">
        <v>28</v>
      </c>
      <c r="C24" s="21">
        <v>17.1</v>
      </c>
      <c r="D24" s="23"/>
      <c r="E24" s="24">
        <v>36</v>
      </c>
      <c r="F24" s="25">
        <v>117</v>
      </c>
      <c r="G24" s="25">
        <v>517</v>
      </c>
      <c r="H24" s="25">
        <v>1800</v>
      </c>
      <c r="I24" s="24">
        <f t="shared" si="0"/>
        <v>64800</v>
      </c>
      <c r="J24" s="25">
        <v>67</v>
      </c>
      <c r="K24" s="25">
        <v>167</v>
      </c>
      <c r="L24" s="38">
        <f t="shared" si="6"/>
        <v>234</v>
      </c>
      <c r="M24" s="25">
        <v>397</v>
      </c>
      <c r="N24" s="25">
        <v>67</v>
      </c>
      <c r="O24" s="25">
        <v>57</v>
      </c>
      <c r="P24" s="25">
        <v>117</v>
      </c>
      <c r="Q24" s="38">
        <f t="shared" si="7"/>
        <v>638</v>
      </c>
      <c r="R24" s="51">
        <v>37</v>
      </c>
      <c r="S24" s="38">
        <f t="shared" si="8"/>
        <v>1359</v>
      </c>
      <c r="T24" s="52">
        <f t="shared" si="9"/>
        <v>48924</v>
      </c>
      <c r="U24" s="50" t="str">
        <f t="shared" si="5"/>
        <v>存货太多</v>
      </c>
    </row>
    <row r="25" ht="24.75" customHeight="1" spans="1:21">
      <c r="A25" s="19">
        <v>19</v>
      </c>
      <c r="B25" s="20" t="s">
        <v>28</v>
      </c>
      <c r="C25" s="21">
        <v>18.1</v>
      </c>
      <c r="D25" s="21"/>
      <c r="E25" s="24">
        <v>37</v>
      </c>
      <c r="F25" s="20">
        <v>118</v>
      </c>
      <c r="G25" s="20">
        <v>518</v>
      </c>
      <c r="H25" s="20">
        <v>700</v>
      </c>
      <c r="I25" s="22">
        <f t="shared" si="0"/>
        <v>25900</v>
      </c>
      <c r="J25" s="20">
        <v>68</v>
      </c>
      <c r="K25" s="20">
        <v>168</v>
      </c>
      <c r="L25" s="37">
        <f t="shared" si="6"/>
        <v>236</v>
      </c>
      <c r="M25" s="20">
        <v>398</v>
      </c>
      <c r="N25" s="20">
        <v>68</v>
      </c>
      <c r="O25" s="20">
        <v>58</v>
      </c>
      <c r="P25" s="20">
        <v>118</v>
      </c>
      <c r="Q25" s="37">
        <f t="shared" si="7"/>
        <v>642</v>
      </c>
      <c r="R25" s="19">
        <v>38</v>
      </c>
      <c r="S25" s="48">
        <f t="shared" si="8"/>
        <v>256</v>
      </c>
      <c r="T25" s="49">
        <f t="shared" si="9"/>
        <v>9472</v>
      </c>
      <c r="U25" s="50" t="str">
        <f t="shared" si="5"/>
        <v>正常</v>
      </c>
    </row>
    <row r="26" ht="24.75" customHeight="1" spans="1:21">
      <c r="A26" s="19">
        <v>20</v>
      </c>
      <c r="B26" s="20" t="s">
        <v>28</v>
      </c>
      <c r="C26" s="21">
        <v>19.1</v>
      </c>
      <c r="D26" s="23"/>
      <c r="E26" s="24">
        <v>38</v>
      </c>
      <c r="F26" s="25">
        <v>119</v>
      </c>
      <c r="G26" s="25">
        <v>519</v>
      </c>
      <c r="H26" s="25">
        <v>1000</v>
      </c>
      <c r="I26" s="24">
        <f t="shared" si="0"/>
        <v>38000</v>
      </c>
      <c r="J26" s="25">
        <v>69</v>
      </c>
      <c r="K26" s="25">
        <v>169</v>
      </c>
      <c r="L26" s="38">
        <f t="shared" si="6"/>
        <v>238</v>
      </c>
      <c r="M26" s="25">
        <v>399</v>
      </c>
      <c r="N26" s="25">
        <v>69</v>
      </c>
      <c r="O26" s="25">
        <v>59</v>
      </c>
      <c r="P26" s="25">
        <v>119</v>
      </c>
      <c r="Q26" s="38">
        <f t="shared" si="7"/>
        <v>646</v>
      </c>
      <c r="R26" s="51">
        <v>39</v>
      </c>
      <c r="S26" s="38">
        <f t="shared" si="8"/>
        <v>553</v>
      </c>
      <c r="T26" s="52">
        <f t="shared" si="9"/>
        <v>21014</v>
      </c>
      <c r="U26" s="50" t="str">
        <f t="shared" si="5"/>
        <v>存货太多</v>
      </c>
    </row>
    <row r="27" ht="24.75" customHeight="1" spans="1:21">
      <c r="A27" s="19">
        <v>21</v>
      </c>
      <c r="B27" s="20" t="s">
        <v>28</v>
      </c>
      <c r="C27" s="21">
        <v>20.1</v>
      </c>
      <c r="D27" s="21"/>
      <c r="E27" s="24">
        <v>39</v>
      </c>
      <c r="F27" s="20">
        <v>120</v>
      </c>
      <c r="G27" s="20">
        <v>520</v>
      </c>
      <c r="H27" s="20">
        <v>700</v>
      </c>
      <c r="I27" s="22">
        <f t="shared" si="0"/>
        <v>27300</v>
      </c>
      <c r="J27" s="20">
        <v>70</v>
      </c>
      <c r="K27" s="20">
        <v>170</v>
      </c>
      <c r="L27" s="37">
        <f t="shared" si="6"/>
        <v>240</v>
      </c>
      <c r="M27" s="20">
        <v>400</v>
      </c>
      <c r="N27" s="20">
        <v>70</v>
      </c>
      <c r="O27" s="20">
        <v>60</v>
      </c>
      <c r="P27" s="20">
        <v>120</v>
      </c>
      <c r="Q27" s="37">
        <f t="shared" si="7"/>
        <v>650</v>
      </c>
      <c r="R27" s="19">
        <v>40</v>
      </c>
      <c r="S27" s="48">
        <f t="shared" si="8"/>
        <v>250</v>
      </c>
      <c r="T27" s="49">
        <f t="shared" si="9"/>
        <v>9750</v>
      </c>
      <c r="U27" s="50" t="str">
        <f t="shared" si="5"/>
        <v>正常</v>
      </c>
    </row>
    <row r="28" ht="24.75" customHeight="1" spans="1:21">
      <c r="A28" s="19">
        <v>22</v>
      </c>
      <c r="B28" s="20" t="s">
        <v>28</v>
      </c>
      <c r="C28" s="21">
        <v>21.1</v>
      </c>
      <c r="D28" s="23"/>
      <c r="E28" s="24">
        <v>40</v>
      </c>
      <c r="F28" s="25">
        <v>121</v>
      </c>
      <c r="G28" s="25">
        <v>521</v>
      </c>
      <c r="H28" s="25">
        <v>800</v>
      </c>
      <c r="I28" s="24">
        <f t="shared" si="0"/>
        <v>32000</v>
      </c>
      <c r="J28" s="25">
        <v>71</v>
      </c>
      <c r="K28" s="25">
        <v>171</v>
      </c>
      <c r="L28" s="38">
        <f t="shared" si="6"/>
        <v>242</v>
      </c>
      <c r="M28" s="25">
        <v>401</v>
      </c>
      <c r="N28" s="25">
        <v>71</v>
      </c>
      <c r="O28" s="25">
        <v>61</v>
      </c>
      <c r="P28" s="25">
        <v>121</v>
      </c>
      <c r="Q28" s="38">
        <f t="shared" si="7"/>
        <v>654</v>
      </c>
      <c r="R28" s="51">
        <v>41</v>
      </c>
      <c r="S28" s="38">
        <f t="shared" si="8"/>
        <v>347</v>
      </c>
      <c r="T28" s="52">
        <f t="shared" si="9"/>
        <v>13880</v>
      </c>
      <c r="U28" s="50" t="str">
        <f t="shared" si="5"/>
        <v>正常</v>
      </c>
    </row>
    <row r="29" ht="24.75" customHeight="1" spans="1:21">
      <c r="A29" s="19">
        <v>23</v>
      </c>
      <c r="B29" s="20" t="s">
        <v>28</v>
      </c>
      <c r="C29" s="21">
        <v>22.1</v>
      </c>
      <c r="D29" s="21"/>
      <c r="E29" s="24">
        <v>41</v>
      </c>
      <c r="F29" s="20">
        <v>122</v>
      </c>
      <c r="G29" s="20">
        <v>522</v>
      </c>
      <c r="H29" s="20">
        <v>500</v>
      </c>
      <c r="I29" s="22">
        <f t="shared" si="0"/>
        <v>20500</v>
      </c>
      <c r="J29" s="20">
        <v>72</v>
      </c>
      <c r="K29" s="20">
        <v>172</v>
      </c>
      <c r="L29" s="37">
        <f t="shared" si="6"/>
        <v>244</v>
      </c>
      <c r="M29" s="20">
        <v>402</v>
      </c>
      <c r="N29" s="20">
        <v>72</v>
      </c>
      <c r="O29" s="20">
        <v>62</v>
      </c>
      <c r="P29" s="20">
        <v>122</v>
      </c>
      <c r="Q29" s="37">
        <f t="shared" si="7"/>
        <v>658</v>
      </c>
      <c r="R29" s="19">
        <v>42</v>
      </c>
      <c r="S29" s="48">
        <f t="shared" si="8"/>
        <v>44</v>
      </c>
      <c r="T29" s="49">
        <f t="shared" si="9"/>
        <v>1804</v>
      </c>
      <c r="U29" s="50" t="str">
        <f t="shared" si="5"/>
        <v>及时补货</v>
      </c>
    </row>
    <row r="30" ht="24.75" customHeight="1" spans="1:21">
      <c r="A30" s="19">
        <v>24</v>
      </c>
      <c r="B30" s="20" t="s">
        <v>28</v>
      </c>
      <c r="C30" s="21">
        <v>23.1</v>
      </c>
      <c r="D30" s="23"/>
      <c r="E30" s="24">
        <v>42</v>
      </c>
      <c r="F30" s="25">
        <v>123</v>
      </c>
      <c r="G30" s="25">
        <v>523</v>
      </c>
      <c r="H30" s="25">
        <v>600</v>
      </c>
      <c r="I30" s="24">
        <f t="shared" si="0"/>
        <v>25200</v>
      </c>
      <c r="J30" s="25">
        <v>73</v>
      </c>
      <c r="K30" s="25">
        <v>173</v>
      </c>
      <c r="L30" s="38">
        <f t="shared" si="6"/>
        <v>246</v>
      </c>
      <c r="M30" s="25">
        <v>403</v>
      </c>
      <c r="N30" s="25">
        <v>73</v>
      </c>
      <c r="O30" s="25">
        <v>63</v>
      </c>
      <c r="P30" s="25">
        <v>123</v>
      </c>
      <c r="Q30" s="38">
        <f t="shared" si="7"/>
        <v>662</v>
      </c>
      <c r="R30" s="51">
        <v>43</v>
      </c>
      <c r="S30" s="38">
        <f t="shared" si="8"/>
        <v>141</v>
      </c>
      <c r="T30" s="52">
        <f t="shared" si="9"/>
        <v>5922</v>
      </c>
      <c r="U30" s="50" t="str">
        <f t="shared" si="5"/>
        <v>正常</v>
      </c>
    </row>
    <row r="31" ht="24.75" customHeight="1" spans="1:21">
      <c r="A31" s="19">
        <v>25</v>
      </c>
      <c r="B31" s="20" t="s">
        <v>28</v>
      </c>
      <c r="C31" s="21">
        <v>24.1</v>
      </c>
      <c r="D31" s="21"/>
      <c r="E31" s="24">
        <v>43</v>
      </c>
      <c r="F31" s="20">
        <v>124</v>
      </c>
      <c r="G31" s="20">
        <v>524</v>
      </c>
      <c r="H31" s="20">
        <v>800</v>
      </c>
      <c r="I31" s="22">
        <f t="shared" si="0"/>
        <v>34400</v>
      </c>
      <c r="J31" s="20">
        <v>74</v>
      </c>
      <c r="K31" s="20">
        <v>174</v>
      </c>
      <c r="L31" s="37">
        <f t="shared" si="6"/>
        <v>248</v>
      </c>
      <c r="M31" s="20">
        <v>404</v>
      </c>
      <c r="N31" s="20">
        <v>74</v>
      </c>
      <c r="O31" s="20">
        <v>64</v>
      </c>
      <c r="P31" s="20">
        <v>124</v>
      </c>
      <c r="Q31" s="37">
        <f t="shared" si="7"/>
        <v>666</v>
      </c>
      <c r="R31" s="19">
        <v>44</v>
      </c>
      <c r="S31" s="48">
        <f t="shared" si="8"/>
        <v>338</v>
      </c>
      <c r="T31" s="49">
        <f t="shared" si="9"/>
        <v>14534</v>
      </c>
      <c r="U31" s="50" t="str">
        <f t="shared" si="5"/>
        <v>正常</v>
      </c>
    </row>
    <row r="32" ht="24.75" customHeight="1" spans="1:21">
      <c r="A32" s="26" t="s">
        <v>29</v>
      </c>
      <c r="B32" s="27"/>
      <c r="C32" s="27"/>
      <c r="D32" s="27"/>
      <c r="E32" s="28"/>
      <c r="F32" s="29"/>
      <c r="G32" s="29"/>
      <c r="H32" s="30">
        <f t="shared" ref="H32:K32" si="10">SUM(H7:H31)</f>
        <v>19400</v>
      </c>
      <c r="I32" s="39">
        <f t="shared" si="10"/>
        <v>601400</v>
      </c>
      <c r="J32" s="40">
        <f t="shared" si="10"/>
        <v>1550</v>
      </c>
      <c r="K32" s="40">
        <f t="shared" si="10"/>
        <v>4050</v>
      </c>
      <c r="L32" s="30">
        <f t="shared" ref="L32:T32" si="11">SUM(L7:L31)</f>
        <v>5600</v>
      </c>
      <c r="M32" s="40">
        <f t="shared" si="11"/>
        <v>9800</v>
      </c>
      <c r="N32" s="40">
        <f t="shared" si="11"/>
        <v>1550</v>
      </c>
      <c r="O32" s="40">
        <f t="shared" si="11"/>
        <v>1300</v>
      </c>
      <c r="P32" s="40">
        <f t="shared" si="11"/>
        <v>2800</v>
      </c>
      <c r="Q32" s="30">
        <f t="shared" si="11"/>
        <v>15450</v>
      </c>
      <c r="R32" s="30">
        <f t="shared" si="11"/>
        <v>800</v>
      </c>
      <c r="S32" s="30">
        <f t="shared" si="11"/>
        <v>8750</v>
      </c>
      <c r="T32" s="53">
        <f t="shared" si="11"/>
        <v>267740</v>
      </c>
      <c r="U32" s="54"/>
    </row>
    <row r="33" ht="25.5" customHeight="1" spans="1:21">
      <c r="A33" s="31" t="s">
        <v>30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ht="63" customHeight="1" spans="13:18">
      <c r="M34" s="41" t="s">
        <v>31</v>
      </c>
      <c r="N34" s="41"/>
      <c r="O34" s="41"/>
      <c r="P34" s="41"/>
      <c r="Q34" s="55"/>
      <c r="R34" s="41"/>
    </row>
    <row r="35" spans="1:1">
      <c r="A35" s="32" t="s">
        <v>32</v>
      </c>
    </row>
  </sheetData>
  <mergeCells count="18">
    <mergeCell ref="A1:U1"/>
    <mergeCell ref="A2:Q2"/>
    <mergeCell ref="S2:U2"/>
    <mergeCell ref="A3:U3"/>
    <mergeCell ref="H5:I5"/>
    <mergeCell ref="J5:L5"/>
    <mergeCell ref="M5:Q5"/>
    <mergeCell ref="S5:U5"/>
    <mergeCell ref="A32:E32"/>
    <mergeCell ref="A33:U33"/>
    <mergeCell ref="M34:R34"/>
    <mergeCell ref="A5:A6"/>
    <mergeCell ref="B5:B6"/>
    <mergeCell ref="C5:C6"/>
    <mergeCell ref="D5:D6"/>
    <mergeCell ref="E5:E6"/>
    <mergeCell ref="F5:F6"/>
    <mergeCell ref="G5:G6"/>
  </mergeCells>
  <conditionalFormatting sqref="U7:U31">
    <cfRule type="cellIs" dxfId="0" priority="1" stopIfTrue="1" operator="equal">
      <formula>"及时补货"</formula>
    </cfRule>
    <cfRule type="cellIs" dxfId="1" priority="2" stopIfTrue="1" operator="equal">
      <formula>"存货太多"</formula>
    </cfRule>
    <cfRule type="cellIs" dxfId="2" priority="3" stopIfTrue="1" operator="equal">
      <formula>"正常"</formula>
    </cfRule>
  </conditionalFormatting>
  <pageMargins left="0.699305555555556" right="0.699305555555556" top="0.75" bottom="0.75" header="0.3" footer="0.3"/>
  <pageSetup paperSize="9" orientation="landscape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未名潮管理工具库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何建湘</dc:creator>
  <cp:lastModifiedBy>清律</cp:lastModifiedBy>
  <dcterms:created xsi:type="dcterms:W3CDTF">2006-09-13T11:21:00Z</dcterms:created>
  <dcterms:modified xsi:type="dcterms:W3CDTF">2024-02-23T05:20:10Z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TemplateUUID">
    <vt:lpwstr>v1.0_mb_U7RDWvCxRcdYAZGopfq6rQ==</vt:lpwstr>
  </property>
  <property fmtid="{D5CDD505-2E9C-101B-9397-08002B2CF9AE}" pid="4" name="ICV">
    <vt:lpwstr>A4EAC57F6B3549B9902CD37D26363540_12</vt:lpwstr>
  </property>
</Properties>
</file>