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<sst xmlns="http://schemas.openxmlformats.org/spreadsheetml/2006/main" count="93" uniqueCount="49">
  <si>
    <t>订单分析表</t>
  </si>
  <si>
    <t>日期</t>
  </si>
  <si>
    <t>箱数</t>
  </si>
  <si>
    <t>订单数</t>
  </si>
  <si>
    <t>箱/订单</t>
  </si>
  <si>
    <t>产品总数</t>
  </si>
  <si>
    <t>产品数/单</t>
  </si>
  <si>
    <t>人数/天</t>
  </si>
  <si>
    <t>完成订单数/人</t>
  </si>
  <si>
    <t>每日平均</t>
  </si>
  <si>
    <t>月度总计</t>
  </si>
  <si>
    <t>超过一箱</t>
  </si>
  <si>
    <t>套餐计数为1.</t>
  </si>
  <si>
    <t>1、订单数&gt;40;
2、产品总数&gt;300pcs,满足其一，需2人。</t>
  </si>
  <si>
    <t>hold单/未出货</t>
  </si>
  <si>
    <t>SKU</t>
  </si>
  <si>
    <t>加班时H</t>
  </si>
  <si>
    <t>备注</t>
  </si>
  <si>
    <t>G3瓶装包装耗时</t>
  </si>
  <si>
    <t xml:space="preserve">    </t>
  </si>
  <si>
    <t>收货428件，5件破损。</t>
  </si>
  <si>
    <t>理货</t>
  </si>
  <si>
    <t>收货包材248件</t>
  </si>
  <si>
    <t>来货，13件拉杆箱潮湿发霉破损</t>
  </si>
  <si>
    <t>其中hold单一单</t>
  </si>
  <si>
    <t>1、套装多；
2、饮料多；
3、收货/其他事务</t>
  </si>
  <si>
    <r>
      <rPr>
        <b/>
        <sz val="22"/>
        <rFont val="宋体"/>
        <charset val="134"/>
      </rPr>
      <t>订单分析表</t>
    </r>
  </si>
  <si>
    <r>
      <rPr>
        <b/>
        <sz val="13"/>
        <color indexed="8"/>
        <rFont val="宋体"/>
        <charset val="134"/>
      </rPr>
      <t>日期</t>
    </r>
  </si>
  <si>
    <r>
      <rPr>
        <b/>
        <sz val="13"/>
        <color indexed="8"/>
        <rFont val="宋体"/>
        <charset val="134"/>
      </rPr>
      <t>箱数</t>
    </r>
  </si>
  <si>
    <r>
      <rPr>
        <b/>
        <sz val="13"/>
        <color indexed="8"/>
        <rFont val="宋体"/>
        <charset val="134"/>
      </rPr>
      <t>订单数</t>
    </r>
  </si>
  <si>
    <r>
      <rPr>
        <b/>
        <sz val="13"/>
        <color indexed="8"/>
        <rFont val="宋体"/>
        <charset val="134"/>
      </rPr>
      <t>箱</t>
    </r>
    <r>
      <rPr>
        <b/>
        <sz val="13"/>
        <color indexed="8"/>
        <rFont val="Calibri"/>
        <charset val="134"/>
      </rPr>
      <t>/</t>
    </r>
    <r>
      <rPr>
        <b/>
        <sz val="13"/>
        <color indexed="8"/>
        <rFont val="宋体"/>
        <charset val="134"/>
      </rPr>
      <t>订单</t>
    </r>
  </si>
  <si>
    <r>
      <rPr>
        <b/>
        <sz val="13"/>
        <color indexed="8"/>
        <rFont val="宋体"/>
        <charset val="134"/>
      </rPr>
      <t>产品总数</t>
    </r>
  </si>
  <si>
    <r>
      <rPr>
        <b/>
        <sz val="13"/>
        <color indexed="8"/>
        <rFont val="宋体"/>
        <charset val="134"/>
      </rPr>
      <t>产品数</t>
    </r>
    <r>
      <rPr>
        <b/>
        <sz val="13"/>
        <color indexed="8"/>
        <rFont val="Calibri"/>
        <charset val="134"/>
      </rPr>
      <t>/</t>
    </r>
    <r>
      <rPr>
        <b/>
        <sz val="13"/>
        <color indexed="8"/>
        <rFont val="宋体"/>
        <charset val="134"/>
      </rPr>
      <t>单</t>
    </r>
  </si>
  <si>
    <r>
      <rPr>
        <b/>
        <sz val="13"/>
        <color indexed="8"/>
        <rFont val="宋体"/>
        <charset val="134"/>
      </rPr>
      <t>人数</t>
    </r>
    <r>
      <rPr>
        <b/>
        <sz val="13"/>
        <color indexed="8"/>
        <rFont val="Calibri"/>
        <charset val="134"/>
      </rPr>
      <t>/</t>
    </r>
    <r>
      <rPr>
        <b/>
        <sz val="13"/>
        <color indexed="8"/>
        <rFont val="宋体"/>
        <charset val="134"/>
      </rPr>
      <t>天</t>
    </r>
  </si>
  <si>
    <r>
      <rPr>
        <b/>
        <sz val="11"/>
        <color theme="1"/>
        <rFont val="宋体"/>
        <charset val="134"/>
      </rPr>
      <t>完成订单数</t>
    </r>
    <r>
      <rPr>
        <b/>
        <sz val="11"/>
        <color theme="1"/>
        <rFont val="Calibri"/>
        <charset val="134"/>
      </rPr>
      <t>/</t>
    </r>
    <r>
      <rPr>
        <b/>
        <sz val="11"/>
        <color theme="1"/>
        <rFont val="宋体"/>
        <charset val="134"/>
      </rPr>
      <t>人</t>
    </r>
  </si>
  <si>
    <r>
      <rPr>
        <b/>
        <sz val="11"/>
        <color theme="1"/>
        <rFont val="宋体"/>
        <charset val="134"/>
      </rPr>
      <t>加班时</t>
    </r>
    <r>
      <rPr>
        <b/>
        <sz val="11"/>
        <color theme="1"/>
        <rFont val="Calibri"/>
        <charset val="134"/>
      </rPr>
      <t>H</t>
    </r>
  </si>
  <si>
    <r>
      <rPr>
        <b/>
        <sz val="11"/>
        <color theme="1"/>
        <rFont val="宋体"/>
        <charset val="134"/>
      </rPr>
      <t>发货重量（</t>
    </r>
    <r>
      <rPr>
        <b/>
        <sz val="11"/>
        <color theme="1"/>
        <rFont val="Calibri"/>
        <charset val="134"/>
      </rPr>
      <t>kg</t>
    </r>
    <r>
      <rPr>
        <b/>
        <sz val="11"/>
        <color theme="1"/>
        <rFont val="宋体"/>
        <charset val="134"/>
      </rPr>
      <t>）</t>
    </r>
  </si>
  <si>
    <r>
      <rPr>
        <b/>
        <sz val="11"/>
        <color theme="1"/>
        <rFont val="宋体"/>
        <charset val="134"/>
      </rPr>
      <t>备注</t>
    </r>
  </si>
  <si>
    <r>
      <rPr>
        <b/>
        <sz val="11"/>
        <color indexed="8"/>
        <rFont val="宋体"/>
        <charset val="134"/>
      </rPr>
      <t>每日平均</t>
    </r>
  </si>
  <si>
    <r>
      <rPr>
        <b/>
        <sz val="11"/>
        <color indexed="8"/>
        <rFont val="宋体"/>
        <charset val="134"/>
      </rPr>
      <t>月度总计</t>
    </r>
  </si>
  <si>
    <r>
      <rPr>
        <sz val="11"/>
        <color theme="1"/>
        <rFont val="宋体"/>
        <charset val="134"/>
      </rPr>
      <t>来货</t>
    </r>
    <r>
      <rPr>
        <sz val="11"/>
        <color theme="1"/>
        <rFont val="Calibri"/>
        <charset val="134"/>
      </rPr>
      <t>414</t>
    </r>
    <r>
      <rPr>
        <sz val="11"/>
        <color theme="1"/>
        <rFont val="宋体"/>
        <charset val="134"/>
      </rPr>
      <t>件，理货</t>
    </r>
  </si>
  <si>
    <r>
      <rPr>
        <sz val="11"/>
        <color theme="1"/>
        <rFont val="宋体"/>
        <charset val="134"/>
      </rPr>
      <t>来货</t>
    </r>
    <r>
      <rPr>
        <sz val="11"/>
        <color theme="1"/>
        <rFont val="Calibri"/>
        <charset val="134"/>
      </rPr>
      <t>35</t>
    </r>
    <r>
      <rPr>
        <sz val="11"/>
        <color theme="1"/>
        <rFont val="宋体"/>
        <charset val="134"/>
      </rPr>
      <t>件，理货。</t>
    </r>
  </si>
  <si>
    <r>
      <rPr>
        <sz val="11"/>
        <color theme="1"/>
        <rFont val="宋体"/>
        <charset val="134"/>
      </rPr>
      <t>盘点</t>
    </r>
  </si>
  <si>
    <r>
      <rPr>
        <sz val="10"/>
        <color rgb="FFFF0000"/>
        <rFont val="宋体"/>
        <charset val="134"/>
      </rPr>
      <t>超过一箱</t>
    </r>
  </si>
  <si>
    <r>
      <rPr>
        <sz val="10"/>
        <color theme="1"/>
        <rFont val="宋体"/>
        <charset val="134"/>
      </rPr>
      <t>套餐计数为</t>
    </r>
    <r>
      <rPr>
        <sz val="10"/>
        <color theme="1"/>
        <rFont val="Calibri"/>
        <charset val="134"/>
      </rPr>
      <t>1.</t>
    </r>
  </si>
  <si>
    <r>
      <rPr>
        <sz val="10"/>
        <color theme="1"/>
        <rFont val="Calibri"/>
        <charset val="134"/>
      </rPr>
      <t>1</t>
    </r>
    <r>
      <rPr>
        <sz val="10"/>
        <color theme="1"/>
        <rFont val="宋体"/>
        <charset val="134"/>
      </rPr>
      <t>、订单数</t>
    </r>
    <r>
      <rPr>
        <sz val="10"/>
        <color theme="1"/>
        <rFont val="Calibri"/>
        <charset val="134"/>
      </rPr>
      <t>&gt;40;
2</t>
    </r>
    <r>
      <rPr>
        <sz val="10"/>
        <color theme="1"/>
        <rFont val="宋体"/>
        <charset val="134"/>
      </rPr>
      <t>、产品总数</t>
    </r>
    <r>
      <rPr>
        <sz val="10"/>
        <color theme="1"/>
        <rFont val="Calibri"/>
        <charset val="134"/>
      </rPr>
      <t>&gt;300pcs,</t>
    </r>
    <r>
      <rPr>
        <sz val="10"/>
        <color theme="1"/>
        <rFont val="宋体"/>
        <charset val="134"/>
      </rPr>
      <t>满足其一，需</t>
    </r>
    <r>
      <rPr>
        <sz val="10"/>
        <color theme="1"/>
        <rFont val="Calibri"/>
        <charset val="134"/>
      </rPr>
      <t>2</t>
    </r>
    <r>
      <rPr>
        <sz val="10"/>
        <color theme="1"/>
        <rFont val="宋体"/>
        <charset val="134"/>
      </rPr>
      <t>人。</t>
    </r>
  </si>
  <si>
    <r>
      <rPr>
        <sz val="10"/>
        <color theme="1"/>
        <rFont val="Calibri"/>
        <charset val="134"/>
      </rPr>
      <t>1</t>
    </r>
    <r>
      <rPr>
        <sz val="10"/>
        <color theme="1"/>
        <rFont val="宋体"/>
        <charset val="134"/>
      </rPr>
      <t xml:space="preserve">、套装多；
</t>
    </r>
    <r>
      <rPr>
        <sz val="10"/>
        <color theme="1"/>
        <rFont val="Calibri"/>
        <charset val="134"/>
      </rPr>
      <t>2</t>
    </r>
    <r>
      <rPr>
        <sz val="10"/>
        <color theme="1"/>
        <rFont val="宋体"/>
        <charset val="134"/>
      </rPr>
      <t xml:space="preserve">、饮料多；
</t>
    </r>
    <r>
      <rPr>
        <sz val="10"/>
        <color theme="1"/>
        <rFont val="Calibri"/>
        <charset val="134"/>
      </rPr>
      <t>3</t>
    </r>
    <r>
      <rPr>
        <sz val="10"/>
        <color theme="1"/>
        <rFont val="宋体"/>
        <charset val="134"/>
      </rPr>
      <t>、收货</t>
    </r>
    <r>
      <rPr>
        <sz val="10"/>
        <color theme="1"/>
        <rFont val="Calibri"/>
        <charset val="134"/>
      </rPr>
      <t>/</t>
    </r>
    <r>
      <rPr>
        <sz val="10"/>
        <color theme="1"/>
        <rFont val="宋体"/>
        <charset val="134"/>
      </rPr>
      <t>其他事务</t>
    </r>
  </si>
  <si>
    <r>
      <rPr>
        <sz val="10"/>
        <color rgb="FF00B0F0"/>
        <rFont val="Calibri"/>
        <charset val="134"/>
      </rPr>
      <t>hold</t>
    </r>
    <r>
      <rPr>
        <sz val="10"/>
        <color rgb="FF00B0F0"/>
        <rFont val="宋体"/>
        <charset val="134"/>
      </rPr>
      <t>单</t>
    </r>
    <r>
      <rPr>
        <sz val="10"/>
        <color rgb="FF00B0F0"/>
        <rFont val="Calibri"/>
        <charset val="134"/>
      </rPr>
      <t>/</t>
    </r>
    <r>
      <rPr>
        <sz val="10"/>
        <color rgb="FF00B0F0"/>
        <rFont val="宋体"/>
        <charset val="134"/>
      </rPr>
      <t>未出货</t>
    </r>
  </si>
  <si>
    <r>
      <rPr>
        <sz val="11"/>
        <color theme="1"/>
        <rFont val="宋体"/>
        <charset val="134"/>
      </rPr>
      <t>来货</t>
    </r>
    <r>
      <rPr>
        <sz val="11"/>
        <color theme="1"/>
        <rFont val="Calibri"/>
        <charset val="134"/>
      </rPr>
      <t>319</t>
    </r>
    <r>
      <rPr>
        <sz val="11"/>
        <color theme="1"/>
        <rFont val="宋体"/>
        <charset val="134"/>
      </rPr>
      <t>件。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</si>
</sst>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\(0.00\)"/>
    <numFmt numFmtId="177" formatCode="0.00_);[Red]\(0.00\)"/>
    <numFmt numFmtId="178" formatCode="0.00_ "/>
  </numFmts>
  <fonts count="50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b/>
      <sz val="22"/>
      <name val="Calibri"/>
      <charset val="134"/>
    </font>
    <font>
      <b/>
      <sz val="13"/>
      <color indexed="8"/>
      <name val="Calibri"/>
      <charset val="134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sz val="11"/>
      <color theme="4" tint="-0.249977111117893"/>
      <name val="Calibri"/>
      <charset val="134"/>
    </font>
    <font>
      <sz val="10"/>
      <color rgb="FFFF0000"/>
      <name val="Calibri"/>
      <charset val="134"/>
    </font>
    <font>
      <sz val="10"/>
      <color theme="1"/>
      <name val="Calibri"/>
      <charset val="134"/>
    </font>
    <font>
      <sz val="10"/>
      <color rgb="FF00B0F0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22"/>
      <name val="宋体"/>
      <charset val="134"/>
      <scheme val="minor"/>
    </font>
    <font>
      <b/>
      <sz val="13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sz val="11"/>
      <color theme="4" tint="-0.24997711111789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22"/>
      <name val="宋体"/>
      <charset val="134"/>
    </font>
    <font>
      <b/>
      <sz val="13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00B0F0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4" borderId="7" applyNumberFormat="0" applyAlignment="0" applyProtection="0">
      <alignment vertical="center"/>
    </xf>
    <xf numFmtId="0" fontId="33" fillId="15" borderId="8" applyNumberFormat="0" applyAlignment="0" applyProtection="0">
      <alignment vertical="center"/>
    </xf>
    <xf numFmtId="0" fontId="34" fillId="15" borderId="7" applyNumberFormat="0" applyAlignment="0" applyProtection="0">
      <alignment vertical="center"/>
    </xf>
    <xf numFmtId="0" fontId="35" fillId="16" borderId="9" applyNumberFormat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19" fillId="0" borderId="0"/>
    <xf numFmtId="0" fontId="12" fillId="0" borderId="0"/>
  </cellStyleXfs>
  <cellXfs count="138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2" fillId="0" borderId="1" xfId="50" applyFont="1" applyFill="1" applyBorder="1" applyAlignment="1">
      <alignment horizontal="center" vertical="center"/>
    </xf>
    <xf numFmtId="0" fontId="2" fillId="0" borderId="2" xfId="5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178" fontId="3" fillId="2" borderId="3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left" vertical="center"/>
    </xf>
    <xf numFmtId="0" fontId="3" fillId="2" borderId="3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vertical="center"/>
    </xf>
    <xf numFmtId="1" fontId="4" fillId="4" borderId="3" xfId="0" applyNumberFormat="1" applyFont="1" applyFill="1" applyBorder="1" applyAlignment="1">
      <alignment vertical="center"/>
    </xf>
    <xf numFmtId="178" fontId="4" fillId="4" borderId="3" xfId="0" applyNumberFormat="1" applyFont="1" applyFill="1" applyBorder="1" applyAlignment="1">
      <alignment vertical="center"/>
    </xf>
    <xf numFmtId="178" fontId="4" fillId="4" borderId="3" xfId="0" applyNumberFormat="1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left" vertical="center"/>
    </xf>
    <xf numFmtId="178" fontId="1" fillId="4" borderId="3" xfId="0" applyNumberFormat="1" applyFont="1" applyFill="1" applyBorder="1" applyAlignment="1">
      <alignment horizontal="center"/>
    </xf>
    <xf numFmtId="176" fontId="1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vertical="center"/>
    </xf>
    <xf numFmtId="0" fontId="4" fillId="4" borderId="3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178" fontId="4" fillId="0" borderId="3" xfId="0" applyNumberFormat="1" applyFont="1" applyFill="1" applyBorder="1" applyAlignment="1">
      <alignment vertical="center"/>
    </xf>
    <xf numFmtId="0" fontId="6" fillId="0" borderId="3" xfId="50" applyFont="1" applyFill="1" applyBorder="1" applyAlignment="1">
      <alignment horizontal="center"/>
    </xf>
    <xf numFmtId="176" fontId="1" fillId="0" borderId="3" xfId="0" applyNumberFormat="1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center"/>
    </xf>
    <xf numFmtId="0" fontId="1" fillId="5" borderId="3" xfId="49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Alignment="1">
      <alignment vertical="center"/>
    </xf>
    <xf numFmtId="0" fontId="7" fillId="6" borderId="0" xfId="0" applyFont="1" applyFill="1" applyAlignment="1">
      <alignment vertical="center"/>
    </xf>
    <xf numFmtId="0" fontId="8" fillId="7" borderId="0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vertical="center"/>
    </xf>
    <xf numFmtId="176" fontId="8" fillId="0" borderId="0" xfId="0" applyNumberFormat="1" applyFont="1" applyFill="1" applyAlignment="1">
      <alignment horizontal="left" vertical="center" wrapText="1"/>
    </xf>
    <xf numFmtId="0" fontId="9" fillId="8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176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10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 vertical="center"/>
    </xf>
    <xf numFmtId="177" fontId="10" fillId="2" borderId="3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176" fontId="1" fillId="4" borderId="3" xfId="0" applyNumberFormat="1" applyFont="1" applyFill="1" applyBorder="1" applyAlignment="1">
      <alignment horizontal="left"/>
    </xf>
    <xf numFmtId="177" fontId="1" fillId="4" borderId="3" xfId="0" applyNumberFormat="1" applyFont="1" applyFill="1" applyBorder="1" applyAlignment="1">
      <alignment horizontal="center" vertical="center"/>
    </xf>
    <xf numFmtId="177" fontId="1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176" fontId="4" fillId="4" borderId="3" xfId="0" applyNumberFormat="1" applyFont="1" applyFill="1" applyBorder="1" applyAlignment="1">
      <alignment horizontal="center" vertical="center"/>
    </xf>
    <xf numFmtId="177" fontId="4" fillId="4" borderId="3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 shrinkToFit="1"/>
    </xf>
    <xf numFmtId="177" fontId="1" fillId="0" borderId="0" xfId="0" applyNumberFormat="1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2" fillId="0" borderId="0" xfId="0" applyFont="1" applyFill="1" applyAlignment="1"/>
    <xf numFmtId="0" fontId="12" fillId="0" borderId="0" xfId="0" applyFont="1" applyFill="1" applyAlignment="1">
      <alignment horizontal="center"/>
    </xf>
    <xf numFmtId="176" fontId="12" fillId="0" borderId="0" xfId="0" applyNumberFormat="1" applyFont="1" applyFill="1" applyAlignment="1">
      <alignment horizontal="left"/>
    </xf>
    <xf numFmtId="0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 vertical="center"/>
    </xf>
    <xf numFmtId="0" fontId="13" fillId="0" borderId="1" xfId="50" applyFont="1" applyFill="1" applyBorder="1" applyAlignment="1">
      <alignment horizontal="center" vertical="center"/>
    </xf>
    <xf numFmtId="0" fontId="13" fillId="0" borderId="2" xfId="5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vertical="center"/>
    </xf>
    <xf numFmtId="178" fontId="14" fillId="2" borderId="3" xfId="0" applyNumberFormat="1" applyFont="1" applyFill="1" applyBorder="1" applyAlignment="1">
      <alignment vertical="center"/>
    </xf>
    <xf numFmtId="178" fontId="14" fillId="2" borderId="3" xfId="0" applyNumberFormat="1" applyFont="1" applyFill="1" applyBorder="1" applyAlignment="1">
      <alignment horizontal="center" vertical="center"/>
    </xf>
    <xf numFmtId="176" fontId="14" fillId="2" borderId="3" xfId="0" applyNumberFormat="1" applyFont="1" applyFill="1" applyBorder="1" applyAlignment="1">
      <alignment horizontal="left" vertical="center"/>
    </xf>
    <xf numFmtId="0" fontId="14" fillId="2" borderId="3" xfId="0" applyNumberFormat="1" applyFont="1" applyFill="1" applyBorder="1" applyAlignment="1">
      <alignment horizontal="center" vertical="center"/>
    </xf>
    <xf numFmtId="176" fontId="14" fillId="2" borderId="3" xfId="0" applyNumberFormat="1" applyFont="1" applyFill="1" applyBorder="1" applyAlignment="1">
      <alignment horizontal="center" vertical="center"/>
    </xf>
    <xf numFmtId="14" fontId="15" fillId="3" borderId="3" xfId="0" applyNumberFormat="1" applyFont="1" applyFill="1" applyBorder="1" applyAlignment="1">
      <alignment vertical="center"/>
    </xf>
    <xf numFmtId="1" fontId="15" fillId="4" borderId="3" xfId="0" applyNumberFormat="1" applyFont="1" applyFill="1" applyBorder="1" applyAlignment="1">
      <alignment vertical="center"/>
    </xf>
    <xf numFmtId="178" fontId="15" fillId="4" borderId="3" xfId="0" applyNumberFormat="1" applyFont="1" applyFill="1" applyBorder="1" applyAlignment="1">
      <alignment vertical="center"/>
    </xf>
    <xf numFmtId="178" fontId="15" fillId="4" borderId="3" xfId="0" applyNumberFormat="1" applyFont="1" applyFill="1" applyBorder="1" applyAlignment="1">
      <alignment horizontal="center" vertical="center"/>
    </xf>
    <xf numFmtId="176" fontId="15" fillId="4" borderId="3" xfId="0" applyNumberFormat="1" applyFont="1" applyFill="1" applyBorder="1" applyAlignment="1">
      <alignment horizontal="left" vertical="center"/>
    </xf>
    <xf numFmtId="178" fontId="12" fillId="4" borderId="3" xfId="0" applyNumberFormat="1" applyFont="1" applyFill="1" applyBorder="1" applyAlignment="1">
      <alignment horizontal="center"/>
    </xf>
    <xf numFmtId="176" fontId="12" fillId="4" borderId="3" xfId="0" applyNumberFormat="1" applyFont="1" applyFill="1" applyBorder="1" applyAlignment="1">
      <alignment horizontal="center"/>
    </xf>
    <xf numFmtId="0" fontId="15" fillId="4" borderId="3" xfId="0" applyFont="1" applyFill="1" applyBorder="1" applyAlignment="1">
      <alignment vertical="center"/>
    </xf>
    <xf numFmtId="0" fontId="15" fillId="4" borderId="3" xfId="0" applyNumberFormat="1" applyFont="1" applyFill="1" applyBorder="1" applyAlignment="1">
      <alignment horizontal="center" vertical="center"/>
    </xf>
    <xf numFmtId="14" fontId="16" fillId="0" borderId="3" xfId="0" applyNumberFormat="1" applyFont="1" applyFill="1" applyBorder="1" applyAlignment="1">
      <alignment vertical="center"/>
    </xf>
    <xf numFmtId="0" fontId="17" fillId="5" borderId="3" xfId="0" applyFont="1" applyFill="1" applyBorder="1" applyAlignment="1">
      <alignment horizontal="center"/>
    </xf>
    <xf numFmtId="178" fontId="15" fillId="0" borderId="3" xfId="0" applyNumberFormat="1" applyFont="1" applyFill="1" applyBorder="1" applyAlignment="1">
      <alignment vertical="center"/>
    </xf>
    <xf numFmtId="0" fontId="18" fillId="0" borderId="3" xfId="50" applyFont="1" applyFill="1" applyBorder="1" applyAlignment="1">
      <alignment horizontal="center"/>
    </xf>
    <xf numFmtId="176" fontId="12" fillId="0" borderId="3" xfId="0" applyNumberFormat="1" applyFont="1" applyFill="1" applyBorder="1" applyAlignment="1">
      <alignment horizontal="left"/>
    </xf>
    <xf numFmtId="0" fontId="12" fillId="0" borderId="3" xfId="0" applyNumberFormat="1" applyFont="1" applyFill="1" applyBorder="1" applyAlignment="1">
      <alignment horizontal="center"/>
    </xf>
    <xf numFmtId="14" fontId="16" fillId="9" borderId="3" xfId="0" applyNumberFormat="1" applyFont="1" applyFill="1" applyBorder="1" applyAlignment="1">
      <alignment vertical="center"/>
    </xf>
    <xf numFmtId="0" fontId="17" fillId="5" borderId="3" xfId="49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left"/>
    </xf>
    <xf numFmtId="0" fontId="19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/>
    </xf>
    <xf numFmtId="0" fontId="12" fillId="0" borderId="0" xfId="0" applyFont="1" applyFill="1" applyAlignment="1">
      <alignment vertical="center"/>
    </xf>
    <xf numFmtId="0" fontId="20" fillId="6" borderId="0" xfId="0" applyFont="1" applyFill="1" applyAlignment="1">
      <alignment vertical="center"/>
    </xf>
    <xf numFmtId="0" fontId="12" fillId="7" borderId="0" xfId="0" applyNumberFormat="1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vertical="center"/>
    </xf>
    <xf numFmtId="176" fontId="21" fillId="0" borderId="0" xfId="0" applyNumberFormat="1" applyFont="1" applyFill="1" applyAlignment="1">
      <alignment horizontal="left" vertical="center" wrapText="1"/>
    </xf>
    <xf numFmtId="0" fontId="22" fillId="8" borderId="0" xfId="0" applyFont="1" applyFill="1" applyAlignment="1">
      <alignment vertical="center"/>
    </xf>
    <xf numFmtId="176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23" fillId="2" borderId="3" xfId="0" applyFont="1" applyFill="1" applyBorder="1" applyAlignment="1">
      <alignment horizontal="left"/>
    </xf>
    <xf numFmtId="0" fontId="23" fillId="2" borderId="3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/>
    </xf>
    <xf numFmtId="176" fontId="12" fillId="4" borderId="3" xfId="0" applyNumberFormat="1" applyFont="1" applyFill="1" applyBorder="1" applyAlignment="1">
      <alignment horizontal="left"/>
    </xf>
    <xf numFmtId="177" fontId="12" fillId="4" borderId="3" xfId="0" applyNumberFormat="1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left"/>
    </xf>
    <xf numFmtId="176" fontId="15" fillId="4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0" fontId="13" fillId="0" borderId="1" xfId="50" applyFont="1" applyBorder="1" applyAlignment="1">
      <alignment horizontal="center" vertical="center"/>
    </xf>
    <xf numFmtId="0" fontId="13" fillId="0" borderId="2" xfId="50" applyFont="1" applyBorder="1" applyAlignment="1">
      <alignment horizontal="center" vertical="center"/>
    </xf>
    <xf numFmtId="0" fontId="14" fillId="10" borderId="3" xfId="0" applyFont="1" applyFill="1" applyBorder="1" applyAlignment="1">
      <alignment vertical="center"/>
    </xf>
    <xf numFmtId="178" fontId="14" fillId="10" borderId="3" xfId="0" applyNumberFormat="1" applyFont="1" applyFill="1" applyBorder="1" applyAlignment="1">
      <alignment vertical="center"/>
    </xf>
    <xf numFmtId="178" fontId="14" fillId="10" borderId="3" xfId="0" applyNumberFormat="1" applyFont="1" applyFill="1" applyBorder="1" applyAlignment="1">
      <alignment horizontal="center" vertical="center"/>
    </xf>
    <xf numFmtId="176" fontId="14" fillId="10" borderId="3" xfId="0" applyNumberFormat="1" applyFont="1" applyFill="1" applyBorder="1" applyAlignment="1">
      <alignment horizontal="left" vertical="center"/>
    </xf>
    <xf numFmtId="176" fontId="14" fillId="10" borderId="3" xfId="0" applyNumberFormat="1" applyFont="1" applyFill="1" applyBorder="1" applyAlignment="1">
      <alignment horizontal="center" vertical="center"/>
    </xf>
    <xf numFmtId="0" fontId="23" fillId="10" borderId="3" xfId="0" applyFont="1" applyFill="1" applyBorder="1" applyAlignment="1">
      <alignment horizontal="left"/>
    </xf>
    <xf numFmtId="14" fontId="15" fillId="11" borderId="3" xfId="0" applyNumberFormat="1" applyFont="1" applyFill="1" applyBorder="1" applyAlignment="1">
      <alignment vertical="center"/>
    </xf>
    <xf numFmtId="1" fontId="15" fillId="11" borderId="3" xfId="0" applyNumberFormat="1" applyFont="1" applyFill="1" applyBorder="1" applyAlignment="1">
      <alignment vertical="center"/>
    </xf>
    <xf numFmtId="178" fontId="15" fillId="11" borderId="3" xfId="0" applyNumberFormat="1" applyFont="1" applyFill="1" applyBorder="1" applyAlignment="1">
      <alignment vertical="center"/>
    </xf>
    <xf numFmtId="178" fontId="15" fillId="11" borderId="3" xfId="0" applyNumberFormat="1" applyFont="1" applyFill="1" applyBorder="1" applyAlignment="1">
      <alignment horizontal="center" vertical="center"/>
    </xf>
    <xf numFmtId="176" fontId="15" fillId="11" borderId="3" xfId="0" applyNumberFormat="1" applyFont="1" applyFill="1" applyBorder="1" applyAlignment="1">
      <alignment horizontal="left" vertical="center"/>
    </xf>
    <xf numFmtId="176" fontId="12" fillId="12" borderId="3" xfId="0" applyNumberFormat="1" applyFont="1" applyFill="1" applyBorder="1" applyAlignment="1">
      <alignment horizontal="center"/>
    </xf>
    <xf numFmtId="176" fontId="12" fillId="12" borderId="3" xfId="0" applyNumberFormat="1" applyFont="1" applyFill="1" applyBorder="1" applyAlignment="1">
      <alignment horizontal="left"/>
    </xf>
    <xf numFmtId="0" fontId="15" fillId="11" borderId="3" xfId="0" applyFont="1" applyFill="1" applyBorder="1" applyAlignment="1">
      <alignment vertical="center"/>
    </xf>
    <xf numFmtId="0" fontId="15" fillId="11" borderId="3" xfId="0" applyNumberFormat="1" applyFont="1" applyFill="1" applyBorder="1" applyAlignment="1">
      <alignment horizontal="center" vertical="center"/>
    </xf>
    <xf numFmtId="0" fontId="18" fillId="0" borderId="3" xfId="50" applyFont="1" applyBorder="1" applyAlignment="1">
      <alignment horizontal="center"/>
    </xf>
    <xf numFmtId="0" fontId="19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/>
    </xf>
    <xf numFmtId="0" fontId="13" fillId="0" borderId="2" xfId="50" applyFont="1" applyBorder="1" applyAlignment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30">
    <dxf>
      <fill>
        <patternFill patternType="solid">
          <bgColor theme="9" tint="0.39994506668294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2D050"/>
      </font>
      <fill>
        <patternFill patternType="solid">
          <bgColor rgb="FFFFFF00"/>
        </patternFill>
      </fill>
    </dxf>
    <dxf>
      <font>
        <color rgb="FF00B0F0"/>
      </font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theme="9" tint="0.399945066682943"/>
        </patternFill>
      </fill>
    </dxf>
    <dxf>
      <font>
        <color theme="1"/>
      </font>
      <fill>
        <patternFill patternType="solid">
          <bgColor theme="9" tint="-0.249946592608417"/>
        </patternFill>
      </fill>
    </dxf>
    <dxf>
      <fill>
        <patternFill patternType="solid">
          <fgColor theme="9" tint="0.399945066682943"/>
        </patternFill>
      </fill>
    </dxf>
    <dxf>
      <font>
        <color theme="6" tint="0.399945066682943"/>
      </font>
      <fill>
        <patternFill patternType="solid">
          <bgColor theme="9" tint="0.399945066682943"/>
        </patternFill>
      </fill>
    </dxf>
    <dxf>
      <font>
        <color rgb="FFFF0000"/>
      </font>
      <fill>
        <patternFill patternType="solid">
          <fgColor rgb="FFFFFF00"/>
        </patternFill>
      </fill>
    </dxf>
    <dxf>
      <font>
        <color auto="1"/>
      </font>
      <fill>
        <patternFill patternType="solid">
          <fgColor theme="9" tint="0.399945066682943"/>
          <bgColor theme="9" tint="0.399945066682943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 xr9:uid="{267968C8-6FFD-4C36-ACC1-9EA1FD1885CA}">
      <tableStyleElement type="headerRow" dxfId="29"/>
      <tableStyleElement type="totalRow" dxfId="28"/>
      <tableStyleElement type="firstRowStripe" dxfId="27"/>
      <tableStyleElement type="firstColumnStripe" dxfId="26"/>
      <tableStyleElement type="firstSubtotalRow" dxfId="25"/>
      <tableStyleElement type="secondSubtotalRow" dxfId="24"/>
      <tableStyleElement type="firstRowSubheading" dxfId="23"/>
      <tableStyleElement type="secondRowSubheading" dxfId="22"/>
      <tableStyleElement type="pageFieldLabels" dxfId="21"/>
      <tableStyleElement type="pageFieldValues" dxfId="2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selection activeCell="A1" sqref="A$1:I$1048576"/>
    </sheetView>
  </sheetViews>
  <sheetFormatPr defaultColWidth="8.72727272727273" defaultRowHeight="14"/>
  <cols>
    <col min="1" max="1" width="13.1272727272727" style="62" customWidth="1"/>
    <col min="2" max="2" width="8.37272727272727" style="62" customWidth="1"/>
    <col min="3" max="3" width="9.37272727272727" style="62" customWidth="1"/>
    <col min="4" max="4" width="10.5" style="62" customWidth="1"/>
    <col min="5" max="5" width="12.6272727272727" style="63" customWidth="1"/>
    <col min="6" max="7" width="13.2545454545455" style="64" customWidth="1"/>
    <col min="8" max="8" width="15" style="66" customWidth="1"/>
    <col min="9" max="9" width="9" style="62"/>
  </cols>
  <sheetData>
    <row r="1" ht="27.5" spans="1:9">
      <c r="A1" s="117" t="s">
        <v>0</v>
      </c>
      <c r="B1" s="118"/>
      <c r="C1" s="118"/>
      <c r="D1" s="118"/>
      <c r="E1" s="118"/>
      <c r="F1" s="118"/>
      <c r="G1" s="118"/>
      <c r="H1" s="118"/>
      <c r="I1" s="137"/>
    </row>
    <row r="2" ht="16.5" spans="1:8">
      <c r="A2" s="119" t="s">
        <v>1</v>
      </c>
      <c r="B2" s="119" t="s">
        <v>2</v>
      </c>
      <c r="C2" s="119" t="s">
        <v>3</v>
      </c>
      <c r="D2" s="120" t="s">
        <v>4</v>
      </c>
      <c r="E2" s="121" t="s">
        <v>5</v>
      </c>
      <c r="F2" s="122" t="s">
        <v>6</v>
      </c>
      <c r="G2" s="123" t="s">
        <v>7</v>
      </c>
      <c r="H2" s="124" t="s">
        <v>8</v>
      </c>
    </row>
    <row r="3" spans="1:8">
      <c r="A3" s="125" t="s">
        <v>9</v>
      </c>
      <c r="B3" s="126">
        <f>B4/30</f>
        <v>89.7333333333333</v>
      </c>
      <c r="C3" s="126">
        <f t="shared" ref="C3:H3" si="0">C4/30</f>
        <v>57.1333333333333</v>
      </c>
      <c r="D3" s="127"/>
      <c r="E3" s="128">
        <f t="shared" si="0"/>
        <v>623.966666666667</v>
      </c>
      <c r="F3" s="129">
        <f t="shared" ref="F3:F24" si="1">E3/C3</f>
        <v>10.9212368728121</v>
      </c>
      <c r="G3" s="130">
        <f>AVERAGE(G5:G35)</f>
        <v>2.45161290322581</v>
      </c>
      <c r="H3" s="131">
        <f t="shared" si="0"/>
        <v>20.6416666666667</v>
      </c>
    </row>
    <row r="4" spans="1:8">
      <c r="A4" s="125" t="s">
        <v>10</v>
      </c>
      <c r="B4" s="132">
        <f t="shared" ref="B4:H4" si="2">SUM(B5:B35)</f>
        <v>2692</v>
      </c>
      <c r="C4" s="132">
        <f t="shared" si="2"/>
        <v>1714</v>
      </c>
      <c r="D4" s="127">
        <f t="shared" ref="D4:D35" si="3">B4/C4</f>
        <v>1.5705950991832</v>
      </c>
      <c r="E4" s="128">
        <f t="shared" si="2"/>
        <v>18719</v>
      </c>
      <c r="F4" s="129">
        <f t="shared" si="2"/>
        <v>316.58802539617</v>
      </c>
      <c r="G4" s="133">
        <f t="shared" si="2"/>
        <v>76</v>
      </c>
      <c r="H4" s="129">
        <f t="shared" si="2"/>
        <v>619.25</v>
      </c>
    </row>
    <row r="5" ht="16.5" spans="1:8">
      <c r="A5" s="85">
        <v>42430</v>
      </c>
      <c r="B5" s="86">
        <v>19</v>
      </c>
      <c r="C5" s="86">
        <v>20</v>
      </c>
      <c r="D5" s="87">
        <f t="shared" si="3"/>
        <v>0.95</v>
      </c>
      <c r="E5" s="134">
        <v>184</v>
      </c>
      <c r="F5" s="89">
        <f t="shared" si="1"/>
        <v>9.2</v>
      </c>
      <c r="G5" s="90">
        <v>2</v>
      </c>
      <c r="H5" s="89">
        <f t="shared" ref="H5:H35" si="4">C5/G5</f>
        <v>10</v>
      </c>
    </row>
    <row r="6" ht="16.5" spans="1:8">
      <c r="A6" s="85">
        <v>42431</v>
      </c>
      <c r="B6" s="92">
        <v>216</v>
      </c>
      <c r="C6" s="92">
        <v>115</v>
      </c>
      <c r="D6" s="87">
        <f t="shared" si="3"/>
        <v>1.87826086956522</v>
      </c>
      <c r="E6" s="134">
        <v>1434</v>
      </c>
      <c r="F6" s="89">
        <f t="shared" si="1"/>
        <v>12.4695652173913</v>
      </c>
      <c r="G6" s="90">
        <v>3</v>
      </c>
      <c r="H6" s="89">
        <f t="shared" si="4"/>
        <v>38.3333333333333</v>
      </c>
    </row>
    <row r="7" ht="16.5" spans="1:8">
      <c r="A7" s="85">
        <v>42432</v>
      </c>
      <c r="B7" s="92">
        <v>215</v>
      </c>
      <c r="C7" s="92">
        <v>123</v>
      </c>
      <c r="D7" s="87">
        <f t="shared" si="3"/>
        <v>1.7479674796748</v>
      </c>
      <c r="E7" s="134">
        <v>2564</v>
      </c>
      <c r="F7" s="89">
        <f t="shared" si="1"/>
        <v>20.8455284552846</v>
      </c>
      <c r="G7" s="90">
        <v>4</v>
      </c>
      <c r="H7" s="89">
        <f t="shared" si="4"/>
        <v>30.75</v>
      </c>
    </row>
    <row r="8" ht="16.5" spans="1:8">
      <c r="A8" s="85">
        <v>42433</v>
      </c>
      <c r="B8" s="92">
        <v>234</v>
      </c>
      <c r="C8" s="92">
        <v>115</v>
      </c>
      <c r="D8" s="87">
        <f t="shared" si="3"/>
        <v>2.03478260869565</v>
      </c>
      <c r="E8" s="134">
        <v>1702</v>
      </c>
      <c r="F8" s="89">
        <f t="shared" si="1"/>
        <v>14.8</v>
      </c>
      <c r="G8" s="90">
        <v>4</v>
      </c>
      <c r="H8" s="89">
        <f t="shared" si="4"/>
        <v>28.75</v>
      </c>
    </row>
    <row r="9" ht="16.5" spans="1:8">
      <c r="A9" s="85">
        <v>42434</v>
      </c>
      <c r="B9" s="92">
        <v>291</v>
      </c>
      <c r="C9" s="92">
        <v>141</v>
      </c>
      <c r="D9" s="87">
        <f t="shared" si="3"/>
        <v>2.06382978723404</v>
      </c>
      <c r="E9" s="134">
        <v>2559</v>
      </c>
      <c r="F9" s="89">
        <f t="shared" si="1"/>
        <v>18.1489361702128</v>
      </c>
      <c r="G9" s="90">
        <v>4</v>
      </c>
      <c r="H9" s="89">
        <f t="shared" si="4"/>
        <v>35.25</v>
      </c>
    </row>
    <row r="10" ht="16.5" spans="1:8">
      <c r="A10" s="85">
        <v>42435</v>
      </c>
      <c r="B10" s="92">
        <v>151</v>
      </c>
      <c r="C10" s="92">
        <v>77</v>
      </c>
      <c r="D10" s="87">
        <f t="shared" si="3"/>
        <v>1.96103896103896</v>
      </c>
      <c r="E10" s="134">
        <v>2241</v>
      </c>
      <c r="F10" s="89">
        <f t="shared" si="1"/>
        <v>29.1038961038961</v>
      </c>
      <c r="G10" s="90">
        <v>4</v>
      </c>
      <c r="H10" s="89">
        <f t="shared" si="4"/>
        <v>19.25</v>
      </c>
    </row>
    <row r="11" ht="16.5" spans="1:8">
      <c r="A11" s="85">
        <v>42436</v>
      </c>
      <c r="B11" s="92">
        <v>464</v>
      </c>
      <c r="C11" s="92">
        <v>257</v>
      </c>
      <c r="D11" s="87">
        <f t="shared" si="3"/>
        <v>1.80544747081712</v>
      </c>
      <c r="E11" s="134">
        <v>1063</v>
      </c>
      <c r="F11" s="89">
        <f t="shared" si="1"/>
        <v>4.13618677042802</v>
      </c>
      <c r="G11" s="90">
        <v>4</v>
      </c>
      <c r="H11" s="89">
        <f t="shared" si="4"/>
        <v>64.25</v>
      </c>
    </row>
    <row r="12" ht="16.5" spans="1:8">
      <c r="A12" s="85">
        <v>42437</v>
      </c>
      <c r="B12" s="92">
        <v>295</v>
      </c>
      <c r="C12" s="92">
        <v>134</v>
      </c>
      <c r="D12" s="87">
        <f t="shared" si="3"/>
        <v>2.20149253731343</v>
      </c>
      <c r="E12" s="134">
        <v>1737</v>
      </c>
      <c r="F12" s="89">
        <f t="shared" si="1"/>
        <v>12.9626865671642</v>
      </c>
      <c r="G12" s="90">
        <v>3</v>
      </c>
      <c r="H12" s="89">
        <f t="shared" si="4"/>
        <v>44.6666666666667</v>
      </c>
    </row>
    <row r="13" ht="16.5" spans="1:8">
      <c r="A13" s="85">
        <v>42438</v>
      </c>
      <c r="B13" s="92">
        <v>27</v>
      </c>
      <c r="C13" s="92">
        <v>24</v>
      </c>
      <c r="D13" s="87">
        <f t="shared" si="3"/>
        <v>1.125</v>
      </c>
      <c r="E13" s="134">
        <v>108</v>
      </c>
      <c r="F13" s="89">
        <f t="shared" si="1"/>
        <v>4.5</v>
      </c>
      <c r="G13" s="90">
        <v>2</v>
      </c>
      <c r="H13" s="89">
        <f t="shared" si="4"/>
        <v>12</v>
      </c>
    </row>
    <row r="14" ht="16.5" spans="1:8">
      <c r="A14" s="85">
        <v>42439</v>
      </c>
      <c r="B14" s="92">
        <v>39</v>
      </c>
      <c r="C14" s="92">
        <v>37</v>
      </c>
      <c r="D14" s="87">
        <f t="shared" si="3"/>
        <v>1.05405405405405</v>
      </c>
      <c r="E14" s="134">
        <v>184</v>
      </c>
      <c r="F14" s="89">
        <f t="shared" si="1"/>
        <v>4.97297297297297</v>
      </c>
      <c r="G14" s="90">
        <v>2</v>
      </c>
      <c r="H14" s="89">
        <f t="shared" si="4"/>
        <v>18.5</v>
      </c>
    </row>
    <row r="15" ht="16.5" spans="1:8">
      <c r="A15" s="85">
        <v>42440</v>
      </c>
      <c r="B15" s="86">
        <v>17</v>
      </c>
      <c r="C15" s="86">
        <v>17</v>
      </c>
      <c r="D15" s="87">
        <f t="shared" si="3"/>
        <v>1</v>
      </c>
      <c r="E15" s="134">
        <v>112</v>
      </c>
      <c r="F15" s="89">
        <f t="shared" si="1"/>
        <v>6.58823529411765</v>
      </c>
      <c r="G15" s="90">
        <v>2</v>
      </c>
      <c r="H15" s="89">
        <f t="shared" si="4"/>
        <v>8.5</v>
      </c>
    </row>
    <row r="16" ht="16.5" spans="1:8">
      <c r="A16" s="85">
        <v>42441</v>
      </c>
      <c r="B16" s="92">
        <v>23</v>
      </c>
      <c r="C16" s="92">
        <v>21</v>
      </c>
      <c r="D16" s="87">
        <f t="shared" si="3"/>
        <v>1.0952380952381</v>
      </c>
      <c r="E16" s="134">
        <v>105</v>
      </c>
      <c r="F16" s="89">
        <f t="shared" si="1"/>
        <v>5</v>
      </c>
      <c r="G16" s="90">
        <v>2</v>
      </c>
      <c r="H16" s="89">
        <f t="shared" si="4"/>
        <v>10.5</v>
      </c>
    </row>
    <row r="17" ht="16.5" spans="1:8">
      <c r="A17" s="85">
        <v>42442</v>
      </c>
      <c r="B17" s="92">
        <v>25</v>
      </c>
      <c r="C17" s="92">
        <v>24</v>
      </c>
      <c r="D17" s="87">
        <f t="shared" si="3"/>
        <v>1.04166666666667</v>
      </c>
      <c r="E17" s="134">
        <v>133</v>
      </c>
      <c r="F17" s="89">
        <f t="shared" si="1"/>
        <v>5.54166666666667</v>
      </c>
      <c r="G17" s="90">
        <v>2</v>
      </c>
      <c r="H17" s="89">
        <f t="shared" si="4"/>
        <v>12</v>
      </c>
    </row>
    <row r="18" ht="16.5" spans="1:8">
      <c r="A18" s="85">
        <v>42443</v>
      </c>
      <c r="B18" s="92">
        <v>35</v>
      </c>
      <c r="C18" s="92">
        <v>34</v>
      </c>
      <c r="D18" s="87">
        <f t="shared" si="3"/>
        <v>1.02941176470588</v>
      </c>
      <c r="E18" s="134">
        <v>155</v>
      </c>
      <c r="F18" s="89">
        <f t="shared" si="1"/>
        <v>4.55882352941176</v>
      </c>
      <c r="G18" s="90">
        <v>2</v>
      </c>
      <c r="H18" s="89">
        <f t="shared" si="4"/>
        <v>17</v>
      </c>
    </row>
    <row r="19" ht="16.5" spans="1:8">
      <c r="A19" s="85">
        <v>42444</v>
      </c>
      <c r="B19" s="93">
        <v>29</v>
      </c>
      <c r="C19" s="93">
        <v>29</v>
      </c>
      <c r="D19" s="87">
        <f t="shared" si="3"/>
        <v>1</v>
      </c>
      <c r="E19" s="134">
        <v>189</v>
      </c>
      <c r="F19" s="89">
        <f t="shared" si="1"/>
        <v>6.51724137931035</v>
      </c>
      <c r="G19" s="90">
        <v>2</v>
      </c>
      <c r="H19" s="89">
        <f t="shared" si="4"/>
        <v>14.5</v>
      </c>
    </row>
    <row r="20" ht="16.5" spans="1:8">
      <c r="A20" s="85">
        <v>42445</v>
      </c>
      <c r="B20" s="93">
        <v>33</v>
      </c>
      <c r="C20" s="93">
        <v>30</v>
      </c>
      <c r="D20" s="87">
        <f t="shared" si="3"/>
        <v>1.1</v>
      </c>
      <c r="E20" s="134">
        <v>154</v>
      </c>
      <c r="F20" s="89">
        <f t="shared" si="1"/>
        <v>5.13333333333333</v>
      </c>
      <c r="G20" s="90">
        <v>2</v>
      </c>
      <c r="H20" s="89">
        <f t="shared" si="4"/>
        <v>15</v>
      </c>
    </row>
    <row r="21" ht="16.5" spans="1:8">
      <c r="A21" s="85">
        <v>42446</v>
      </c>
      <c r="B21" s="93">
        <v>41</v>
      </c>
      <c r="C21" s="93">
        <v>41</v>
      </c>
      <c r="D21" s="87">
        <f t="shared" si="3"/>
        <v>1</v>
      </c>
      <c r="E21" s="134">
        <v>176</v>
      </c>
      <c r="F21" s="89">
        <f t="shared" si="1"/>
        <v>4.29268292682927</v>
      </c>
      <c r="G21" s="90">
        <v>2</v>
      </c>
      <c r="H21" s="89">
        <f t="shared" si="4"/>
        <v>20.5</v>
      </c>
    </row>
    <row r="22" ht="16.5" spans="1:8">
      <c r="A22" s="85">
        <v>42447</v>
      </c>
      <c r="B22" s="93">
        <v>38</v>
      </c>
      <c r="C22" s="93">
        <v>32</v>
      </c>
      <c r="D22" s="87">
        <f t="shared" si="3"/>
        <v>1.1875</v>
      </c>
      <c r="E22" s="134">
        <v>270</v>
      </c>
      <c r="F22" s="89">
        <f t="shared" si="1"/>
        <v>8.4375</v>
      </c>
      <c r="G22" s="90">
        <v>2</v>
      </c>
      <c r="H22" s="89">
        <f t="shared" si="4"/>
        <v>16</v>
      </c>
    </row>
    <row r="23" ht="16.5" spans="1:8">
      <c r="A23" s="85">
        <v>42448</v>
      </c>
      <c r="B23" s="93">
        <v>38</v>
      </c>
      <c r="C23" s="93">
        <v>34</v>
      </c>
      <c r="D23" s="87">
        <f t="shared" si="3"/>
        <v>1.11764705882353</v>
      </c>
      <c r="E23" s="134">
        <v>179</v>
      </c>
      <c r="F23" s="89">
        <f t="shared" si="1"/>
        <v>5.26470588235294</v>
      </c>
      <c r="G23" s="90">
        <v>2</v>
      </c>
      <c r="H23" s="89">
        <f t="shared" si="4"/>
        <v>17</v>
      </c>
    </row>
    <row r="24" ht="16.5" spans="1:8">
      <c r="A24" s="85">
        <v>42449</v>
      </c>
      <c r="B24" s="93">
        <v>63</v>
      </c>
      <c r="C24" s="93">
        <v>57</v>
      </c>
      <c r="D24" s="87">
        <f t="shared" si="3"/>
        <v>1.10526315789474</v>
      </c>
      <c r="E24" s="94">
        <v>743</v>
      </c>
      <c r="F24" s="95">
        <f t="shared" si="1"/>
        <v>13.0350877192982</v>
      </c>
      <c r="G24" s="90">
        <v>2</v>
      </c>
      <c r="H24" s="89">
        <f t="shared" si="4"/>
        <v>28.5</v>
      </c>
    </row>
    <row r="25" ht="16.5" spans="1:8">
      <c r="A25" s="85">
        <v>42450</v>
      </c>
      <c r="B25" s="93"/>
      <c r="C25" s="93">
        <v>81</v>
      </c>
      <c r="D25" s="87">
        <f t="shared" si="3"/>
        <v>0</v>
      </c>
      <c r="E25" s="134">
        <v>0</v>
      </c>
      <c r="F25" s="89">
        <f>E25/C24</f>
        <v>0</v>
      </c>
      <c r="G25" s="90">
        <v>3</v>
      </c>
      <c r="H25" s="89">
        <f t="shared" si="4"/>
        <v>27</v>
      </c>
    </row>
    <row r="26" ht="16.5" spans="1:8">
      <c r="A26" s="85">
        <v>42451</v>
      </c>
      <c r="B26" s="93">
        <v>135</v>
      </c>
      <c r="C26" s="93">
        <v>18</v>
      </c>
      <c r="D26" s="87">
        <f t="shared" si="3"/>
        <v>7.5</v>
      </c>
      <c r="E26" s="134">
        <v>1179</v>
      </c>
      <c r="F26" s="89">
        <f t="shared" ref="F26:F35" si="5">E26/C26</f>
        <v>65.5</v>
      </c>
      <c r="G26" s="90">
        <v>2</v>
      </c>
      <c r="H26" s="89">
        <f t="shared" si="4"/>
        <v>9</v>
      </c>
    </row>
    <row r="27" ht="16.5" spans="1:8">
      <c r="A27" s="85">
        <v>42452</v>
      </c>
      <c r="B27" s="135">
        <v>24</v>
      </c>
      <c r="C27" s="93">
        <v>23</v>
      </c>
      <c r="D27" s="87">
        <f t="shared" si="3"/>
        <v>1.04347826086957</v>
      </c>
      <c r="E27" s="134">
        <v>127</v>
      </c>
      <c r="F27" s="89">
        <f t="shared" si="5"/>
        <v>5.52173913043478</v>
      </c>
      <c r="G27" s="90">
        <v>2</v>
      </c>
      <c r="H27" s="89">
        <f t="shared" si="4"/>
        <v>11.5</v>
      </c>
    </row>
    <row r="28" ht="16.5" spans="1:8">
      <c r="A28" s="85">
        <v>42453</v>
      </c>
      <c r="B28" s="135">
        <v>30</v>
      </c>
      <c r="C28" s="93">
        <v>29</v>
      </c>
      <c r="D28" s="87">
        <f t="shared" si="3"/>
        <v>1.03448275862069</v>
      </c>
      <c r="E28" s="134">
        <v>159</v>
      </c>
      <c r="F28" s="89">
        <f t="shared" si="5"/>
        <v>5.48275862068965</v>
      </c>
      <c r="G28" s="90">
        <v>2</v>
      </c>
      <c r="H28" s="89">
        <f t="shared" si="4"/>
        <v>14.5</v>
      </c>
    </row>
    <row r="29" ht="16.5" spans="1:8">
      <c r="A29" s="85">
        <v>42454</v>
      </c>
      <c r="B29" s="135">
        <v>30</v>
      </c>
      <c r="C29" s="93">
        <v>29</v>
      </c>
      <c r="D29" s="87">
        <f t="shared" si="3"/>
        <v>1.03448275862069</v>
      </c>
      <c r="E29" s="134">
        <v>135</v>
      </c>
      <c r="F29" s="89">
        <f t="shared" si="5"/>
        <v>4.6551724137931</v>
      </c>
      <c r="G29" s="90">
        <v>2</v>
      </c>
      <c r="H29" s="89">
        <f t="shared" si="4"/>
        <v>14.5</v>
      </c>
    </row>
    <row r="30" ht="16.5" spans="1:8">
      <c r="A30" s="85">
        <v>42455</v>
      </c>
      <c r="B30" s="135">
        <v>39</v>
      </c>
      <c r="C30" s="93">
        <v>37</v>
      </c>
      <c r="D30" s="87">
        <f t="shared" si="3"/>
        <v>1.05405405405405</v>
      </c>
      <c r="E30" s="134">
        <v>178</v>
      </c>
      <c r="F30" s="89">
        <f t="shared" si="5"/>
        <v>4.81081081081081</v>
      </c>
      <c r="G30" s="90">
        <v>2</v>
      </c>
      <c r="H30" s="89">
        <f t="shared" si="4"/>
        <v>18.5</v>
      </c>
    </row>
    <row r="31" ht="16.5" spans="1:8">
      <c r="A31" s="85">
        <v>42456</v>
      </c>
      <c r="B31" s="135">
        <v>25</v>
      </c>
      <c r="C31" s="93">
        <v>24</v>
      </c>
      <c r="D31" s="87">
        <f t="shared" si="3"/>
        <v>1.04166666666667</v>
      </c>
      <c r="E31" s="134">
        <v>131</v>
      </c>
      <c r="F31" s="89">
        <f t="shared" si="5"/>
        <v>5.45833333333333</v>
      </c>
      <c r="G31" s="90">
        <v>2</v>
      </c>
      <c r="H31" s="89">
        <f t="shared" si="4"/>
        <v>12</v>
      </c>
    </row>
    <row r="32" ht="16.5" spans="1:8">
      <c r="A32" s="85">
        <v>42457</v>
      </c>
      <c r="B32" s="135">
        <v>31</v>
      </c>
      <c r="C32" s="93">
        <v>29</v>
      </c>
      <c r="D32" s="87">
        <f t="shared" si="3"/>
        <v>1.06896551724138</v>
      </c>
      <c r="E32" s="134">
        <v>214</v>
      </c>
      <c r="F32" s="89">
        <f t="shared" si="5"/>
        <v>7.37931034482759</v>
      </c>
      <c r="G32" s="90">
        <v>2</v>
      </c>
      <c r="H32" s="89">
        <f t="shared" si="4"/>
        <v>14.5</v>
      </c>
    </row>
    <row r="33" ht="16.5" spans="1:8">
      <c r="A33" s="85">
        <v>42458</v>
      </c>
      <c r="B33" s="92">
        <v>27</v>
      </c>
      <c r="C33" s="92">
        <v>26</v>
      </c>
      <c r="D33" s="87">
        <f t="shared" si="3"/>
        <v>1.03846153846154</v>
      </c>
      <c r="E33" s="134">
        <v>226</v>
      </c>
      <c r="F33" s="89">
        <f t="shared" si="5"/>
        <v>8.69230769230769</v>
      </c>
      <c r="G33" s="90">
        <v>2</v>
      </c>
      <c r="H33" s="89">
        <f t="shared" si="4"/>
        <v>13</v>
      </c>
    </row>
    <row r="34" ht="16.5" spans="1:8">
      <c r="A34" s="85">
        <v>42459</v>
      </c>
      <c r="B34" s="135">
        <v>29</v>
      </c>
      <c r="C34" s="136">
        <v>29</v>
      </c>
      <c r="D34" s="87">
        <f t="shared" si="3"/>
        <v>1</v>
      </c>
      <c r="E34" s="134">
        <v>165</v>
      </c>
      <c r="F34" s="89">
        <f t="shared" si="5"/>
        <v>5.68965517241379</v>
      </c>
      <c r="G34" s="90">
        <v>2</v>
      </c>
      <c r="H34" s="89">
        <f t="shared" si="4"/>
        <v>14.5</v>
      </c>
    </row>
    <row r="35" ht="16.5" spans="1:8">
      <c r="A35" s="85">
        <v>42460</v>
      </c>
      <c r="B35" s="135">
        <v>29</v>
      </c>
      <c r="C35" s="136">
        <v>27</v>
      </c>
      <c r="D35" s="87">
        <f t="shared" si="3"/>
        <v>1.07407407407407</v>
      </c>
      <c r="E35" s="134">
        <v>213</v>
      </c>
      <c r="F35" s="89">
        <f t="shared" si="5"/>
        <v>7.88888888888889</v>
      </c>
      <c r="G35" s="90">
        <v>3</v>
      </c>
      <c r="H35" s="89">
        <f t="shared" si="4"/>
        <v>9</v>
      </c>
    </row>
    <row r="37" ht="52" spans="1:9">
      <c r="A37" s="98"/>
      <c r="B37" s="98"/>
      <c r="C37" s="98"/>
      <c r="D37" s="99" t="s">
        <v>11</v>
      </c>
      <c r="E37" s="100"/>
      <c r="F37" s="101" t="s">
        <v>12</v>
      </c>
      <c r="G37" s="100"/>
      <c r="H37" s="102" t="s">
        <v>13</v>
      </c>
      <c r="I37" s="114"/>
    </row>
    <row r="38" spans="1:9">
      <c r="A38" s="98"/>
      <c r="B38" s="98"/>
      <c r="C38" s="98"/>
      <c r="D38" s="103" t="s">
        <v>14</v>
      </c>
      <c r="E38" s="67"/>
      <c r="F38" s="104"/>
      <c r="G38" s="105"/>
      <c r="H38" s="104"/>
      <c r="I38" s="116"/>
    </row>
  </sheetData>
  <mergeCells count="1">
    <mergeCell ref="A1:H1"/>
  </mergeCells>
  <conditionalFormatting sqref="A5:A35">
    <cfRule type="expression" dxfId="0" priority="1">
      <formula>WEEKDAY(A5,2)&gt;5</formula>
    </cfRule>
  </conditionalFormatting>
  <conditionalFormatting sqref="C5:C35">
    <cfRule type="cellIs" dxfId="1" priority="9" operator="greaterThan">
      <formula>100</formula>
    </cfRule>
    <cfRule type="cellIs" dxfId="2" priority="4" operator="greaterThan">
      <formula>35</formula>
    </cfRule>
  </conditionalFormatting>
  <conditionalFormatting sqref="D5:D35">
    <cfRule type="cellIs" dxfId="3" priority="10" operator="greaterThan">
      <formula>1</formula>
    </cfRule>
    <cfRule type="cellIs" dxfId="2" priority="8" operator="lessThan">
      <formula>1</formula>
    </cfRule>
    <cfRule type="cellIs" dxfId="4" priority="7" operator="lessThan">
      <formula>1</formula>
    </cfRule>
    <cfRule type="cellIs" dxfId="5" priority="6" operator="lessThan">
      <formula>1</formula>
    </cfRule>
  </conditionalFormatting>
  <conditionalFormatting sqref="E5:E35">
    <cfRule type="cellIs" dxfId="6" priority="3" operator="greaterThan">
      <formula>300</formula>
    </cfRule>
    <cfRule type="cellIs" dxfId="7" priority="2" operator="greaterThan">
      <formula>1000</formula>
    </cfRule>
  </conditionalFormatting>
  <conditionalFormatting sqref="F5:F35">
    <cfRule type="cellIs" dxfId="8" priority="5" operator="greaterThan">
      <formula>7</formula>
    </cfRule>
  </conditionalFormatting>
  <conditionalFormatting sqref="H5:H35">
    <cfRule type="cellIs" dxfId="9" priority="13" operator="greaterThan">
      <formula>33</formula>
    </cfRule>
    <cfRule type="cellIs" dxfId="10" priority="12" operator="greaterThan">
      <formula>33</formula>
    </cfRule>
    <cfRule type="cellIs" dxfId="11" priority="11" operator="greaterThan">
      <formula>33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selection activeCell="A1" sqref="A$1:M$1048576"/>
    </sheetView>
  </sheetViews>
  <sheetFormatPr defaultColWidth="8.72727272727273" defaultRowHeight="14"/>
  <cols>
    <col min="1" max="1" width="13.1272727272727" style="62" customWidth="1"/>
    <col min="2" max="2" width="8.37272727272727" style="62" customWidth="1"/>
    <col min="3" max="3" width="9.37272727272727" style="62" customWidth="1"/>
    <col min="4" max="4" width="10.5" style="62" customWidth="1"/>
    <col min="5" max="5" width="12.6272727272727" style="63" customWidth="1"/>
    <col min="6" max="6" width="13.2545454545455" style="64" customWidth="1"/>
    <col min="7" max="7" width="11.1272727272727" style="65" customWidth="1"/>
    <col min="8" max="8" width="13.2545454545455" style="64" customWidth="1"/>
    <col min="9" max="9" width="15" style="66" customWidth="1"/>
    <col min="10" max="10" width="12.1272727272727" style="67" customWidth="1"/>
    <col min="11" max="11" width="16.2545454545455" style="66" customWidth="1"/>
    <col min="12" max="13" width="9" style="62"/>
  </cols>
  <sheetData>
    <row r="1" ht="27.5" spans="1:11">
      <c r="A1" s="68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ht="16.5" spans="1:11">
      <c r="A2" s="70" t="s">
        <v>1</v>
      </c>
      <c r="B2" s="70" t="s">
        <v>2</v>
      </c>
      <c r="C2" s="70" t="s">
        <v>3</v>
      </c>
      <c r="D2" s="71" t="s">
        <v>4</v>
      </c>
      <c r="E2" s="72" t="s">
        <v>5</v>
      </c>
      <c r="F2" s="73" t="s">
        <v>6</v>
      </c>
      <c r="G2" s="74" t="s">
        <v>15</v>
      </c>
      <c r="H2" s="75" t="s">
        <v>7</v>
      </c>
      <c r="I2" s="106" t="s">
        <v>8</v>
      </c>
      <c r="J2" s="107" t="s">
        <v>16</v>
      </c>
      <c r="K2" s="108" t="s">
        <v>17</v>
      </c>
    </row>
    <row r="3" spans="1:11">
      <c r="A3" s="76" t="s">
        <v>9</v>
      </c>
      <c r="B3" s="77">
        <f>B4/30</f>
        <v>75.3333333333333</v>
      </c>
      <c r="C3" s="77">
        <f>C4/30</f>
        <v>56</v>
      </c>
      <c r="D3" s="78"/>
      <c r="E3" s="79">
        <f>E4/30</f>
        <v>428.5</v>
      </c>
      <c r="F3" s="80">
        <f t="shared" ref="F3:F24" si="0">E3/C3</f>
        <v>7.65178571428571</v>
      </c>
      <c r="G3" s="81">
        <f t="shared" ref="G3:J3" si="1">AVERAGE(G5:G35)</f>
        <v>67.6</v>
      </c>
      <c r="H3" s="82">
        <f t="shared" si="1"/>
        <v>1.83333333333333</v>
      </c>
      <c r="I3" s="109">
        <f>I4/30</f>
        <v>30.7888888888889</v>
      </c>
      <c r="J3" s="110">
        <f t="shared" si="1"/>
        <v>1.79166666666667</v>
      </c>
      <c r="K3" s="111"/>
    </row>
    <row r="4" spans="1:11">
      <c r="A4" s="76" t="s">
        <v>10</v>
      </c>
      <c r="B4" s="83">
        <f t="shared" ref="B4:J4" si="2">SUM(B5:B35)</f>
        <v>2260</v>
      </c>
      <c r="C4" s="83">
        <f t="shared" si="2"/>
        <v>1680</v>
      </c>
      <c r="D4" s="78">
        <f t="shared" ref="D4:D34" si="3">B4/C4</f>
        <v>1.3452380952381</v>
      </c>
      <c r="E4" s="79">
        <f t="shared" si="2"/>
        <v>12855</v>
      </c>
      <c r="F4" s="80">
        <f t="shared" si="2"/>
        <v>217.356618283142</v>
      </c>
      <c r="G4" s="84">
        <f t="shared" si="2"/>
        <v>2028</v>
      </c>
      <c r="H4" s="84">
        <f t="shared" si="2"/>
        <v>55</v>
      </c>
      <c r="I4" s="80">
        <f t="shared" si="2"/>
        <v>923.666666666667</v>
      </c>
      <c r="J4" s="112">
        <f t="shared" si="2"/>
        <v>21.5</v>
      </c>
      <c r="K4" s="111"/>
    </row>
    <row r="5" ht="16.5" spans="1:11">
      <c r="A5" s="85">
        <v>42461</v>
      </c>
      <c r="B5" s="86">
        <v>185</v>
      </c>
      <c r="C5" s="86">
        <v>122</v>
      </c>
      <c r="D5" s="87">
        <f t="shared" si="3"/>
        <v>1.51639344262295</v>
      </c>
      <c r="E5" s="88">
        <v>793</v>
      </c>
      <c r="F5" s="89">
        <f t="shared" si="0"/>
        <v>6.5</v>
      </c>
      <c r="G5" s="90">
        <v>62</v>
      </c>
      <c r="H5" s="90">
        <v>2</v>
      </c>
      <c r="I5" s="89">
        <f t="shared" ref="I5:I34" si="4">C5/H5</f>
        <v>61</v>
      </c>
      <c r="J5" s="113">
        <v>4</v>
      </c>
      <c r="K5" s="95" t="s">
        <v>18</v>
      </c>
    </row>
    <row r="6" ht="16.5" spans="1:11">
      <c r="A6" s="91">
        <v>42462</v>
      </c>
      <c r="B6" s="92">
        <v>107</v>
      </c>
      <c r="C6" s="92">
        <v>66</v>
      </c>
      <c r="D6" s="87">
        <f t="shared" si="3"/>
        <v>1.62121212121212</v>
      </c>
      <c r="E6" s="88">
        <v>539</v>
      </c>
      <c r="F6" s="89">
        <f t="shared" si="0"/>
        <v>8.16666666666667</v>
      </c>
      <c r="G6" s="90">
        <v>89</v>
      </c>
      <c r="H6" s="90">
        <v>2</v>
      </c>
      <c r="I6" s="89">
        <f t="shared" si="4"/>
        <v>33</v>
      </c>
      <c r="J6" s="113">
        <v>1</v>
      </c>
      <c r="K6" s="95" t="s">
        <v>18</v>
      </c>
    </row>
    <row r="7" ht="16.5" spans="1:11">
      <c r="A7" s="91">
        <v>42463</v>
      </c>
      <c r="B7" s="92">
        <v>75</v>
      </c>
      <c r="C7" s="92">
        <v>52</v>
      </c>
      <c r="D7" s="87">
        <f t="shared" si="3"/>
        <v>1.44230769230769</v>
      </c>
      <c r="E7" s="88">
        <v>376</v>
      </c>
      <c r="F7" s="89">
        <f t="shared" si="0"/>
        <v>7.23076923076923</v>
      </c>
      <c r="G7" s="90">
        <v>67</v>
      </c>
      <c r="H7" s="90">
        <v>2</v>
      </c>
      <c r="I7" s="89">
        <f t="shared" si="4"/>
        <v>26</v>
      </c>
      <c r="J7" s="113">
        <v>1.5</v>
      </c>
      <c r="K7" s="95" t="s">
        <v>18</v>
      </c>
    </row>
    <row r="8" ht="16.5" spans="1:11">
      <c r="A8" s="91">
        <v>42464</v>
      </c>
      <c r="B8" s="92">
        <v>57</v>
      </c>
      <c r="C8" s="92">
        <v>48</v>
      </c>
      <c r="D8" s="87">
        <f t="shared" si="3"/>
        <v>1.1875</v>
      </c>
      <c r="E8" s="88">
        <v>320</v>
      </c>
      <c r="F8" s="89">
        <f t="shared" si="0"/>
        <v>6.66666666666667</v>
      </c>
      <c r="G8" s="90">
        <v>69</v>
      </c>
      <c r="H8" s="90">
        <v>2</v>
      </c>
      <c r="I8" s="89">
        <f t="shared" si="4"/>
        <v>24</v>
      </c>
      <c r="J8" s="113">
        <v>1</v>
      </c>
      <c r="K8" s="95" t="s">
        <v>18</v>
      </c>
    </row>
    <row r="9" ht="16.5" spans="1:11">
      <c r="A9" s="85">
        <v>42465</v>
      </c>
      <c r="B9" s="92">
        <v>83</v>
      </c>
      <c r="C9" s="92">
        <v>57</v>
      </c>
      <c r="D9" s="87">
        <f t="shared" si="3"/>
        <v>1.45614035087719</v>
      </c>
      <c r="E9" s="88">
        <v>596</v>
      </c>
      <c r="F9" s="89">
        <f t="shared" si="0"/>
        <v>10.4561403508772</v>
      </c>
      <c r="G9" s="90">
        <v>88</v>
      </c>
      <c r="H9" s="90">
        <v>2</v>
      </c>
      <c r="I9" s="89">
        <f t="shared" si="4"/>
        <v>28.5</v>
      </c>
      <c r="J9" s="113">
        <v>1</v>
      </c>
      <c r="K9" s="95" t="s">
        <v>18</v>
      </c>
    </row>
    <row r="10" ht="16.5" spans="1:11">
      <c r="A10" s="85">
        <v>42466</v>
      </c>
      <c r="B10" s="92">
        <v>103</v>
      </c>
      <c r="C10" s="92">
        <v>68</v>
      </c>
      <c r="D10" s="87">
        <f t="shared" si="3"/>
        <v>1.51470588235294</v>
      </c>
      <c r="E10" s="88">
        <v>468</v>
      </c>
      <c r="F10" s="89">
        <f t="shared" si="0"/>
        <v>6.88235294117647</v>
      </c>
      <c r="G10" s="90">
        <v>73</v>
      </c>
      <c r="H10" s="90">
        <v>2</v>
      </c>
      <c r="I10" s="89">
        <f t="shared" si="4"/>
        <v>34</v>
      </c>
      <c r="J10" s="113">
        <v>2</v>
      </c>
      <c r="K10" s="95" t="s">
        <v>18</v>
      </c>
    </row>
    <row r="11" ht="16.5" spans="1:11">
      <c r="A11" s="85">
        <v>42467</v>
      </c>
      <c r="B11" s="92">
        <v>66</v>
      </c>
      <c r="C11" s="92">
        <v>50</v>
      </c>
      <c r="D11" s="87">
        <f t="shared" si="3"/>
        <v>1.32</v>
      </c>
      <c r="E11" s="88">
        <v>304</v>
      </c>
      <c r="F11" s="89">
        <f t="shared" si="0"/>
        <v>6.08</v>
      </c>
      <c r="G11" s="90">
        <v>80</v>
      </c>
      <c r="H11" s="90">
        <v>2</v>
      </c>
      <c r="I11" s="89">
        <f t="shared" si="4"/>
        <v>25</v>
      </c>
      <c r="J11" s="113"/>
      <c r="K11" s="95"/>
    </row>
    <row r="12" ht="16.5" spans="1:11">
      <c r="A12" s="85">
        <v>42468</v>
      </c>
      <c r="B12" s="92">
        <v>67</v>
      </c>
      <c r="C12" s="92">
        <v>56</v>
      </c>
      <c r="D12" s="87">
        <f t="shared" si="3"/>
        <v>1.19642857142857</v>
      </c>
      <c r="E12" s="88">
        <v>250</v>
      </c>
      <c r="F12" s="89">
        <f t="shared" si="0"/>
        <v>4.46428571428571</v>
      </c>
      <c r="G12" s="90">
        <v>53</v>
      </c>
      <c r="H12" s="90">
        <v>2</v>
      </c>
      <c r="I12" s="89">
        <f t="shared" si="4"/>
        <v>28</v>
      </c>
      <c r="J12" s="113"/>
      <c r="K12" s="95"/>
    </row>
    <row r="13" ht="16.5" spans="1:11">
      <c r="A13" s="91">
        <v>42469</v>
      </c>
      <c r="B13" s="92">
        <v>72</v>
      </c>
      <c r="C13" s="92">
        <v>63</v>
      </c>
      <c r="D13" s="87">
        <f t="shared" si="3"/>
        <v>1.14285714285714</v>
      </c>
      <c r="E13" s="88">
        <v>484</v>
      </c>
      <c r="F13" s="89">
        <f t="shared" si="0"/>
        <v>7.68253968253968</v>
      </c>
      <c r="G13" s="90">
        <v>68</v>
      </c>
      <c r="H13" s="90">
        <v>2</v>
      </c>
      <c r="I13" s="89">
        <f t="shared" si="4"/>
        <v>31.5</v>
      </c>
      <c r="J13" s="113"/>
      <c r="K13" s="95"/>
    </row>
    <row r="14" ht="16.5" spans="1:11">
      <c r="A14" s="91">
        <v>42470</v>
      </c>
      <c r="B14" s="92">
        <v>73</v>
      </c>
      <c r="C14" s="92">
        <v>54</v>
      </c>
      <c r="D14" s="87">
        <f t="shared" si="3"/>
        <v>1.35185185185185</v>
      </c>
      <c r="E14" s="88">
        <v>462</v>
      </c>
      <c r="F14" s="89">
        <f t="shared" si="0"/>
        <v>8.55555555555556</v>
      </c>
      <c r="G14" s="90">
        <v>65</v>
      </c>
      <c r="H14" s="90">
        <v>2</v>
      </c>
      <c r="I14" s="89">
        <f t="shared" si="4"/>
        <v>27</v>
      </c>
      <c r="J14" s="113"/>
      <c r="K14" s="95"/>
    </row>
    <row r="15" ht="16.5" spans="1:11">
      <c r="A15" s="85">
        <v>42471</v>
      </c>
      <c r="B15" s="86">
        <v>69</v>
      </c>
      <c r="C15" s="86">
        <v>53</v>
      </c>
      <c r="D15" s="87">
        <f t="shared" si="3"/>
        <v>1.30188679245283</v>
      </c>
      <c r="E15" s="88">
        <v>474</v>
      </c>
      <c r="F15" s="89">
        <f t="shared" si="0"/>
        <v>8.94339622641509</v>
      </c>
      <c r="G15" s="90">
        <v>77</v>
      </c>
      <c r="H15" s="90">
        <v>2</v>
      </c>
      <c r="I15" s="89">
        <f t="shared" si="4"/>
        <v>26.5</v>
      </c>
      <c r="J15" s="113"/>
      <c r="K15" s="95"/>
    </row>
    <row r="16" ht="16.5" spans="1:11">
      <c r="A16" s="85">
        <v>42472</v>
      </c>
      <c r="B16" s="92">
        <v>60</v>
      </c>
      <c r="C16" s="92">
        <v>52</v>
      </c>
      <c r="D16" s="87">
        <f t="shared" si="3"/>
        <v>1.15384615384615</v>
      </c>
      <c r="E16" s="88">
        <v>293</v>
      </c>
      <c r="F16" s="89">
        <f t="shared" si="0"/>
        <v>5.63461538461539</v>
      </c>
      <c r="G16" s="90">
        <v>62</v>
      </c>
      <c r="H16" s="90">
        <v>2</v>
      </c>
      <c r="I16" s="89">
        <f t="shared" si="4"/>
        <v>26</v>
      </c>
      <c r="J16" s="113"/>
      <c r="K16" s="95" t="s">
        <v>19</v>
      </c>
    </row>
    <row r="17" ht="16.5" spans="1:11">
      <c r="A17" s="85">
        <v>42473</v>
      </c>
      <c r="B17" s="92">
        <v>58</v>
      </c>
      <c r="C17" s="92">
        <v>48</v>
      </c>
      <c r="D17" s="87">
        <f t="shared" si="3"/>
        <v>1.20833333333333</v>
      </c>
      <c r="E17" s="88">
        <v>387</v>
      </c>
      <c r="F17" s="89">
        <f t="shared" si="0"/>
        <v>8.0625</v>
      </c>
      <c r="G17" s="90">
        <v>84</v>
      </c>
      <c r="H17" s="90">
        <v>1.5</v>
      </c>
      <c r="I17" s="89">
        <f t="shared" si="4"/>
        <v>32</v>
      </c>
      <c r="J17" s="113">
        <v>1</v>
      </c>
      <c r="K17" s="95"/>
    </row>
    <row r="18" ht="16.5" spans="1:11">
      <c r="A18" s="85">
        <v>42474</v>
      </c>
      <c r="B18" s="92">
        <v>48</v>
      </c>
      <c r="C18" s="92">
        <v>43</v>
      </c>
      <c r="D18" s="87">
        <f t="shared" si="3"/>
        <v>1.11627906976744</v>
      </c>
      <c r="E18" s="88">
        <v>337</v>
      </c>
      <c r="F18" s="89">
        <f t="shared" si="0"/>
        <v>7.83720930232558</v>
      </c>
      <c r="G18" s="90">
        <v>60</v>
      </c>
      <c r="H18" s="90">
        <v>1.5</v>
      </c>
      <c r="I18" s="89">
        <f t="shared" si="4"/>
        <v>28.6666666666667</v>
      </c>
      <c r="J18" s="113">
        <v>1</v>
      </c>
      <c r="K18" s="95"/>
    </row>
    <row r="19" ht="16.5" spans="1:11">
      <c r="A19" s="85">
        <v>42475</v>
      </c>
      <c r="B19" s="93">
        <v>64</v>
      </c>
      <c r="C19" s="93">
        <v>48</v>
      </c>
      <c r="D19" s="87">
        <f t="shared" si="3"/>
        <v>1.33333333333333</v>
      </c>
      <c r="E19" s="88">
        <v>398</v>
      </c>
      <c r="F19" s="89">
        <f t="shared" si="0"/>
        <v>8.29166666666667</v>
      </c>
      <c r="G19" s="90">
        <v>66</v>
      </c>
      <c r="H19" s="90">
        <v>2</v>
      </c>
      <c r="I19" s="89">
        <f t="shared" si="4"/>
        <v>24</v>
      </c>
      <c r="J19" s="113"/>
      <c r="K19" s="95"/>
    </row>
    <row r="20" ht="16.5" spans="1:11">
      <c r="A20" s="91">
        <v>42476</v>
      </c>
      <c r="B20" s="93">
        <v>48</v>
      </c>
      <c r="C20" s="93">
        <v>39</v>
      </c>
      <c r="D20" s="87">
        <f t="shared" si="3"/>
        <v>1.23076923076923</v>
      </c>
      <c r="E20" s="88">
        <v>323</v>
      </c>
      <c r="F20" s="89">
        <f t="shared" si="0"/>
        <v>8.28205128205128</v>
      </c>
      <c r="G20" s="90">
        <v>63</v>
      </c>
      <c r="H20" s="90">
        <v>1</v>
      </c>
      <c r="I20" s="89">
        <f t="shared" si="4"/>
        <v>39</v>
      </c>
      <c r="J20" s="113">
        <v>1</v>
      </c>
      <c r="K20" s="95"/>
    </row>
    <row r="21" ht="16.5" spans="1:11">
      <c r="A21" s="91">
        <v>42477</v>
      </c>
      <c r="B21" s="93">
        <v>42</v>
      </c>
      <c r="C21" s="93">
        <v>37</v>
      </c>
      <c r="D21" s="87">
        <f t="shared" si="3"/>
        <v>1.13513513513514</v>
      </c>
      <c r="E21" s="88">
        <v>284</v>
      </c>
      <c r="F21" s="89">
        <f t="shared" si="0"/>
        <v>7.67567567567568</v>
      </c>
      <c r="G21" s="90">
        <v>60</v>
      </c>
      <c r="H21" s="90">
        <v>1</v>
      </c>
      <c r="I21" s="89">
        <f t="shared" si="4"/>
        <v>37</v>
      </c>
      <c r="J21" s="113">
        <v>1</v>
      </c>
      <c r="K21" s="95"/>
    </row>
    <row r="22" ht="16.5" spans="1:11">
      <c r="A22" s="85">
        <v>42478</v>
      </c>
      <c r="B22" s="93">
        <v>44</v>
      </c>
      <c r="C22" s="93">
        <v>37</v>
      </c>
      <c r="D22" s="87">
        <f t="shared" si="3"/>
        <v>1.18918918918919</v>
      </c>
      <c r="E22" s="88">
        <v>218</v>
      </c>
      <c r="F22" s="89">
        <f t="shared" si="0"/>
        <v>5.89189189189189</v>
      </c>
      <c r="G22" s="90">
        <v>56</v>
      </c>
      <c r="H22" s="90">
        <v>2</v>
      </c>
      <c r="I22" s="89">
        <f t="shared" si="4"/>
        <v>18.5</v>
      </c>
      <c r="J22" s="113"/>
      <c r="K22" s="95"/>
    </row>
    <row r="23" ht="16.5" spans="1:11">
      <c r="A23" s="85">
        <v>42479</v>
      </c>
      <c r="B23" s="93">
        <v>89</v>
      </c>
      <c r="C23" s="93">
        <v>63</v>
      </c>
      <c r="D23" s="87">
        <f t="shared" si="3"/>
        <v>1.41269841269841</v>
      </c>
      <c r="E23" s="88">
        <v>474</v>
      </c>
      <c r="F23" s="89">
        <f t="shared" si="0"/>
        <v>7.52380952380952</v>
      </c>
      <c r="G23" s="90">
        <v>72</v>
      </c>
      <c r="H23" s="90">
        <v>2</v>
      </c>
      <c r="I23" s="89">
        <f t="shared" si="4"/>
        <v>31.5</v>
      </c>
      <c r="J23" s="113"/>
      <c r="K23" s="95" t="s">
        <v>20</v>
      </c>
    </row>
    <row r="24" ht="16.5" spans="1:11">
      <c r="A24" s="85">
        <v>42480</v>
      </c>
      <c r="B24" s="93">
        <v>157</v>
      </c>
      <c r="C24" s="93">
        <v>104</v>
      </c>
      <c r="D24" s="87">
        <f t="shared" si="3"/>
        <v>1.50961538461538</v>
      </c>
      <c r="E24" s="94">
        <v>1355</v>
      </c>
      <c r="F24" s="95">
        <f t="shared" si="0"/>
        <v>13.0288461538462</v>
      </c>
      <c r="G24" s="90">
        <v>94</v>
      </c>
      <c r="H24" s="90">
        <v>2</v>
      </c>
      <c r="I24" s="89">
        <f t="shared" si="4"/>
        <v>52</v>
      </c>
      <c r="J24" s="113">
        <v>3.5</v>
      </c>
      <c r="K24" s="95"/>
    </row>
    <row r="25" ht="16.5" spans="1:11">
      <c r="A25" s="85">
        <v>42481</v>
      </c>
      <c r="B25" s="93">
        <v>171</v>
      </c>
      <c r="C25" s="93">
        <v>109</v>
      </c>
      <c r="D25" s="87">
        <f t="shared" si="3"/>
        <v>1.56880733944954</v>
      </c>
      <c r="E25" s="88">
        <v>1423</v>
      </c>
      <c r="F25" s="89">
        <f>E25/C24</f>
        <v>13.6826923076923</v>
      </c>
      <c r="G25" s="90">
        <v>93</v>
      </c>
      <c r="H25" s="90">
        <v>2</v>
      </c>
      <c r="I25" s="89">
        <f t="shared" si="4"/>
        <v>54.5</v>
      </c>
      <c r="J25" s="113">
        <v>3.5</v>
      </c>
      <c r="K25" s="95" t="s">
        <v>21</v>
      </c>
    </row>
    <row r="26" ht="16.5" spans="1:11">
      <c r="A26" s="85">
        <v>42482</v>
      </c>
      <c r="B26" s="93">
        <v>63</v>
      </c>
      <c r="C26" s="93">
        <v>51</v>
      </c>
      <c r="D26" s="87">
        <f t="shared" si="3"/>
        <v>1.23529411764706</v>
      </c>
      <c r="E26" s="88">
        <v>259</v>
      </c>
      <c r="F26" s="89">
        <f t="shared" ref="F26:F34" si="5">E26/C26</f>
        <v>5.07843137254902</v>
      </c>
      <c r="G26" s="90">
        <v>72</v>
      </c>
      <c r="H26" s="90">
        <v>2</v>
      </c>
      <c r="I26" s="89">
        <f t="shared" si="4"/>
        <v>25.5</v>
      </c>
      <c r="J26" s="113"/>
      <c r="K26" s="95" t="s">
        <v>22</v>
      </c>
    </row>
    <row r="27" ht="16.5" spans="1:11">
      <c r="A27" s="91">
        <v>42483</v>
      </c>
      <c r="B27" s="96">
        <v>42</v>
      </c>
      <c r="C27" s="93">
        <v>37</v>
      </c>
      <c r="D27" s="87">
        <f t="shared" si="3"/>
        <v>1.13513513513514</v>
      </c>
      <c r="E27" s="88">
        <v>178</v>
      </c>
      <c r="F27" s="89">
        <f t="shared" si="5"/>
        <v>4.81081081081081</v>
      </c>
      <c r="G27" s="90">
        <v>56</v>
      </c>
      <c r="H27" s="90">
        <v>2</v>
      </c>
      <c r="I27" s="89">
        <f t="shared" si="4"/>
        <v>18.5</v>
      </c>
      <c r="J27" s="113"/>
      <c r="K27" s="95" t="s">
        <v>21</v>
      </c>
    </row>
    <row r="28" ht="16.5" spans="1:11">
      <c r="A28" s="91">
        <v>42484</v>
      </c>
      <c r="B28" s="96">
        <v>40</v>
      </c>
      <c r="C28" s="93">
        <v>30</v>
      </c>
      <c r="D28" s="87">
        <f t="shared" si="3"/>
        <v>1.33333333333333</v>
      </c>
      <c r="E28" s="88">
        <v>145</v>
      </c>
      <c r="F28" s="89">
        <f t="shared" si="5"/>
        <v>4.83333333333333</v>
      </c>
      <c r="G28" s="90">
        <v>52</v>
      </c>
      <c r="H28" s="90">
        <v>1</v>
      </c>
      <c r="I28" s="89">
        <f t="shared" si="4"/>
        <v>30</v>
      </c>
      <c r="J28" s="113"/>
      <c r="K28" s="95"/>
    </row>
    <row r="29" ht="16.5" spans="1:11">
      <c r="A29" s="85">
        <v>42485</v>
      </c>
      <c r="B29" s="96">
        <v>44</v>
      </c>
      <c r="C29" s="93">
        <v>31</v>
      </c>
      <c r="D29" s="87">
        <f t="shared" si="3"/>
        <v>1.41935483870968</v>
      </c>
      <c r="E29" s="88">
        <v>197</v>
      </c>
      <c r="F29" s="89">
        <f t="shared" si="5"/>
        <v>6.35483870967742</v>
      </c>
      <c r="G29" s="90">
        <v>52</v>
      </c>
      <c r="H29" s="90">
        <v>2</v>
      </c>
      <c r="I29" s="89">
        <f t="shared" si="4"/>
        <v>15.5</v>
      </c>
      <c r="J29" s="113"/>
      <c r="K29" s="95"/>
    </row>
    <row r="30" ht="16.5" spans="1:11">
      <c r="A30" s="85">
        <v>42486</v>
      </c>
      <c r="B30" s="96">
        <v>76</v>
      </c>
      <c r="C30" s="93">
        <v>61</v>
      </c>
      <c r="D30" s="87">
        <f t="shared" si="3"/>
        <v>1.24590163934426</v>
      </c>
      <c r="E30" s="88">
        <v>249</v>
      </c>
      <c r="F30" s="89">
        <f t="shared" si="5"/>
        <v>4.08196721311475</v>
      </c>
      <c r="G30" s="90">
        <v>62</v>
      </c>
      <c r="H30" s="90">
        <v>2</v>
      </c>
      <c r="I30" s="89">
        <f t="shared" si="4"/>
        <v>30.5</v>
      </c>
      <c r="J30" s="113"/>
      <c r="K30" s="95" t="s">
        <v>23</v>
      </c>
    </row>
    <row r="31" ht="16.5" spans="1:11">
      <c r="A31" s="85">
        <v>42487</v>
      </c>
      <c r="B31" s="96">
        <v>77</v>
      </c>
      <c r="C31" s="93">
        <v>61</v>
      </c>
      <c r="D31" s="87">
        <f t="shared" si="3"/>
        <v>1.26229508196721</v>
      </c>
      <c r="E31" s="88">
        <v>305</v>
      </c>
      <c r="F31" s="89">
        <f t="shared" si="5"/>
        <v>5</v>
      </c>
      <c r="G31" s="90">
        <v>59</v>
      </c>
      <c r="H31" s="90">
        <v>2</v>
      </c>
      <c r="I31" s="89">
        <f t="shared" si="4"/>
        <v>30.5</v>
      </c>
      <c r="J31" s="113"/>
      <c r="K31" s="95" t="s">
        <v>24</v>
      </c>
    </row>
    <row r="32" ht="16.5" spans="1:11">
      <c r="A32" s="85">
        <v>42488</v>
      </c>
      <c r="B32" s="96">
        <v>61</v>
      </c>
      <c r="C32" s="93">
        <v>52</v>
      </c>
      <c r="D32" s="87">
        <f t="shared" si="3"/>
        <v>1.17307692307692</v>
      </c>
      <c r="E32" s="88">
        <v>389</v>
      </c>
      <c r="F32" s="89">
        <f t="shared" si="5"/>
        <v>7.48076923076923</v>
      </c>
      <c r="G32" s="90">
        <v>56</v>
      </c>
      <c r="H32" s="90">
        <v>2</v>
      </c>
      <c r="I32" s="89">
        <f t="shared" si="4"/>
        <v>26</v>
      </c>
      <c r="J32" s="113"/>
      <c r="K32" s="95"/>
    </row>
    <row r="33" ht="16.5" spans="1:11">
      <c r="A33" s="85">
        <v>42489</v>
      </c>
      <c r="B33" s="92">
        <v>36</v>
      </c>
      <c r="C33" s="92">
        <v>31</v>
      </c>
      <c r="D33" s="87">
        <f t="shared" si="3"/>
        <v>1.16129032258065</v>
      </c>
      <c r="E33" s="88">
        <v>142</v>
      </c>
      <c r="F33" s="89">
        <f t="shared" si="5"/>
        <v>4.58064516129032</v>
      </c>
      <c r="G33" s="90">
        <v>51</v>
      </c>
      <c r="H33" s="90">
        <v>1</v>
      </c>
      <c r="I33" s="89">
        <f t="shared" si="4"/>
        <v>31</v>
      </c>
      <c r="J33" s="113"/>
      <c r="K33" s="95"/>
    </row>
    <row r="34" ht="16.5" spans="1:11">
      <c r="A34" s="91">
        <v>42490</v>
      </c>
      <c r="B34" s="96">
        <v>83</v>
      </c>
      <c r="C34" s="97">
        <v>57</v>
      </c>
      <c r="D34" s="87">
        <f t="shared" si="3"/>
        <v>1.45614035087719</v>
      </c>
      <c r="E34" s="88">
        <v>433</v>
      </c>
      <c r="F34" s="89">
        <f t="shared" si="5"/>
        <v>7.59649122807018</v>
      </c>
      <c r="G34" s="90">
        <v>67</v>
      </c>
      <c r="H34" s="90">
        <v>2</v>
      </c>
      <c r="I34" s="89">
        <f t="shared" si="4"/>
        <v>28.5</v>
      </c>
      <c r="J34" s="113"/>
      <c r="K34" s="95"/>
    </row>
    <row r="35" ht="16.5" spans="1:11">
      <c r="A35" s="85"/>
      <c r="B35" s="96"/>
      <c r="C35" s="97"/>
      <c r="D35" s="87"/>
      <c r="E35" s="88"/>
      <c r="F35" s="89"/>
      <c r="G35" s="90"/>
      <c r="H35" s="90"/>
      <c r="I35" s="89"/>
      <c r="J35" s="113"/>
      <c r="K35" s="95"/>
    </row>
    <row r="37" ht="56" spans="1:13">
      <c r="A37" s="98"/>
      <c r="B37" s="98"/>
      <c r="C37" s="98"/>
      <c r="D37" s="99" t="s">
        <v>11</v>
      </c>
      <c r="E37" s="100"/>
      <c r="F37" s="101" t="s">
        <v>12</v>
      </c>
      <c r="G37" s="100"/>
      <c r="H37" s="102" t="s">
        <v>13</v>
      </c>
      <c r="I37" s="114"/>
      <c r="J37" s="115" t="s">
        <v>25</v>
      </c>
      <c r="K37" s="116"/>
      <c r="L37" s="98"/>
      <c r="M37" s="98"/>
    </row>
    <row r="38" spans="1:13">
      <c r="A38" s="98"/>
      <c r="B38" s="98"/>
      <c r="C38" s="98"/>
      <c r="D38" s="103" t="s">
        <v>14</v>
      </c>
      <c r="E38" s="67"/>
      <c r="F38" s="104"/>
      <c r="G38" s="105"/>
      <c r="H38" s="104"/>
      <c r="I38" s="116"/>
      <c r="J38" s="67"/>
      <c r="K38" s="116"/>
      <c r="L38" s="98"/>
      <c r="M38" s="98"/>
    </row>
  </sheetData>
  <mergeCells count="1">
    <mergeCell ref="A1:K1"/>
  </mergeCells>
  <conditionalFormatting sqref="C5:C35">
    <cfRule type="cellIs" dxfId="1" priority="3" operator="greaterThan">
      <formula>100</formula>
    </cfRule>
    <cfRule type="cellIs" dxfId="2" priority="1" operator="greaterThan">
      <formula>35</formula>
    </cfRule>
  </conditionalFormatting>
  <conditionalFormatting sqref="F5:F35">
    <cfRule type="cellIs" dxfId="8" priority="2" operator="greaterThan">
      <formula>7</formula>
    </cfRule>
  </conditionalFormatting>
  <conditionalFormatting sqref="I5:I35">
    <cfRule type="cellIs" dxfId="9" priority="6" operator="greaterThan">
      <formula>33</formula>
    </cfRule>
    <cfRule type="cellIs" dxfId="10" priority="5" operator="greaterThan">
      <formula>33</formula>
    </cfRule>
    <cfRule type="cellIs" dxfId="11" priority="4" operator="greaterThan">
      <formula>33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"/>
  <sheetViews>
    <sheetView workbookViewId="0">
      <selection activeCell="A1" sqref="A$1:L$1048576"/>
    </sheetView>
  </sheetViews>
  <sheetFormatPr defaultColWidth="8.72727272727273" defaultRowHeight="14.5"/>
  <cols>
    <col min="1" max="1" width="11.2545454545455" style="1" customWidth="1"/>
    <col min="2" max="2" width="6.25454545454545" style="1" customWidth="1"/>
    <col min="3" max="3" width="8.5" style="1" customWidth="1"/>
    <col min="4" max="4" width="14.3727272727273" style="1" customWidth="1"/>
    <col min="5" max="5" width="12" style="2" customWidth="1"/>
    <col min="6" max="6" width="13.1272727272727" style="3" customWidth="1"/>
    <col min="7" max="7" width="7.5" style="4" customWidth="1"/>
    <col min="8" max="8" width="12.6272727272727" style="3" customWidth="1"/>
    <col min="9" max="9" width="15.3727272727273" style="5" customWidth="1"/>
    <col min="10" max="10" width="9.75454545454545" style="6" customWidth="1"/>
    <col min="11" max="11" width="16.6272727272727" style="7" customWidth="1"/>
    <col min="12" max="12" width="17.3727272727273" style="5" customWidth="1"/>
  </cols>
  <sheetData>
    <row r="1" ht="27.5" spans="1:12">
      <c r="A1" s="8" t="s">
        <v>26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ht="17" spans="1:12">
      <c r="A2" s="10" t="s">
        <v>27</v>
      </c>
      <c r="B2" s="10" t="s">
        <v>28</v>
      </c>
      <c r="C2" s="10" t="s">
        <v>29</v>
      </c>
      <c r="D2" s="11" t="s">
        <v>30</v>
      </c>
      <c r="E2" s="11" t="s">
        <v>31</v>
      </c>
      <c r="F2" s="12" t="s">
        <v>32</v>
      </c>
      <c r="G2" s="13" t="s">
        <v>15</v>
      </c>
      <c r="H2" s="14" t="s">
        <v>33</v>
      </c>
      <c r="I2" s="45" t="s">
        <v>34</v>
      </c>
      <c r="J2" s="46" t="s">
        <v>35</v>
      </c>
      <c r="K2" s="47" t="s">
        <v>36</v>
      </c>
      <c r="L2" s="48" t="s">
        <v>37</v>
      </c>
    </row>
    <row r="3" spans="1:12">
      <c r="A3" s="15" t="s">
        <v>38</v>
      </c>
      <c r="B3" s="16">
        <f>B4/30</f>
        <v>101.566666666667</v>
      </c>
      <c r="C3" s="16">
        <f>C4/30</f>
        <v>80.1</v>
      </c>
      <c r="D3" s="17"/>
      <c r="E3" s="18">
        <f>E4/30</f>
        <v>799.3</v>
      </c>
      <c r="F3" s="19">
        <f t="shared" ref="F3:F24" si="0">E3/C3</f>
        <v>9.97877652933833</v>
      </c>
      <c r="G3" s="20">
        <f t="shared" ref="G3:K3" si="1">AVERAGE(G5:G35)</f>
        <v>70.5483870967742</v>
      </c>
      <c r="H3" s="21">
        <f t="shared" si="1"/>
        <v>2.2258064516129</v>
      </c>
      <c r="I3" s="49">
        <f>I4/30</f>
        <v>35.6944444444444</v>
      </c>
      <c r="J3" s="50">
        <f t="shared" si="1"/>
        <v>2.78947368421053</v>
      </c>
      <c r="K3" s="51">
        <f t="shared" si="1"/>
        <v>389.963225806452</v>
      </c>
      <c r="L3" s="52"/>
    </row>
    <row r="4" spans="1:12">
      <c r="A4" s="15" t="s">
        <v>39</v>
      </c>
      <c r="B4" s="22">
        <f t="shared" ref="B4:K4" si="2">SUM(B5:B35)</f>
        <v>3047</v>
      </c>
      <c r="C4" s="22">
        <f t="shared" si="2"/>
        <v>2403</v>
      </c>
      <c r="D4" s="17">
        <f t="shared" ref="D4:D35" si="3">B4/C4</f>
        <v>1.26799833541407</v>
      </c>
      <c r="E4" s="18">
        <f t="shared" si="2"/>
        <v>23979</v>
      </c>
      <c r="F4" s="19">
        <f t="shared" si="2"/>
        <v>306.927918901981</v>
      </c>
      <c r="G4" s="23">
        <f t="shared" si="2"/>
        <v>2187</v>
      </c>
      <c r="H4" s="23">
        <f t="shared" si="2"/>
        <v>69</v>
      </c>
      <c r="I4" s="19">
        <f t="shared" si="2"/>
        <v>1070.83333333333</v>
      </c>
      <c r="J4" s="53">
        <f t="shared" si="2"/>
        <v>53</v>
      </c>
      <c r="K4" s="54">
        <f t="shared" si="2"/>
        <v>12088.86</v>
      </c>
      <c r="L4" s="52"/>
    </row>
    <row r="5" spans="1:12">
      <c r="A5" s="24">
        <v>42491</v>
      </c>
      <c r="B5" s="25">
        <v>77</v>
      </c>
      <c r="C5" s="25">
        <v>68</v>
      </c>
      <c r="D5" s="26">
        <f t="shared" si="3"/>
        <v>1.13235294117647</v>
      </c>
      <c r="E5" s="27">
        <v>522</v>
      </c>
      <c r="F5" s="28">
        <f t="shared" si="0"/>
        <v>7.67647058823529</v>
      </c>
      <c r="G5" s="29">
        <v>71</v>
      </c>
      <c r="H5" s="29">
        <v>2</v>
      </c>
      <c r="I5" s="28">
        <f t="shared" ref="I5:I35" si="4">C5/H5</f>
        <v>34</v>
      </c>
      <c r="J5" s="34"/>
      <c r="K5" s="55">
        <v>134</v>
      </c>
      <c r="L5" s="33"/>
    </row>
    <row r="6" spans="1:12">
      <c r="A6" s="24">
        <v>42492</v>
      </c>
      <c r="B6" s="30">
        <v>39</v>
      </c>
      <c r="C6" s="30">
        <v>37</v>
      </c>
      <c r="D6" s="26">
        <f t="shared" si="3"/>
        <v>1.05405405405405</v>
      </c>
      <c r="E6" s="27">
        <v>363</v>
      </c>
      <c r="F6" s="28">
        <f t="shared" si="0"/>
        <v>9.81081081081081</v>
      </c>
      <c r="G6" s="29">
        <v>47</v>
      </c>
      <c r="H6" s="29">
        <v>1</v>
      </c>
      <c r="I6" s="28">
        <f t="shared" si="4"/>
        <v>37</v>
      </c>
      <c r="J6" s="34"/>
      <c r="K6" s="55">
        <v>98</v>
      </c>
      <c r="L6" s="33"/>
    </row>
    <row r="7" spans="1:12">
      <c r="A7" s="24">
        <v>42493</v>
      </c>
      <c r="B7" s="30">
        <v>22</v>
      </c>
      <c r="C7" s="30">
        <v>22</v>
      </c>
      <c r="D7" s="26">
        <f t="shared" si="3"/>
        <v>1</v>
      </c>
      <c r="E7" s="27">
        <v>136</v>
      </c>
      <c r="F7" s="28">
        <f t="shared" si="0"/>
        <v>6.18181818181818</v>
      </c>
      <c r="G7" s="29">
        <v>43</v>
      </c>
      <c r="H7" s="29">
        <v>2</v>
      </c>
      <c r="I7" s="28">
        <f t="shared" si="4"/>
        <v>11</v>
      </c>
      <c r="J7" s="34">
        <v>4</v>
      </c>
      <c r="K7" s="55">
        <v>15</v>
      </c>
      <c r="L7" s="33" t="s">
        <v>40</v>
      </c>
    </row>
    <row r="8" spans="1:12">
      <c r="A8" s="24">
        <v>42494</v>
      </c>
      <c r="B8" s="30">
        <v>178</v>
      </c>
      <c r="C8" s="30">
        <v>136</v>
      </c>
      <c r="D8" s="26">
        <f t="shared" si="3"/>
        <v>1.30882352941176</v>
      </c>
      <c r="E8" s="27">
        <v>1400</v>
      </c>
      <c r="F8" s="28">
        <f t="shared" si="0"/>
        <v>10.2941176470588</v>
      </c>
      <c r="G8" s="29">
        <v>79</v>
      </c>
      <c r="H8" s="29">
        <v>2</v>
      </c>
      <c r="I8" s="28">
        <f t="shared" si="4"/>
        <v>68</v>
      </c>
      <c r="J8" s="34">
        <v>4</v>
      </c>
      <c r="K8" s="55">
        <v>727</v>
      </c>
      <c r="L8" s="33"/>
    </row>
    <row r="9" spans="1:12">
      <c r="A9" s="24">
        <v>42495</v>
      </c>
      <c r="B9" s="30">
        <v>145</v>
      </c>
      <c r="C9" s="30">
        <v>85</v>
      </c>
      <c r="D9" s="26">
        <f t="shared" si="3"/>
        <v>1.70588235294118</v>
      </c>
      <c r="E9" s="27">
        <v>823</v>
      </c>
      <c r="F9" s="28">
        <f t="shared" si="0"/>
        <v>9.68235294117647</v>
      </c>
      <c r="G9" s="29">
        <v>80</v>
      </c>
      <c r="H9" s="29">
        <v>2</v>
      </c>
      <c r="I9" s="28">
        <f t="shared" si="4"/>
        <v>42.5</v>
      </c>
      <c r="J9" s="34">
        <v>4</v>
      </c>
      <c r="K9" s="55">
        <v>693</v>
      </c>
      <c r="L9" s="33"/>
    </row>
    <row r="10" spans="1:12">
      <c r="A10" s="24">
        <v>42496</v>
      </c>
      <c r="B10" s="30">
        <v>197</v>
      </c>
      <c r="C10" s="30">
        <v>146</v>
      </c>
      <c r="D10" s="26">
        <f t="shared" si="3"/>
        <v>1.34931506849315</v>
      </c>
      <c r="E10" s="27">
        <v>1457</v>
      </c>
      <c r="F10" s="28">
        <f t="shared" si="0"/>
        <v>9.97945205479452</v>
      </c>
      <c r="G10" s="29">
        <v>94</v>
      </c>
      <c r="H10" s="29">
        <v>4</v>
      </c>
      <c r="I10" s="28">
        <f t="shared" si="4"/>
        <v>36.5</v>
      </c>
      <c r="J10" s="34">
        <v>4</v>
      </c>
      <c r="K10" s="55">
        <v>880</v>
      </c>
      <c r="L10" s="33"/>
    </row>
    <row r="11" spans="1:12">
      <c r="A11" s="24">
        <v>42497</v>
      </c>
      <c r="B11" s="30">
        <v>126</v>
      </c>
      <c r="C11" s="30">
        <v>86</v>
      </c>
      <c r="D11" s="26">
        <f t="shared" si="3"/>
        <v>1.46511627906977</v>
      </c>
      <c r="E11" s="27">
        <v>944</v>
      </c>
      <c r="F11" s="28">
        <f t="shared" si="0"/>
        <v>10.9767441860465</v>
      </c>
      <c r="G11" s="29">
        <v>75</v>
      </c>
      <c r="H11" s="29">
        <v>3</v>
      </c>
      <c r="I11" s="28">
        <f t="shared" si="4"/>
        <v>28.6666666666667</v>
      </c>
      <c r="J11" s="34">
        <v>2</v>
      </c>
      <c r="K11" s="55">
        <v>647</v>
      </c>
      <c r="L11" s="33" t="s">
        <v>41</v>
      </c>
    </row>
    <row r="12" spans="1:12">
      <c r="A12" s="24">
        <v>42498</v>
      </c>
      <c r="B12" s="30">
        <v>152</v>
      </c>
      <c r="C12" s="30">
        <v>119</v>
      </c>
      <c r="D12" s="26">
        <f t="shared" si="3"/>
        <v>1.27731092436975</v>
      </c>
      <c r="E12" s="27">
        <v>1186</v>
      </c>
      <c r="F12" s="28">
        <f t="shared" si="0"/>
        <v>9.96638655462185</v>
      </c>
      <c r="G12" s="29">
        <v>80</v>
      </c>
      <c r="H12" s="29">
        <v>2</v>
      </c>
      <c r="I12" s="28">
        <f t="shared" si="4"/>
        <v>59.5</v>
      </c>
      <c r="J12" s="34">
        <v>2</v>
      </c>
      <c r="K12" s="55">
        <v>426</v>
      </c>
      <c r="L12" s="33"/>
    </row>
    <row r="13" spans="1:12">
      <c r="A13" s="24">
        <v>42499</v>
      </c>
      <c r="B13" s="30">
        <v>115</v>
      </c>
      <c r="C13" s="30">
        <v>94</v>
      </c>
      <c r="D13" s="26">
        <f t="shared" si="3"/>
        <v>1.22340425531915</v>
      </c>
      <c r="E13" s="27">
        <v>896</v>
      </c>
      <c r="F13" s="28">
        <f t="shared" si="0"/>
        <v>9.53191489361702</v>
      </c>
      <c r="G13" s="29">
        <v>82</v>
      </c>
      <c r="H13" s="29">
        <v>3</v>
      </c>
      <c r="I13" s="28">
        <f t="shared" si="4"/>
        <v>31.3333333333333</v>
      </c>
      <c r="J13" s="34">
        <v>2</v>
      </c>
      <c r="K13" s="55">
        <v>498</v>
      </c>
      <c r="L13" s="33"/>
    </row>
    <row r="14" spans="1:12">
      <c r="A14" s="24">
        <v>42500</v>
      </c>
      <c r="B14" s="30">
        <v>146</v>
      </c>
      <c r="C14" s="30">
        <v>111</v>
      </c>
      <c r="D14" s="26">
        <f t="shared" si="3"/>
        <v>1.31531531531532</v>
      </c>
      <c r="E14" s="27">
        <v>1345</v>
      </c>
      <c r="F14" s="28">
        <f t="shared" si="0"/>
        <v>12.1171171171171</v>
      </c>
      <c r="G14" s="29">
        <v>85</v>
      </c>
      <c r="H14" s="29">
        <v>3</v>
      </c>
      <c r="I14" s="28">
        <f t="shared" si="4"/>
        <v>37</v>
      </c>
      <c r="J14" s="34">
        <v>3</v>
      </c>
      <c r="K14" s="55">
        <v>581</v>
      </c>
      <c r="L14" s="33"/>
    </row>
    <row r="15" spans="1:12">
      <c r="A15" s="24">
        <v>42501</v>
      </c>
      <c r="B15" s="25">
        <v>81</v>
      </c>
      <c r="C15" s="25">
        <v>62</v>
      </c>
      <c r="D15" s="26">
        <f t="shared" si="3"/>
        <v>1.30645161290323</v>
      </c>
      <c r="E15" s="27">
        <v>721</v>
      </c>
      <c r="F15" s="28">
        <f t="shared" si="0"/>
        <v>11.6290322580645</v>
      </c>
      <c r="G15" s="29">
        <v>60</v>
      </c>
      <c r="H15" s="29">
        <v>3</v>
      </c>
      <c r="I15" s="28">
        <f t="shared" si="4"/>
        <v>20.6666666666667</v>
      </c>
      <c r="J15" s="34">
        <v>3</v>
      </c>
      <c r="K15" s="55">
        <v>358</v>
      </c>
      <c r="L15" s="33"/>
    </row>
    <row r="16" spans="1:12">
      <c r="A16" s="24">
        <v>42502</v>
      </c>
      <c r="B16" s="30">
        <v>169</v>
      </c>
      <c r="C16" s="30">
        <v>143</v>
      </c>
      <c r="D16" s="26">
        <f t="shared" si="3"/>
        <v>1.18181818181818</v>
      </c>
      <c r="E16" s="27">
        <v>1344</v>
      </c>
      <c r="F16" s="28">
        <f t="shared" si="0"/>
        <v>9.3986013986014</v>
      </c>
      <c r="G16" s="29">
        <v>79</v>
      </c>
      <c r="H16" s="29">
        <v>3</v>
      </c>
      <c r="I16" s="28">
        <f t="shared" si="4"/>
        <v>47.6666666666667</v>
      </c>
      <c r="J16" s="34">
        <v>3</v>
      </c>
      <c r="K16" s="55">
        <v>381</v>
      </c>
      <c r="L16" s="33"/>
    </row>
    <row r="17" spans="1:12">
      <c r="A17" s="24">
        <v>42503</v>
      </c>
      <c r="B17" s="30">
        <v>136</v>
      </c>
      <c r="C17" s="30">
        <v>90</v>
      </c>
      <c r="D17" s="26">
        <f t="shared" si="3"/>
        <v>1.51111111111111</v>
      </c>
      <c r="E17" s="27">
        <v>1675</v>
      </c>
      <c r="F17" s="28">
        <f t="shared" si="0"/>
        <v>18.6111111111111</v>
      </c>
      <c r="G17" s="29">
        <v>71</v>
      </c>
      <c r="H17" s="29">
        <v>3</v>
      </c>
      <c r="I17" s="28">
        <f t="shared" si="4"/>
        <v>30</v>
      </c>
      <c r="J17" s="34">
        <v>3</v>
      </c>
      <c r="K17" s="55">
        <v>700</v>
      </c>
      <c r="L17" s="33"/>
    </row>
    <row r="18" spans="1:12">
      <c r="A18" s="24">
        <v>42504</v>
      </c>
      <c r="B18" s="30">
        <v>145</v>
      </c>
      <c r="C18" s="30">
        <v>96</v>
      </c>
      <c r="D18" s="26">
        <f t="shared" si="3"/>
        <v>1.51041666666667</v>
      </c>
      <c r="E18" s="27">
        <v>1675</v>
      </c>
      <c r="F18" s="28">
        <f t="shared" si="0"/>
        <v>17.4479166666667</v>
      </c>
      <c r="G18" s="29">
        <v>71</v>
      </c>
      <c r="H18" s="29">
        <v>3</v>
      </c>
      <c r="I18" s="28">
        <f t="shared" si="4"/>
        <v>32</v>
      </c>
      <c r="J18" s="34">
        <v>4</v>
      </c>
      <c r="K18" s="55">
        <v>675</v>
      </c>
      <c r="L18" s="33"/>
    </row>
    <row r="19" spans="1:12">
      <c r="A19" s="24">
        <v>42505</v>
      </c>
      <c r="B19" s="31">
        <v>118</v>
      </c>
      <c r="C19" s="31">
        <v>100</v>
      </c>
      <c r="D19" s="26">
        <f t="shared" si="3"/>
        <v>1.18</v>
      </c>
      <c r="E19" s="27">
        <v>670</v>
      </c>
      <c r="F19" s="28">
        <f t="shared" si="0"/>
        <v>6.7</v>
      </c>
      <c r="G19" s="29">
        <v>90</v>
      </c>
      <c r="H19" s="29">
        <v>3</v>
      </c>
      <c r="I19" s="28">
        <f t="shared" si="4"/>
        <v>33.3333333333333</v>
      </c>
      <c r="J19" s="34">
        <v>1</v>
      </c>
      <c r="K19" s="55">
        <v>338</v>
      </c>
      <c r="L19" s="33"/>
    </row>
    <row r="20" spans="1:12">
      <c r="A20" s="24">
        <v>42506</v>
      </c>
      <c r="B20" s="31">
        <v>148</v>
      </c>
      <c r="C20" s="31">
        <v>125</v>
      </c>
      <c r="D20" s="26">
        <f t="shared" si="3"/>
        <v>1.184</v>
      </c>
      <c r="E20" s="27">
        <v>647</v>
      </c>
      <c r="F20" s="28">
        <f t="shared" si="0"/>
        <v>5.176</v>
      </c>
      <c r="G20" s="29">
        <v>77</v>
      </c>
      <c r="H20" s="29">
        <v>3</v>
      </c>
      <c r="I20" s="28">
        <f t="shared" si="4"/>
        <v>41.6666666666667</v>
      </c>
      <c r="J20" s="34">
        <v>2</v>
      </c>
      <c r="K20" s="55">
        <v>474</v>
      </c>
      <c r="L20" s="33"/>
    </row>
    <row r="21" spans="1:12">
      <c r="A21" s="24">
        <v>42507</v>
      </c>
      <c r="B21" s="31">
        <v>126</v>
      </c>
      <c r="C21" s="31">
        <v>105</v>
      </c>
      <c r="D21" s="26">
        <f t="shared" si="3"/>
        <v>1.2</v>
      </c>
      <c r="E21" s="27">
        <v>1193</v>
      </c>
      <c r="F21" s="28">
        <f t="shared" si="0"/>
        <v>11.3619047619048</v>
      </c>
      <c r="G21" s="29">
        <v>87</v>
      </c>
      <c r="H21" s="29">
        <v>3</v>
      </c>
      <c r="I21" s="28">
        <f t="shared" si="4"/>
        <v>35</v>
      </c>
      <c r="J21" s="34">
        <v>3</v>
      </c>
      <c r="K21" s="55">
        <v>1310</v>
      </c>
      <c r="L21" s="33"/>
    </row>
    <row r="22" spans="1:12">
      <c r="A22" s="24">
        <v>42508</v>
      </c>
      <c r="B22" s="31">
        <v>152</v>
      </c>
      <c r="C22" s="31">
        <v>123</v>
      </c>
      <c r="D22" s="26">
        <f t="shared" si="3"/>
        <v>1.23577235772358</v>
      </c>
      <c r="E22" s="27">
        <v>1790</v>
      </c>
      <c r="F22" s="28">
        <f t="shared" si="0"/>
        <v>14.5528455284553</v>
      </c>
      <c r="G22" s="29">
        <v>130</v>
      </c>
      <c r="H22" s="29">
        <v>3</v>
      </c>
      <c r="I22" s="28">
        <f t="shared" si="4"/>
        <v>41</v>
      </c>
      <c r="J22" s="34">
        <v>4</v>
      </c>
      <c r="K22" s="55">
        <v>722</v>
      </c>
      <c r="L22" s="33"/>
    </row>
    <row r="23" spans="1:12">
      <c r="A23" s="24">
        <v>42509</v>
      </c>
      <c r="B23" s="31">
        <v>148</v>
      </c>
      <c r="C23" s="31">
        <v>126</v>
      </c>
      <c r="D23" s="26">
        <f t="shared" si="3"/>
        <v>1.17460317460317</v>
      </c>
      <c r="E23" s="27">
        <v>251</v>
      </c>
      <c r="F23" s="28">
        <f t="shared" si="0"/>
        <v>1.99206349206349</v>
      </c>
      <c r="G23" s="29">
        <v>85</v>
      </c>
      <c r="H23" s="29">
        <v>3</v>
      </c>
      <c r="I23" s="28">
        <f t="shared" si="4"/>
        <v>42</v>
      </c>
      <c r="J23" s="34">
        <v>3</v>
      </c>
      <c r="K23" s="55">
        <v>506</v>
      </c>
      <c r="L23" s="33"/>
    </row>
    <row r="24" spans="1:12">
      <c r="A24" s="24">
        <v>42510</v>
      </c>
      <c r="B24" s="31">
        <v>34</v>
      </c>
      <c r="C24" s="31">
        <v>31</v>
      </c>
      <c r="D24" s="26">
        <f t="shared" si="3"/>
        <v>1.09677419354839</v>
      </c>
      <c r="E24" s="32">
        <v>283</v>
      </c>
      <c r="F24" s="33">
        <f t="shared" si="0"/>
        <v>9.12903225806452</v>
      </c>
      <c r="G24" s="29">
        <v>61</v>
      </c>
      <c r="H24" s="29">
        <v>2</v>
      </c>
      <c r="I24" s="28">
        <f t="shared" si="4"/>
        <v>15.5</v>
      </c>
      <c r="J24" s="34">
        <v>1</v>
      </c>
      <c r="K24" s="55">
        <v>81</v>
      </c>
      <c r="L24" s="33" t="s">
        <v>42</v>
      </c>
    </row>
    <row r="25" spans="1:12">
      <c r="A25" s="24">
        <v>42511</v>
      </c>
      <c r="B25" s="31">
        <v>79</v>
      </c>
      <c r="C25" s="31">
        <v>65</v>
      </c>
      <c r="D25" s="26">
        <f t="shared" si="3"/>
        <v>1.21538461538462</v>
      </c>
      <c r="E25" s="27">
        <v>1008</v>
      </c>
      <c r="F25" s="28">
        <f>E25/C24</f>
        <v>32.5161290322581</v>
      </c>
      <c r="G25" s="29">
        <v>76</v>
      </c>
      <c r="H25" s="29">
        <v>2</v>
      </c>
      <c r="I25" s="28">
        <f t="shared" si="4"/>
        <v>32.5</v>
      </c>
      <c r="J25" s="34"/>
      <c r="K25" s="55">
        <v>267</v>
      </c>
      <c r="L25" s="33"/>
    </row>
    <row r="26" spans="1:12">
      <c r="A26" s="24">
        <v>42512</v>
      </c>
      <c r="B26" s="31">
        <v>35</v>
      </c>
      <c r="C26" s="31">
        <v>33</v>
      </c>
      <c r="D26" s="26">
        <f t="shared" si="3"/>
        <v>1.06060606060606</v>
      </c>
      <c r="E26" s="27">
        <v>149</v>
      </c>
      <c r="F26" s="28">
        <f t="shared" ref="F26:F35" si="5">E26/C26</f>
        <v>4.51515151515152</v>
      </c>
      <c r="G26" s="29">
        <v>47</v>
      </c>
      <c r="H26" s="29">
        <v>1</v>
      </c>
      <c r="I26" s="28">
        <f t="shared" si="4"/>
        <v>33</v>
      </c>
      <c r="J26" s="34"/>
      <c r="K26" s="55">
        <v>49</v>
      </c>
      <c r="L26" s="33"/>
    </row>
    <row r="27" spans="1:12">
      <c r="A27" s="24">
        <v>42513</v>
      </c>
      <c r="B27" s="34">
        <v>32</v>
      </c>
      <c r="C27" s="31">
        <v>31</v>
      </c>
      <c r="D27" s="26">
        <f t="shared" si="3"/>
        <v>1.03225806451613</v>
      </c>
      <c r="E27" s="27">
        <v>114</v>
      </c>
      <c r="F27" s="28">
        <f t="shared" si="5"/>
        <v>3.67741935483871</v>
      </c>
      <c r="G27" s="29">
        <v>37</v>
      </c>
      <c r="H27" s="29">
        <v>1</v>
      </c>
      <c r="I27" s="28">
        <f t="shared" si="4"/>
        <v>31</v>
      </c>
      <c r="J27" s="34"/>
      <c r="K27" s="55">
        <v>52.5</v>
      </c>
      <c r="L27" s="33"/>
    </row>
    <row r="28" spans="1:12">
      <c r="A28" s="24">
        <v>42514</v>
      </c>
      <c r="B28" s="34">
        <v>116</v>
      </c>
      <c r="C28" s="31">
        <v>93</v>
      </c>
      <c r="D28" s="26">
        <f t="shared" si="3"/>
        <v>1.24731182795699</v>
      </c>
      <c r="E28" s="27">
        <v>1268</v>
      </c>
      <c r="F28" s="28">
        <f t="shared" si="5"/>
        <v>13.6344086021505</v>
      </c>
      <c r="G28" s="29">
        <v>83</v>
      </c>
      <c r="H28" s="29">
        <v>2</v>
      </c>
      <c r="I28" s="28">
        <f t="shared" si="4"/>
        <v>46.5</v>
      </c>
      <c r="J28" s="34">
        <v>1</v>
      </c>
      <c r="K28" s="55">
        <v>645</v>
      </c>
      <c r="L28" s="33"/>
    </row>
    <row r="29" spans="1:12">
      <c r="A29" s="24">
        <v>42515</v>
      </c>
      <c r="B29" s="34">
        <v>64</v>
      </c>
      <c r="C29" s="31">
        <v>61</v>
      </c>
      <c r="D29" s="26">
        <f t="shared" si="3"/>
        <v>1.04918032786885</v>
      </c>
      <c r="E29" s="27">
        <v>471</v>
      </c>
      <c r="F29" s="28">
        <f t="shared" si="5"/>
        <v>7.72131147540984</v>
      </c>
      <c r="G29" s="29">
        <v>70</v>
      </c>
      <c r="H29" s="29">
        <v>2</v>
      </c>
      <c r="I29" s="28">
        <f t="shared" si="4"/>
        <v>30.5</v>
      </c>
      <c r="J29" s="34"/>
      <c r="K29" s="55">
        <v>121</v>
      </c>
      <c r="L29" s="33"/>
    </row>
    <row r="30" spans="1:12">
      <c r="A30" s="24">
        <v>42516</v>
      </c>
      <c r="B30" s="34">
        <v>45</v>
      </c>
      <c r="C30" s="31">
        <v>36</v>
      </c>
      <c r="D30" s="26">
        <f t="shared" si="3"/>
        <v>1.25</v>
      </c>
      <c r="E30" s="27">
        <v>226</v>
      </c>
      <c r="F30" s="28">
        <f t="shared" si="5"/>
        <v>6.27777777777778</v>
      </c>
      <c r="G30" s="29">
        <v>51</v>
      </c>
      <c r="H30" s="29">
        <v>1</v>
      </c>
      <c r="I30" s="28">
        <f t="shared" si="4"/>
        <v>36</v>
      </c>
      <c r="J30" s="34"/>
      <c r="K30" s="55">
        <v>118</v>
      </c>
      <c r="L30" s="33"/>
    </row>
    <row r="31" spans="1:12">
      <c r="A31" s="24">
        <v>42517</v>
      </c>
      <c r="B31" s="34">
        <v>39</v>
      </c>
      <c r="C31" s="31">
        <v>35</v>
      </c>
      <c r="D31" s="26">
        <f t="shared" si="3"/>
        <v>1.11428571428571</v>
      </c>
      <c r="E31" s="27">
        <v>234</v>
      </c>
      <c r="F31" s="28">
        <f t="shared" si="5"/>
        <v>6.68571428571429</v>
      </c>
      <c r="G31" s="29">
        <v>57</v>
      </c>
      <c r="H31" s="29">
        <v>1</v>
      </c>
      <c r="I31" s="28">
        <f t="shared" si="4"/>
        <v>35</v>
      </c>
      <c r="J31" s="34"/>
      <c r="K31" s="55">
        <v>71.56</v>
      </c>
      <c r="L31" s="33"/>
    </row>
    <row r="32" spans="1:12">
      <c r="A32" s="24">
        <v>42518</v>
      </c>
      <c r="B32" s="34">
        <v>30</v>
      </c>
      <c r="C32" s="31">
        <v>27</v>
      </c>
      <c r="D32" s="26">
        <f t="shared" si="3"/>
        <v>1.11111111111111</v>
      </c>
      <c r="E32" s="27">
        <v>155</v>
      </c>
      <c r="F32" s="28">
        <f t="shared" si="5"/>
        <v>5.74074074074074</v>
      </c>
      <c r="G32" s="29">
        <v>46</v>
      </c>
      <c r="H32" s="29">
        <v>1</v>
      </c>
      <c r="I32" s="28">
        <f t="shared" si="4"/>
        <v>27</v>
      </c>
      <c r="J32" s="34"/>
      <c r="K32" s="55">
        <v>47</v>
      </c>
      <c r="L32" s="33"/>
    </row>
    <row r="33" spans="1:12">
      <c r="A33" s="24">
        <v>42519</v>
      </c>
      <c r="B33" s="30">
        <v>37</v>
      </c>
      <c r="C33" s="30">
        <v>33</v>
      </c>
      <c r="D33" s="26">
        <f t="shared" si="3"/>
        <v>1.12121212121212</v>
      </c>
      <c r="E33" s="27">
        <v>195</v>
      </c>
      <c r="F33" s="28">
        <f t="shared" si="5"/>
        <v>5.90909090909091</v>
      </c>
      <c r="G33" s="29">
        <v>54</v>
      </c>
      <c r="H33" s="29">
        <v>1</v>
      </c>
      <c r="I33" s="28">
        <f t="shared" si="4"/>
        <v>33</v>
      </c>
      <c r="J33" s="34"/>
      <c r="K33" s="55">
        <v>68</v>
      </c>
      <c r="L33" s="33"/>
    </row>
    <row r="34" spans="1:12">
      <c r="A34" s="24">
        <v>42520</v>
      </c>
      <c r="B34" s="34">
        <v>28</v>
      </c>
      <c r="C34" s="35">
        <v>26</v>
      </c>
      <c r="D34" s="26">
        <f t="shared" si="3"/>
        <v>1.07692307692308</v>
      </c>
      <c r="E34" s="27">
        <v>169</v>
      </c>
      <c r="F34" s="28">
        <f t="shared" si="5"/>
        <v>6.5</v>
      </c>
      <c r="G34" s="29">
        <v>50</v>
      </c>
      <c r="H34" s="29">
        <v>2</v>
      </c>
      <c r="I34" s="28">
        <f t="shared" si="4"/>
        <v>13</v>
      </c>
      <c r="J34" s="34"/>
      <c r="K34" s="55">
        <v>55.8</v>
      </c>
      <c r="L34" s="33"/>
    </row>
    <row r="35" spans="1:12">
      <c r="A35" s="24">
        <v>42521</v>
      </c>
      <c r="B35" s="34">
        <v>88</v>
      </c>
      <c r="C35" s="35">
        <v>58</v>
      </c>
      <c r="D35" s="26">
        <f t="shared" si="3"/>
        <v>1.51724137931034</v>
      </c>
      <c r="E35" s="27">
        <v>669</v>
      </c>
      <c r="F35" s="28">
        <f t="shared" si="5"/>
        <v>11.5344827586207</v>
      </c>
      <c r="G35" s="29">
        <v>69</v>
      </c>
      <c r="H35" s="29">
        <v>2</v>
      </c>
      <c r="I35" s="28">
        <f t="shared" si="4"/>
        <v>29</v>
      </c>
      <c r="J35" s="34"/>
      <c r="K35" s="55">
        <v>350</v>
      </c>
      <c r="L35" s="33"/>
    </row>
    <row r="37" ht="78" spans="1:12">
      <c r="A37" s="36"/>
      <c r="B37" s="36"/>
      <c r="C37" s="36"/>
      <c r="D37" s="37" t="s">
        <v>43</v>
      </c>
      <c r="E37" s="38"/>
      <c r="F37" s="39" t="s">
        <v>44</v>
      </c>
      <c r="G37" s="38"/>
      <c r="H37" s="40" t="s">
        <v>45</v>
      </c>
      <c r="I37" s="57"/>
      <c r="J37" s="58" t="s">
        <v>46</v>
      </c>
      <c r="K37" s="59"/>
      <c r="L37" s="60"/>
    </row>
    <row r="38" spans="1:12">
      <c r="A38" s="36"/>
      <c r="B38" s="36"/>
      <c r="C38" s="36"/>
      <c r="D38" s="41" t="s">
        <v>47</v>
      </c>
      <c r="E38" s="42"/>
      <c r="F38" s="43"/>
      <c r="G38" s="44"/>
      <c r="H38" s="43"/>
      <c r="I38" s="61"/>
      <c r="J38" s="42"/>
      <c r="K38" s="7"/>
      <c r="L38" s="60"/>
    </row>
  </sheetData>
  <mergeCells count="1">
    <mergeCell ref="A1:L1"/>
  </mergeCells>
  <conditionalFormatting sqref="A5:A35">
    <cfRule type="expression" dxfId="12" priority="1">
      <formula>WEEKDAY(A5,2)&gt;5</formula>
    </cfRule>
  </conditionalFormatting>
  <conditionalFormatting sqref="F5:F35">
    <cfRule type="cellIs" dxfId="8" priority="2" operator="greaterThan">
      <formula>7</formula>
    </cfRule>
  </conditionalFormatting>
  <conditionalFormatting sqref="I5:I35">
    <cfRule type="cellIs" dxfId="9" priority="5" operator="greaterThan">
      <formula>33</formula>
    </cfRule>
    <cfRule type="cellIs" dxfId="10" priority="4" operator="greaterThan">
      <formula>33</formula>
    </cfRule>
    <cfRule type="cellIs" dxfId="11" priority="3" operator="greaterThan">
      <formula>33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abSelected="1" workbookViewId="0">
      <selection activeCell="D9" sqref="D9"/>
    </sheetView>
  </sheetViews>
  <sheetFormatPr defaultColWidth="8.72727272727273" defaultRowHeight="14.5"/>
  <cols>
    <col min="1" max="1" width="11.2545454545455" style="1" customWidth="1"/>
    <col min="2" max="2" width="6.25454545454545" style="1" customWidth="1"/>
    <col min="3" max="3" width="8.5" style="1" customWidth="1"/>
    <col min="4" max="4" width="14.3727272727273" style="1" customWidth="1"/>
    <col min="5" max="5" width="12" style="2" customWidth="1"/>
    <col min="6" max="6" width="13.1272727272727" style="3" customWidth="1"/>
    <col min="7" max="7" width="7.5" style="4" customWidth="1"/>
    <col min="8" max="8" width="12.6272727272727" style="3" customWidth="1"/>
    <col min="9" max="9" width="15.3727272727273" style="5" customWidth="1"/>
    <col min="10" max="10" width="9.75454545454545" style="6" customWidth="1"/>
    <col min="11" max="11" width="16.6272727272727" style="7" customWidth="1"/>
    <col min="12" max="12" width="17.3727272727273" style="5" customWidth="1"/>
    <col min="13" max="13" width="9" style="1"/>
  </cols>
  <sheetData>
    <row r="1" ht="27.5" spans="1:12">
      <c r="A1" s="8" t="s">
        <v>26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ht="17" spans="1:12">
      <c r="A2" s="10" t="s">
        <v>27</v>
      </c>
      <c r="B2" s="10" t="s">
        <v>28</v>
      </c>
      <c r="C2" s="10" t="s">
        <v>29</v>
      </c>
      <c r="D2" s="11" t="s">
        <v>30</v>
      </c>
      <c r="E2" s="11" t="s">
        <v>31</v>
      </c>
      <c r="F2" s="12" t="s">
        <v>32</v>
      </c>
      <c r="G2" s="13" t="s">
        <v>15</v>
      </c>
      <c r="H2" s="14" t="s">
        <v>33</v>
      </c>
      <c r="I2" s="45" t="s">
        <v>34</v>
      </c>
      <c r="J2" s="46" t="s">
        <v>35</v>
      </c>
      <c r="K2" s="47" t="s">
        <v>36</v>
      </c>
      <c r="L2" s="48" t="s">
        <v>37</v>
      </c>
    </row>
    <row r="3" spans="1:12">
      <c r="A3" s="15" t="s">
        <v>38</v>
      </c>
      <c r="B3" s="16">
        <f>B4/30</f>
        <v>65.3</v>
      </c>
      <c r="C3" s="16">
        <f>C4/30</f>
        <v>58.3333333333333</v>
      </c>
      <c r="D3" s="17"/>
      <c r="E3" s="18">
        <f>E4/30</f>
        <v>431.666666666667</v>
      </c>
      <c r="F3" s="19">
        <f t="shared" ref="F3:F24" si="0">E3/C3</f>
        <v>7.4</v>
      </c>
      <c r="G3" s="20">
        <f t="shared" ref="G3:K3" si="1">AVERAGE(G5:G35)</f>
        <v>66.6521739130435</v>
      </c>
      <c r="H3" s="21">
        <f t="shared" si="1"/>
        <v>1.95652173913043</v>
      </c>
      <c r="I3" s="49" t="e">
        <f>I4/30</f>
        <v>#DIV/0!</v>
      </c>
      <c r="J3" s="50">
        <f t="shared" si="1"/>
        <v>1</v>
      </c>
      <c r="K3" s="51">
        <f t="shared" si="1"/>
        <v>209.726086956522</v>
      </c>
      <c r="L3" s="52"/>
    </row>
    <row r="4" spans="1:12">
      <c r="A4" s="15" t="s">
        <v>39</v>
      </c>
      <c r="B4" s="22">
        <f t="shared" ref="B4:K4" si="2">SUM(B5:B35)</f>
        <v>1959</v>
      </c>
      <c r="C4" s="22">
        <f t="shared" si="2"/>
        <v>1750</v>
      </c>
      <c r="D4" s="17">
        <f t="shared" ref="D4:D27" si="3">B4/C4</f>
        <v>1.11942857142857</v>
      </c>
      <c r="E4" s="18">
        <f t="shared" si="2"/>
        <v>12950</v>
      </c>
      <c r="F4" s="19" t="e">
        <f t="shared" si="2"/>
        <v>#DIV/0!</v>
      </c>
      <c r="G4" s="23">
        <f t="shared" si="2"/>
        <v>1533</v>
      </c>
      <c r="H4" s="23">
        <f t="shared" si="2"/>
        <v>45</v>
      </c>
      <c r="I4" s="19" t="e">
        <f t="shared" si="2"/>
        <v>#DIV/0!</v>
      </c>
      <c r="J4" s="53">
        <f t="shared" si="2"/>
        <v>2</v>
      </c>
      <c r="K4" s="54">
        <f t="shared" si="2"/>
        <v>4823.7</v>
      </c>
      <c r="L4" s="52"/>
    </row>
    <row r="5" spans="1:12">
      <c r="A5" s="24">
        <v>42522</v>
      </c>
      <c r="B5" s="25">
        <v>175</v>
      </c>
      <c r="C5" s="25">
        <v>152</v>
      </c>
      <c r="D5" s="26">
        <f t="shared" si="3"/>
        <v>1.15131578947368</v>
      </c>
      <c r="E5" s="27">
        <v>1343</v>
      </c>
      <c r="F5" s="28">
        <f t="shared" si="0"/>
        <v>8.83552631578947</v>
      </c>
      <c r="G5" s="29">
        <v>80</v>
      </c>
      <c r="H5" s="29">
        <v>3</v>
      </c>
      <c r="I5" s="28">
        <f t="shared" ref="I5:I27" si="4">C5/H5</f>
        <v>50.6666666666667</v>
      </c>
      <c r="J5" s="34">
        <v>1</v>
      </c>
      <c r="K5" s="55">
        <v>443</v>
      </c>
      <c r="L5" s="33"/>
    </row>
    <row r="6" spans="1:12">
      <c r="A6" s="24">
        <v>42523</v>
      </c>
      <c r="B6" s="30">
        <v>77</v>
      </c>
      <c r="C6" s="30">
        <v>74</v>
      </c>
      <c r="D6" s="26">
        <f t="shared" si="3"/>
        <v>1.04054054054054</v>
      </c>
      <c r="E6" s="27">
        <v>538</v>
      </c>
      <c r="F6" s="28">
        <f t="shared" si="0"/>
        <v>7.27027027027027</v>
      </c>
      <c r="G6" s="29">
        <v>69</v>
      </c>
      <c r="H6" s="29">
        <v>2</v>
      </c>
      <c r="I6" s="28">
        <f t="shared" si="4"/>
        <v>37</v>
      </c>
      <c r="J6" s="34"/>
      <c r="K6" s="55">
        <v>134</v>
      </c>
      <c r="L6" s="33"/>
    </row>
    <row r="7" spans="1:12">
      <c r="A7" s="24">
        <v>42524</v>
      </c>
      <c r="B7" s="30">
        <v>54</v>
      </c>
      <c r="C7" s="30">
        <v>52</v>
      </c>
      <c r="D7" s="26">
        <f t="shared" si="3"/>
        <v>1.03846153846154</v>
      </c>
      <c r="E7" s="27">
        <v>320</v>
      </c>
      <c r="F7" s="28">
        <f t="shared" si="0"/>
        <v>6.15384615384615</v>
      </c>
      <c r="G7" s="29">
        <v>64</v>
      </c>
      <c r="H7" s="29">
        <v>1</v>
      </c>
      <c r="I7" s="28">
        <f t="shared" si="4"/>
        <v>52</v>
      </c>
      <c r="J7" s="34">
        <v>1</v>
      </c>
      <c r="K7" s="55">
        <v>89.4</v>
      </c>
      <c r="L7" s="33" t="s">
        <v>48</v>
      </c>
    </row>
    <row r="8" spans="1:12">
      <c r="A8" s="24">
        <v>42525</v>
      </c>
      <c r="B8" s="30">
        <v>45</v>
      </c>
      <c r="C8" s="30">
        <v>44</v>
      </c>
      <c r="D8" s="26">
        <f t="shared" si="3"/>
        <v>1.02272727272727</v>
      </c>
      <c r="E8" s="27">
        <v>274</v>
      </c>
      <c r="F8" s="28">
        <f t="shared" si="0"/>
        <v>6.22727272727273</v>
      </c>
      <c r="G8" s="29">
        <v>55</v>
      </c>
      <c r="H8" s="29">
        <v>1</v>
      </c>
      <c r="I8" s="28">
        <f t="shared" si="4"/>
        <v>44</v>
      </c>
      <c r="J8" s="34"/>
      <c r="K8" s="55">
        <v>72.6</v>
      </c>
      <c r="L8" s="33"/>
    </row>
    <row r="9" spans="1:12">
      <c r="A9" s="24">
        <v>42526</v>
      </c>
      <c r="B9" s="30">
        <v>40</v>
      </c>
      <c r="C9" s="30">
        <v>36</v>
      </c>
      <c r="D9" s="26">
        <f t="shared" si="3"/>
        <v>1.11111111111111</v>
      </c>
      <c r="E9" s="27">
        <v>214</v>
      </c>
      <c r="F9" s="28">
        <f t="shared" si="0"/>
        <v>5.94444444444444</v>
      </c>
      <c r="G9" s="29">
        <v>54</v>
      </c>
      <c r="H9" s="29">
        <v>2</v>
      </c>
      <c r="I9" s="28">
        <f t="shared" si="4"/>
        <v>18</v>
      </c>
      <c r="J9" s="34"/>
      <c r="K9" s="55">
        <v>75</v>
      </c>
      <c r="L9" s="56" t="s">
        <v>21</v>
      </c>
    </row>
    <row r="10" spans="1:12">
      <c r="A10" s="24">
        <v>42527</v>
      </c>
      <c r="B10" s="30">
        <v>68</v>
      </c>
      <c r="C10" s="30">
        <v>64</v>
      </c>
      <c r="D10" s="26">
        <f t="shared" si="3"/>
        <v>1.0625</v>
      </c>
      <c r="E10" s="27">
        <v>362</v>
      </c>
      <c r="F10" s="28">
        <f t="shared" si="0"/>
        <v>5.65625</v>
      </c>
      <c r="G10" s="29">
        <v>54</v>
      </c>
      <c r="H10" s="29">
        <v>2</v>
      </c>
      <c r="I10" s="28">
        <f t="shared" si="4"/>
        <v>32</v>
      </c>
      <c r="J10" s="34"/>
      <c r="K10" s="55">
        <v>111</v>
      </c>
      <c r="L10" s="56" t="s">
        <v>21</v>
      </c>
    </row>
    <row r="11" spans="1:12">
      <c r="A11" s="24">
        <v>42528</v>
      </c>
      <c r="B11" s="30">
        <v>62</v>
      </c>
      <c r="C11" s="30">
        <v>61</v>
      </c>
      <c r="D11" s="26">
        <f t="shared" si="3"/>
        <v>1.01639344262295</v>
      </c>
      <c r="E11" s="27">
        <v>109</v>
      </c>
      <c r="F11" s="28">
        <f t="shared" si="0"/>
        <v>1.78688524590164</v>
      </c>
      <c r="G11" s="29">
        <v>29</v>
      </c>
      <c r="H11" s="29">
        <v>2</v>
      </c>
      <c r="I11" s="28">
        <f t="shared" si="4"/>
        <v>30.5</v>
      </c>
      <c r="J11" s="34"/>
      <c r="K11" s="55">
        <v>95</v>
      </c>
      <c r="L11" s="33"/>
    </row>
    <row r="12" spans="1:12">
      <c r="A12" s="24">
        <v>42529</v>
      </c>
      <c r="B12" s="30">
        <v>54</v>
      </c>
      <c r="C12" s="30">
        <v>54</v>
      </c>
      <c r="D12" s="26">
        <f t="shared" si="3"/>
        <v>1</v>
      </c>
      <c r="E12" s="27">
        <v>225</v>
      </c>
      <c r="F12" s="28">
        <f t="shared" si="0"/>
        <v>4.16666666666667</v>
      </c>
      <c r="G12" s="29">
        <v>56</v>
      </c>
      <c r="H12" s="29">
        <v>1</v>
      </c>
      <c r="I12" s="28">
        <f t="shared" si="4"/>
        <v>54</v>
      </c>
      <c r="J12" s="34"/>
      <c r="K12" s="55">
        <v>68</v>
      </c>
      <c r="L12" s="33"/>
    </row>
    <row r="13" spans="1:12">
      <c r="A13" s="24">
        <v>42530</v>
      </c>
      <c r="B13" s="30">
        <v>24</v>
      </c>
      <c r="C13" s="30">
        <v>22</v>
      </c>
      <c r="D13" s="26">
        <f t="shared" si="3"/>
        <v>1.09090909090909</v>
      </c>
      <c r="E13" s="27">
        <v>139</v>
      </c>
      <c r="F13" s="28">
        <f t="shared" si="0"/>
        <v>6.31818181818182</v>
      </c>
      <c r="G13" s="29">
        <v>37</v>
      </c>
      <c r="H13" s="29">
        <v>1</v>
      </c>
      <c r="I13" s="28">
        <f t="shared" si="4"/>
        <v>22</v>
      </c>
      <c r="J13" s="34"/>
      <c r="K13" s="55">
        <v>46</v>
      </c>
      <c r="L13" s="33"/>
    </row>
    <row r="14" spans="1:12">
      <c r="A14" s="24">
        <v>42531</v>
      </c>
      <c r="B14" s="30">
        <v>102</v>
      </c>
      <c r="C14" s="30">
        <v>99</v>
      </c>
      <c r="D14" s="26">
        <f t="shared" si="3"/>
        <v>1.03030303030303</v>
      </c>
      <c r="E14" s="27">
        <v>496</v>
      </c>
      <c r="F14" s="28">
        <f t="shared" si="0"/>
        <v>5.01010101010101</v>
      </c>
      <c r="G14" s="29">
        <v>84</v>
      </c>
      <c r="H14" s="29">
        <v>2</v>
      </c>
      <c r="I14" s="28">
        <f t="shared" si="4"/>
        <v>49.5</v>
      </c>
      <c r="J14" s="34"/>
      <c r="K14" s="55">
        <v>220</v>
      </c>
      <c r="L14" s="33"/>
    </row>
    <row r="15" spans="1:12">
      <c r="A15" s="24">
        <v>42532</v>
      </c>
      <c r="B15" s="25">
        <v>93</v>
      </c>
      <c r="C15" s="25">
        <v>87</v>
      </c>
      <c r="D15" s="26">
        <f t="shared" si="3"/>
        <v>1.06896551724138</v>
      </c>
      <c r="E15" s="27">
        <v>514</v>
      </c>
      <c r="F15" s="28">
        <f t="shared" si="0"/>
        <v>5.90804597701149</v>
      </c>
      <c r="G15" s="29">
        <v>68</v>
      </c>
      <c r="H15" s="29">
        <v>2</v>
      </c>
      <c r="I15" s="28">
        <f t="shared" si="4"/>
        <v>43.5</v>
      </c>
      <c r="J15" s="34"/>
      <c r="K15" s="55">
        <v>262</v>
      </c>
      <c r="L15" s="33"/>
    </row>
    <row r="16" spans="1:12">
      <c r="A16" s="24">
        <v>42533</v>
      </c>
      <c r="B16" s="30">
        <v>79</v>
      </c>
      <c r="C16" s="30">
        <v>76</v>
      </c>
      <c r="D16" s="26">
        <f t="shared" si="3"/>
        <v>1.03947368421053</v>
      </c>
      <c r="E16" s="27">
        <v>662</v>
      </c>
      <c r="F16" s="28">
        <f t="shared" si="0"/>
        <v>8.71052631578947</v>
      </c>
      <c r="G16" s="29">
        <v>88</v>
      </c>
      <c r="H16" s="29">
        <v>2</v>
      </c>
      <c r="I16" s="28">
        <f t="shared" si="4"/>
        <v>38</v>
      </c>
      <c r="J16" s="34"/>
      <c r="K16" s="55">
        <v>192</v>
      </c>
      <c r="L16" s="33"/>
    </row>
    <row r="17" spans="1:12">
      <c r="A17" s="24">
        <v>42534</v>
      </c>
      <c r="B17" s="30">
        <v>81</v>
      </c>
      <c r="C17" s="30">
        <v>76</v>
      </c>
      <c r="D17" s="26">
        <f t="shared" si="3"/>
        <v>1.06578947368421</v>
      </c>
      <c r="E17" s="27">
        <v>410</v>
      </c>
      <c r="F17" s="28">
        <f t="shared" si="0"/>
        <v>5.39473684210526</v>
      </c>
      <c r="G17" s="29">
        <v>66</v>
      </c>
      <c r="H17" s="29">
        <v>2</v>
      </c>
      <c r="I17" s="28">
        <f t="shared" si="4"/>
        <v>38</v>
      </c>
      <c r="J17" s="34"/>
      <c r="K17" s="55">
        <v>148</v>
      </c>
      <c r="L17" s="33"/>
    </row>
    <row r="18" spans="1:12">
      <c r="A18" s="24">
        <v>42535</v>
      </c>
      <c r="B18" s="30">
        <v>114</v>
      </c>
      <c r="C18" s="30">
        <v>97</v>
      </c>
      <c r="D18" s="26">
        <f t="shared" si="3"/>
        <v>1.17525773195876</v>
      </c>
      <c r="E18" s="27">
        <v>758</v>
      </c>
      <c r="F18" s="28">
        <f t="shared" si="0"/>
        <v>7.81443298969072</v>
      </c>
      <c r="G18" s="29">
        <v>79</v>
      </c>
      <c r="H18" s="29">
        <v>2</v>
      </c>
      <c r="I18" s="28">
        <f t="shared" si="4"/>
        <v>48.5</v>
      </c>
      <c r="J18" s="34"/>
      <c r="K18" s="55">
        <v>131</v>
      </c>
      <c r="L18" s="33"/>
    </row>
    <row r="19" spans="1:12">
      <c r="A19" s="24">
        <v>42536</v>
      </c>
      <c r="B19" s="31">
        <v>84</v>
      </c>
      <c r="C19" s="31">
        <v>78</v>
      </c>
      <c r="D19" s="26">
        <f t="shared" si="3"/>
        <v>1.07692307692308</v>
      </c>
      <c r="E19" s="27">
        <v>434</v>
      </c>
      <c r="F19" s="28">
        <f t="shared" si="0"/>
        <v>5.56410256410256</v>
      </c>
      <c r="G19" s="29">
        <v>71</v>
      </c>
      <c r="H19" s="29">
        <v>2</v>
      </c>
      <c r="I19" s="28">
        <f t="shared" si="4"/>
        <v>39</v>
      </c>
      <c r="J19" s="34"/>
      <c r="K19" s="55">
        <v>332</v>
      </c>
      <c r="L19" s="33"/>
    </row>
    <row r="20" spans="1:12">
      <c r="A20" s="24">
        <v>42537</v>
      </c>
      <c r="B20" s="31">
        <v>61</v>
      </c>
      <c r="C20" s="31">
        <v>56</v>
      </c>
      <c r="D20" s="26">
        <f t="shared" si="3"/>
        <v>1.08928571428571</v>
      </c>
      <c r="E20" s="27">
        <v>338</v>
      </c>
      <c r="F20" s="28">
        <f t="shared" si="0"/>
        <v>6.03571428571429</v>
      </c>
      <c r="G20" s="29">
        <v>66</v>
      </c>
      <c r="H20" s="29">
        <v>2</v>
      </c>
      <c r="I20" s="28">
        <f t="shared" si="4"/>
        <v>28</v>
      </c>
      <c r="J20" s="34"/>
      <c r="K20" s="55">
        <v>114</v>
      </c>
      <c r="L20" s="33"/>
    </row>
    <row r="21" spans="1:12">
      <c r="A21" s="24">
        <v>42538</v>
      </c>
      <c r="B21" s="31">
        <v>61</v>
      </c>
      <c r="C21" s="31">
        <v>53</v>
      </c>
      <c r="D21" s="26">
        <f t="shared" si="3"/>
        <v>1.15094339622642</v>
      </c>
      <c r="E21" s="27">
        <v>306</v>
      </c>
      <c r="F21" s="28">
        <f t="shared" si="0"/>
        <v>5.77358490566038</v>
      </c>
      <c r="G21" s="29">
        <v>55</v>
      </c>
      <c r="H21" s="29">
        <v>2</v>
      </c>
      <c r="I21" s="28">
        <f t="shared" si="4"/>
        <v>26.5</v>
      </c>
      <c r="J21" s="34"/>
      <c r="K21" s="55">
        <v>123</v>
      </c>
      <c r="L21" s="33"/>
    </row>
    <row r="22" spans="1:12">
      <c r="A22" s="24">
        <v>42539</v>
      </c>
      <c r="B22" s="31">
        <v>51</v>
      </c>
      <c r="C22" s="31">
        <v>48</v>
      </c>
      <c r="D22" s="26">
        <f t="shared" si="3"/>
        <v>1.0625</v>
      </c>
      <c r="E22" s="27">
        <v>272</v>
      </c>
      <c r="F22" s="28">
        <f t="shared" si="0"/>
        <v>5.66666666666667</v>
      </c>
      <c r="G22" s="29">
        <v>60</v>
      </c>
      <c r="H22" s="29">
        <v>2</v>
      </c>
      <c r="I22" s="28">
        <f t="shared" si="4"/>
        <v>24</v>
      </c>
      <c r="J22" s="34"/>
      <c r="K22" s="55">
        <v>90</v>
      </c>
      <c r="L22" s="33"/>
    </row>
    <row r="23" spans="1:12">
      <c r="A23" s="24">
        <v>42540</v>
      </c>
      <c r="B23" s="31">
        <v>49</v>
      </c>
      <c r="C23" s="31">
        <v>43</v>
      </c>
      <c r="D23" s="26">
        <f t="shared" si="3"/>
        <v>1.13953488372093</v>
      </c>
      <c r="E23" s="27">
        <v>486</v>
      </c>
      <c r="F23" s="28">
        <f t="shared" si="0"/>
        <v>11.3023255813953</v>
      </c>
      <c r="G23" s="29">
        <v>64</v>
      </c>
      <c r="H23" s="29">
        <v>1</v>
      </c>
      <c r="I23" s="28">
        <f t="shared" si="4"/>
        <v>43</v>
      </c>
      <c r="J23" s="34"/>
      <c r="K23" s="55">
        <v>152</v>
      </c>
      <c r="L23" s="33"/>
    </row>
    <row r="24" spans="1:12">
      <c r="A24" s="24">
        <v>42541</v>
      </c>
      <c r="B24" s="31">
        <v>186</v>
      </c>
      <c r="C24" s="31">
        <v>145</v>
      </c>
      <c r="D24" s="26">
        <f t="shared" si="3"/>
        <v>1.28275862068966</v>
      </c>
      <c r="E24" s="32">
        <v>1653</v>
      </c>
      <c r="F24" s="33">
        <f t="shared" si="0"/>
        <v>11.4</v>
      </c>
      <c r="G24" s="29">
        <v>93</v>
      </c>
      <c r="H24" s="29">
        <v>3</v>
      </c>
      <c r="I24" s="28">
        <f t="shared" si="4"/>
        <v>48.3333333333333</v>
      </c>
      <c r="J24" s="34"/>
      <c r="K24" s="55">
        <v>589</v>
      </c>
      <c r="L24" s="33"/>
    </row>
    <row r="25" spans="1:12">
      <c r="A25" s="24">
        <v>42542</v>
      </c>
      <c r="B25" s="31">
        <v>187</v>
      </c>
      <c r="C25" s="31">
        <v>147</v>
      </c>
      <c r="D25" s="26">
        <f t="shared" si="3"/>
        <v>1.27210884353742</v>
      </c>
      <c r="E25" s="27">
        <v>1818</v>
      </c>
      <c r="F25" s="28">
        <f>E25/C24</f>
        <v>12.5379310344828</v>
      </c>
      <c r="G25" s="29">
        <v>95</v>
      </c>
      <c r="H25" s="29">
        <v>3</v>
      </c>
      <c r="I25" s="28">
        <f t="shared" si="4"/>
        <v>49</v>
      </c>
      <c r="J25" s="34"/>
      <c r="K25" s="55">
        <v>589</v>
      </c>
      <c r="L25" s="33"/>
    </row>
    <row r="26" spans="1:12">
      <c r="A26" s="24">
        <v>42543</v>
      </c>
      <c r="B26" s="31">
        <v>153</v>
      </c>
      <c r="C26" s="31">
        <v>132</v>
      </c>
      <c r="D26" s="26">
        <f t="shared" si="3"/>
        <v>1.15909090909091</v>
      </c>
      <c r="E26" s="27">
        <v>1001</v>
      </c>
      <c r="F26" s="28">
        <f t="shared" ref="F26:F35" si="5">E26/C26</f>
        <v>7.58333333333333</v>
      </c>
      <c r="G26" s="29">
        <v>88</v>
      </c>
      <c r="H26" s="29">
        <v>3</v>
      </c>
      <c r="I26" s="28">
        <f t="shared" si="4"/>
        <v>44</v>
      </c>
      <c r="J26" s="34"/>
      <c r="K26" s="55">
        <v>630</v>
      </c>
      <c r="L26" s="33"/>
    </row>
    <row r="27" spans="1:12">
      <c r="A27" s="24">
        <v>42544</v>
      </c>
      <c r="B27" s="34">
        <v>59</v>
      </c>
      <c r="C27" s="31">
        <v>54</v>
      </c>
      <c r="D27" s="26">
        <f t="shared" si="3"/>
        <v>1.09259259259259</v>
      </c>
      <c r="E27" s="27">
        <v>278</v>
      </c>
      <c r="F27" s="28">
        <f t="shared" si="5"/>
        <v>5.14814814814815</v>
      </c>
      <c r="G27" s="29">
        <v>58</v>
      </c>
      <c r="H27" s="29">
        <v>2</v>
      </c>
      <c r="I27" s="28">
        <f t="shared" si="4"/>
        <v>27</v>
      </c>
      <c r="J27" s="34"/>
      <c r="K27" s="55">
        <v>117.7</v>
      </c>
      <c r="L27" s="33"/>
    </row>
    <row r="28" spans="1:12">
      <c r="A28" s="24">
        <v>42545</v>
      </c>
      <c r="B28" s="34"/>
      <c r="C28" s="31"/>
      <c r="D28" s="26"/>
      <c r="E28" s="27"/>
      <c r="F28" s="28"/>
      <c r="G28" s="29"/>
      <c r="H28" s="29"/>
      <c r="I28" s="28"/>
      <c r="J28" s="34"/>
      <c r="K28" s="55"/>
      <c r="L28" s="33"/>
    </row>
    <row r="29" spans="1:12">
      <c r="A29" s="24">
        <v>42546</v>
      </c>
      <c r="B29" s="34"/>
      <c r="C29" s="31"/>
      <c r="D29" s="26"/>
      <c r="E29" s="2"/>
      <c r="F29" s="28"/>
      <c r="G29" s="29"/>
      <c r="H29" s="29"/>
      <c r="I29" s="28"/>
      <c r="J29" s="34"/>
      <c r="K29" s="55"/>
      <c r="L29" s="33"/>
    </row>
    <row r="30" spans="1:12">
      <c r="A30" s="24">
        <v>42547</v>
      </c>
      <c r="B30" s="34"/>
      <c r="C30" s="31"/>
      <c r="D30" s="26"/>
      <c r="E30" s="27"/>
      <c r="F30" s="28"/>
      <c r="G30" s="29"/>
      <c r="H30" s="29"/>
      <c r="I30" s="28"/>
      <c r="J30" s="34"/>
      <c r="K30" s="55"/>
      <c r="L30" s="33"/>
    </row>
    <row r="31" spans="1:12">
      <c r="A31" s="24">
        <v>42548</v>
      </c>
      <c r="B31" s="34"/>
      <c r="C31" s="31"/>
      <c r="D31" s="26" t="e">
        <f t="shared" ref="D31:D35" si="6">B31/C31</f>
        <v>#DIV/0!</v>
      </c>
      <c r="E31" s="27"/>
      <c r="F31" s="28" t="e">
        <f t="shared" si="5"/>
        <v>#DIV/0!</v>
      </c>
      <c r="G31" s="29"/>
      <c r="H31" s="29"/>
      <c r="I31" s="28" t="e">
        <f t="shared" ref="I31:I35" si="7">C31/H31</f>
        <v>#DIV/0!</v>
      </c>
      <c r="J31" s="34"/>
      <c r="K31" s="55"/>
      <c r="L31" s="33"/>
    </row>
    <row r="32" spans="1:12">
      <c r="A32" s="24">
        <v>42549</v>
      </c>
      <c r="B32" s="34"/>
      <c r="C32" s="31"/>
      <c r="D32" s="26" t="e">
        <f t="shared" si="6"/>
        <v>#DIV/0!</v>
      </c>
      <c r="E32" s="27"/>
      <c r="F32" s="28" t="e">
        <f t="shared" si="5"/>
        <v>#DIV/0!</v>
      </c>
      <c r="G32" s="29"/>
      <c r="H32" s="29"/>
      <c r="I32" s="28" t="e">
        <f t="shared" si="7"/>
        <v>#DIV/0!</v>
      </c>
      <c r="J32" s="34"/>
      <c r="K32" s="55"/>
      <c r="L32" s="33"/>
    </row>
    <row r="33" spans="1:12">
      <c r="A33" s="24">
        <v>42550</v>
      </c>
      <c r="B33" s="30"/>
      <c r="C33" s="30"/>
      <c r="D33" s="26" t="e">
        <f t="shared" si="6"/>
        <v>#DIV/0!</v>
      </c>
      <c r="E33" s="27"/>
      <c r="F33" s="28" t="e">
        <f t="shared" si="5"/>
        <v>#DIV/0!</v>
      </c>
      <c r="G33" s="29"/>
      <c r="H33" s="29"/>
      <c r="I33" s="28" t="e">
        <f t="shared" si="7"/>
        <v>#DIV/0!</v>
      </c>
      <c r="J33" s="34"/>
      <c r="K33" s="55"/>
      <c r="L33" s="33"/>
    </row>
    <row r="34" spans="1:12">
      <c r="A34" s="24">
        <v>42551</v>
      </c>
      <c r="B34" s="34"/>
      <c r="C34" s="35"/>
      <c r="D34" s="26" t="e">
        <f t="shared" si="6"/>
        <v>#DIV/0!</v>
      </c>
      <c r="E34" s="27"/>
      <c r="F34" s="28" t="e">
        <f t="shared" si="5"/>
        <v>#DIV/0!</v>
      </c>
      <c r="G34" s="29"/>
      <c r="H34" s="29"/>
      <c r="I34" s="28" t="e">
        <f t="shared" si="7"/>
        <v>#DIV/0!</v>
      </c>
      <c r="J34" s="34"/>
      <c r="K34" s="55"/>
      <c r="L34" s="33"/>
    </row>
    <row r="35" spans="1:12">
      <c r="A35" s="24"/>
      <c r="B35" s="34"/>
      <c r="C35" s="35"/>
      <c r="D35" s="26" t="e">
        <f t="shared" si="6"/>
        <v>#DIV/0!</v>
      </c>
      <c r="E35" s="27"/>
      <c r="F35" s="28" t="e">
        <f t="shared" si="5"/>
        <v>#DIV/0!</v>
      </c>
      <c r="G35" s="29"/>
      <c r="H35" s="29"/>
      <c r="I35" s="28" t="e">
        <f t="shared" si="7"/>
        <v>#DIV/0!</v>
      </c>
      <c r="J35" s="34"/>
      <c r="K35" s="55"/>
      <c r="L35" s="33"/>
    </row>
    <row r="37" ht="78" spans="1:13">
      <c r="A37" s="36"/>
      <c r="B37" s="36"/>
      <c r="C37" s="36"/>
      <c r="D37" s="37" t="s">
        <v>43</v>
      </c>
      <c r="E37" s="38"/>
      <c r="F37" s="39" t="s">
        <v>44</v>
      </c>
      <c r="G37" s="38"/>
      <c r="H37" s="40" t="s">
        <v>45</v>
      </c>
      <c r="I37" s="57"/>
      <c r="J37" s="58" t="s">
        <v>46</v>
      </c>
      <c r="K37" s="59"/>
      <c r="L37" s="60"/>
      <c r="M37" s="36"/>
    </row>
    <row r="38" spans="1:13">
      <c r="A38" s="36"/>
      <c r="B38" s="36"/>
      <c r="C38" s="36"/>
      <c r="D38" s="41" t="s">
        <v>47</v>
      </c>
      <c r="E38" s="42"/>
      <c r="F38" s="43"/>
      <c r="G38" s="44"/>
      <c r="H38" s="43"/>
      <c r="I38" s="61"/>
      <c r="J38" s="42"/>
      <c r="K38" s="7"/>
      <c r="L38" s="60"/>
      <c r="M38" s="36"/>
    </row>
  </sheetData>
  <mergeCells count="1">
    <mergeCell ref="A1:L1"/>
  </mergeCells>
  <conditionalFormatting sqref="A5:A35">
    <cfRule type="expression" dxfId="12" priority="1">
      <formula>WEEKDAY(A5,2)&gt;5</formula>
    </cfRule>
  </conditionalFormatting>
  <conditionalFormatting sqref="F5:F35">
    <cfRule type="cellIs" dxfId="8" priority="2" operator="greaterThan">
      <formula>7</formula>
    </cfRule>
  </conditionalFormatting>
  <conditionalFormatting sqref="I5:I35">
    <cfRule type="cellIs" dxfId="9" priority="5" operator="greaterThan">
      <formula>33</formula>
    </cfRule>
    <cfRule type="cellIs" dxfId="10" priority="4" operator="greaterThan">
      <formula>33</formula>
    </cfRule>
    <cfRule type="cellIs" dxfId="11" priority="3" operator="greaterThan">
      <formula>33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谭子莹</dc:creator>
  <cp:lastModifiedBy>haol</cp:lastModifiedBy>
  <dcterms:created xsi:type="dcterms:W3CDTF">2024-04-25T07:11:22Z</dcterms:created>
  <dcterms:modified xsi:type="dcterms:W3CDTF">2024-04-25T07:12:58Z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1E1D932FD3674C6DBA46A756815830CE_11</vt:lpwstr>
  </property>
  <property fmtid="{D5CDD505-2E9C-101B-9397-08002B2CF9AE}" pid="3" name="KSOProductBuildVer">
    <vt:lpwstr>2052-12.1.0.16894</vt:lpwstr>
  </property>
</Properties>
</file>