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<sst xmlns="http://schemas.openxmlformats.org/spreadsheetml/2006/main" count="93" uniqueCount="44">
  <si>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电子发票登记明细统计表</t>
  </si>
  <si>
    <t>累计金额合计</t>
  </si>
  <si>
    <t>累计税额合计</t>
  </si>
  <si>
    <t>累计开票价税合计</t>
  </si>
  <si>
    <t>开始日期</t>
  </si>
  <si>
    <t>结束日期</t>
  </si>
  <si>
    <t>电票类型</t>
  </si>
  <si>
    <t>金额合计</t>
  </si>
  <si>
    <t>税额合计</t>
  </si>
  <si>
    <t>价税合计</t>
  </si>
  <si>
    <t>单位：元</t>
  </si>
  <si>
    <t>电子普票</t>
  </si>
  <si>
    <t>序号</t>
  </si>
  <si>
    <t>开票日期</t>
  </si>
  <si>
    <t>发票号码</t>
  </si>
  <si>
    <t>购货方名称</t>
  </si>
  <si>
    <t>购货方邮箱</t>
  </si>
  <si>
    <t>税率</t>
  </si>
  <si>
    <t>是否
发送客户</t>
  </si>
  <si>
    <t>152XXXX01</t>
  </si>
  <si>
    <t>金山办公软件有限公司1</t>
  </si>
  <si>
    <t>255XXXXX25</t>
  </si>
  <si>
    <t>152XXXX02</t>
  </si>
  <si>
    <t>金山办公软件有限公司2</t>
  </si>
  <si>
    <t>255XXXXX26</t>
  </si>
  <si>
    <t>电子专票</t>
  </si>
  <si>
    <t>152XXXX03</t>
  </si>
  <si>
    <t>金山办公软件有限公司3</t>
  </si>
  <si>
    <t>255XXXXX27</t>
  </si>
  <si>
    <t>其他电票</t>
  </si>
  <si>
    <t>152XXXX04</t>
  </si>
  <si>
    <t>金山办公软件有限公司4</t>
  </si>
  <si>
    <t>255XXXXX28</t>
  </si>
  <si>
    <t>152XXXX05</t>
  </si>
  <si>
    <t>金山办公软件有限公司5</t>
  </si>
  <si>
    <t>255XXXXX29</t>
  </si>
  <si>
    <t>152XXXX06</t>
  </si>
  <si>
    <t>152XXXX07</t>
  </si>
  <si>
    <t>152XXXX08</t>
  </si>
  <si>
    <t>152XXXX09</t>
  </si>
  <si>
    <t>152XXXX10</t>
  </si>
  <si>
    <t>152XXXX11</t>
  </si>
  <si>
    <t>152XXXX12</t>
  </si>
  <si>
    <t>查询购货方名称：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</si>
</sst>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26">
    <font>
      <sz val="11"/>
      <color theme="1"/>
      <name val="等线"/>
      <charset val="134"/>
      <scheme val="minor"/>
    </font>
    <font>
      <sz val="12"/>
      <color theme="1"/>
      <name val="黑体"/>
      <charset val="134"/>
    </font>
    <font>
      <sz val="24"/>
      <color theme="1" tint="0.249977111117893"/>
      <name val="黑体"/>
      <charset val="134"/>
    </font>
    <font>
      <sz val="12"/>
      <color theme="1"/>
      <name val="黑体"/>
      <charset val="134"/>
    </font>
    <font>
      <sz val="12"/>
      <color rgb="FFC00000"/>
      <name val="黑体"/>
      <charset val="134"/>
    </font>
    <font>
      <sz val="12"/>
      <color theme="0"/>
      <name val="黑体"/>
      <charset val="134"/>
    </font>
    <font>
      <sz val="12"/>
      <color theme="1" tint="0.249977111117893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BEF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rgb="FFB8C6EA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none"/>
      </fill>
    </dxf>
    <dxf>
      <fill>
        <patternFill patternType="solid">
          <bgColor rgb="FFEBEFF9"/>
        </patternFill>
      </fill>
    </dxf>
  </dxfs>
  <tableStyles count="0" defaultTableStyle="TableStyleMedium2" defaultPivotStyle="PivotStyleLight16"/>
  <colors>
    <mruColors>
      <color rgb="00B8C6EA"/>
      <color rgb="00EBEFF9"/>
      <color rgb="00E8EDF8"/>
      <color rgb="00E5E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8"/>
  <sheetViews>
    <sheetView showGridLines="0" tabSelected="1" workbookViewId="0">
      <selection activeCell="P11" sqref="P11"/>
    </sheetView>
  </sheetViews>
  <sheetFormatPr defaultColWidth="9" defaultRowHeight="33" customHeight="1"/>
  <cols>
    <col min="1" max="1" width="0.5" style="7" customWidth="1"/>
    <col min="2" max="2" width="5.625" style="7" customWidth="1"/>
    <col min="3" max="3" width="10.25" style="9" customWidth="1"/>
    <col min="4" max="4" width="14" style="7" customWidth="1"/>
    <col min="5" max="5" width="23.875" style="7" customWidth="1"/>
    <col min="6" max="6" width="15.375" style="7" customWidth="1"/>
    <col min="7" max="7" width="11" style="7" customWidth="1"/>
    <col min="8" max="8" width="7.5" style="7" customWidth="1"/>
    <col min="9" max="9" width="11.125" style="7" customWidth="1"/>
    <col min="10" max="12" width="11.5" style="7" customWidth="1"/>
    <col min="13" max="13" width="0.375" style="7" customWidth="1"/>
    <col min="14" max="14" width="11.375" style="7" customWidth="1"/>
    <col min="15" max="18" width="10.125" style="7" customWidth="1"/>
    <col min="19" max="16384" width="9" style="7"/>
  </cols>
  <sheetData>
    <row r="1" ht="52.5" customHeight="1" spans="2:14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9" customHeight="1" spans="3:3">
      <c r="C2" s="7"/>
    </row>
    <row r="3" ht="32.25" customHeight="1" spans="2:14">
      <c r="B3" s="6" t="s">
        <v>1</v>
      </c>
      <c r="C3" s="6"/>
      <c r="D3" s="6" t="s">
        <v>2</v>
      </c>
      <c r="E3" s="10" t="s">
        <v>3</v>
      </c>
      <c r="F3" s="6" t="s">
        <v>4</v>
      </c>
      <c r="G3" s="6" t="s">
        <v>5</v>
      </c>
      <c r="H3" s="6"/>
      <c r="I3" s="6" t="s">
        <v>6</v>
      </c>
      <c r="J3" s="6" t="s">
        <v>7</v>
      </c>
      <c r="K3" s="6" t="s">
        <v>8</v>
      </c>
      <c r="L3" s="6" t="s">
        <v>9</v>
      </c>
      <c r="M3" s="15"/>
      <c r="N3" s="7" t="s">
        <v>10</v>
      </c>
    </row>
    <row r="4" ht="32.25" customHeight="1" spans="2:12">
      <c r="B4" s="11">
        <f>SUM($I$7:$I$999875)</f>
        <v>531741.53</v>
      </c>
      <c r="C4" s="11"/>
      <c r="D4" s="11">
        <f>SUM($J$7:$J$999875)</f>
        <v>31904.47</v>
      </c>
      <c r="E4" s="12">
        <f>SUM($G$7:$G$999875)</f>
        <v>563646</v>
      </c>
      <c r="F4" s="13">
        <v>44866</v>
      </c>
      <c r="G4" s="13">
        <v>44873</v>
      </c>
      <c r="H4" s="13"/>
      <c r="I4" s="11" t="s">
        <v>11</v>
      </c>
      <c r="J4" s="11">
        <f>SUMIFS($I$7:$I$999875,$C$7:$C$999875,"&gt;="&amp;F4,$C$7:$C$999875,"&lt;="&amp;G4,$K$7:$K$999875,I4)</f>
        <v>293926.42</v>
      </c>
      <c r="K4" s="11">
        <f>SUMIFS($J$7:$J$999875,$C$7:$C$999875,"&gt;="&amp;F4,$C$7:$C$999875,"&lt;="&amp;G4,$K$7:$K$999875,I4)</f>
        <v>17635.58</v>
      </c>
      <c r="L4" s="11">
        <f>SUMIFS($G$7:$G$999875,$C$7:$C$999875,"&gt;="&amp;F4,$C$7:$C$999875,"&lt;="&amp;G4,$K$7:$K$999875,I4)</f>
        <v>311562</v>
      </c>
    </row>
    <row r="5" ht="6.75" customHeight="1" spans="3:3">
      <c r="C5" s="7"/>
    </row>
    <row r="6" ht="35.25" customHeight="1" spans="2:14"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9</v>
      </c>
      <c r="H6" s="6" t="s">
        <v>17</v>
      </c>
      <c r="I6" s="6" t="s">
        <v>7</v>
      </c>
      <c r="J6" s="6" t="s">
        <v>8</v>
      </c>
      <c r="K6" s="6" t="s">
        <v>6</v>
      </c>
      <c r="L6" s="8" t="s">
        <v>18</v>
      </c>
      <c r="N6" s="6" t="s">
        <v>6</v>
      </c>
    </row>
    <row r="7" customHeight="1" spans="2:14">
      <c r="B7" s="7">
        <v>1</v>
      </c>
      <c r="C7" s="9">
        <v>44866</v>
      </c>
      <c r="D7" s="7" t="s">
        <v>19</v>
      </c>
      <c r="E7" s="7" t="s">
        <v>20</v>
      </c>
      <c r="F7" s="7" t="s">
        <v>21</v>
      </c>
      <c r="G7" s="7">
        <v>44809</v>
      </c>
      <c r="H7" s="14">
        <v>0.06</v>
      </c>
      <c r="I7" s="7">
        <f>IF(G7="","",ROUND(G7/(1+H7),2))</f>
        <v>42272.64</v>
      </c>
      <c r="J7" s="7">
        <f>IF(I7="","",G7-I7)</f>
        <v>2536.36</v>
      </c>
      <c r="K7" s="7" t="s">
        <v>11</v>
      </c>
      <c r="L7" s="7">
        <v>1</v>
      </c>
      <c r="N7" s="7" t="s">
        <v>11</v>
      </c>
    </row>
    <row r="8" customHeight="1" spans="2:14">
      <c r="B8" s="7">
        <v>2</v>
      </c>
      <c r="C8" s="9">
        <v>44866</v>
      </c>
      <c r="D8" s="7" t="s">
        <v>22</v>
      </c>
      <c r="E8" s="7" t="s">
        <v>23</v>
      </c>
      <c r="F8" s="7" t="s">
        <v>24</v>
      </c>
      <c r="G8" s="7">
        <v>55802</v>
      </c>
      <c r="H8" s="14">
        <v>0.06</v>
      </c>
      <c r="I8" s="7">
        <f t="shared" ref="I8:I71" si="0">IF(G8="","",ROUND(G8/(1+H8),2))</f>
        <v>52643.4</v>
      </c>
      <c r="J8" s="7">
        <f t="shared" ref="J8:J71" si="1">IF(I8="","",G8-I8)</f>
        <v>3158.6</v>
      </c>
      <c r="K8" s="7" t="s">
        <v>11</v>
      </c>
      <c r="L8" s="7">
        <v>1</v>
      </c>
      <c r="N8" s="7" t="s">
        <v>25</v>
      </c>
    </row>
    <row r="9" customHeight="1" spans="2:14">
      <c r="B9" s="7">
        <v>3</v>
      </c>
      <c r="C9" s="9">
        <v>44866</v>
      </c>
      <c r="D9" s="7" t="s">
        <v>26</v>
      </c>
      <c r="E9" s="7" t="s">
        <v>27</v>
      </c>
      <c r="F9" s="7" t="s">
        <v>28</v>
      </c>
      <c r="G9" s="7">
        <v>23013</v>
      </c>
      <c r="H9" s="14">
        <v>0.06</v>
      </c>
      <c r="I9" s="7">
        <f t="shared" si="0"/>
        <v>21710.38</v>
      </c>
      <c r="J9" s="7">
        <f t="shared" si="1"/>
        <v>1302.62</v>
      </c>
      <c r="K9" s="7" t="s">
        <v>11</v>
      </c>
      <c r="L9" s="7">
        <v>1</v>
      </c>
      <c r="N9" s="7" t="s">
        <v>29</v>
      </c>
    </row>
    <row r="10" customHeight="1" spans="2:14">
      <c r="B10" s="7">
        <v>4</v>
      </c>
      <c r="C10" s="9">
        <v>44866</v>
      </c>
      <c r="D10" s="7" t="s">
        <v>30</v>
      </c>
      <c r="E10" s="7" t="s">
        <v>31</v>
      </c>
      <c r="F10" s="7" t="s">
        <v>32</v>
      </c>
      <c r="G10" s="7">
        <v>60345</v>
      </c>
      <c r="H10" s="14">
        <v>0.06</v>
      </c>
      <c r="I10" s="7">
        <f t="shared" si="0"/>
        <v>56929.25</v>
      </c>
      <c r="J10" s="7">
        <f t="shared" si="1"/>
        <v>3415.75</v>
      </c>
      <c r="K10" s="7" t="s">
        <v>25</v>
      </c>
      <c r="L10" s="7">
        <v>1</v>
      </c>
      <c r="N10" s="7" t="s">
        <v>29</v>
      </c>
    </row>
    <row r="11" customHeight="1" spans="2:12">
      <c r="B11" s="7">
        <v>5</v>
      </c>
      <c r="C11" s="9">
        <v>44866</v>
      </c>
      <c r="D11" s="7" t="s">
        <v>33</v>
      </c>
      <c r="E11" s="7" t="s">
        <v>34</v>
      </c>
      <c r="F11" s="7" t="s">
        <v>35</v>
      </c>
      <c r="G11" s="7">
        <v>46857</v>
      </c>
      <c r="H11" s="14">
        <v>0.06</v>
      </c>
      <c r="I11" s="7">
        <f t="shared" si="0"/>
        <v>44204.72</v>
      </c>
      <c r="J11" s="7">
        <f t="shared" si="1"/>
        <v>2652.28</v>
      </c>
      <c r="K11" s="7" t="s">
        <v>11</v>
      </c>
      <c r="L11" s="7">
        <v>0</v>
      </c>
    </row>
    <row r="12" customHeight="1" spans="2:12">
      <c r="B12" s="7">
        <v>6</v>
      </c>
      <c r="C12" s="9">
        <v>44867</v>
      </c>
      <c r="D12" s="7" t="s">
        <v>36</v>
      </c>
      <c r="E12" s="7" t="s">
        <v>20</v>
      </c>
      <c r="F12" s="7" t="s">
        <v>21</v>
      </c>
      <c r="G12" s="7">
        <v>57993</v>
      </c>
      <c r="H12" s="14">
        <v>0.06</v>
      </c>
      <c r="I12" s="7">
        <f t="shared" si="0"/>
        <v>54710.38</v>
      </c>
      <c r="J12" s="7">
        <f t="shared" si="1"/>
        <v>3282.62</v>
      </c>
      <c r="K12" s="7" t="s">
        <v>25</v>
      </c>
      <c r="L12" s="7">
        <v>0</v>
      </c>
    </row>
    <row r="13" customHeight="1" spans="2:12">
      <c r="B13" s="7">
        <v>7</v>
      </c>
      <c r="C13" s="9">
        <v>44868</v>
      </c>
      <c r="D13" s="7" t="s">
        <v>37</v>
      </c>
      <c r="E13" s="7" t="s">
        <v>23</v>
      </c>
      <c r="F13" s="7" t="s">
        <v>24</v>
      </c>
      <c r="G13" s="7">
        <v>58033</v>
      </c>
      <c r="H13" s="14">
        <v>0.06</v>
      </c>
      <c r="I13" s="7">
        <f t="shared" si="0"/>
        <v>54748.11</v>
      </c>
      <c r="J13" s="7">
        <f t="shared" si="1"/>
        <v>3284.89</v>
      </c>
      <c r="K13" s="7" t="s">
        <v>11</v>
      </c>
      <c r="L13" s="7">
        <v>0</v>
      </c>
    </row>
    <row r="14" customHeight="1" spans="2:12">
      <c r="B14" s="7">
        <v>8</v>
      </c>
      <c r="C14" s="9">
        <v>44869</v>
      </c>
      <c r="D14" s="7" t="s">
        <v>38</v>
      </c>
      <c r="E14" s="7" t="s">
        <v>27</v>
      </c>
      <c r="F14" s="7" t="s">
        <v>28</v>
      </c>
      <c r="G14" s="7">
        <v>65030</v>
      </c>
      <c r="H14" s="14">
        <v>0.06</v>
      </c>
      <c r="I14" s="7">
        <f t="shared" si="0"/>
        <v>61349.06</v>
      </c>
      <c r="J14" s="7">
        <f t="shared" si="1"/>
        <v>3680.94</v>
      </c>
      <c r="K14" s="7" t="s">
        <v>25</v>
      </c>
      <c r="L14" s="7">
        <v>0</v>
      </c>
    </row>
    <row r="15" customHeight="1" spans="2:12">
      <c r="B15" s="7">
        <v>9</v>
      </c>
      <c r="C15" s="9">
        <v>44870</v>
      </c>
      <c r="D15" s="7" t="s">
        <v>39</v>
      </c>
      <c r="E15" s="7" t="s">
        <v>31</v>
      </c>
      <c r="F15" s="7" t="s">
        <v>32</v>
      </c>
      <c r="G15" s="7">
        <v>64911</v>
      </c>
      <c r="H15" s="14">
        <v>0.06</v>
      </c>
      <c r="I15" s="7">
        <f t="shared" si="0"/>
        <v>61236.79</v>
      </c>
      <c r="J15" s="7">
        <f t="shared" si="1"/>
        <v>3674.21</v>
      </c>
      <c r="K15" s="7" t="s">
        <v>11</v>
      </c>
      <c r="L15" s="7">
        <v>0</v>
      </c>
    </row>
    <row r="16" customHeight="1" spans="2:12">
      <c r="B16" s="7">
        <v>10</v>
      </c>
      <c r="C16" s="9">
        <v>44871</v>
      </c>
      <c r="D16" s="7" t="s">
        <v>40</v>
      </c>
      <c r="E16" s="7" t="s">
        <v>34</v>
      </c>
      <c r="F16" s="7" t="s">
        <v>35</v>
      </c>
      <c r="G16" s="7">
        <v>10824</v>
      </c>
      <c r="H16" s="14">
        <v>0.06</v>
      </c>
      <c r="I16" s="7">
        <f t="shared" si="0"/>
        <v>10211.32</v>
      </c>
      <c r="J16" s="7">
        <f t="shared" si="1"/>
        <v>612.68</v>
      </c>
      <c r="K16" s="7" t="s">
        <v>11</v>
      </c>
      <c r="L16" s="7">
        <v>0</v>
      </c>
    </row>
    <row r="17" customHeight="1" spans="2:12">
      <c r="B17" s="7">
        <v>11</v>
      </c>
      <c r="C17" s="9">
        <v>44872</v>
      </c>
      <c r="D17" s="7" t="s">
        <v>41</v>
      </c>
      <c r="E17" s="7" t="s">
        <v>31</v>
      </c>
      <c r="F17" s="7" t="s">
        <v>32</v>
      </c>
      <c r="G17" s="7">
        <v>7313</v>
      </c>
      <c r="H17" s="14">
        <v>0.06</v>
      </c>
      <c r="I17" s="7">
        <f t="shared" si="0"/>
        <v>6899.06</v>
      </c>
      <c r="J17" s="7">
        <f t="shared" si="1"/>
        <v>413.94</v>
      </c>
      <c r="K17" s="7" t="s">
        <v>11</v>
      </c>
      <c r="L17" s="7">
        <v>0</v>
      </c>
    </row>
    <row r="18" customHeight="1" spans="2:12">
      <c r="B18" s="7">
        <v>12</v>
      </c>
      <c r="C18" s="9">
        <v>44873</v>
      </c>
      <c r="D18" s="7" t="s">
        <v>42</v>
      </c>
      <c r="E18" s="7" t="s">
        <v>34</v>
      </c>
      <c r="F18" s="7" t="s">
        <v>35</v>
      </c>
      <c r="G18" s="7">
        <v>68716</v>
      </c>
      <c r="H18" s="14">
        <v>0.06</v>
      </c>
      <c r="I18" s="7">
        <f t="shared" si="0"/>
        <v>64826.42</v>
      </c>
      <c r="J18" s="7">
        <f t="shared" si="1"/>
        <v>3889.58</v>
      </c>
      <c r="K18" s="7" t="s">
        <v>25</v>
      </c>
      <c r="L18" s="7">
        <v>0</v>
      </c>
    </row>
  </sheetData>
  <mergeCells count="6">
    <mergeCell ref="B1:N1"/>
    <mergeCell ref="B3:C3"/>
    <mergeCell ref="G3:H3"/>
    <mergeCell ref="B4:C4"/>
    <mergeCell ref="G4:H4"/>
    <mergeCell ref="N3:N4"/>
  </mergeCells>
  <conditionalFormatting sqref="B7:L999875 N7:N999875">
    <cfRule type="expression" dxfId="0" priority="1">
      <formula>$B7=""</formula>
    </cfRule>
    <cfRule type="expression" dxfId="1" priority="2">
      <formula>MOD(ROW(),2)=0</formula>
    </cfRule>
  </conditionalFormatting>
  <dataValidations count="2">
    <dataValidation type="list" allowBlank="1" showInputMessage="1" showErrorMessage="1" sqref="I4 K7 K8:K18 K19:K1048576">
      <formula1>$N$7:$N$18</formula1>
    </dataValidation>
    <dataValidation type="list" allowBlank="1" showInputMessage="1" showErrorMessage="1" sqref="L7:L18 L19:L1048576">
      <formula1>"1,0"</formula1>
    </dataValidation>
  </dataValidations>
  <printOptions horizontalCentered="1" verticalCentered="1"/>
  <pageMargins left="0" right="0" top="0" bottom="0" header="0.31496062992126" footer="0.31496062992126"/>
  <pageSetup paperSize="9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85543ed-80fc-40b4-b846-9460e113694a}">
            <x14:iconSet iconSet="3Symbols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3Symbols" iconId="2"/>
            </x14:iconSet>
          </x14:cfRule>
          <xm:sqref>L7:L1048576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"/>
  <sheetViews>
    <sheetView showGridLines="0" workbookViewId="0">
      <selection activeCell="A9" sqref="$A9:$XFD141"/>
    </sheetView>
  </sheetViews>
  <sheetFormatPr defaultColWidth="9" defaultRowHeight="33" customHeight="1" outlineLevelRow="7"/>
  <cols>
    <col min="1" max="1" width="0.75" style="1" customWidth="1"/>
    <col min="2" max="2" width="7.625" style="1" customWidth="1"/>
    <col min="3" max="3" width="11.875" style="2" customWidth="1"/>
    <col min="4" max="4" width="11.75" style="1" customWidth="1"/>
    <col min="5" max="5" width="24.625" style="1" customWidth="1"/>
    <col min="6" max="6" width="15" style="1" customWidth="1"/>
    <col min="7" max="7" width="11" style="1" customWidth="1"/>
    <col min="8" max="8" width="8.375" style="1" customWidth="1"/>
    <col min="9" max="10" width="11" style="1" customWidth="1"/>
    <col min="11" max="12" width="11.375" style="1" customWidth="1"/>
    <col min="13" max="13" width="10.125" style="1" customWidth="1"/>
    <col min="14" max="16384" width="9" style="1"/>
  </cols>
  <sheetData>
    <row r="1" ht="55.5" customHeight="1" spans="2:1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 spans="3:3">
      <c r="C2" s="1"/>
    </row>
    <row r="3" customHeight="1" spans="2:12">
      <c r="B3" s="1" t="s">
        <v>43</v>
      </c>
      <c r="C3" s="1"/>
      <c r="D3" s="4" t="s">
        <v>31</v>
      </c>
      <c r="F3" s="1" t="s">
        <v>9</v>
      </c>
      <c r="G3" s="5">
        <f>SUM($G$6:$G$999866)</f>
        <v>132569</v>
      </c>
      <c r="H3" s="5"/>
      <c r="I3" s="1" t="s">
        <v>7</v>
      </c>
      <c r="J3" s="5">
        <f>SUM($I$6:$I$999866)</f>
        <v>125065.1</v>
      </c>
      <c r="K3" s="1" t="s">
        <v>8</v>
      </c>
      <c r="L3" s="5">
        <f>SUM($J$6:$J$999866)</f>
        <v>7503.9</v>
      </c>
    </row>
    <row r="4" ht="6.75" customHeight="1" spans="3:3">
      <c r="C4" s="1"/>
    </row>
    <row r="5" ht="35.25" customHeight="1" spans="2:12"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9</v>
      </c>
      <c r="H5" s="6" t="s">
        <v>17</v>
      </c>
      <c r="I5" s="6" t="s">
        <v>7</v>
      </c>
      <c r="J5" s="6" t="s">
        <v>8</v>
      </c>
      <c r="K5" s="6" t="s">
        <v>6</v>
      </c>
      <c r="L5" s="8" t="s">
        <v>18</v>
      </c>
    </row>
    <row r="6" customHeight="1" spans="2:12">
      <c r="B6" s="7">
        <v>1</v>
      </c>
      <c r="C6" s="2">
        <f t="array" ref="C6:L8">_xlfn._xlws.FILTER(Sheet1!$C$6:$L$999876,Sheet1!$E$6:$E$999876=D3)</f>
        <v>44866</v>
      </c>
      <c r="D6" s="1" t="str">
        <v>152XXXX04</v>
      </c>
      <c r="E6" s="1" t="str">
        <v>金山办公软件有限公司4</v>
      </c>
      <c r="F6" s="1" t="str">
        <v>255XXXXX28</v>
      </c>
      <c r="G6" s="1">
        <v>60345</v>
      </c>
      <c r="H6" s="1">
        <v>0.06</v>
      </c>
      <c r="I6" s="1">
        <v>56929.25</v>
      </c>
      <c r="J6" s="1">
        <v>3415.75</v>
      </c>
      <c r="K6" s="1" t="str">
        <v>电子专票</v>
      </c>
      <c r="L6" s="1">
        <v>1</v>
      </c>
    </row>
    <row r="7" customHeight="1" spans="2:12">
      <c r="B7" s="7">
        <v>2</v>
      </c>
      <c r="C7" s="2">
        <v>44870</v>
      </c>
      <c r="D7" s="1" t="str">
        <v>152XXXX09</v>
      </c>
      <c r="E7" s="1" t="str">
        <v>金山办公软件有限公司4</v>
      </c>
      <c r="F7" s="1" t="str">
        <v>255XXXXX28</v>
      </c>
      <c r="G7" s="1">
        <v>64911</v>
      </c>
      <c r="H7" s="1">
        <v>0.06</v>
      </c>
      <c r="I7" s="1">
        <v>61236.79</v>
      </c>
      <c r="J7" s="1">
        <v>3674.21</v>
      </c>
      <c r="K7" s="1" t="str">
        <v>电子普票</v>
      </c>
      <c r="L7" s="1">
        <v>0</v>
      </c>
    </row>
    <row r="8" customHeight="1" spans="2:12">
      <c r="B8" s="1">
        <v>3</v>
      </c>
      <c r="C8" s="2">
        <v>44872</v>
      </c>
      <c r="D8" s="1" t="str">
        <v>152XXXX11</v>
      </c>
      <c r="E8" s="1" t="str">
        <v>金山办公软件有限公司4</v>
      </c>
      <c r="F8" s="1" t="str">
        <v>255XXXXX28</v>
      </c>
      <c r="G8" s="1">
        <v>7313</v>
      </c>
      <c r="H8" s="1">
        <v>0.06</v>
      </c>
      <c r="I8" s="1">
        <v>6899.06</v>
      </c>
      <c r="J8" s="1">
        <v>413.94</v>
      </c>
      <c r="K8" s="1" t="str">
        <v>电子普票</v>
      </c>
      <c r="L8" s="1">
        <v>0</v>
      </c>
    </row>
  </sheetData>
  <mergeCells count="4">
    <mergeCell ref="B1:L1"/>
    <mergeCell ref="B3:C3"/>
    <mergeCell ref="D3:E3"/>
    <mergeCell ref="G3:H3"/>
  </mergeCells>
  <conditionalFormatting sqref="B6:L999866">
    <cfRule type="expression" dxfId="0" priority="1">
      <formula>$B6=""</formula>
    </cfRule>
    <cfRule type="expression" dxfId="1" priority="2">
      <formula>MOD(ROW(),2)=1</formula>
    </cfRule>
  </conditionalFormatting>
  <printOptions horizontalCentered="1" verticalCentered="1"/>
  <pageMargins left="0" right="0" top="0" bottom="0" header="0.31496062992126" footer="0.31496062992126"/>
  <pageSetup paperSize="9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18c5485-567a-419e-9bcd-544ac277a6e2}">
            <x14:iconSet iconSet="3TrafficLights1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3Symbols" iconId="2"/>
            </x14:iconSet>
          </x14:cfRule>
          <xm:sqref>L6:L1048576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UMBRA~</cp:lastModifiedBy>
  <dcterms:created xsi:type="dcterms:W3CDTF">2022-11-08T07:37:00Z</dcterms:created>
  <cp:lastPrinted>2022-11-08T08:12:00Z</cp:lastPrinted>
  <dcterms:modified xsi:type="dcterms:W3CDTF">2024-02-23T02:32:17Z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BF8B496B30DC4653B95F7FC181F796B3</vt:lpwstr>
  </property>
  <property fmtid="{D5CDD505-2E9C-101B-9397-08002B2CF9AE}" pid="3" name="KSOProductBuildVer">
    <vt:lpwstr>2052-12.1.0.16388</vt:lpwstr>
  </property>
  <property fmtid="{D5CDD505-2E9C-101B-9397-08002B2CF9AE}" pid="4" name="KSOTemplateUUID">
    <vt:lpwstr>v1.0_mb_Zh0T6uK4Xk5eVWf+eXXeiQ==</vt:lpwstr>
  </property>
</Properties>
</file>