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00" windowHeight="11925"/>
  </bookViews>
  <sheets>
    <sheet name="工资表" sheetId="11" r:id="rId1"/>
    <sheet name="Sheet1" sheetId="13" state="hidden" r:id="rId2"/>
    <sheet name="没有银行卡" sheetId="12" state="hidden" r:id="rId3"/>
  </sheets>
  <externalReferences>
    <externalReference r:id="rId4"/>
    <externalReference r:id="rId5"/>
  </externalReferences>
  <definedNames>
    <definedName name="_xlnm._FilterDatabase" localSheetId="2" hidden="1">没有银行卡!$A$4:$XFC$16</definedName>
    <definedName name="_xlnm._FilterDatabase" localSheetId="0" hidden="1">工资表!$3:$15</definedName>
    <definedName name="_xlnm.Print_Titles" localSheetId="0">工资表!$1:$3</definedName>
    <definedName name="_xlnm.Print_Area" localSheetId="0">工资表!$A$1:$X$15</definedName>
    <definedName name="_xlnm.Print_Titles" localSheetId="2">没有银行卡!$1:$4</definedName>
    <definedName name="_xlnm.Print_Area" localSheetId="2">没有银行卡!$A$1:$BH$15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nbc-cwb02</author>
    <author>nbc-cw04</author>
  </authors>
  <commentList>
    <comment ref="Y4" authorId="0">
      <text>
        <r>
          <rPr>
            <b/>
            <sz val="9"/>
            <rFont val="宋体"/>
            <charset val="134"/>
          </rPr>
          <t xml:space="preserve">nbc-cwb02:
</t>
        </r>
        <r>
          <rPr>
            <sz val="9"/>
            <rFont val="宋体"/>
            <charset val="134"/>
          </rPr>
          <t>涂色部分不参与绩效考核</t>
        </r>
      </text>
    </comment>
    <comment ref="AE4" authorId="1">
      <text>
        <r>
          <rPr>
            <sz val="9"/>
            <rFont val="宋体"/>
            <charset val="134"/>
          </rPr>
          <t>nbc:
星期六，272元分配给每个星期六上午。</t>
        </r>
      </text>
    </comment>
  </commentList>
</comments>
</file>

<file path=xl/sharedStrings.xml><?xml version="1.0" encoding="utf-8"?>
<sst xmlns="http://schemas.openxmlformats.org/spreadsheetml/2006/main" count="218" uniqueCount="165">
  <si>
    <t>2020年3月工资核算明细表</t>
  </si>
  <si>
    <t>序号</t>
  </si>
  <si>
    <t>姓名</t>
  </si>
  <si>
    <t>职位</t>
  </si>
  <si>
    <t>出勤</t>
  </si>
  <si>
    <t>薪资 总额</t>
  </si>
  <si>
    <t>全勤津贴</t>
  </si>
  <si>
    <t>本薪</t>
  </si>
  <si>
    <t>津贴</t>
  </si>
  <si>
    <t>加班</t>
  </si>
  <si>
    <t>应发         薪资</t>
  </si>
  <si>
    <t>扣款</t>
  </si>
  <si>
    <t>扣款合计</t>
  </si>
  <si>
    <t>实发         工资</t>
  </si>
  <si>
    <t>员工签名</t>
  </si>
  <si>
    <t>全勤天数</t>
  </si>
  <si>
    <t>出勤天数</t>
  </si>
  <si>
    <t>平日加班</t>
  </si>
  <si>
    <t>假日加班</t>
  </si>
  <si>
    <t>本薪工资</t>
  </si>
  <si>
    <t>职务 津贴</t>
  </si>
  <si>
    <t>津贴实发</t>
  </si>
  <si>
    <t>加班  单价</t>
  </si>
  <si>
    <t>平时加班费</t>
  </si>
  <si>
    <t>假日   单价</t>
  </si>
  <si>
    <t>假日加班费</t>
  </si>
  <si>
    <t>代扣社保</t>
  </si>
  <si>
    <t>公积金</t>
  </si>
  <si>
    <t>扣个税</t>
  </si>
  <si>
    <t>小明</t>
  </si>
  <si>
    <t>作业员</t>
  </si>
  <si>
    <t>小黄</t>
  </si>
  <si>
    <t>小罗</t>
  </si>
  <si>
    <t>小芳</t>
  </si>
  <si>
    <t>小杨</t>
  </si>
  <si>
    <t>小文</t>
  </si>
  <si>
    <t>小灵</t>
  </si>
  <si>
    <t>小叶</t>
  </si>
  <si>
    <t>小强</t>
  </si>
  <si>
    <t>小花</t>
  </si>
  <si>
    <t>本月合计</t>
  </si>
  <si>
    <t>金额</t>
  </si>
  <si>
    <t>吴坤静</t>
  </si>
  <si>
    <t>彭小洋</t>
  </si>
  <si>
    <t>覃泳进</t>
  </si>
  <si>
    <t>陈兰林</t>
  </si>
  <si>
    <t>朱其锋</t>
  </si>
  <si>
    <t>陈兰权</t>
  </si>
  <si>
    <t>李昌惠</t>
  </si>
  <si>
    <t>刘萍</t>
  </si>
  <si>
    <t>薛琼英</t>
  </si>
  <si>
    <t>李芝福</t>
  </si>
  <si>
    <t>谢广</t>
  </si>
  <si>
    <t>罗妙玲</t>
  </si>
  <si>
    <t>岑班</t>
  </si>
  <si>
    <t>王龙</t>
  </si>
  <si>
    <t>王杨</t>
  </si>
  <si>
    <t>益穷</t>
  </si>
  <si>
    <t>尔多</t>
  </si>
  <si>
    <t>覃棋新</t>
  </si>
  <si>
    <t>陈欣欣</t>
  </si>
  <si>
    <t>吴水燕</t>
  </si>
  <si>
    <t>邱友娣</t>
  </si>
  <si>
    <t>蔡青</t>
  </si>
  <si>
    <t>唐芳艳</t>
  </si>
  <si>
    <t>冉令中</t>
  </si>
  <si>
    <t>徐恒</t>
  </si>
  <si>
    <t>李云燕</t>
  </si>
  <si>
    <t xml:space="preserve">   东莞市纳百川电子科技有限公司</t>
  </si>
  <si>
    <t xml:space="preserve">   2019年9月工资</t>
  </si>
  <si>
    <r>
      <rPr>
        <sz val="10"/>
        <rFont val="宋体"/>
        <charset val="134"/>
      </rPr>
      <t>序号</t>
    </r>
  </si>
  <si>
    <t>工号</t>
  </si>
  <si>
    <r>
      <rPr>
        <sz val="10"/>
        <rFont val="宋体"/>
        <charset val="134"/>
      </rPr>
      <t>姓名</t>
    </r>
  </si>
  <si>
    <t>性别</t>
  </si>
  <si>
    <t>身份证号码</t>
  </si>
  <si>
    <r>
      <rPr>
        <sz val="10"/>
        <rFont val="宋体"/>
        <charset val="134"/>
      </rPr>
      <t>工职类别</t>
    </r>
  </si>
  <si>
    <r>
      <rPr>
        <sz val="10"/>
        <rFont val="宋体"/>
        <charset val="134"/>
      </rPr>
      <t>部门</t>
    </r>
  </si>
  <si>
    <r>
      <rPr>
        <sz val="10"/>
        <rFont val="宋体"/>
        <charset val="134"/>
      </rPr>
      <t>现任职称</t>
    </r>
  </si>
  <si>
    <r>
      <rPr>
        <sz val="10"/>
        <rFont val="宋体"/>
        <charset val="134"/>
      </rPr>
      <t>进厂日期</t>
    </r>
  </si>
  <si>
    <r>
      <rPr>
        <sz val="10"/>
        <rFont val="宋体"/>
        <charset val="134"/>
      </rPr>
      <t>离职日期</t>
    </r>
  </si>
  <si>
    <r>
      <rPr>
        <sz val="10"/>
        <rFont val="宋体"/>
        <charset val="134"/>
      </rPr>
      <t>等级</t>
    </r>
  </si>
  <si>
    <r>
      <rPr>
        <sz val="10"/>
        <rFont val="宋体"/>
        <charset val="134"/>
      </rPr>
      <t>全勤天数</t>
    </r>
  </si>
  <si>
    <r>
      <rPr>
        <sz val="10"/>
        <rFont val="宋体"/>
        <charset val="134"/>
      </rPr>
      <t>出勤天数</t>
    </r>
  </si>
  <si>
    <r>
      <rPr>
        <sz val="9"/>
        <rFont val="宋体"/>
        <charset val="134"/>
      </rPr>
      <t>平时加班小时</t>
    </r>
  </si>
  <si>
    <r>
      <rPr>
        <sz val="9"/>
        <rFont val="宋体"/>
        <charset val="134"/>
      </rPr>
      <t>假日加班小时</t>
    </r>
  </si>
  <si>
    <r>
      <rPr>
        <sz val="9"/>
        <rFont val="宋体"/>
        <charset val="134"/>
      </rPr>
      <t>法定假加班小时</t>
    </r>
  </si>
  <si>
    <r>
      <rPr>
        <sz val="9"/>
        <rFont val="宋体"/>
        <charset val="134"/>
      </rPr>
      <t>固定加班小时</t>
    </r>
  </si>
  <si>
    <r>
      <rPr>
        <sz val="9"/>
        <rFont val="宋体"/>
        <charset val="134"/>
      </rPr>
      <t>薪资总额</t>
    </r>
  </si>
  <si>
    <r>
      <rPr>
        <sz val="10"/>
        <rFont val="宋体"/>
        <charset val="134"/>
      </rPr>
      <t>本薪</t>
    </r>
  </si>
  <si>
    <r>
      <rPr>
        <sz val="10"/>
        <color theme="1"/>
        <rFont val="宋体"/>
        <charset val="134"/>
      </rPr>
      <t>本薪工资</t>
    </r>
  </si>
  <si>
    <r>
      <rPr>
        <sz val="10"/>
        <color theme="1"/>
        <rFont val="宋体"/>
        <charset val="134"/>
      </rPr>
      <t>职务津贴</t>
    </r>
  </si>
  <si>
    <r>
      <rPr>
        <sz val="10"/>
        <color theme="1"/>
        <rFont val="宋体"/>
        <charset val="134"/>
      </rPr>
      <t>职务实发</t>
    </r>
  </si>
  <si>
    <r>
      <rPr>
        <sz val="10"/>
        <color theme="1"/>
        <rFont val="宋体"/>
        <charset val="134"/>
      </rPr>
      <t>绩效奖金</t>
    </r>
  </si>
  <si>
    <r>
      <rPr>
        <sz val="10"/>
        <color theme="1"/>
        <rFont val="宋体"/>
        <charset val="134"/>
      </rPr>
      <t>实发绩效</t>
    </r>
  </si>
  <si>
    <r>
      <rPr>
        <sz val="10"/>
        <color theme="1"/>
        <rFont val="宋体"/>
        <charset val="134"/>
      </rPr>
      <t>平时加班率</t>
    </r>
  </si>
  <si>
    <r>
      <rPr>
        <sz val="10"/>
        <color theme="1"/>
        <rFont val="宋体"/>
        <charset val="134"/>
      </rPr>
      <t>平时加班费</t>
    </r>
  </si>
  <si>
    <r>
      <rPr>
        <sz val="10"/>
        <color theme="1"/>
        <rFont val="宋体"/>
        <charset val="134"/>
      </rPr>
      <t>假日加班率</t>
    </r>
  </si>
  <si>
    <r>
      <rPr>
        <sz val="10"/>
        <color theme="1"/>
        <rFont val="宋体"/>
        <charset val="134"/>
      </rPr>
      <t>假日加班费</t>
    </r>
  </si>
  <si>
    <r>
      <rPr>
        <sz val="10"/>
        <color theme="1"/>
        <rFont val="宋体"/>
        <charset val="134"/>
      </rPr>
      <t>法定假加班费</t>
    </r>
  </si>
  <si>
    <r>
      <rPr>
        <sz val="10"/>
        <color theme="1"/>
        <rFont val="宋体"/>
        <charset val="134"/>
      </rPr>
      <t>固定加班费</t>
    </r>
  </si>
  <si>
    <r>
      <rPr>
        <sz val="10"/>
        <color theme="1"/>
        <rFont val="宋体"/>
        <charset val="134"/>
      </rPr>
      <t>计件工资</t>
    </r>
  </si>
  <si>
    <r>
      <rPr>
        <sz val="10"/>
        <color theme="1"/>
        <rFont val="宋体"/>
        <charset val="134"/>
      </rPr>
      <t>全勤津贴</t>
    </r>
  </si>
  <si>
    <r>
      <rPr>
        <sz val="10"/>
        <color theme="1"/>
        <rFont val="宋体"/>
        <charset val="134"/>
      </rPr>
      <t>工龄奖</t>
    </r>
  </si>
  <si>
    <r>
      <rPr>
        <sz val="10"/>
        <color theme="1"/>
        <rFont val="宋体"/>
        <charset val="134"/>
      </rPr>
      <t>补助合计</t>
    </r>
  </si>
  <si>
    <t>年终奖</t>
  </si>
  <si>
    <r>
      <rPr>
        <sz val="10"/>
        <rFont val="宋体"/>
        <charset val="134"/>
      </rPr>
      <t>应发薪资</t>
    </r>
  </si>
  <si>
    <r>
      <rPr>
        <sz val="10"/>
        <color theme="1"/>
        <rFont val="宋体"/>
        <charset val="134"/>
      </rPr>
      <t>代扣社保</t>
    </r>
  </si>
  <si>
    <r>
      <rPr>
        <sz val="10"/>
        <color theme="1"/>
        <rFont val="宋体"/>
        <charset val="134"/>
      </rPr>
      <t>住房公积金</t>
    </r>
  </si>
  <si>
    <t>上月累计收入额</t>
  </si>
  <si>
    <t>上月累计减除费用</t>
  </si>
  <si>
    <t>上月专项累计减除费用</t>
  </si>
  <si>
    <r>
      <rPr>
        <sz val="10"/>
        <color theme="1"/>
        <rFont val="宋体"/>
        <charset val="134"/>
      </rPr>
      <t>子女教育</t>
    </r>
  </si>
  <si>
    <r>
      <rPr>
        <sz val="10"/>
        <color theme="1"/>
        <rFont val="宋体"/>
        <charset val="134"/>
      </rPr>
      <t>赡养老人</t>
    </r>
  </si>
  <si>
    <r>
      <rPr>
        <sz val="10"/>
        <color theme="1"/>
        <rFont val="宋体"/>
        <charset val="134"/>
      </rPr>
      <t>住房贷款</t>
    </r>
  </si>
  <si>
    <r>
      <rPr>
        <sz val="10"/>
        <color theme="1"/>
        <rFont val="宋体"/>
        <charset val="134"/>
      </rPr>
      <t>租金</t>
    </r>
  </si>
  <si>
    <t>本年专项扣除累计</t>
  </si>
  <si>
    <t>本年累计收入额</t>
  </si>
  <si>
    <t>税前扣除总额</t>
  </si>
  <si>
    <t>应纳税额</t>
  </si>
  <si>
    <t>本年已扣税金</t>
  </si>
  <si>
    <r>
      <rPr>
        <sz val="10"/>
        <rFont val="宋体"/>
        <charset val="134"/>
      </rPr>
      <t>扣个税</t>
    </r>
  </si>
  <si>
    <r>
      <rPr>
        <sz val="10"/>
        <rFont val="宋体"/>
        <charset val="134"/>
      </rPr>
      <t>电费</t>
    </r>
  </si>
  <si>
    <t>奖罚</t>
  </si>
  <si>
    <t>补上月</t>
  </si>
  <si>
    <r>
      <rPr>
        <sz val="9"/>
        <rFont val="宋体"/>
        <charset val="134"/>
      </rPr>
      <t>扣款合计</t>
    </r>
  </si>
  <si>
    <r>
      <rPr>
        <sz val="10"/>
        <rFont val="宋体"/>
        <charset val="134"/>
      </rPr>
      <t>实发工资</t>
    </r>
  </si>
  <si>
    <r>
      <rPr>
        <sz val="10"/>
        <rFont val="宋体"/>
        <charset val="134"/>
      </rPr>
      <t>银行代发</t>
    </r>
  </si>
  <si>
    <r>
      <rPr>
        <sz val="10"/>
        <rFont val="宋体"/>
        <charset val="134"/>
      </rPr>
      <t>现金发放</t>
    </r>
  </si>
  <si>
    <r>
      <rPr>
        <sz val="10"/>
        <rFont val="宋体"/>
        <charset val="134"/>
      </rPr>
      <t>员工签名</t>
    </r>
  </si>
  <si>
    <t>卡号</t>
  </si>
  <si>
    <t>1-3月税金</t>
  </si>
  <si>
    <t>4月税金</t>
  </si>
  <si>
    <t>5月税金</t>
  </si>
  <si>
    <t>6月税金</t>
  </si>
  <si>
    <t>7月税金</t>
  </si>
  <si>
    <t>8月税金</t>
  </si>
  <si>
    <t>9月税金</t>
  </si>
  <si>
    <t>10月税金</t>
  </si>
  <si>
    <t>11月税金</t>
  </si>
  <si>
    <t>12月税金</t>
  </si>
  <si>
    <t>已扣税金合计</t>
  </si>
  <si>
    <t>男</t>
  </si>
  <si>
    <t>450721199703190934</t>
  </si>
  <si>
    <r>
      <rPr>
        <sz val="9"/>
        <rFont val="宋体"/>
        <charset val="134"/>
      </rPr>
      <t>直工</t>
    </r>
  </si>
  <si>
    <t>五金二楼</t>
  </si>
  <si>
    <t/>
  </si>
  <si>
    <t>450923199502053793</t>
  </si>
  <si>
    <r>
      <rPr>
        <sz val="10"/>
        <rFont val="Dotum"/>
        <charset val="134"/>
      </rPr>
      <t>王</t>
    </r>
    <r>
      <rPr>
        <sz val="10"/>
        <rFont val="宋体"/>
        <charset val="134"/>
      </rPr>
      <t>龙</t>
    </r>
  </si>
  <si>
    <t>511725200011126534</t>
  </si>
  <si>
    <t>五金三楼</t>
  </si>
  <si>
    <r>
      <rPr>
        <sz val="9"/>
        <rFont val="宋体"/>
        <charset val="134"/>
      </rPr>
      <t>作业员</t>
    </r>
  </si>
  <si>
    <r>
      <rPr>
        <sz val="10"/>
        <rFont val="Dotum"/>
        <charset val="134"/>
      </rPr>
      <t>王</t>
    </r>
    <r>
      <rPr>
        <sz val="10"/>
        <rFont val="宋体"/>
        <charset val="134"/>
      </rPr>
      <t>杨</t>
    </r>
  </si>
  <si>
    <t>511725200011126518</t>
  </si>
  <si>
    <t>刘志军</t>
  </si>
  <si>
    <t>360121199304135837</t>
  </si>
  <si>
    <t>513332199404161814</t>
  </si>
  <si>
    <t>450821199710280431</t>
  </si>
  <si>
    <t>512222197101047071</t>
  </si>
  <si>
    <t>抛光</t>
  </si>
  <si>
    <t>522426200008218334</t>
  </si>
  <si>
    <t>女</t>
  </si>
  <si>
    <t>431024198904053702</t>
  </si>
  <si>
    <r>
      <rPr>
        <b/>
        <sz val="10"/>
        <rFont val="宋体"/>
        <charset val="134"/>
      </rPr>
      <t>部门合计</t>
    </r>
  </si>
  <si>
    <t>核准：</t>
  </si>
  <si>
    <t>制表人：梁雪霞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</si>
</sst>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/m/d;@"/>
    <numFmt numFmtId="178" formatCode="0_);[Red]\(0\)"/>
    <numFmt numFmtId="179" formatCode="0.0_);[Red]\(0.0\)"/>
    <numFmt numFmtId="180" formatCode="yyyy/m/d;@"/>
    <numFmt numFmtId="181" formatCode="0.0_ "/>
    <numFmt numFmtId="182" formatCode="0.00_);[Red]\(0.00\)"/>
    <numFmt numFmtId="183" formatCode="0.00_ "/>
  </numFmts>
  <fonts count="4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0"/>
      <name val="Arial Narrow"/>
      <charset val="134"/>
    </font>
    <font>
      <sz val="9"/>
      <name val="Arial Narrow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0"/>
      <name val="Arial Narrow"/>
      <charset val="134"/>
    </font>
    <font>
      <sz val="10"/>
      <color theme="1"/>
      <name val="Arial Narrow"/>
      <charset val="134"/>
    </font>
    <font>
      <b/>
      <sz val="9"/>
      <name val="Arial Narrow"/>
      <charset val="134"/>
    </font>
    <font>
      <sz val="10"/>
      <color theme="1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35"/>
      <color theme="5" tint="-0.5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等线"/>
      <charset val="134"/>
    </font>
    <font>
      <sz val="10"/>
      <name val="Dotum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medium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22" applyNumberFormat="0" applyAlignment="0" applyProtection="0">
      <alignment vertical="center"/>
    </xf>
    <xf numFmtId="0" fontId="26" fillId="9" borderId="23" applyNumberFormat="0" applyAlignment="0" applyProtection="0">
      <alignment vertical="center"/>
    </xf>
    <xf numFmtId="0" fontId="27" fillId="9" borderId="22" applyNumberFormat="0" applyAlignment="0" applyProtection="0">
      <alignment vertical="center"/>
    </xf>
    <xf numFmtId="0" fontId="28" fillId="10" borderId="24" applyNumberForma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</cellStyleXfs>
  <cellXfs count="163">
    <xf numFmtId="0" fontId="0" fillId="0" borderId="0" xfId="0"/>
    <xf numFmtId="0" fontId="0" fillId="0" borderId="0" xfId="0" applyFill="1"/>
    <xf numFmtId="0" fontId="0" fillId="2" borderId="0" xfId="0" applyFill="1"/>
    <xf numFmtId="176" fontId="0" fillId="0" borderId="0" xfId="0" applyNumberFormat="1" applyFill="1"/>
    <xf numFmtId="176" fontId="0" fillId="0" borderId="0" xfId="0" applyNumberFormat="1" applyFont="1" applyFill="1"/>
    <xf numFmtId="176" fontId="0" fillId="2" borderId="0" xfId="0" applyNumberFormat="1" applyFont="1" applyFill="1"/>
    <xf numFmtId="0" fontId="0" fillId="0" borderId="0" xfId="0" applyNumberFormat="1" applyFill="1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57" fontId="3" fillId="0" borderId="0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/>
    </xf>
    <xf numFmtId="177" fontId="3" fillId="0" borderId="0" xfId="0" applyNumberFormat="1" applyFont="1" applyFill="1" applyBorder="1" applyAlignment="1"/>
    <xf numFmtId="178" fontId="2" fillId="0" borderId="0" xfId="0" applyNumberFormat="1" applyFont="1" applyFill="1" applyAlignment="1">
      <alignment vertical="center"/>
    </xf>
    <xf numFmtId="177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 wrapText="1"/>
    </xf>
    <xf numFmtId="180" fontId="5" fillId="0" borderId="4" xfId="0" applyNumberFormat="1" applyFont="1" applyFill="1" applyBorder="1" applyAlignment="1">
      <alignment horizontal="center"/>
    </xf>
    <xf numFmtId="180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wrapText="1"/>
    </xf>
    <xf numFmtId="180" fontId="10" fillId="0" borderId="4" xfId="0" applyNumberFormat="1" applyFont="1" applyFill="1" applyBorder="1" applyAlignment="1">
      <alignment horizontal="center"/>
    </xf>
    <xf numFmtId="180" fontId="8" fillId="0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180" fontId="5" fillId="2" borderId="4" xfId="0" applyNumberFormat="1" applyFont="1" applyFill="1" applyBorder="1" applyAlignment="1">
      <alignment horizontal="center"/>
    </xf>
    <xf numFmtId="180" fontId="4" fillId="2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 wrapText="1"/>
    </xf>
    <xf numFmtId="43" fontId="0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76" fontId="9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76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78" fontId="5" fillId="0" borderId="4" xfId="0" applyNumberFormat="1" applyFont="1" applyFill="1" applyBorder="1" applyAlignment="1">
      <alignment horizontal="center"/>
    </xf>
    <xf numFmtId="176" fontId="5" fillId="0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178" fontId="5" fillId="2" borderId="4" xfId="0" applyNumberFormat="1" applyFont="1" applyFill="1" applyBorder="1" applyAlignment="1">
      <alignment horizontal="center"/>
    </xf>
    <xf numFmtId="176" fontId="5" fillId="2" borderId="4" xfId="0" applyNumberFormat="1" applyFont="1" applyFill="1" applyBorder="1" applyAlignment="1">
      <alignment horizontal="center"/>
    </xf>
    <xf numFmtId="178" fontId="9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178" fontId="11" fillId="0" borderId="0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Fill="1" applyBorder="1" applyAlignment="1">
      <alignment horizontal="center" vertical="center" wrapText="1"/>
    </xf>
    <xf numFmtId="181" fontId="11" fillId="0" borderId="0" xfId="0" applyNumberFormat="1" applyFont="1" applyFill="1" applyBorder="1" applyAlignment="1">
      <alignment vertical="center"/>
    </xf>
    <xf numFmtId="178" fontId="9" fillId="0" borderId="2" xfId="0" applyNumberFormat="1" applyFont="1" applyFill="1" applyBorder="1" applyAlignment="1">
      <alignment horizontal="center" vertical="center" wrapText="1"/>
    </xf>
    <xf numFmtId="182" fontId="4" fillId="0" borderId="4" xfId="0" applyNumberFormat="1" applyFont="1" applyFill="1" applyBorder="1" applyAlignment="1">
      <alignment horizontal="center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182" fontId="4" fillId="2" borderId="4" xfId="0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76" fontId="11" fillId="3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/>
    </xf>
    <xf numFmtId="176" fontId="5" fillId="0" borderId="4" xfId="0" applyNumberFormat="1" applyFont="1" applyFill="1" applyBorder="1" applyAlignment="1">
      <alignment horizontal="center" wrapText="1"/>
    </xf>
    <xf numFmtId="1" fontId="5" fillId="2" borderId="4" xfId="0" applyNumberFormat="1" applyFont="1" applyFill="1" applyBorder="1" applyAlignment="1">
      <alignment horizontal="center"/>
    </xf>
    <xf numFmtId="176" fontId="10" fillId="0" borderId="4" xfId="0" applyNumberFormat="1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176" fontId="11" fillId="4" borderId="2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176" fontId="11" fillId="0" borderId="2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wrapText="1"/>
    </xf>
    <xf numFmtId="176" fontId="8" fillId="0" borderId="4" xfId="0" applyNumberFormat="1" applyFont="1" applyFill="1" applyBorder="1" applyAlignment="1">
      <alignment horizontal="center" vertical="center" wrapText="1"/>
    </xf>
    <xf numFmtId="176" fontId="8" fillId="2" borderId="4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176" fontId="4" fillId="2" borderId="2" xfId="0" applyNumberFormat="1" applyFont="1" applyFill="1" applyBorder="1" applyAlignment="1">
      <alignment horizontal="center" vertical="center" wrapText="1"/>
    </xf>
    <xf numFmtId="176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76" fontId="5" fillId="2" borderId="8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8" fillId="2" borderId="4" xfId="0" applyFont="1" applyFill="1" applyBorder="1" applyAlignment="1">
      <alignment horizontal="center" vertical="center" wrapText="1"/>
    </xf>
    <xf numFmtId="183" fontId="0" fillId="0" borderId="0" xfId="0" applyNumberFormat="1" applyFill="1"/>
    <xf numFmtId="0" fontId="0" fillId="0" borderId="0" xfId="0" applyFill="1" applyAlignment="1">
      <alignment wrapText="1"/>
    </xf>
    <xf numFmtId="0" fontId="12" fillId="0" borderId="0" xfId="0" applyFont="1" applyFill="1"/>
    <xf numFmtId="0" fontId="13" fillId="0" borderId="0" xfId="0" applyFont="1" applyFill="1"/>
    <xf numFmtId="176" fontId="12" fillId="0" borderId="0" xfId="0" applyNumberFormat="1" applyFont="1" applyFill="1"/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wrapText="1"/>
    </xf>
    <xf numFmtId="57" fontId="16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178" fontId="15" fillId="0" borderId="0" xfId="0" applyNumberFormat="1" applyFont="1" applyFill="1" applyAlignment="1">
      <alignment vertical="center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179" fontId="13" fillId="5" borderId="11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179" fontId="12" fillId="5" borderId="13" xfId="0" applyNumberFormat="1" applyFont="1" applyFill="1" applyBorder="1" applyAlignment="1">
      <alignment horizontal="center" vertical="center" wrapText="1"/>
    </xf>
    <xf numFmtId="179" fontId="13" fillId="5" borderId="13" xfId="0" applyNumberFormat="1" applyFont="1" applyFill="1" applyBorder="1" applyAlignment="1">
      <alignment horizontal="center" vertical="center" wrapText="1"/>
    </xf>
    <xf numFmtId="0" fontId="12" fillId="0" borderId="12" xfId="0" applyNumberFormat="1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 vertical="center" wrapText="1"/>
    </xf>
    <xf numFmtId="178" fontId="12" fillId="0" borderId="13" xfId="0" applyNumberFormat="1" applyFont="1" applyFill="1" applyBorder="1" applyAlignment="1">
      <alignment horizontal="center"/>
    </xf>
    <xf numFmtId="0" fontId="12" fillId="6" borderId="12" xfId="0" applyNumberFormat="1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 wrapText="1"/>
    </xf>
    <xf numFmtId="0" fontId="12" fillId="6" borderId="13" xfId="0" applyFont="1" applyFill="1" applyBorder="1" applyAlignment="1">
      <alignment horizontal="center" vertical="center" wrapText="1"/>
    </xf>
    <xf numFmtId="178" fontId="12" fillId="6" borderId="13" xfId="0" applyNumberFormat="1" applyFont="1" applyFill="1" applyBorder="1" applyAlignment="1">
      <alignment horizontal="center"/>
    </xf>
    <xf numFmtId="0" fontId="12" fillId="6" borderId="14" xfId="0" applyNumberFormat="1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shrinkToFit="1"/>
    </xf>
    <xf numFmtId="43" fontId="12" fillId="0" borderId="0" xfId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 wrapText="1"/>
    </xf>
    <xf numFmtId="178" fontId="13" fillId="5" borderId="11" xfId="0" applyNumberFormat="1" applyFont="1" applyFill="1" applyBorder="1" applyAlignment="1">
      <alignment horizontal="center" vertical="center" wrapText="1"/>
    </xf>
    <xf numFmtId="178" fontId="13" fillId="5" borderId="13" xfId="0" applyNumberFormat="1" applyFont="1" applyFill="1" applyBorder="1" applyAlignment="1">
      <alignment horizontal="center" vertical="center" wrapText="1"/>
    </xf>
    <xf numFmtId="176" fontId="12" fillId="5" borderId="13" xfId="0" applyNumberFormat="1" applyFont="1" applyFill="1" applyBorder="1" applyAlignment="1">
      <alignment horizontal="center" vertical="center" wrapText="1"/>
    </xf>
    <xf numFmtId="178" fontId="12" fillId="5" borderId="13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Fill="1" applyBorder="1" applyAlignment="1">
      <alignment horizontal="center"/>
    </xf>
    <xf numFmtId="182" fontId="12" fillId="0" borderId="13" xfId="0" applyNumberFormat="1" applyFont="1" applyFill="1" applyBorder="1" applyAlignment="1">
      <alignment horizontal="center"/>
    </xf>
    <xf numFmtId="176" fontId="12" fillId="6" borderId="13" xfId="0" applyNumberFormat="1" applyFont="1" applyFill="1" applyBorder="1" applyAlignment="1">
      <alignment horizontal="center"/>
    </xf>
    <xf numFmtId="182" fontId="12" fillId="6" borderId="13" xfId="0" applyNumberFormat="1" applyFont="1" applyFill="1" applyBorder="1" applyAlignment="1">
      <alignment horizontal="center"/>
    </xf>
    <xf numFmtId="176" fontId="12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3" fillId="5" borderId="11" xfId="0" applyNumberFormat="1" applyFont="1" applyFill="1" applyBorder="1" applyAlignment="1">
      <alignment horizontal="center" vertical="center" wrapText="1"/>
    </xf>
    <xf numFmtId="176" fontId="13" fillId="5" borderId="11" xfId="0" applyNumberFormat="1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2" fillId="5" borderId="13" xfId="0" applyNumberFormat="1" applyFont="1" applyFill="1" applyBorder="1" applyAlignment="1">
      <alignment horizontal="center" vertical="center" wrapText="1"/>
    </xf>
    <xf numFmtId="176" fontId="13" fillId="5" borderId="13" xfId="0" applyNumberFormat="1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176" fontId="12" fillId="0" borderId="13" xfId="0" applyNumberFormat="1" applyFont="1" applyFill="1" applyBorder="1" applyAlignment="1">
      <alignment horizontal="center" wrapText="1"/>
    </xf>
    <xf numFmtId="0" fontId="12" fillId="0" borderId="17" xfId="0" applyFont="1" applyFill="1" applyBorder="1" applyAlignment="1">
      <alignment horizontal="center" vertical="center" wrapText="1"/>
    </xf>
    <xf numFmtId="176" fontId="12" fillId="6" borderId="13" xfId="0" applyNumberFormat="1" applyFont="1" applyFill="1" applyBorder="1" applyAlignment="1">
      <alignment horizont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  <cellStyle name="常规 2_抛光报表格式" xfId="50"/>
  </cellStyles>
  <dxfs count="2">
    <dxf>
      <fill>
        <patternFill patternType="solid">
          <bgColor rgb="FFFF9900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2" defaultPivotStyle="PivotStyleLight16"/>
  <colors>
    <mruColors>
      <color rgb="00FFC000"/>
      <color rgb="00FFFF00"/>
      <color rgb="00FF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39370</xdr:colOff>
      <xdr:row>0</xdr:row>
      <xdr:rowOff>28575</xdr:rowOff>
    </xdr:from>
    <xdr:to>
      <xdr:col>6</xdr:col>
      <xdr:colOff>181610</xdr:colOff>
      <xdr:row>2</xdr:row>
      <xdr:rowOff>22860</xdr:rowOff>
    </xdr:to>
    <xdr:pic>
      <xdr:nvPicPr>
        <xdr:cNvPr id="2" name="Picture 1" descr="东莞市纳百川电子科技有限公司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9370" y="28575"/>
          <a:ext cx="760730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869;&#37096;&#25991;&#20214;\&#36130;&#21153;\&#24037;&#36164;\&#24037;&#36164;\2019\&#24037;&#36164;\2019-9\2019-10-23\2019&#24180;10&#26376;&#65288;&#30452;&#24037;&#65289;&#20195;&#21457;&#24037;&#36164;&#26126;&#32454;10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869;&#37096;&#25991;&#20214;\&#36130;&#21153;\&#24037;&#36164;\&#24037;&#36164;\2019\&#24037;&#36164;\2019-9\2019-10-23\NBC-2019&#24180;9&#26376;&#30452;&#24037;&#24037;&#36164;&#34920;2019-10-24--&#33714;&#22992;&#30830;&#35748;&#24037;&#36164;&#34920;&#21076;&#38500;&#31163;&#3284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日薪 -全部卡号"/>
      <sheetName val="日薪"/>
    </sheetNames>
    <sheetDataSet>
      <sheetData sheetId="0"/>
      <sheetData sheetId="1">
        <row r="2">
          <cell r="E2" t="str">
            <v>唐庆峰</v>
          </cell>
        </row>
        <row r="2">
          <cell r="G2">
            <v>5634</v>
          </cell>
        </row>
        <row r="3">
          <cell r="E3" t="str">
            <v>柳盛炭</v>
          </cell>
        </row>
        <row r="3">
          <cell r="G3">
            <v>5522</v>
          </cell>
        </row>
        <row r="4">
          <cell r="E4" t="str">
            <v>覃彭欢</v>
          </cell>
        </row>
        <row r="4">
          <cell r="G4">
            <v>5260</v>
          </cell>
        </row>
        <row r="5">
          <cell r="E5" t="str">
            <v>韦银海</v>
          </cell>
        </row>
        <row r="5">
          <cell r="G5">
            <v>4783</v>
          </cell>
        </row>
        <row r="6">
          <cell r="E6" t="str">
            <v>毛小燕</v>
          </cell>
        </row>
        <row r="6">
          <cell r="G6">
            <v>4996</v>
          </cell>
        </row>
        <row r="7">
          <cell r="E7" t="str">
            <v>葛庆文</v>
          </cell>
        </row>
        <row r="7">
          <cell r="G7">
            <v>4618</v>
          </cell>
        </row>
        <row r="8">
          <cell r="E8" t="str">
            <v>石丙生</v>
          </cell>
        </row>
        <row r="8">
          <cell r="G8">
            <v>5203</v>
          </cell>
        </row>
        <row r="9">
          <cell r="E9" t="str">
            <v>吴琳</v>
          </cell>
        </row>
        <row r="9">
          <cell r="G9">
            <v>5328</v>
          </cell>
        </row>
        <row r="10">
          <cell r="E10" t="str">
            <v>康美华</v>
          </cell>
        </row>
        <row r="10">
          <cell r="G10">
            <v>2233</v>
          </cell>
        </row>
        <row r="11">
          <cell r="E11" t="str">
            <v>欧明军</v>
          </cell>
        </row>
        <row r="11">
          <cell r="G11">
            <v>7809</v>
          </cell>
        </row>
        <row r="12">
          <cell r="E12" t="str">
            <v>覃小英</v>
          </cell>
        </row>
        <row r="12">
          <cell r="G12">
            <v>4113</v>
          </cell>
        </row>
        <row r="13">
          <cell r="E13" t="str">
            <v>陈永东</v>
          </cell>
        </row>
        <row r="13">
          <cell r="G13">
            <v>0</v>
          </cell>
        </row>
        <row r="14">
          <cell r="E14" t="str">
            <v>苏正田</v>
          </cell>
        </row>
        <row r="14">
          <cell r="G14">
            <v>4483</v>
          </cell>
        </row>
        <row r="15">
          <cell r="E15" t="str">
            <v>刘目兰</v>
          </cell>
        </row>
        <row r="15">
          <cell r="G15">
            <v>4701</v>
          </cell>
        </row>
        <row r="16">
          <cell r="E16" t="str">
            <v>赵爱群</v>
          </cell>
        </row>
        <row r="16">
          <cell r="G16">
            <v>109</v>
          </cell>
        </row>
        <row r="17">
          <cell r="E17" t="str">
            <v>王丽红</v>
          </cell>
        </row>
        <row r="17">
          <cell r="G17">
            <v>4156</v>
          </cell>
        </row>
        <row r="18">
          <cell r="E18" t="str">
            <v>陈云云</v>
          </cell>
        </row>
        <row r="18">
          <cell r="G18">
            <v>5269</v>
          </cell>
        </row>
        <row r="19">
          <cell r="E19" t="str">
            <v>罗芬</v>
          </cell>
        </row>
        <row r="19">
          <cell r="G19">
            <v>5276</v>
          </cell>
        </row>
        <row r="20">
          <cell r="E20" t="str">
            <v>陆晓蝶</v>
          </cell>
        </row>
        <row r="20">
          <cell r="G20">
            <v>4168</v>
          </cell>
        </row>
        <row r="21">
          <cell r="E21" t="str">
            <v>甘宇宏</v>
          </cell>
        </row>
        <row r="21">
          <cell r="G21">
            <v>5518</v>
          </cell>
        </row>
        <row r="22">
          <cell r="E22" t="str">
            <v>张娅</v>
          </cell>
        </row>
        <row r="22">
          <cell r="G22">
            <v>4335</v>
          </cell>
        </row>
        <row r="23">
          <cell r="E23" t="str">
            <v>陈锦梅</v>
          </cell>
        </row>
        <row r="23">
          <cell r="G23">
            <v>4903</v>
          </cell>
        </row>
        <row r="24">
          <cell r="E24" t="str">
            <v>潘志林</v>
          </cell>
        </row>
        <row r="24">
          <cell r="G24">
            <v>5030</v>
          </cell>
        </row>
        <row r="25">
          <cell r="E25" t="str">
            <v>秦一梅</v>
          </cell>
        </row>
        <row r="25">
          <cell r="G25">
            <v>4721</v>
          </cell>
        </row>
        <row r="26">
          <cell r="E26" t="str">
            <v>赵满林</v>
          </cell>
        </row>
        <row r="26">
          <cell r="G26">
            <v>4412</v>
          </cell>
        </row>
        <row r="27">
          <cell r="E27" t="str">
            <v>卓俊俊</v>
          </cell>
        </row>
        <row r="27">
          <cell r="G27">
            <v>2844</v>
          </cell>
        </row>
        <row r="28">
          <cell r="E28" t="str">
            <v>曾红梅</v>
          </cell>
        </row>
        <row r="28">
          <cell r="G28">
            <v>4882</v>
          </cell>
        </row>
        <row r="29">
          <cell r="E29" t="str">
            <v>何时才</v>
          </cell>
        </row>
        <row r="29">
          <cell r="G29">
            <v>0</v>
          </cell>
        </row>
        <row r="30">
          <cell r="E30" t="str">
            <v>李雪</v>
          </cell>
        </row>
        <row r="30">
          <cell r="G30">
            <v>5208</v>
          </cell>
        </row>
        <row r="31">
          <cell r="E31" t="str">
            <v>田婷莉</v>
          </cell>
        </row>
        <row r="31">
          <cell r="G31">
            <v>5495</v>
          </cell>
        </row>
        <row r="32">
          <cell r="E32" t="str">
            <v>林树</v>
          </cell>
        </row>
        <row r="32">
          <cell r="G32">
            <v>5399</v>
          </cell>
        </row>
        <row r="33">
          <cell r="E33" t="str">
            <v>伍顺华</v>
          </cell>
        </row>
        <row r="33">
          <cell r="G33">
            <v>5539</v>
          </cell>
        </row>
        <row r="34">
          <cell r="E34" t="str">
            <v>涂晓红</v>
          </cell>
        </row>
        <row r="34">
          <cell r="G34">
            <v>4512</v>
          </cell>
        </row>
        <row r="35">
          <cell r="E35" t="str">
            <v>唐兴祥</v>
          </cell>
        </row>
        <row r="35">
          <cell r="G35">
            <v>4926</v>
          </cell>
        </row>
        <row r="36">
          <cell r="E36" t="str">
            <v>杨小琴</v>
          </cell>
        </row>
        <row r="36">
          <cell r="G36">
            <v>3828</v>
          </cell>
        </row>
        <row r="37">
          <cell r="E37" t="str">
            <v>杨小静</v>
          </cell>
        </row>
        <row r="37">
          <cell r="G37">
            <v>3776</v>
          </cell>
        </row>
        <row r="38">
          <cell r="E38" t="str">
            <v>杨海林</v>
          </cell>
        </row>
        <row r="38">
          <cell r="G38">
            <v>0</v>
          </cell>
        </row>
        <row r="39">
          <cell r="E39" t="str">
            <v>吴永山</v>
          </cell>
        </row>
        <row r="39">
          <cell r="G39">
            <v>5332</v>
          </cell>
        </row>
        <row r="40">
          <cell r="E40" t="str">
            <v>李建华</v>
          </cell>
        </row>
        <row r="40">
          <cell r="G40">
            <v>6515</v>
          </cell>
        </row>
        <row r="41">
          <cell r="E41" t="str">
            <v>周小平</v>
          </cell>
        </row>
        <row r="41">
          <cell r="G41">
            <v>5275</v>
          </cell>
        </row>
        <row r="42">
          <cell r="E42" t="str">
            <v>姜立桂</v>
          </cell>
        </row>
        <row r="42">
          <cell r="G42">
            <v>3123</v>
          </cell>
        </row>
        <row r="43">
          <cell r="E43" t="str">
            <v>何妹明</v>
          </cell>
        </row>
        <row r="43">
          <cell r="G43">
            <v>2359</v>
          </cell>
        </row>
        <row r="44">
          <cell r="E44" t="str">
            <v>涂晓林</v>
          </cell>
        </row>
        <row r="44">
          <cell r="G44">
            <v>4739</v>
          </cell>
        </row>
        <row r="45">
          <cell r="E45" t="str">
            <v>潘红兵</v>
          </cell>
        </row>
        <row r="45">
          <cell r="G45">
            <v>5286</v>
          </cell>
        </row>
        <row r="46">
          <cell r="E46" t="str">
            <v>杨秀云</v>
          </cell>
        </row>
        <row r="46">
          <cell r="G46">
            <v>6191</v>
          </cell>
        </row>
        <row r="47">
          <cell r="E47" t="str">
            <v>李桂花</v>
          </cell>
        </row>
        <row r="47">
          <cell r="G47">
            <v>4520</v>
          </cell>
        </row>
        <row r="48">
          <cell r="E48" t="str">
            <v>段小娟</v>
          </cell>
        </row>
        <row r="48">
          <cell r="G48">
            <v>4350</v>
          </cell>
        </row>
        <row r="49">
          <cell r="E49" t="str">
            <v>马安鸣</v>
          </cell>
        </row>
        <row r="49">
          <cell r="G49">
            <v>3230</v>
          </cell>
        </row>
        <row r="50">
          <cell r="E50" t="str">
            <v>陈联云</v>
          </cell>
        </row>
        <row r="50">
          <cell r="G50">
            <v>4602</v>
          </cell>
        </row>
        <row r="51">
          <cell r="E51" t="str">
            <v>张丹丹</v>
          </cell>
        </row>
        <row r="51">
          <cell r="G51">
            <v>4422</v>
          </cell>
        </row>
        <row r="52">
          <cell r="E52" t="str">
            <v>王建雲</v>
          </cell>
        </row>
        <row r="52">
          <cell r="G52">
            <v>4552</v>
          </cell>
        </row>
        <row r="53">
          <cell r="E53" t="str">
            <v>刘昌英</v>
          </cell>
        </row>
        <row r="53">
          <cell r="G53">
            <v>4656</v>
          </cell>
        </row>
        <row r="54">
          <cell r="E54" t="str">
            <v>裴启乾</v>
          </cell>
        </row>
        <row r="54">
          <cell r="G54">
            <v>5493</v>
          </cell>
        </row>
        <row r="55">
          <cell r="E55" t="str">
            <v>吴贵香</v>
          </cell>
        </row>
        <row r="55">
          <cell r="G55">
            <v>5137</v>
          </cell>
        </row>
        <row r="56">
          <cell r="E56" t="str">
            <v>李秀梅</v>
          </cell>
        </row>
        <row r="56">
          <cell r="G56">
            <v>5708</v>
          </cell>
        </row>
        <row r="57">
          <cell r="E57" t="str">
            <v>张小军</v>
          </cell>
        </row>
        <row r="57">
          <cell r="G57">
            <v>5610</v>
          </cell>
        </row>
        <row r="58">
          <cell r="E58" t="str">
            <v>李小飞</v>
          </cell>
        </row>
        <row r="58">
          <cell r="G58">
            <v>4503</v>
          </cell>
        </row>
        <row r="59">
          <cell r="E59" t="str">
            <v>陆继兵</v>
          </cell>
        </row>
        <row r="59">
          <cell r="G59">
            <v>4150</v>
          </cell>
        </row>
        <row r="60">
          <cell r="E60" t="str">
            <v>苏怀映</v>
          </cell>
        </row>
        <row r="60">
          <cell r="G60">
            <v>4636</v>
          </cell>
        </row>
        <row r="61">
          <cell r="E61" t="str">
            <v>陈国文</v>
          </cell>
        </row>
        <row r="61">
          <cell r="G61">
            <v>4750</v>
          </cell>
        </row>
        <row r="62">
          <cell r="E62" t="str">
            <v>蓝崇规</v>
          </cell>
        </row>
        <row r="62">
          <cell r="G62">
            <v>4912</v>
          </cell>
        </row>
        <row r="63">
          <cell r="E63" t="str">
            <v>粟明元</v>
          </cell>
        </row>
        <row r="63">
          <cell r="G63">
            <v>4466</v>
          </cell>
        </row>
        <row r="64">
          <cell r="E64" t="str">
            <v>杨李杰</v>
          </cell>
        </row>
        <row r="64">
          <cell r="G64">
            <v>6202</v>
          </cell>
        </row>
        <row r="65">
          <cell r="E65" t="str">
            <v>何多兰</v>
          </cell>
        </row>
        <row r="65">
          <cell r="G65">
            <v>4602</v>
          </cell>
        </row>
        <row r="66">
          <cell r="E66" t="str">
            <v>梁明新</v>
          </cell>
        </row>
        <row r="66">
          <cell r="G66">
            <v>5066</v>
          </cell>
        </row>
        <row r="67">
          <cell r="E67" t="str">
            <v>沈永松</v>
          </cell>
        </row>
        <row r="67">
          <cell r="G67">
            <v>5133</v>
          </cell>
        </row>
        <row r="68">
          <cell r="E68" t="str">
            <v>赵翠武</v>
          </cell>
        </row>
        <row r="68">
          <cell r="G68">
            <v>4602</v>
          </cell>
        </row>
        <row r="69">
          <cell r="E69" t="str">
            <v>汪近</v>
          </cell>
        </row>
        <row r="69">
          <cell r="G69">
            <v>4587</v>
          </cell>
        </row>
        <row r="70">
          <cell r="E70" t="str">
            <v>张国群</v>
          </cell>
        </row>
        <row r="70">
          <cell r="G70">
            <v>4736</v>
          </cell>
        </row>
        <row r="71">
          <cell r="E71" t="str">
            <v>舒芳玲</v>
          </cell>
        </row>
        <row r="71">
          <cell r="G71">
            <v>4946</v>
          </cell>
        </row>
        <row r="72">
          <cell r="E72" t="str">
            <v>黄文武</v>
          </cell>
        </row>
        <row r="72">
          <cell r="G72">
            <v>4651</v>
          </cell>
        </row>
        <row r="73">
          <cell r="E73" t="str">
            <v>卢生戛</v>
          </cell>
        </row>
        <row r="73">
          <cell r="G73">
            <v>3462</v>
          </cell>
        </row>
        <row r="74">
          <cell r="E74" t="str">
            <v>陈均</v>
          </cell>
        </row>
        <row r="74">
          <cell r="G74">
            <v>3659</v>
          </cell>
        </row>
        <row r="75">
          <cell r="E75" t="str">
            <v>刘昌平</v>
          </cell>
        </row>
        <row r="75">
          <cell r="G75">
            <v>5177</v>
          </cell>
        </row>
        <row r="76">
          <cell r="E76" t="str">
            <v>冯济良</v>
          </cell>
        </row>
        <row r="76">
          <cell r="G76">
            <v>5085</v>
          </cell>
        </row>
        <row r="77">
          <cell r="E77" t="str">
            <v>陈紫媚</v>
          </cell>
        </row>
        <row r="77">
          <cell r="G77">
            <v>4060</v>
          </cell>
        </row>
        <row r="78">
          <cell r="E78" t="str">
            <v>黄宗业</v>
          </cell>
        </row>
        <row r="78">
          <cell r="G78">
            <v>3869</v>
          </cell>
        </row>
        <row r="79">
          <cell r="E79" t="str">
            <v>李梦茹</v>
          </cell>
        </row>
        <row r="79">
          <cell r="G79">
            <v>4174</v>
          </cell>
        </row>
        <row r="80">
          <cell r="E80" t="str">
            <v>冯泽亮</v>
          </cell>
        </row>
        <row r="80">
          <cell r="G80">
            <v>4468</v>
          </cell>
        </row>
        <row r="81">
          <cell r="E81" t="str">
            <v>赵先先</v>
          </cell>
        </row>
        <row r="81">
          <cell r="G81">
            <v>4325</v>
          </cell>
        </row>
        <row r="82">
          <cell r="E82" t="str">
            <v>蒋军秀</v>
          </cell>
        </row>
        <row r="82">
          <cell r="G82">
            <v>4508</v>
          </cell>
        </row>
        <row r="83">
          <cell r="E83" t="str">
            <v>王珍风</v>
          </cell>
        </row>
        <row r="83">
          <cell r="G83">
            <v>103</v>
          </cell>
        </row>
        <row r="84">
          <cell r="E84" t="str">
            <v>谭少年</v>
          </cell>
        </row>
        <row r="84">
          <cell r="G84">
            <v>5323</v>
          </cell>
        </row>
        <row r="85">
          <cell r="E85" t="str">
            <v>陈香玲</v>
          </cell>
        </row>
        <row r="85">
          <cell r="G85">
            <v>4040</v>
          </cell>
        </row>
        <row r="86">
          <cell r="E86" t="str">
            <v>何中全</v>
          </cell>
        </row>
        <row r="86">
          <cell r="G86">
            <v>8604</v>
          </cell>
        </row>
        <row r="87">
          <cell r="E87" t="str">
            <v>段昌述</v>
          </cell>
        </row>
        <row r="87">
          <cell r="G87">
            <v>5031</v>
          </cell>
        </row>
        <row r="88">
          <cell r="E88" t="str">
            <v>姜方松</v>
          </cell>
        </row>
        <row r="88">
          <cell r="G88">
            <v>4966</v>
          </cell>
        </row>
        <row r="89">
          <cell r="E89" t="str">
            <v>凌明孟</v>
          </cell>
        </row>
        <row r="89">
          <cell r="G89">
            <v>4976</v>
          </cell>
        </row>
        <row r="90">
          <cell r="E90" t="str">
            <v>廖勇</v>
          </cell>
        </row>
        <row r="90">
          <cell r="G90">
            <v>4473</v>
          </cell>
        </row>
        <row r="91">
          <cell r="E91" t="str">
            <v>杨云圣</v>
          </cell>
        </row>
        <row r="91">
          <cell r="G91">
            <v>5097</v>
          </cell>
        </row>
        <row r="92">
          <cell r="E92" t="str">
            <v>谢宝</v>
          </cell>
        </row>
        <row r="92">
          <cell r="G92">
            <v>4988</v>
          </cell>
        </row>
        <row r="93">
          <cell r="E93" t="str">
            <v>万森宝</v>
          </cell>
        </row>
        <row r="93">
          <cell r="G93">
            <v>4887</v>
          </cell>
        </row>
        <row r="94">
          <cell r="E94" t="str">
            <v>王超</v>
          </cell>
        </row>
        <row r="94">
          <cell r="G94">
            <v>4873</v>
          </cell>
        </row>
        <row r="95">
          <cell r="E95" t="str">
            <v>廖志杰</v>
          </cell>
        </row>
        <row r="95">
          <cell r="G95">
            <v>4658</v>
          </cell>
        </row>
        <row r="96">
          <cell r="E96" t="str">
            <v>黄家有</v>
          </cell>
        </row>
        <row r="96">
          <cell r="G96">
            <v>3087</v>
          </cell>
        </row>
        <row r="97">
          <cell r="E97" t="str">
            <v>赵娇娇</v>
          </cell>
        </row>
        <row r="97">
          <cell r="G97">
            <v>0</v>
          </cell>
        </row>
        <row r="98">
          <cell r="E98" t="str">
            <v>马珍</v>
          </cell>
        </row>
        <row r="98">
          <cell r="G98">
            <v>4420</v>
          </cell>
        </row>
        <row r="99">
          <cell r="E99" t="str">
            <v>陈作活</v>
          </cell>
        </row>
        <row r="99">
          <cell r="G99">
            <v>4563</v>
          </cell>
        </row>
        <row r="100">
          <cell r="E100" t="str">
            <v>周祖运</v>
          </cell>
        </row>
        <row r="100">
          <cell r="G100">
            <v>5112</v>
          </cell>
        </row>
        <row r="101">
          <cell r="E101" t="str">
            <v>钟文娟</v>
          </cell>
        </row>
        <row r="101">
          <cell r="G101">
            <v>3605</v>
          </cell>
        </row>
        <row r="102">
          <cell r="E102" t="str">
            <v>刘青梅</v>
          </cell>
        </row>
        <row r="102">
          <cell r="G102">
            <v>4602</v>
          </cell>
        </row>
        <row r="103">
          <cell r="E103" t="str">
            <v>万金炎</v>
          </cell>
        </row>
        <row r="103">
          <cell r="G103">
            <v>2428</v>
          </cell>
        </row>
        <row r="104">
          <cell r="E104" t="str">
            <v>陈丽</v>
          </cell>
        </row>
        <row r="104">
          <cell r="G104">
            <v>4562</v>
          </cell>
        </row>
        <row r="105">
          <cell r="E105" t="str">
            <v>李小雨</v>
          </cell>
        </row>
        <row r="105">
          <cell r="G105">
            <v>4493</v>
          </cell>
        </row>
        <row r="106">
          <cell r="E106" t="str">
            <v>粟艺强</v>
          </cell>
        </row>
        <row r="106">
          <cell r="G106">
            <v>4758</v>
          </cell>
        </row>
        <row r="107">
          <cell r="E107" t="str">
            <v>叶祖祯</v>
          </cell>
        </row>
        <row r="107">
          <cell r="G107">
            <v>4648</v>
          </cell>
        </row>
        <row r="108">
          <cell r="E108" t="str">
            <v>张凤燕</v>
          </cell>
        </row>
        <row r="108">
          <cell r="G108">
            <v>4821</v>
          </cell>
        </row>
        <row r="109">
          <cell r="E109" t="str">
            <v>廖锋</v>
          </cell>
        </row>
        <row r="109">
          <cell r="G109">
            <v>4193</v>
          </cell>
        </row>
        <row r="110">
          <cell r="E110" t="str">
            <v>梁少霞</v>
          </cell>
        </row>
        <row r="110">
          <cell r="G110">
            <v>4917</v>
          </cell>
        </row>
        <row r="111">
          <cell r="E111" t="str">
            <v>左永红</v>
          </cell>
        </row>
        <row r="111">
          <cell r="G111">
            <v>5313</v>
          </cell>
        </row>
        <row r="112">
          <cell r="E112" t="str">
            <v>何小莲</v>
          </cell>
        </row>
        <row r="112">
          <cell r="G112">
            <v>3829</v>
          </cell>
        </row>
        <row r="113">
          <cell r="E113" t="str">
            <v>刘盛</v>
          </cell>
        </row>
        <row r="113">
          <cell r="G113">
            <v>4253</v>
          </cell>
        </row>
        <row r="114">
          <cell r="E114" t="str">
            <v>覃金茂</v>
          </cell>
        </row>
        <row r="114">
          <cell r="G114">
            <v>5170</v>
          </cell>
        </row>
        <row r="115">
          <cell r="E115" t="str">
            <v>朱志雪</v>
          </cell>
        </row>
        <row r="115">
          <cell r="G115">
            <v>3918</v>
          </cell>
        </row>
        <row r="116">
          <cell r="E116" t="str">
            <v>朱志聪</v>
          </cell>
        </row>
        <row r="116">
          <cell r="G116">
            <v>3925</v>
          </cell>
        </row>
        <row r="117">
          <cell r="E117" t="str">
            <v>蔡天杰</v>
          </cell>
        </row>
        <row r="117">
          <cell r="G117">
            <v>4041</v>
          </cell>
        </row>
        <row r="118">
          <cell r="E118" t="str">
            <v>蔡天明</v>
          </cell>
        </row>
        <row r="118">
          <cell r="G118">
            <v>4055</v>
          </cell>
        </row>
        <row r="119">
          <cell r="E119" t="str">
            <v>王可艳</v>
          </cell>
        </row>
        <row r="119">
          <cell r="G119">
            <v>5024</v>
          </cell>
        </row>
        <row r="120">
          <cell r="E120" t="str">
            <v>杨金枝</v>
          </cell>
        </row>
        <row r="120">
          <cell r="G120">
            <v>5060</v>
          </cell>
        </row>
        <row r="121">
          <cell r="E121" t="str">
            <v>潘军</v>
          </cell>
        </row>
        <row r="121">
          <cell r="G121">
            <v>4877</v>
          </cell>
        </row>
        <row r="122">
          <cell r="E122" t="str">
            <v>甘立成</v>
          </cell>
        </row>
        <row r="122">
          <cell r="G122">
            <v>5121</v>
          </cell>
        </row>
        <row r="123">
          <cell r="E123" t="str">
            <v>覃茂</v>
          </cell>
        </row>
        <row r="123">
          <cell r="G123">
            <v>4627</v>
          </cell>
        </row>
        <row r="124">
          <cell r="E124" t="str">
            <v>莫思海</v>
          </cell>
        </row>
        <row r="124">
          <cell r="G124">
            <v>4780</v>
          </cell>
        </row>
        <row r="125">
          <cell r="E125" t="str">
            <v>陈豪</v>
          </cell>
        </row>
        <row r="125">
          <cell r="G125">
            <v>4915</v>
          </cell>
        </row>
        <row r="126">
          <cell r="E126" t="str">
            <v>刘金周</v>
          </cell>
        </row>
        <row r="126">
          <cell r="G126">
            <v>4728</v>
          </cell>
        </row>
        <row r="127">
          <cell r="E127" t="str">
            <v>尹月兰</v>
          </cell>
        </row>
        <row r="127">
          <cell r="G127">
            <v>5021</v>
          </cell>
        </row>
        <row r="128">
          <cell r="E128" t="str">
            <v>唐旭</v>
          </cell>
        </row>
        <row r="128">
          <cell r="G128">
            <v>5065</v>
          </cell>
        </row>
        <row r="129">
          <cell r="E129" t="str">
            <v>郑仕神</v>
          </cell>
        </row>
        <row r="129">
          <cell r="G129">
            <v>5296</v>
          </cell>
        </row>
        <row r="130">
          <cell r="E130" t="str">
            <v>黎银美</v>
          </cell>
        </row>
        <row r="130">
          <cell r="G130">
            <v>4820</v>
          </cell>
        </row>
        <row r="131">
          <cell r="E131" t="str">
            <v>李爱香</v>
          </cell>
        </row>
        <row r="131">
          <cell r="G131">
            <v>5167</v>
          </cell>
        </row>
        <row r="132">
          <cell r="E132" t="str">
            <v>汪海祝</v>
          </cell>
        </row>
        <row r="132">
          <cell r="G132">
            <v>5084</v>
          </cell>
        </row>
        <row r="133">
          <cell r="E133" t="str">
            <v>张双凤</v>
          </cell>
        </row>
        <row r="133">
          <cell r="G133">
            <v>3793</v>
          </cell>
        </row>
        <row r="134">
          <cell r="E134" t="str">
            <v>付福木</v>
          </cell>
        </row>
        <row r="134">
          <cell r="G134">
            <v>4779</v>
          </cell>
        </row>
        <row r="135">
          <cell r="E135" t="str">
            <v>吴秋明</v>
          </cell>
        </row>
        <row r="135">
          <cell r="G135">
            <v>5016</v>
          </cell>
        </row>
        <row r="136">
          <cell r="E136" t="str">
            <v>浓绍福</v>
          </cell>
        </row>
        <row r="136">
          <cell r="G136">
            <v>4457</v>
          </cell>
        </row>
        <row r="137">
          <cell r="E137" t="str">
            <v>郑爱珠</v>
          </cell>
        </row>
        <row r="137">
          <cell r="G137">
            <v>4603</v>
          </cell>
        </row>
        <row r="138">
          <cell r="E138" t="str">
            <v>胡桥英</v>
          </cell>
        </row>
        <row r="138">
          <cell r="G138">
            <v>4623</v>
          </cell>
        </row>
        <row r="139">
          <cell r="E139" t="str">
            <v>覃美珍</v>
          </cell>
        </row>
        <row r="139">
          <cell r="G139">
            <v>5039</v>
          </cell>
        </row>
        <row r="140">
          <cell r="E140" t="str">
            <v>潘运军</v>
          </cell>
        </row>
        <row r="140">
          <cell r="G140">
            <v>5404</v>
          </cell>
        </row>
        <row r="141">
          <cell r="E141" t="str">
            <v>李鸿金</v>
          </cell>
        </row>
        <row r="141">
          <cell r="G141">
            <v>7441</v>
          </cell>
        </row>
        <row r="142">
          <cell r="E142" t="str">
            <v>唐佳郴</v>
          </cell>
        </row>
        <row r="142">
          <cell r="G142">
            <v>6338</v>
          </cell>
        </row>
        <row r="143">
          <cell r="E143" t="str">
            <v>肖爱勇</v>
          </cell>
        </row>
        <row r="143">
          <cell r="G143">
            <v>7394</v>
          </cell>
        </row>
        <row r="144">
          <cell r="E144" t="str">
            <v>李育道</v>
          </cell>
        </row>
        <row r="144">
          <cell r="G144">
            <v>9332</v>
          </cell>
        </row>
        <row r="145">
          <cell r="E145" t="str">
            <v>李亚焦</v>
          </cell>
        </row>
        <row r="145">
          <cell r="G145">
            <v>6852</v>
          </cell>
        </row>
        <row r="146">
          <cell r="E146" t="str">
            <v>李文明</v>
          </cell>
        </row>
        <row r="146">
          <cell r="G146">
            <v>11339</v>
          </cell>
        </row>
        <row r="147">
          <cell r="E147" t="str">
            <v>冉令文</v>
          </cell>
        </row>
        <row r="147">
          <cell r="G147">
            <v>10437</v>
          </cell>
        </row>
        <row r="148">
          <cell r="E148" t="str">
            <v>李威勇</v>
          </cell>
        </row>
        <row r="148">
          <cell r="G148">
            <v>11247</v>
          </cell>
        </row>
        <row r="149">
          <cell r="E149" t="str">
            <v>谭术均</v>
          </cell>
        </row>
        <row r="149">
          <cell r="G149">
            <v>11197</v>
          </cell>
        </row>
        <row r="150">
          <cell r="E150" t="str">
            <v>齐上英</v>
          </cell>
        </row>
        <row r="150">
          <cell r="G150">
            <v>5833</v>
          </cell>
        </row>
        <row r="151">
          <cell r="E151" t="str">
            <v>李斌</v>
          </cell>
        </row>
        <row r="151">
          <cell r="G151">
            <v>10468</v>
          </cell>
        </row>
        <row r="152">
          <cell r="E152" t="str">
            <v>任大慈</v>
          </cell>
        </row>
        <row r="152">
          <cell r="G152">
            <v>4551</v>
          </cell>
        </row>
        <row r="153">
          <cell r="E153" t="str">
            <v>黄贝宣</v>
          </cell>
        </row>
        <row r="153">
          <cell r="G153">
            <v>4439</v>
          </cell>
        </row>
        <row r="154">
          <cell r="E154" t="str">
            <v>赖越联</v>
          </cell>
        </row>
        <row r="154">
          <cell r="G154">
            <v>4584</v>
          </cell>
        </row>
        <row r="155">
          <cell r="E155" t="str">
            <v>劳晓婵</v>
          </cell>
        </row>
        <row r="155">
          <cell r="G155">
            <v>3649</v>
          </cell>
        </row>
        <row r="156">
          <cell r="E156" t="str">
            <v>邬传强</v>
          </cell>
        </row>
        <row r="156">
          <cell r="G156">
            <v>2877</v>
          </cell>
        </row>
        <row r="157">
          <cell r="E157" t="str">
            <v>陈长林</v>
          </cell>
        </row>
        <row r="157">
          <cell r="G157">
            <v>4240</v>
          </cell>
        </row>
        <row r="158">
          <cell r="E158" t="str">
            <v>刘亮艳</v>
          </cell>
        </row>
        <row r="158">
          <cell r="G158">
            <v>5093</v>
          </cell>
        </row>
        <row r="159">
          <cell r="E159" t="str">
            <v>吴冬日</v>
          </cell>
        </row>
        <row r="159">
          <cell r="G159">
            <v>5291</v>
          </cell>
        </row>
        <row r="160">
          <cell r="E160" t="str">
            <v>林燕凤</v>
          </cell>
        </row>
        <row r="160">
          <cell r="G160">
            <v>4896</v>
          </cell>
        </row>
        <row r="161">
          <cell r="E161" t="str">
            <v>石秋霞</v>
          </cell>
        </row>
        <row r="161">
          <cell r="G161">
            <v>4552</v>
          </cell>
        </row>
        <row r="162">
          <cell r="E162" t="str">
            <v>黄裕兰</v>
          </cell>
        </row>
        <row r="162">
          <cell r="G162">
            <v>4600</v>
          </cell>
        </row>
        <row r="163">
          <cell r="E163" t="str">
            <v>马平发</v>
          </cell>
        </row>
        <row r="163">
          <cell r="G163">
            <v>4413</v>
          </cell>
        </row>
        <row r="164">
          <cell r="E164" t="str">
            <v>苏伟</v>
          </cell>
        </row>
        <row r="164">
          <cell r="G164">
            <v>3743</v>
          </cell>
        </row>
        <row r="165">
          <cell r="E165" t="str">
            <v>周清</v>
          </cell>
        </row>
        <row r="165">
          <cell r="G165">
            <v>4685</v>
          </cell>
        </row>
        <row r="166">
          <cell r="E166" t="str">
            <v>张杰</v>
          </cell>
        </row>
        <row r="166">
          <cell r="G166">
            <v>3981</v>
          </cell>
        </row>
        <row r="167">
          <cell r="E167" t="str">
            <v>李柏业</v>
          </cell>
        </row>
        <row r="167">
          <cell r="G167">
            <v>4481</v>
          </cell>
        </row>
        <row r="168">
          <cell r="E168" t="str">
            <v>黄漫</v>
          </cell>
        </row>
        <row r="168">
          <cell r="G168">
            <v>4721</v>
          </cell>
        </row>
        <row r="169">
          <cell r="E169" t="str">
            <v>黄露妃</v>
          </cell>
        </row>
        <row r="169">
          <cell r="G169">
            <v>4937</v>
          </cell>
        </row>
        <row r="170">
          <cell r="E170" t="str">
            <v>黄清</v>
          </cell>
        </row>
        <row r="170">
          <cell r="G170">
            <v>4862</v>
          </cell>
        </row>
        <row r="171">
          <cell r="E171" t="str">
            <v>蔡石间</v>
          </cell>
        </row>
        <row r="171">
          <cell r="G171">
            <v>5004</v>
          </cell>
        </row>
        <row r="172">
          <cell r="E172" t="str">
            <v>李赞</v>
          </cell>
        </row>
        <row r="172">
          <cell r="G172">
            <v>4166</v>
          </cell>
        </row>
        <row r="173">
          <cell r="E173" t="str">
            <v>何春叶</v>
          </cell>
        </row>
        <row r="173">
          <cell r="G173">
            <v>4952</v>
          </cell>
        </row>
        <row r="174">
          <cell r="E174" t="str">
            <v>罗成德</v>
          </cell>
        </row>
        <row r="174">
          <cell r="G174">
            <v>4097</v>
          </cell>
        </row>
        <row r="175">
          <cell r="E175" t="str">
            <v>罗田保</v>
          </cell>
        </row>
        <row r="175">
          <cell r="G175">
            <v>3783</v>
          </cell>
        </row>
        <row r="176">
          <cell r="E176" t="str">
            <v>罗海戈</v>
          </cell>
        </row>
        <row r="176">
          <cell r="G176">
            <v>4452</v>
          </cell>
        </row>
        <row r="177">
          <cell r="E177" t="str">
            <v>覃妙红</v>
          </cell>
        </row>
        <row r="177">
          <cell r="G177">
            <v>5071</v>
          </cell>
        </row>
        <row r="178">
          <cell r="E178" t="str">
            <v>黄海满</v>
          </cell>
        </row>
        <row r="178">
          <cell r="G178">
            <v>5401</v>
          </cell>
        </row>
        <row r="179">
          <cell r="E179" t="str">
            <v>陈小明</v>
          </cell>
        </row>
        <row r="179">
          <cell r="G179">
            <v>10415</v>
          </cell>
        </row>
        <row r="180">
          <cell r="E180" t="str">
            <v>冉应伍</v>
          </cell>
        </row>
        <row r="180">
          <cell r="G180">
            <v>7890</v>
          </cell>
        </row>
        <row r="181">
          <cell r="E181" t="str">
            <v>邢定</v>
          </cell>
        </row>
        <row r="181">
          <cell r="G181">
            <v>8425</v>
          </cell>
        </row>
        <row r="182">
          <cell r="E182" t="str">
            <v>伍应平</v>
          </cell>
        </row>
        <row r="182">
          <cell r="G182">
            <v>9607</v>
          </cell>
        </row>
        <row r="183">
          <cell r="E183" t="str">
            <v>李留成</v>
          </cell>
        </row>
        <row r="183">
          <cell r="G183">
            <v>5815</v>
          </cell>
        </row>
        <row r="184">
          <cell r="E184" t="str">
            <v>毕强</v>
          </cell>
        </row>
        <row r="184">
          <cell r="G184">
            <v>9643</v>
          </cell>
        </row>
        <row r="185">
          <cell r="E185" t="str">
            <v>郭成发</v>
          </cell>
        </row>
        <row r="185">
          <cell r="G185">
            <v>4593</v>
          </cell>
        </row>
        <row r="186">
          <cell r="E186" t="str">
            <v>廖志伟</v>
          </cell>
        </row>
        <row r="186">
          <cell r="G186">
            <v>4643</v>
          </cell>
        </row>
        <row r="187">
          <cell r="E187" t="str">
            <v>刘宜芳</v>
          </cell>
        </row>
        <row r="187">
          <cell r="G187">
            <v>5030</v>
          </cell>
        </row>
        <row r="188">
          <cell r="E188" t="str">
            <v>韦大叶</v>
          </cell>
        </row>
        <row r="188">
          <cell r="G188">
            <v>4829</v>
          </cell>
        </row>
        <row r="189">
          <cell r="E189" t="str">
            <v>黄玲</v>
          </cell>
        </row>
        <row r="189">
          <cell r="G189">
            <v>4963</v>
          </cell>
        </row>
        <row r="190">
          <cell r="E190" t="str">
            <v>陈期娘</v>
          </cell>
        </row>
        <row r="190">
          <cell r="G190">
            <v>3659</v>
          </cell>
        </row>
        <row r="191">
          <cell r="E191" t="str">
            <v>管丁梅</v>
          </cell>
        </row>
        <row r="191">
          <cell r="G191">
            <v>4053</v>
          </cell>
        </row>
        <row r="192">
          <cell r="E192" t="str">
            <v>秦红平</v>
          </cell>
        </row>
        <row r="192">
          <cell r="G192">
            <v>2512</v>
          </cell>
        </row>
        <row r="193">
          <cell r="E193" t="str">
            <v>李干呼</v>
          </cell>
        </row>
        <row r="193">
          <cell r="G193">
            <v>4710</v>
          </cell>
        </row>
        <row r="194">
          <cell r="E194" t="str">
            <v>陈举发</v>
          </cell>
        </row>
        <row r="194">
          <cell r="G194">
            <v>4470</v>
          </cell>
        </row>
        <row r="195">
          <cell r="E195" t="str">
            <v>马贵发</v>
          </cell>
        </row>
        <row r="195">
          <cell r="G195">
            <v>4829</v>
          </cell>
        </row>
        <row r="196">
          <cell r="E196" t="str">
            <v>梁金元</v>
          </cell>
        </row>
        <row r="196">
          <cell r="G196">
            <v>4121</v>
          </cell>
        </row>
        <row r="197">
          <cell r="E197" t="str">
            <v>明显高</v>
          </cell>
        </row>
        <row r="197">
          <cell r="G197">
            <v>4328</v>
          </cell>
        </row>
        <row r="198">
          <cell r="E198" t="str">
            <v>布华忠</v>
          </cell>
        </row>
        <row r="198">
          <cell r="G198">
            <v>0</v>
          </cell>
        </row>
        <row r="199">
          <cell r="E199" t="str">
            <v>冯小龙</v>
          </cell>
        </row>
        <row r="199">
          <cell r="G199">
            <v>3348</v>
          </cell>
        </row>
        <row r="200">
          <cell r="E200" t="str">
            <v>苏斌</v>
          </cell>
        </row>
        <row r="200">
          <cell r="G200">
            <v>3696</v>
          </cell>
        </row>
        <row r="201">
          <cell r="E201" t="str">
            <v>刘环</v>
          </cell>
        </row>
        <row r="201">
          <cell r="G201">
            <v>3848</v>
          </cell>
        </row>
        <row r="202">
          <cell r="E202" t="str">
            <v>岑志华</v>
          </cell>
        </row>
        <row r="202">
          <cell r="G202">
            <v>4183</v>
          </cell>
        </row>
        <row r="203">
          <cell r="E203" t="str">
            <v>岑炳伦</v>
          </cell>
        </row>
        <row r="203">
          <cell r="G203">
            <v>4820</v>
          </cell>
        </row>
        <row r="204">
          <cell r="E204" t="str">
            <v>邓张</v>
          </cell>
        </row>
        <row r="204">
          <cell r="G204">
            <v>4858</v>
          </cell>
        </row>
        <row r="205">
          <cell r="E205" t="str">
            <v>梁广彬</v>
          </cell>
        </row>
        <row r="205">
          <cell r="G205">
            <v>4136</v>
          </cell>
        </row>
        <row r="206">
          <cell r="E206" t="str">
            <v>李海玲</v>
          </cell>
        </row>
        <row r="206">
          <cell r="G206">
            <v>4952</v>
          </cell>
        </row>
        <row r="207">
          <cell r="E207" t="str">
            <v>梁秀锋</v>
          </cell>
        </row>
        <row r="207">
          <cell r="G207">
            <v>3195</v>
          </cell>
        </row>
        <row r="208">
          <cell r="E208" t="str">
            <v>郭斗发</v>
          </cell>
        </row>
        <row r="208">
          <cell r="G208">
            <v>4737</v>
          </cell>
        </row>
        <row r="209">
          <cell r="E209" t="str">
            <v>杨宏剑</v>
          </cell>
        </row>
        <row r="209">
          <cell r="G209">
            <v>4932</v>
          </cell>
        </row>
        <row r="210">
          <cell r="E210" t="str">
            <v>杨春琳</v>
          </cell>
        </row>
        <row r="210">
          <cell r="G210">
            <v>3384</v>
          </cell>
        </row>
        <row r="211">
          <cell r="E211" t="str">
            <v>周妹</v>
          </cell>
        </row>
        <row r="211">
          <cell r="G211">
            <v>4293</v>
          </cell>
        </row>
        <row r="212">
          <cell r="E212" t="str">
            <v>谭玉娟</v>
          </cell>
        </row>
        <row r="212">
          <cell r="G212">
            <v>3486</v>
          </cell>
        </row>
        <row r="213">
          <cell r="E213" t="str">
            <v>余鸿福</v>
          </cell>
        </row>
        <row r="213">
          <cell r="G213">
            <v>4125</v>
          </cell>
        </row>
        <row r="214">
          <cell r="E214" t="str">
            <v>马周发</v>
          </cell>
        </row>
        <row r="214">
          <cell r="G214">
            <v>4457</v>
          </cell>
        </row>
        <row r="215">
          <cell r="E215" t="str">
            <v>谢能宁</v>
          </cell>
        </row>
        <row r="215">
          <cell r="G215">
            <v>4252</v>
          </cell>
        </row>
        <row r="216">
          <cell r="E216" t="str">
            <v>袁光周</v>
          </cell>
        </row>
        <row r="216">
          <cell r="G216">
            <v>4932</v>
          </cell>
        </row>
        <row r="217">
          <cell r="E217" t="str">
            <v>黄琛</v>
          </cell>
        </row>
        <row r="217">
          <cell r="G217">
            <v>3010</v>
          </cell>
        </row>
        <row r="218">
          <cell r="E218" t="str">
            <v>陆进保</v>
          </cell>
        </row>
        <row r="218">
          <cell r="G218">
            <v>3631</v>
          </cell>
        </row>
        <row r="219">
          <cell r="E219" t="str">
            <v>刘杰</v>
          </cell>
        </row>
        <row r="219">
          <cell r="G219">
            <v>5328</v>
          </cell>
        </row>
        <row r="220">
          <cell r="E220" t="str">
            <v>卢杰</v>
          </cell>
        </row>
        <row r="220">
          <cell r="G220">
            <v>1704</v>
          </cell>
        </row>
        <row r="221">
          <cell r="E221" t="str">
            <v>莫少平</v>
          </cell>
        </row>
        <row r="221">
          <cell r="G221">
            <v>833</v>
          </cell>
        </row>
        <row r="222">
          <cell r="E222" t="str">
            <v>李剑</v>
          </cell>
        </row>
        <row r="222">
          <cell r="G222">
            <v>1669</v>
          </cell>
        </row>
        <row r="223">
          <cell r="E223" t="str">
            <v>杨金华</v>
          </cell>
        </row>
        <row r="223">
          <cell r="G223">
            <v>1694</v>
          </cell>
        </row>
        <row r="224">
          <cell r="E224" t="str">
            <v>朱成功</v>
          </cell>
        </row>
        <row r="224">
          <cell r="G224">
            <v>3995</v>
          </cell>
        </row>
        <row r="225">
          <cell r="E225" t="str">
            <v>杨外</v>
          </cell>
        </row>
        <row r="225">
          <cell r="G225">
            <v>1659</v>
          </cell>
        </row>
        <row r="226">
          <cell r="E226" t="str">
            <v>王赞美</v>
          </cell>
        </row>
        <row r="226">
          <cell r="G226">
            <v>1380</v>
          </cell>
        </row>
        <row r="227">
          <cell r="E227" t="str">
            <v>高建元</v>
          </cell>
        </row>
        <row r="227">
          <cell r="G227">
            <v>4053</v>
          </cell>
        </row>
        <row r="228">
          <cell r="E228" t="str">
            <v>王南</v>
          </cell>
        </row>
        <row r="228">
          <cell r="G228">
            <v>3968</v>
          </cell>
        </row>
        <row r="229">
          <cell r="E229" t="str">
            <v>徐琴</v>
          </cell>
        </row>
        <row r="229">
          <cell r="G229">
            <v>1888</v>
          </cell>
        </row>
        <row r="230">
          <cell r="E230" t="str">
            <v>张鹏飞</v>
          </cell>
        </row>
        <row r="230">
          <cell r="G230">
            <v>4344</v>
          </cell>
        </row>
        <row r="231">
          <cell r="E231" t="str">
            <v>黄和金</v>
          </cell>
        </row>
        <row r="231">
          <cell r="G231">
            <v>2298</v>
          </cell>
        </row>
        <row r="232">
          <cell r="E232" t="str">
            <v>李克福</v>
          </cell>
        </row>
        <row r="232">
          <cell r="G232">
            <v>4237</v>
          </cell>
        </row>
        <row r="233">
          <cell r="E233" t="str">
            <v>党付林</v>
          </cell>
        </row>
        <row r="233">
          <cell r="G233">
            <v>4966</v>
          </cell>
        </row>
        <row r="234">
          <cell r="E234" t="str">
            <v>黄芳</v>
          </cell>
        </row>
        <row r="234">
          <cell r="G234">
            <v>4368</v>
          </cell>
        </row>
        <row r="235">
          <cell r="E235" t="str">
            <v>利国东</v>
          </cell>
        </row>
        <row r="235">
          <cell r="G235">
            <v>4084</v>
          </cell>
        </row>
        <row r="236">
          <cell r="E236" t="str">
            <v>林田</v>
          </cell>
        </row>
        <row r="236">
          <cell r="G236">
            <v>4273</v>
          </cell>
        </row>
        <row r="237">
          <cell r="E237" t="str">
            <v>涂华荣</v>
          </cell>
        </row>
        <row r="237">
          <cell r="G237">
            <v>4663</v>
          </cell>
        </row>
        <row r="238">
          <cell r="E238" t="str">
            <v>曾小珍</v>
          </cell>
        </row>
        <row r="238">
          <cell r="G238">
            <v>4639</v>
          </cell>
        </row>
        <row r="239">
          <cell r="E239" t="str">
            <v>庞春梅</v>
          </cell>
        </row>
        <row r="239">
          <cell r="G239">
            <v>4660</v>
          </cell>
        </row>
        <row r="240">
          <cell r="E240" t="str">
            <v>莫千軍</v>
          </cell>
        </row>
        <row r="240">
          <cell r="G240">
            <v>4382</v>
          </cell>
        </row>
        <row r="241">
          <cell r="E241" t="str">
            <v>匡萍萍</v>
          </cell>
        </row>
        <row r="241">
          <cell r="G241">
            <v>1834</v>
          </cell>
        </row>
        <row r="242">
          <cell r="E242" t="str">
            <v>徐小红</v>
          </cell>
        </row>
        <row r="242">
          <cell r="G242">
            <v>1878</v>
          </cell>
        </row>
        <row r="243">
          <cell r="E243" t="str">
            <v>黎心珍</v>
          </cell>
        </row>
        <row r="243">
          <cell r="G243">
            <v>2893</v>
          </cell>
        </row>
        <row r="244">
          <cell r="E244" t="str">
            <v>黄炳荣</v>
          </cell>
        </row>
        <row r="244">
          <cell r="G244">
            <v>2443</v>
          </cell>
        </row>
        <row r="245">
          <cell r="E245" t="str">
            <v>李再祥</v>
          </cell>
        </row>
        <row r="245">
          <cell r="G245">
            <v>2254</v>
          </cell>
        </row>
        <row r="246">
          <cell r="E246" t="str">
            <v>邓有元</v>
          </cell>
        </row>
        <row r="246">
          <cell r="G246">
            <v>2329</v>
          </cell>
        </row>
        <row r="247">
          <cell r="E247" t="str">
            <v>谢林峰</v>
          </cell>
        </row>
        <row r="247">
          <cell r="G247">
            <v>2091</v>
          </cell>
        </row>
        <row r="248">
          <cell r="E248" t="str">
            <v>白顺福</v>
          </cell>
        </row>
        <row r="248">
          <cell r="G248">
            <v>4584</v>
          </cell>
        </row>
        <row r="249">
          <cell r="E249" t="str">
            <v>贺曼青</v>
          </cell>
        </row>
        <row r="249">
          <cell r="G249">
            <v>4883</v>
          </cell>
        </row>
        <row r="250">
          <cell r="E250" t="str">
            <v>粟发军</v>
          </cell>
        </row>
        <row r="250">
          <cell r="G250">
            <v>3467</v>
          </cell>
        </row>
        <row r="251">
          <cell r="E251" t="str">
            <v>韦锦云</v>
          </cell>
        </row>
        <row r="251">
          <cell r="G251">
            <v>4467</v>
          </cell>
        </row>
        <row r="252">
          <cell r="E252" t="str">
            <v>余玉玺</v>
          </cell>
        </row>
        <row r="252">
          <cell r="G252">
            <v>3816</v>
          </cell>
        </row>
        <row r="253">
          <cell r="E253" t="str">
            <v>潘秋梅</v>
          </cell>
        </row>
        <row r="253">
          <cell r="G253">
            <v>4868</v>
          </cell>
        </row>
        <row r="254">
          <cell r="E254" t="str">
            <v>王旭丽</v>
          </cell>
        </row>
        <row r="254">
          <cell r="G254">
            <v>4621</v>
          </cell>
        </row>
        <row r="255">
          <cell r="E255" t="str">
            <v>谢丽华</v>
          </cell>
        </row>
        <row r="255">
          <cell r="G255">
            <v>4175</v>
          </cell>
        </row>
        <row r="256">
          <cell r="E256" t="str">
            <v>黄庭明</v>
          </cell>
        </row>
        <row r="256">
          <cell r="G256">
            <v>3696</v>
          </cell>
        </row>
        <row r="257">
          <cell r="E257" t="str">
            <v>陆小英</v>
          </cell>
        </row>
        <row r="257">
          <cell r="G257">
            <v>4606</v>
          </cell>
        </row>
        <row r="258">
          <cell r="E258" t="str">
            <v>雷强</v>
          </cell>
        </row>
        <row r="258">
          <cell r="G258">
            <v>4772</v>
          </cell>
        </row>
        <row r="259">
          <cell r="E259" t="str">
            <v>陈佩华</v>
          </cell>
        </row>
        <row r="259">
          <cell r="G259">
            <v>4560</v>
          </cell>
        </row>
        <row r="260">
          <cell r="E260" t="str">
            <v>谢政栋</v>
          </cell>
        </row>
        <row r="260">
          <cell r="G260">
            <v>3614</v>
          </cell>
        </row>
        <row r="261">
          <cell r="E261" t="str">
            <v>吴洪群</v>
          </cell>
        </row>
        <row r="261">
          <cell r="G261">
            <v>4045</v>
          </cell>
        </row>
        <row r="262">
          <cell r="E262" t="str">
            <v>潘亚文</v>
          </cell>
        </row>
        <row r="262">
          <cell r="G262">
            <v>4632</v>
          </cell>
        </row>
        <row r="263">
          <cell r="E263" t="str">
            <v>吴文珍</v>
          </cell>
        </row>
        <row r="263">
          <cell r="G263">
            <v>5532</v>
          </cell>
        </row>
        <row r="264">
          <cell r="E264" t="str">
            <v>黎祖英</v>
          </cell>
        </row>
        <row r="264">
          <cell r="G264">
            <v>4350</v>
          </cell>
        </row>
        <row r="265">
          <cell r="E265" t="str">
            <v>张楚澄</v>
          </cell>
        </row>
        <row r="265">
          <cell r="G265">
            <v>4516</v>
          </cell>
        </row>
        <row r="266">
          <cell r="E266" t="str">
            <v>叶春梅</v>
          </cell>
        </row>
        <row r="266">
          <cell r="G266">
            <v>4823</v>
          </cell>
        </row>
        <row r="267">
          <cell r="E267" t="str">
            <v>梁晓</v>
          </cell>
        </row>
        <row r="267">
          <cell r="G267">
            <v>4534</v>
          </cell>
        </row>
        <row r="268">
          <cell r="E268" t="str">
            <v>张东梅</v>
          </cell>
        </row>
        <row r="268">
          <cell r="G268">
            <v>4783</v>
          </cell>
        </row>
        <row r="269">
          <cell r="E269" t="str">
            <v>罗方武</v>
          </cell>
        </row>
        <row r="269">
          <cell r="G269">
            <v>4873</v>
          </cell>
        </row>
        <row r="270">
          <cell r="E270" t="str">
            <v>杜明友</v>
          </cell>
        </row>
        <row r="270">
          <cell r="G270">
            <v>4851</v>
          </cell>
        </row>
        <row r="271">
          <cell r="E271" t="str">
            <v>邓德兵</v>
          </cell>
        </row>
        <row r="271">
          <cell r="G271">
            <v>2549</v>
          </cell>
        </row>
        <row r="272">
          <cell r="E272" t="str">
            <v>雷登华</v>
          </cell>
        </row>
        <row r="272">
          <cell r="G272">
            <v>3038</v>
          </cell>
        </row>
        <row r="273">
          <cell r="E273" t="str">
            <v>李明志</v>
          </cell>
        </row>
        <row r="273">
          <cell r="G273">
            <v>3045</v>
          </cell>
        </row>
        <row r="274">
          <cell r="E274" t="str">
            <v>杨清强</v>
          </cell>
        </row>
        <row r="274">
          <cell r="G274">
            <v>2935</v>
          </cell>
        </row>
        <row r="275">
          <cell r="E275" t="str">
            <v>李日增</v>
          </cell>
        </row>
        <row r="275">
          <cell r="G275">
            <v>2286</v>
          </cell>
        </row>
        <row r="276">
          <cell r="E276" t="str">
            <v>肖遥</v>
          </cell>
        </row>
        <row r="276">
          <cell r="G276">
            <v>7276</v>
          </cell>
        </row>
        <row r="277">
          <cell r="E277" t="str">
            <v>熊珍文</v>
          </cell>
        </row>
        <row r="277">
          <cell r="G277">
            <v>2991</v>
          </cell>
        </row>
        <row r="278">
          <cell r="E278" t="str">
            <v>袁振浪</v>
          </cell>
        </row>
        <row r="278">
          <cell r="G278">
            <v>3001</v>
          </cell>
        </row>
        <row r="279">
          <cell r="E279" t="str">
            <v>覃光平</v>
          </cell>
        </row>
        <row r="279">
          <cell r="G279">
            <v>3690</v>
          </cell>
        </row>
        <row r="280">
          <cell r="E280" t="str">
            <v>刘洋</v>
          </cell>
        </row>
        <row r="280">
          <cell r="G280">
            <v>4924</v>
          </cell>
        </row>
        <row r="281">
          <cell r="E281" t="str">
            <v>黄开发</v>
          </cell>
        </row>
        <row r="281">
          <cell r="G281">
            <v>454</v>
          </cell>
        </row>
        <row r="282">
          <cell r="E282" t="str">
            <v>丁富元</v>
          </cell>
        </row>
        <row r="282">
          <cell r="G282">
            <v>314</v>
          </cell>
        </row>
        <row r="283">
          <cell r="E283" t="str">
            <v>龙小芳</v>
          </cell>
        </row>
        <row r="283">
          <cell r="G283">
            <v>4490</v>
          </cell>
        </row>
        <row r="284">
          <cell r="E284" t="str">
            <v>陈兰超</v>
          </cell>
        </row>
        <row r="284">
          <cell r="G284">
            <v>2844</v>
          </cell>
        </row>
        <row r="285">
          <cell r="E285" t="str">
            <v>唐辉师</v>
          </cell>
        </row>
        <row r="285">
          <cell r="G285">
            <v>4631</v>
          </cell>
        </row>
        <row r="286">
          <cell r="E286" t="str">
            <v>颜平佳</v>
          </cell>
        </row>
        <row r="286">
          <cell r="G286">
            <v>0</v>
          </cell>
        </row>
        <row r="287">
          <cell r="E287" t="str">
            <v>魏顺贵</v>
          </cell>
        </row>
        <row r="287">
          <cell r="G287">
            <v>0</v>
          </cell>
        </row>
        <row r="288">
          <cell r="E288" t="str">
            <v>袁志国</v>
          </cell>
        </row>
        <row r="288">
          <cell r="G288">
            <v>0</v>
          </cell>
        </row>
        <row r="289">
          <cell r="E289" t="str">
            <v>袁望</v>
          </cell>
        </row>
        <row r="289">
          <cell r="G289">
            <v>0</v>
          </cell>
        </row>
        <row r="290">
          <cell r="E290" t="str">
            <v>刘文</v>
          </cell>
        </row>
        <row r="290">
          <cell r="G290">
            <v>0</v>
          </cell>
        </row>
        <row r="291">
          <cell r="E291" t="str">
            <v>叶培进</v>
          </cell>
        </row>
        <row r="291">
          <cell r="G291">
            <v>0</v>
          </cell>
        </row>
        <row r="292">
          <cell r="E292" t="str">
            <v>袁中良</v>
          </cell>
        </row>
        <row r="292">
          <cell r="G292">
            <v>0</v>
          </cell>
        </row>
        <row r="293">
          <cell r="E293" t="str">
            <v>何华珍</v>
          </cell>
        </row>
        <row r="293">
          <cell r="G293">
            <v>0</v>
          </cell>
        </row>
        <row r="294">
          <cell r="E294" t="str">
            <v>陶锦林</v>
          </cell>
        </row>
        <row r="294">
          <cell r="G2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直工（银行代发）"/>
      <sheetName val="加班日薪"/>
      <sheetName val="工资条"/>
      <sheetName val="Sheet1"/>
      <sheetName val="没有银行卡"/>
      <sheetName val="直工全员"/>
      <sheetName val="抛光计件人员做满一年"/>
      <sheetName val="水电"/>
      <sheetName val="2019-6原始表"/>
    </sheetNames>
    <sheetDataSet>
      <sheetData sheetId="0">
        <row r="2">
          <cell r="M2" t="str">
            <v>   东莞市纳百川电子科技有限公司</v>
          </cell>
        </row>
        <row r="3">
          <cell r="M3" t="str">
            <v>   2019年9月工资</v>
          </cell>
        </row>
        <row r="4">
          <cell r="D4" t="str">
            <v>姓名</v>
          </cell>
          <cell r="E4" t="str">
            <v>性别</v>
          </cell>
          <cell r="F4" t="str">
            <v>身份证号码</v>
          </cell>
          <cell r="G4" t="str">
            <v>工职类别</v>
          </cell>
          <cell r="H4" t="str">
            <v>部门</v>
          </cell>
          <cell r="I4" t="str">
            <v>现任职称</v>
          </cell>
          <cell r="J4" t="str">
            <v>进厂日期</v>
          </cell>
          <cell r="K4" t="str">
            <v>离职日期</v>
          </cell>
          <cell r="L4" t="str">
            <v>等级</v>
          </cell>
          <cell r="M4" t="str">
            <v>全勤天数</v>
          </cell>
          <cell r="N4" t="str">
            <v>出勤天数</v>
          </cell>
          <cell r="O4" t="str">
            <v>平时加班小时</v>
          </cell>
          <cell r="P4" t="str">
            <v>假日加班小时</v>
          </cell>
          <cell r="Q4" t="str">
            <v>法定假加班小时</v>
          </cell>
          <cell r="R4" t="str">
            <v>固定加班小时</v>
          </cell>
          <cell r="S4" t="str">
            <v>薪资总额</v>
          </cell>
          <cell r="T4" t="str">
            <v>本薪</v>
          </cell>
          <cell r="U4" t="str">
            <v>本薪工资</v>
          </cell>
          <cell r="V4" t="str">
            <v>职务津贴</v>
          </cell>
          <cell r="W4" t="str">
            <v>职务实发</v>
          </cell>
          <cell r="X4" t="str">
            <v>绩效奖金</v>
          </cell>
          <cell r="Y4" t="str">
            <v>实发绩效</v>
          </cell>
          <cell r="Z4" t="str">
            <v>平时加班率</v>
          </cell>
          <cell r="AA4" t="str">
            <v>平时加班费</v>
          </cell>
          <cell r="AB4" t="str">
            <v>假日加班率</v>
          </cell>
          <cell r="AC4" t="str">
            <v>假日加班费</v>
          </cell>
          <cell r="AD4" t="str">
            <v>法定假加班费</v>
          </cell>
          <cell r="AE4" t="str">
            <v>固定加班费</v>
          </cell>
          <cell r="AF4" t="str">
            <v>计件工资</v>
          </cell>
          <cell r="AG4" t="str">
            <v>全勤津贴</v>
          </cell>
          <cell r="AH4" t="str">
            <v>工龄奖</v>
          </cell>
          <cell r="AI4" t="str">
            <v>补助合计</v>
          </cell>
          <cell r="AJ4" t="str">
            <v>年终奖</v>
          </cell>
          <cell r="AK4" t="str">
            <v>应发薪资</v>
          </cell>
          <cell r="AL4" t="str">
            <v>代扣社保</v>
          </cell>
          <cell r="AM4" t="str">
            <v>住房公积金</v>
          </cell>
          <cell r="AN4" t="str">
            <v>上月累计收入额</v>
          </cell>
          <cell r="AO4" t="str">
            <v>上月累计减除费用</v>
          </cell>
          <cell r="AP4" t="str">
            <v>上月专项累计减除费用</v>
          </cell>
          <cell r="AQ4" t="str">
            <v>子女教育</v>
          </cell>
          <cell r="AR4" t="str">
            <v>赡养老人</v>
          </cell>
          <cell r="AS4" t="str">
            <v>住房贷款</v>
          </cell>
          <cell r="AT4" t="str">
            <v>租金</v>
          </cell>
          <cell r="AU4" t="str">
            <v>本年专项扣除累计</v>
          </cell>
          <cell r="AV4" t="str">
            <v>本年累计收入额</v>
          </cell>
          <cell r="AW4" t="str">
            <v>税前扣除总额</v>
          </cell>
          <cell r="AX4" t="str">
            <v>应纳税额</v>
          </cell>
          <cell r="AY4" t="str">
            <v>本年已扣税金</v>
          </cell>
          <cell r="AZ4" t="str">
            <v>扣个税</v>
          </cell>
          <cell r="BA4" t="str">
            <v>电费</v>
          </cell>
          <cell r="BB4" t="str">
            <v>奖罚</v>
          </cell>
          <cell r="BC4" t="str">
            <v>补上月</v>
          </cell>
          <cell r="BD4" t="str">
            <v>扣款合计</v>
          </cell>
          <cell r="BE4" t="str">
            <v>实发工资</v>
          </cell>
          <cell r="BF4" t="str">
            <v>银行代发</v>
          </cell>
          <cell r="BG4" t="str">
            <v>现金发放</v>
          </cell>
          <cell r="BH4" t="str">
            <v>员工签名</v>
          </cell>
          <cell r="BI4" t="str">
            <v>卡号</v>
          </cell>
        </row>
        <row r="4">
          <cell r="BK4" t="str">
            <v>1-3月税金</v>
          </cell>
          <cell r="BL4" t="str">
            <v>4月税金</v>
          </cell>
          <cell r="BM4" t="str">
            <v>5月税金</v>
          </cell>
          <cell r="BN4" t="str">
            <v>6月税金</v>
          </cell>
          <cell r="BO4" t="str">
            <v>7月税金</v>
          </cell>
          <cell r="BP4" t="str">
            <v>8月税金</v>
          </cell>
          <cell r="BQ4" t="str">
            <v>9月税金</v>
          </cell>
          <cell r="BR4" t="str">
            <v>10月税金</v>
          </cell>
          <cell r="BS4" t="str">
            <v>11月税金</v>
          </cell>
          <cell r="BT4" t="str">
            <v>12月税金</v>
          </cell>
          <cell r="BU4" t="str">
            <v>已扣税金合计</v>
          </cell>
        </row>
        <row r="5">
          <cell r="D5" t="str">
            <v>唐庆峰</v>
          </cell>
          <cell r="E5" t="str">
            <v>男</v>
          </cell>
          <cell r="F5" t="str">
            <v>422432197510163550</v>
          </cell>
          <cell r="G5" t="str">
            <v>直工</v>
          </cell>
          <cell r="H5" t="str">
            <v>一楼</v>
          </cell>
          <cell r="I5" t="str">
            <v>资深技术员</v>
          </cell>
          <cell r="J5">
            <v>40527</v>
          </cell>
        </row>
        <row r="5">
          <cell r="M5">
            <v>21</v>
          </cell>
          <cell r="N5">
            <v>21</v>
          </cell>
          <cell r="O5">
            <v>54.5</v>
          </cell>
          <cell r="P5">
            <v>87</v>
          </cell>
        </row>
        <row r="5">
          <cell r="S5">
            <v>2876</v>
          </cell>
          <cell r="T5">
            <v>1720</v>
          </cell>
          <cell r="U5">
            <v>1720</v>
          </cell>
          <cell r="V5">
            <v>1076</v>
          </cell>
          <cell r="W5">
            <v>1076</v>
          </cell>
        </row>
        <row r="5">
          <cell r="Y5">
            <v>0</v>
          </cell>
          <cell r="Z5">
            <v>14.83</v>
          </cell>
          <cell r="AA5">
            <v>808</v>
          </cell>
          <cell r="AB5">
            <v>19.77</v>
          </cell>
          <cell r="AC5">
            <v>1720</v>
          </cell>
        </row>
        <row r="5">
          <cell r="AG5">
            <v>80</v>
          </cell>
          <cell r="AH5">
            <v>250</v>
          </cell>
          <cell r="AI5">
            <v>0</v>
          </cell>
        </row>
        <row r="5">
          <cell r="AK5">
            <v>5654</v>
          </cell>
          <cell r="AL5">
            <v>0</v>
          </cell>
        </row>
        <row r="5">
          <cell r="AN5">
            <v>48363</v>
          </cell>
          <cell r="AO5">
            <v>45000</v>
          </cell>
          <cell r="AP5">
            <v>0</v>
          </cell>
          <cell r="AQ5">
            <v>0</v>
          </cell>
          <cell r="AR5">
            <v>0</v>
          </cell>
        </row>
        <row r="5">
          <cell r="AU5">
            <v>0</v>
          </cell>
          <cell r="AV5">
            <v>54017</v>
          </cell>
          <cell r="AW5">
            <v>50000</v>
          </cell>
          <cell r="AX5">
            <v>4017</v>
          </cell>
          <cell r="AY5">
            <v>100.89</v>
          </cell>
          <cell r="AZ5">
            <v>-19.62</v>
          </cell>
          <cell r="BA5">
            <v>0</v>
          </cell>
          <cell r="BB5">
            <v>0</v>
          </cell>
        </row>
        <row r="5">
          <cell r="BD5">
            <v>-20</v>
          </cell>
          <cell r="BE5">
            <v>5634</v>
          </cell>
          <cell r="BF5">
            <v>5634</v>
          </cell>
          <cell r="BG5">
            <v>0</v>
          </cell>
        </row>
        <row r="5">
          <cell r="BI5" t="str">
            <v>6214391880018526098</v>
          </cell>
        </row>
        <row r="5">
          <cell r="BK5">
            <v>37.02</v>
          </cell>
          <cell r="BL5">
            <v>25.17</v>
          </cell>
          <cell r="BM5">
            <v>72.9</v>
          </cell>
          <cell r="BN5">
            <v>16.74</v>
          </cell>
          <cell r="BO5">
            <v>-47.22</v>
          </cell>
          <cell r="BP5">
            <v>-3.72</v>
          </cell>
        </row>
        <row r="5">
          <cell r="BU5">
            <v>100.89</v>
          </cell>
        </row>
        <row r="6">
          <cell r="D6" t="str">
            <v>柳盛炭</v>
          </cell>
          <cell r="E6" t="str">
            <v>男</v>
          </cell>
          <cell r="F6" t="str">
            <v>452123196805040417</v>
          </cell>
          <cell r="G6" t="str">
            <v>直工</v>
          </cell>
          <cell r="H6" t="str">
            <v>一楼</v>
          </cell>
          <cell r="I6" t="str">
            <v>技术员</v>
          </cell>
          <cell r="J6">
            <v>42296</v>
          </cell>
        </row>
        <row r="6">
          <cell r="M6">
            <v>21</v>
          </cell>
          <cell r="N6">
            <v>21</v>
          </cell>
          <cell r="O6">
            <v>48.5</v>
          </cell>
          <cell r="P6">
            <v>78</v>
          </cell>
        </row>
        <row r="6">
          <cell r="S6">
            <v>2621</v>
          </cell>
          <cell r="T6">
            <v>1720</v>
          </cell>
          <cell r="U6">
            <v>1720</v>
          </cell>
          <cell r="V6">
            <v>601</v>
          </cell>
          <cell r="W6">
            <v>601</v>
          </cell>
          <cell r="X6">
            <v>220</v>
          </cell>
          <cell r="Y6">
            <v>220</v>
          </cell>
          <cell r="Z6">
            <v>14.83</v>
          </cell>
          <cell r="AA6">
            <v>719</v>
          </cell>
          <cell r="AB6">
            <v>19.77</v>
          </cell>
          <cell r="AC6">
            <v>1542</v>
          </cell>
        </row>
        <row r="6">
          <cell r="AG6">
            <v>80</v>
          </cell>
          <cell r="AH6">
            <v>150</v>
          </cell>
          <cell r="AI6">
            <v>0</v>
          </cell>
        </row>
        <row r="6">
          <cell r="AK6">
            <v>5032</v>
          </cell>
          <cell r="AL6">
            <v>0</v>
          </cell>
        </row>
        <row r="6">
          <cell r="AN6">
            <v>39847</v>
          </cell>
          <cell r="AO6">
            <v>45000</v>
          </cell>
          <cell r="AP6">
            <v>0</v>
          </cell>
          <cell r="AQ6">
            <v>0</v>
          </cell>
          <cell r="AR6">
            <v>0</v>
          </cell>
        </row>
        <row r="6">
          <cell r="AU6">
            <v>0</v>
          </cell>
          <cell r="AV6">
            <v>45369</v>
          </cell>
          <cell r="AW6">
            <v>50000</v>
          </cell>
          <cell r="AX6">
            <v>-4631</v>
          </cell>
          <cell r="AY6">
            <v>0</v>
          </cell>
          <cell r="AZ6">
            <v>0</v>
          </cell>
          <cell r="BA6">
            <v>0</v>
          </cell>
          <cell r="BB6">
            <v>490</v>
          </cell>
        </row>
        <row r="6">
          <cell r="BD6">
            <v>490</v>
          </cell>
          <cell r="BE6">
            <v>5522</v>
          </cell>
          <cell r="BF6">
            <v>5522</v>
          </cell>
          <cell r="BG6">
            <v>0</v>
          </cell>
        </row>
        <row r="6">
          <cell r="BI6" t="str">
            <v>6214391880018526114</v>
          </cell>
        </row>
        <row r="6">
          <cell r="BK6">
            <v>23.4</v>
          </cell>
          <cell r="BL6">
            <v>8.46</v>
          </cell>
          <cell r="BM6">
            <v>57.3</v>
          </cell>
          <cell r="BN6">
            <v>0</v>
          </cell>
          <cell r="BO6">
            <v>-89.16</v>
          </cell>
          <cell r="BP6">
            <v>0</v>
          </cell>
        </row>
        <row r="6">
          <cell r="BU6">
            <v>0</v>
          </cell>
        </row>
        <row r="7">
          <cell r="D7" t="str">
            <v>韦银海</v>
          </cell>
          <cell r="E7" t="str">
            <v>女</v>
          </cell>
          <cell r="F7" t="str">
            <v>452723197501153225</v>
          </cell>
          <cell r="G7" t="str">
            <v>直工</v>
          </cell>
          <cell r="H7" t="str">
            <v>一楼</v>
          </cell>
          <cell r="I7" t="str">
            <v>冲压员</v>
          </cell>
          <cell r="J7">
            <v>42779</v>
          </cell>
        </row>
        <row r="7">
          <cell r="M7">
            <v>21</v>
          </cell>
          <cell r="N7">
            <v>21</v>
          </cell>
          <cell r="O7">
            <v>54</v>
          </cell>
          <cell r="P7">
            <v>80</v>
          </cell>
        </row>
        <row r="7">
          <cell r="S7">
            <v>2300</v>
          </cell>
          <cell r="T7">
            <v>1720</v>
          </cell>
          <cell r="U7">
            <v>1720</v>
          </cell>
          <cell r="V7">
            <v>500</v>
          </cell>
          <cell r="W7">
            <v>500</v>
          </cell>
        </row>
        <row r="7">
          <cell r="Z7">
            <v>14.83</v>
          </cell>
          <cell r="AA7">
            <v>801</v>
          </cell>
          <cell r="AB7">
            <v>19.77</v>
          </cell>
          <cell r="AC7">
            <v>1582</v>
          </cell>
        </row>
        <row r="7">
          <cell r="AG7">
            <v>80</v>
          </cell>
          <cell r="AH7">
            <v>100</v>
          </cell>
          <cell r="AI7">
            <v>0</v>
          </cell>
        </row>
        <row r="7">
          <cell r="AK7">
            <v>4783</v>
          </cell>
          <cell r="AL7">
            <v>0</v>
          </cell>
        </row>
        <row r="7">
          <cell r="AN7">
            <v>33619</v>
          </cell>
          <cell r="AO7">
            <v>45000</v>
          </cell>
          <cell r="AP7">
            <v>0</v>
          </cell>
          <cell r="AQ7">
            <v>0</v>
          </cell>
          <cell r="AR7">
            <v>0</v>
          </cell>
        </row>
        <row r="7">
          <cell r="AU7">
            <v>0</v>
          </cell>
          <cell r="AV7">
            <v>38402</v>
          </cell>
          <cell r="AW7">
            <v>50000</v>
          </cell>
          <cell r="AX7">
            <v>-11598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7">
          <cell r="BD7">
            <v>0</v>
          </cell>
          <cell r="BE7">
            <v>4783</v>
          </cell>
          <cell r="BF7">
            <v>4783</v>
          </cell>
          <cell r="BG7">
            <v>0</v>
          </cell>
        </row>
        <row r="7">
          <cell r="BI7" t="str">
            <v>6214391880018591928</v>
          </cell>
        </row>
        <row r="7">
          <cell r="BK7">
            <v>31.62</v>
          </cell>
          <cell r="BL7">
            <v>0</v>
          </cell>
          <cell r="BM7">
            <v>4.98</v>
          </cell>
          <cell r="BN7">
            <v>0</v>
          </cell>
          <cell r="BO7">
            <v>-36.6</v>
          </cell>
          <cell r="BP7">
            <v>0</v>
          </cell>
        </row>
        <row r="7">
          <cell r="BU7">
            <v>0</v>
          </cell>
        </row>
        <row r="8">
          <cell r="D8" t="str">
            <v>覃小英</v>
          </cell>
          <cell r="E8" t="str">
            <v>男</v>
          </cell>
          <cell r="F8" t="str">
            <v>452702198608213702</v>
          </cell>
          <cell r="G8" t="str">
            <v>直工</v>
          </cell>
          <cell r="H8" t="str">
            <v>一楼</v>
          </cell>
          <cell r="I8" t="str">
            <v>冲压员</v>
          </cell>
          <cell r="J8">
            <v>42935</v>
          </cell>
        </row>
        <row r="8">
          <cell r="M8">
            <v>21</v>
          </cell>
          <cell r="N8">
            <v>19</v>
          </cell>
          <cell r="O8">
            <v>46</v>
          </cell>
          <cell r="P8">
            <v>72</v>
          </cell>
        </row>
        <row r="8">
          <cell r="S8">
            <v>2200</v>
          </cell>
          <cell r="T8">
            <v>1720</v>
          </cell>
          <cell r="U8">
            <v>1556</v>
          </cell>
          <cell r="V8">
            <v>400</v>
          </cell>
          <cell r="W8">
            <v>362</v>
          </cell>
        </row>
        <row r="8">
          <cell r="Z8">
            <v>14.83</v>
          </cell>
          <cell r="AA8">
            <v>682</v>
          </cell>
          <cell r="AB8">
            <v>19.77</v>
          </cell>
          <cell r="AC8">
            <v>1423</v>
          </cell>
        </row>
        <row r="8">
          <cell r="AH8">
            <v>90</v>
          </cell>
          <cell r="AI8">
            <v>0</v>
          </cell>
        </row>
        <row r="8">
          <cell r="AK8">
            <v>4113</v>
          </cell>
          <cell r="AL8">
            <v>0</v>
          </cell>
        </row>
        <row r="8">
          <cell r="AN8">
            <v>29039</v>
          </cell>
          <cell r="AO8">
            <v>45000</v>
          </cell>
          <cell r="AP8">
            <v>0</v>
          </cell>
          <cell r="AQ8">
            <v>0</v>
          </cell>
          <cell r="AR8">
            <v>0</v>
          </cell>
        </row>
        <row r="8">
          <cell r="AU8">
            <v>0</v>
          </cell>
          <cell r="AV8">
            <v>33152</v>
          </cell>
          <cell r="AW8">
            <v>50000</v>
          </cell>
          <cell r="AX8">
            <v>-16848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</row>
        <row r="8">
          <cell r="BD8">
            <v>0</v>
          </cell>
          <cell r="BE8">
            <v>4113</v>
          </cell>
          <cell r="BF8">
            <v>4113</v>
          </cell>
          <cell r="BG8">
            <v>0</v>
          </cell>
        </row>
        <row r="8">
          <cell r="BI8" t="str">
            <v>6214391880019418055</v>
          </cell>
        </row>
        <row r="8">
          <cell r="BK8">
            <v>7.89</v>
          </cell>
          <cell r="BL8">
            <v>0</v>
          </cell>
          <cell r="BM8">
            <v>0</v>
          </cell>
          <cell r="BN8">
            <v>0</v>
          </cell>
          <cell r="BO8">
            <v>-7.89</v>
          </cell>
          <cell r="BP8">
            <v>0</v>
          </cell>
        </row>
        <row r="8">
          <cell r="BU8">
            <v>0</v>
          </cell>
        </row>
        <row r="9">
          <cell r="D9" t="str">
            <v>葛庆文</v>
          </cell>
          <cell r="E9" t="str">
            <v>男</v>
          </cell>
          <cell r="F9" t="str">
            <v>440981197905025431</v>
          </cell>
          <cell r="G9" t="str">
            <v>直工</v>
          </cell>
          <cell r="H9" t="str">
            <v>一楼</v>
          </cell>
          <cell r="I9" t="str">
            <v>冲压员</v>
          </cell>
          <cell r="J9">
            <v>42975</v>
          </cell>
        </row>
        <row r="9">
          <cell r="M9">
            <v>21</v>
          </cell>
          <cell r="N9">
            <v>20.9</v>
          </cell>
          <cell r="O9">
            <v>56</v>
          </cell>
          <cell r="P9">
            <v>91</v>
          </cell>
        </row>
        <row r="9">
          <cell r="S9">
            <v>2200</v>
          </cell>
          <cell r="T9">
            <v>1720</v>
          </cell>
          <cell r="U9">
            <v>1712</v>
          </cell>
          <cell r="V9">
            <v>400</v>
          </cell>
          <cell r="W9">
            <v>398</v>
          </cell>
        </row>
        <row r="9">
          <cell r="Z9">
            <v>14.83</v>
          </cell>
          <cell r="AA9">
            <v>830</v>
          </cell>
          <cell r="AB9">
            <v>19.77</v>
          </cell>
          <cell r="AC9">
            <v>1799</v>
          </cell>
        </row>
        <row r="9">
          <cell r="AG9">
            <v>80</v>
          </cell>
          <cell r="AH9">
            <v>100</v>
          </cell>
          <cell r="AI9">
            <v>0</v>
          </cell>
        </row>
        <row r="9">
          <cell r="AK9">
            <v>4919</v>
          </cell>
          <cell r="AL9">
            <v>-301</v>
          </cell>
        </row>
        <row r="9">
          <cell r="AN9">
            <v>38216</v>
          </cell>
          <cell r="AO9">
            <v>45000</v>
          </cell>
          <cell r="AP9">
            <v>1980.4</v>
          </cell>
          <cell r="AQ9">
            <v>0</v>
          </cell>
          <cell r="AR9">
            <v>0</v>
          </cell>
        </row>
        <row r="9">
          <cell r="AU9">
            <v>2281.4</v>
          </cell>
          <cell r="AV9">
            <v>43135</v>
          </cell>
          <cell r="AW9">
            <v>52281.4</v>
          </cell>
          <cell r="AX9">
            <v>-9146.4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</row>
        <row r="9">
          <cell r="BD9">
            <v>-301</v>
          </cell>
          <cell r="BE9">
            <v>4618</v>
          </cell>
          <cell r="BF9">
            <v>4618</v>
          </cell>
          <cell r="BG9">
            <v>0</v>
          </cell>
        </row>
        <row r="9">
          <cell r="BI9" t="str">
            <v>6214391880020218841</v>
          </cell>
        </row>
        <row r="9">
          <cell r="BK9">
            <v>3.96</v>
          </cell>
          <cell r="BL9">
            <v>0</v>
          </cell>
          <cell r="BM9">
            <v>0</v>
          </cell>
          <cell r="BN9">
            <v>0</v>
          </cell>
          <cell r="BO9">
            <v>-3.96</v>
          </cell>
          <cell r="BP9">
            <v>0</v>
          </cell>
        </row>
        <row r="9">
          <cell r="BU9">
            <v>0</v>
          </cell>
        </row>
        <row r="10">
          <cell r="D10" t="str">
            <v>林树</v>
          </cell>
          <cell r="E10" t="str">
            <v>男</v>
          </cell>
          <cell r="F10" t="str">
            <v>450921199410143318</v>
          </cell>
          <cell r="G10" t="str">
            <v>直工</v>
          </cell>
          <cell r="H10" t="str">
            <v>一楼</v>
          </cell>
          <cell r="I10" t="str">
            <v>冲压员</v>
          </cell>
          <cell r="J10">
            <v>43234</v>
          </cell>
        </row>
        <row r="10">
          <cell r="M10">
            <v>21</v>
          </cell>
          <cell r="N10">
            <v>20.5</v>
          </cell>
          <cell r="O10">
            <v>64.5</v>
          </cell>
          <cell r="P10">
            <v>93</v>
          </cell>
        </row>
        <row r="10">
          <cell r="S10">
            <v>2450</v>
          </cell>
          <cell r="T10">
            <v>1720</v>
          </cell>
          <cell r="U10">
            <v>1679</v>
          </cell>
          <cell r="V10">
            <v>650</v>
          </cell>
          <cell r="W10">
            <v>635</v>
          </cell>
        </row>
        <row r="10">
          <cell r="Z10">
            <v>14.83</v>
          </cell>
          <cell r="AA10">
            <v>957</v>
          </cell>
          <cell r="AB10">
            <v>19.77</v>
          </cell>
          <cell r="AC10">
            <v>1839</v>
          </cell>
        </row>
        <row r="10">
          <cell r="AG10">
            <v>40</v>
          </cell>
          <cell r="AH10">
            <v>49</v>
          </cell>
          <cell r="AI10">
            <v>200</v>
          </cell>
        </row>
        <row r="10">
          <cell r="AK10">
            <v>5399</v>
          </cell>
          <cell r="AL10">
            <v>0</v>
          </cell>
        </row>
        <row r="10">
          <cell r="AN10">
            <v>38906</v>
          </cell>
          <cell r="AO10">
            <v>45000</v>
          </cell>
          <cell r="AP10">
            <v>0</v>
          </cell>
          <cell r="AQ10">
            <v>0</v>
          </cell>
          <cell r="AR10">
            <v>0</v>
          </cell>
        </row>
        <row r="10">
          <cell r="AU10">
            <v>0</v>
          </cell>
          <cell r="AV10">
            <v>44305</v>
          </cell>
          <cell r="AW10">
            <v>50000</v>
          </cell>
          <cell r="AX10">
            <v>-5695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</row>
        <row r="10">
          <cell r="BD10">
            <v>0</v>
          </cell>
          <cell r="BE10">
            <v>5399</v>
          </cell>
          <cell r="BF10">
            <v>5399</v>
          </cell>
          <cell r="BG10">
            <v>0</v>
          </cell>
        </row>
        <row r="10">
          <cell r="BI10" t="str">
            <v>6214391880026642341</v>
          </cell>
        </row>
        <row r="10">
          <cell r="BK10">
            <v>7.89</v>
          </cell>
          <cell r="BL10">
            <v>0</v>
          </cell>
          <cell r="BM10">
            <v>0</v>
          </cell>
          <cell r="BN10">
            <v>0</v>
          </cell>
          <cell r="BO10">
            <v>-7.89</v>
          </cell>
          <cell r="BP10">
            <v>0</v>
          </cell>
        </row>
        <row r="10">
          <cell r="BU10">
            <v>0</v>
          </cell>
        </row>
        <row r="11">
          <cell r="D11" t="str">
            <v>伍顺华</v>
          </cell>
          <cell r="E11" t="str">
            <v>男</v>
          </cell>
          <cell r="F11" t="str">
            <v>432627197706072273</v>
          </cell>
          <cell r="G11" t="str">
            <v>直工</v>
          </cell>
          <cell r="H11" t="str">
            <v>一楼</v>
          </cell>
          <cell r="I11" t="str">
            <v>冲压员</v>
          </cell>
          <cell r="J11">
            <v>43236</v>
          </cell>
        </row>
        <row r="11">
          <cell r="M11">
            <v>21</v>
          </cell>
          <cell r="N11">
            <v>21</v>
          </cell>
          <cell r="O11">
            <v>79</v>
          </cell>
          <cell r="P11">
            <v>99.5</v>
          </cell>
        </row>
        <row r="11">
          <cell r="S11">
            <v>2150</v>
          </cell>
          <cell r="T11">
            <v>1720</v>
          </cell>
          <cell r="U11">
            <v>1720</v>
          </cell>
          <cell r="V11">
            <v>350</v>
          </cell>
          <cell r="W11">
            <v>350</v>
          </cell>
        </row>
        <row r="11">
          <cell r="Z11">
            <v>14.83</v>
          </cell>
          <cell r="AA11">
            <v>1172</v>
          </cell>
          <cell r="AB11">
            <v>19.77</v>
          </cell>
          <cell r="AC11">
            <v>1967</v>
          </cell>
        </row>
        <row r="11">
          <cell r="AG11">
            <v>80</v>
          </cell>
          <cell r="AH11">
            <v>50</v>
          </cell>
          <cell r="AI11">
            <v>200</v>
          </cell>
        </row>
        <row r="11">
          <cell r="AK11">
            <v>5539</v>
          </cell>
          <cell r="AL11">
            <v>0</v>
          </cell>
        </row>
        <row r="11">
          <cell r="AN11">
            <v>40431</v>
          </cell>
          <cell r="AO11">
            <v>45000</v>
          </cell>
          <cell r="AP11">
            <v>0</v>
          </cell>
          <cell r="AQ11">
            <v>0</v>
          </cell>
          <cell r="AR11">
            <v>0</v>
          </cell>
        </row>
        <row r="11">
          <cell r="AU11">
            <v>0</v>
          </cell>
          <cell r="AV11">
            <v>45970</v>
          </cell>
          <cell r="AW11">
            <v>50000</v>
          </cell>
          <cell r="AX11">
            <v>-4030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</row>
        <row r="11">
          <cell r="BD11">
            <v>0</v>
          </cell>
          <cell r="BE11">
            <v>5539</v>
          </cell>
          <cell r="BF11">
            <v>5539</v>
          </cell>
          <cell r="BG11">
            <v>0</v>
          </cell>
        </row>
        <row r="11">
          <cell r="BI11" t="str">
            <v>6214391880026642697</v>
          </cell>
        </row>
        <row r="11">
          <cell r="BK11">
            <v>16.2</v>
          </cell>
          <cell r="BL11">
            <v>0</v>
          </cell>
          <cell r="BM11">
            <v>0</v>
          </cell>
          <cell r="BN11">
            <v>0</v>
          </cell>
          <cell r="BO11">
            <v>-16.2</v>
          </cell>
          <cell r="BP11">
            <v>0</v>
          </cell>
        </row>
        <row r="11">
          <cell r="BU11">
            <v>0</v>
          </cell>
        </row>
        <row r="12">
          <cell r="D12" t="str">
            <v>唐兴祥</v>
          </cell>
          <cell r="E12" t="str">
            <v>男</v>
          </cell>
          <cell r="F12" t="str">
            <v>51302319710510333X</v>
          </cell>
          <cell r="G12" t="str">
            <v>直工</v>
          </cell>
          <cell r="H12" t="str">
            <v>一楼</v>
          </cell>
          <cell r="I12" t="str">
            <v>冲压员</v>
          </cell>
          <cell r="J12">
            <v>43291</v>
          </cell>
        </row>
        <row r="12">
          <cell r="M12">
            <v>21</v>
          </cell>
          <cell r="N12">
            <v>21</v>
          </cell>
          <cell r="O12">
            <v>76</v>
          </cell>
          <cell r="P12">
            <v>86</v>
          </cell>
        </row>
        <row r="12">
          <cell r="S12">
            <v>2150</v>
          </cell>
          <cell r="T12">
            <v>1720</v>
          </cell>
          <cell r="U12">
            <v>1720</v>
          </cell>
          <cell r="V12">
            <v>350</v>
          </cell>
          <cell r="W12">
            <v>350</v>
          </cell>
        </row>
        <row r="12">
          <cell r="Z12">
            <v>14.83</v>
          </cell>
          <cell r="AA12">
            <v>1127</v>
          </cell>
          <cell r="AB12">
            <v>19.77</v>
          </cell>
          <cell r="AC12">
            <v>1700</v>
          </cell>
        </row>
        <row r="12">
          <cell r="AG12">
            <v>80</v>
          </cell>
          <cell r="AH12">
            <v>50</v>
          </cell>
          <cell r="AI12">
            <v>200</v>
          </cell>
        </row>
        <row r="12">
          <cell r="AK12">
            <v>5227</v>
          </cell>
          <cell r="AL12">
            <v>-301</v>
          </cell>
        </row>
        <row r="12">
          <cell r="AN12">
            <v>39778</v>
          </cell>
          <cell r="AO12">
            <v>45000</v>
          </cell>
          <cell r="AP12">
            <v>2256.48</v>
          </cell>
          <cell r="AQ12">
            <v>0</v>
          </cell>
          <cell r="AR12">
            <v>0</v>
          </cell>
        </row>
        <row r="12">
          <cell r="AU12">
            <v>2557.48</v>
          </cell>
          <cell r="AV12">
            <v>45005</v>
          </cell>
          <cell r="AW12">
            <v>52557.48</v>
          </cell>
          <cell r="AX12">
            <v>-7552.48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</row>
        <row r="12">
          <cell r="BD12">
            <v>-301</v>
          </cell>
          <cell r="BE12">
            <v>4926</v>
          </cell>
          <cell r="BF12">
            <v>4926</v>
          </cell>
          <cell r="BG12">
            <v>0</v>
          </cell>
        </row>
        <row r="12">
          <cell r="BI12" t="str">
            <v>6214391880026642168</v>
          </cell>
        </row>
        <row r="12">
          <cell r="BK12">
            <v>7.92</v>
          </cell>
          <cell r="BL12">
            <v>0</v>
          </cell>
          <cell r="BM12">
            <v>0</v>
          </cell>
          <cell r="BN12">
            <v>0</v>
          </cell>
          <cell r="BO12">
            <v>-7.92</v>
          </cell>
          <cell r="BP12">
            <v>0</v>
          </cell>
        </row>
        <row r="12">
          <cell r="BU12">
            <v>0</v>
          </cell>
        </row>
        <row r="13">
          <cell r="D13" t="str">
            <v>黄贝宣</v>
          </cell>
          <cell r="E13" t="str">
            <v>男</v>
          </cell>
          <cell r="F13" t="str">
            <v>450121199810201210</v>
          </cell>
          <cell r="G13" t="str">
            <v>直工</v>
          </cell>
          <cell r="H13" t="str">
            <v>一楼</v>
          </cell>
          <cell r="I13" t="str">
            <v>冲压员</v>
          </cell>
          <cell r="J13">
            <v>43384</v>
          </cell>
        </row>
        <row r="13">
          <cell r="M13">
            <v>21</v>
          </cell>
          <cell r="N13">
            <v>20.5</v>
          </cell>
          <cell r="O13">
            <v>57</v>
          </cell>
          <cell r="P13">
            <v>80</v>
          </cell>
        </row>
        <row r="13">
          <cell r="S13">
            <v>2100</v>
          </cell>
          <cell r="T13">
            <v>1720</v>
          </cell>
          <cell r="U13">
            <v>1679</v>
          </cell>
          <cell r="V13">
            <v>300</v>
          </cell>
          <cell r="W13">
            <v>293</v>
          </cell>
        </row>
        <row r="13">
          <cell r="Z13">
            <v>14.83</v>
          </cell>
          <cell r="AA13">
            <v>845</v>
          </cell>
          <cell r="AB13">
            <v>19.77</v>
          </cell>
          <cell r="AC13">
            <v>1582</v>
          </cell>
        </row>
        <row r="13">
          <cell r="AG13">
            <v>40</v>
          </cell>
        </row>
        <row r="13">
          <cell r="AI13">
            <v>0</v>
          </cell>
        </row>
        <row r="13">
          <cell r="AK13">
            <v>4439</v>
          </cell>
          <cell r="AL13">
            <v>0</v>
          </cell>
        </row>
        <row r="13">
          <cell r="AN13">
            <v>32613</v>
          </cell>
          <cell r="AO13">
            <v>45000</v>
          </cell>
          <cell r="AP13">
            <v>0</v>
          </cell>
          <cell r="AQ13">
            <v>0</v>
          </cell>
          <cell r="AR13">
            <v>0</v>
          </cell>
        </row>
        <row r="13">
          <cell r="AU13">
            <v>0</v>
          </cell>
          <cell r="AV13">
            <v>37052</v>
          </cell>
          <cell r="AW13">
            <v>50000</v>
          </cell>
          <cell r="AX13">
            <v>-12948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</row>
        <row r="13">
          <cell r="BD13">
            <v>0</v>
          </cell>
          <cell r="BE13">
            <v>4439</v>
          </cell>
          <cell r="BF13">
            <v>4439</v>
          </cell>
          <cell r="BG13">
            <v>0</v>
          </cell>
        </row>
        <row r="13">
          <cell r="BI13" t="str">
            <v>621 4391 8800 3063 6792</v>
          </cell>
        </row>
        <row r="13">
          <cell r="BK13">
            <v>1.95</v>
          </cell>
          <cell r="BL13">
            <v>0</v>
          </cell>
          <cell r="BM13">
            <v>0</v>
          </cell>
          <cell r="BN13">
            <v>0</v>
          </cell>
          <cell r="BO13">
            <v>-1.95</v>
          </cell>
          <cell r="BP13">
            <v>0</v>
          </cell>
        </row>
        <row r="13">
          <cell r="BU13">
            <v>0</v>
          </cell>
        </row>
        <row r="14">
          <cell r="D14" t="str">
            <v>张小军</v>
          </cell>
          <cell r="E14" t="str">
            <v>男</v>
          </cell>
          <cell r="F14" t="str">
            <v>513030197308224610</v>
          </cell>
          <cell r="G14" t="str">
            <v>直工</v>
          </cell>
          <cell r="H14" t="str">
            <v>一楼</v>
          </cell>
          <cell r="I14" t="str">
            <v>冲压员</v>
          </cell>
          <cell r="J14">
            <v>43511</v>
          </cell>
        </row>
        <row r="14">
          <cell r="M14">
            <v>21</v>
          </cell>
          <cell r="N14">
            <v>21</v>
          </cell>
          <cell r="O14">
            <v>81</v>
          </cell>
          <cell r="P14">
            <v>91.5</v>
          </cell>
        </row>
        <row r="14">
          <cell r="S14">
            <v>2400</v>
          </cell>
          <cell r="T14">
            <v>1720</v>
          </cell>
          <cell r="U14">
            <v>1720</v>
          </cell>
          <cell r="V14">
            <v>300</v>
          </cell>
          <cell r="W14">
            <v>300</v>
          </cell>
          <cell r="X14">
            <v>300</v>
          </cell>
          <cell r="Y14">
            <v>300</v>
          </cell>
          <cell r="Z14">
            <v>14.83</v>
          </cell>
          <cell r="AA14">
            <v>1201</v>
          </cell>
          <cell r="AB14">
            <v>19.77</v>
          </cell>
          <cell r="AC14">
            <v>1809</v>
          </cell>
        </row>
        <row r="14">
          <cell r="AG14">
            <v>80</v>
          </cell>
        </row>
        <row r="14">
          <cell r="AI14">
            <v>200</v>
          </cell>
        </row>
        <row r="14">
          <cell r="AK14">
            <v>5610</v>
          </cell>
          <cell r="AL14">
            <v>0</v>
          </cell>
        </row>
        <row r="14">
          <cell r="AN14">
            <v>36503</v>
          </cell>
          <cell r="AO14">
            <v>45000</v>
          </cell>
          <cell r="AP14">
            <v>0</v>
          </cell>
          <cell r="AQ14">
            <v>0</v>
          </cell>
          <cell r="AR14">
            <v>0</v>
          </cell>
        </row>
        <row r="14">
          <cell r="AU14">
            <v>0</v>
          </cell>
          <cell r="AV14">
            <v>42113</v>
          </cell>
          <cell r="AW14">
            <v>50000</v>
          </cell>
          <cell r="AX14">
            <v>-7887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</row>
        <row r="14">
          <cell r="BD14">
            <v>0</v>
          </cell>
          <cell r="BE14">
            <v>5610</v>
          </cell>
          <cell r="BF14">
            <v>5610</v>
          </cell>
          <cell r="BG14">
            <v>0</v>
          </cell>
        </row>
        <row r="14">
          <cell r="BI14" t="str">
            <v>6214391880028862079</v>
          </cell>
        </row>
        <row r="14"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</row>
        <row r="14">
          <cell r="BU14">
            <v>0</v>
          </cell>
        </row>
        <row r="15">
          <cell r="D15" t="str">
            <v>李小飞</v>
          </cell>
          <cell r="E15" t="str">
            <v>男</v>
          </cell>
          <cell r="F15" t="str">
            <v>513022196907232570</v>
          </cell>
          <cell r="G15" t="str">
            <v>直工</v>
          </cell>
          <cell r="H15" t="str">
            <v>一楼</v>
          </cell>
          <cell r="I15" t="str">
            <v>冲压员</v>
          </cell>
          <cell r="J15">
            <v>43514</v>
          </cell>
        </row>
        <row r="15">
          <cell r="M15">
            <v>21</v>
          </cell>
          <cell r="N15">
            <v>20.5</v>
          </cell>
          <cell r="O15">
            <v>56</v>
          </cell>
          <cell r="P15">
            <v>84</v>
          </cell>
        </row>
        <row r="15">
          <cell r="S15">
            <v>2100</v>
          </cell>
          <cell r="T15">
            <v>1720</v>
          </cell>
          <cell r="U15">
            <v>1679</v>
          </cell>
          <cell r="V15">
            <v>300</v>
          </cell>
          <cell r="W15">
            <v>293</v>
          </cell>
        </row>
        <row r="15">
          <cell r="Z15">
            <v>14.83</v>
          </cell>
          <cell r="AA15">
            <v>830</v>
          </cell>
          <cell r="AB15">
            <v>19.77</v>
          </cell>
          <cell r="AC15">
            <v>1661</v>
          </cell>
        </row>
        <row r="15">
          <cell r="AG15">
            <v>40</v>
          </cell>
        </row>
        <row r="15">
          <cell r="AI15">
            <v>0</v>
          </cell>
        </row>
        <row r="15">
          <cell r="AK15">
            <v>4503</v>
          </cell>
          <cell r="AL15">
            <v>0</v>
          </cell>
        </row>
        <row r="15">
          <cell r="AN15">
            <v>26890</v>
          </cell>
          <cell r="AO15">
            <v>40000</v>
          </cell>
          <cell r="AP15">
            <v>0</v>
          </cell>
          <cell r="AQ15">
            <v>0</v>
          </cell>
          <cell r="AR15">
            <v>0</v>
          </cell>
        </row>
        <row r="15">
          <cell r="AU15">
            <v>0</v>
          </cell>
          <cell r="AV15">
            <v>31393</v>
          </cell>
          <cell r="AW15">
            <v>45000</v>
          </cell>
          <cell r="AX15">
            <v>-13607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</row>
        <row r="15">
          <cell r="BD15">
            <v>0</v>
          </cell>
          <cell r="BE15">
            <v>4503</v>
          </cell>
          <cell r="BF15">
            <v>4503</v>
          </cell>
          <cell r="BG15">
            <v>0</v>
          </cell>
        </row>
        <row r="15">
          <cell r="BI15" t="str">
            <v>6214391880015428009</v>
          </cell>
        </row>
        <row r="15"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</row>
        <row r="15">
          <cell r="BU15">
            <v>0</v>
          </cell>
        </row>
        <row r="16">
          <cell r="D16" t="str">
            <v>陆继兵</v>
          </cell>
          <cell r="E16" t="str">
            <v>男</v>
          </cell>
          <cell r="F16" t="str">
            <v>432524196807243212</v>
          </cell>
          <cell r="G16" t="str">
            <v>直工</v>
          </cell>
          <cell r="H16" t="str">
            <v>一楼</v>
          </cell>
          <cell r="I16" t="str">
            <v>冲压员</v>
          </cell>
          <cell r="J16">
            <v>43514</v>
          </cell>
        </row>
        <row r="16">
          <cell r="M16">
            <v>21</v>
          </cell>
          <cell r="N16">
            <v>19</v>
          </cell>
          <cell r="O16">
            <v>51</v>
          </cell>
          <cell r="P16">
            <v>83</v>
          </cell>
        </row>
        <row r="16">
          <cell r="S16">
            <v>2100</v>
          </cell>
          <cell r="T16">
            <v>1720</v>
          </cell>
          <cell r="U16">
            <v>1556</v>
          </cell>
          <cell r="V16">
            <v>300</v>
          </cell>
          <cell r="W16">
            <v>271</v>
          </cell>
        </row>
        <row r="16">
          <cell r="Z16">
            <v>14.83</v>
          </cell>
          <cell r="AA16">
            <v>756</v>
          </cell>
          <cell r="AB16">
            <v>19.77</v>
          </cell>
          <cell r="AC16">
            <v>1641</v>
          </cell>
        </row>
        <row r="16">
          <cell r="AI16">
            <v>0</v>
          </cell>
        </row>
        <row r="16">
          <cell r="AK16">
            <v>4224</v>
          </cell>
          <cell r="AL16">
            <v>0</v>
          </cell>
        </row>
        <row r="16">
          <cell r="AN16">
            <v>26502.34</v>
          </cell>
          <cell r="AO16">
            <v>40000</v>
          </cell>
          <cell r="AP16">
            <v>0</v>
          </cell>
          <cell r="AQ16">
            <v>0</v>
          </cell>
          <cell r="AR16">
            <v>0</v>
          </cell>
        </row>
        <row r="16">
          <cell r="AU16">
            <v>0</v>
          </cell>
          <cell r="AV16">
            <v>30652.11</v>
          </cell>
          <cell r="AW16">
            <v>45000</v>
          </cell>
          <cell r="AX16">
            <v>-14347.89</v>
          </cell>
          <cell r="AY16">
            <v>0</v>
          </cell>
          <cell r="AZ16">
            <v>0</v>
          </cell>
          <cell r="BA16">
            <v>-74.23</v>
          </cell>
          <cell r="BB16">
            <v>0</v>
          </cell>
        </row>
        <row r="16">
          <cell r="BD16">
            <v>-74</v>
          </cell>
          <cell r="BE16">
            <v>4150</v>
          </cell>
          <cell r="BF16">
            <v>4150</v>
          </cell>
          <cell r="BG16">
            <v>0</v>
          </cell>
        </row>
        <row r="16">
          <cell r="BI16" t="str">
            <v>6214391880028862129</v>
          </cell>
        </row>
        <row r="16">
          <cell r="BK16">
            <v>0</v>
          </cell>
          <cell r="BL16">
            <v>0</v>
          </cell>
          <cell r="BM16">
            <v>2.73</v>
          </cell>
          <cell r="BN16">
            <v>0</v>
          </cell>
          <cell r="BO16">
            <v>-2.73</v>
          </cell>
          <cell r="BP16">
            <v>0</v>
          </cell>
        </row>
        <row r="16">
          <cell r="BU16">
            <v>0</v>
          </cell>
        </row>
        <row r="17">
          <cell r="D17" t="str">
            <v>苏怀映</v>
          </cell>
          <cell r="E17" t="str">
            <v>男</v>
          </cell>
          <cell r="F17" t="str">
            <v>513030197106118211</v>
          </cell>
          <cell r="G17" t="str">
            <v>直工</v>
          </cell>
          <cell r="H17" t="str">
            <v>一楼</v>
          </cell>
          <cell r="I17" t="str">
            <v>冲压员</v>
          </cell>
          <cell r="J17">
            <v>43515</v>
          </cell>
        </row>
        <row r="17">
          <cell r="M17">
            <v>21</v>
          </cell>
          <cell r="N17">
            <v>21</v>
          </cell>
          <cell r="O17">
            <v>55</v>
          </cell>
          <cell r="P17">
            <v>87</v>
          </cell>
        </row>
        <row r="17">
          <cell r="S17">
            <v>2100</v>
          </cell>
          <cell r="T17">
            <v>1720</v>
          </cell>
          <cell r="U17">
            <v>1720</v>
          </cell>
          <cell r="V17">
            <v>300</v>
          </cell>
          <cell r="W17">
            <v>300</v>
          </cell>
        </row>
        <row r="17">
          <cell r="Z17">
            <v>14.83</v>
          </cell>
          <cell r="AA17">
            <v>816</v>
          </cell>
          <cell r="AB17">
            <v>19.77</v>
          </cell>
          <cell r="AC17">
            <v>1720</v>
          </cell>
        </row>
        <row r="17">
          <cell r="AG17">
            <v>80</v>
          </cell>
        </row>
        <row r="17">
          <cell r="AI17">
            <v>0</v>
          </cell>
        </row>
        <row r="17">
          <cell r="AK17">
            <v>4636</v>
          </cell>
          <cell r="AL17">
            <v>0</v>
          </cell>
        </row>
        <row r="17">
          <cell r="AN17">
            <v>26233</v>
          </cell>
          <cell r="AO17">
            <v>40000</v>
          </cell>
          <cell r="AP17">
            <v>0</v>
          </cell>
          <cell r="AQ17">
            <v>0</v>
          </cell>
          <cell r="AR17">
            <v>0</v>
          </cell>
        </row>
        <row r="17">
          <cell r="AU17">
            <v>0</v>
          </cell>
          <cell r="AV17">
            <v>30869</v>
          </cell>
          <cell r="AW17">
            <v>45000</v>
          </cell>
          <cell r="AX17">
            <v>-14131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</row>
        <row r="17">
          <cell r="BD17">
            <v>0</v>
          </cell>
          <cell r="BE17">
            <v>4636</v>
          </cell>
          <cell r="BF17">
            <v>4636</v>
          </cell>
          <cell r="BG17">
            <v>0</v>
          </cell>
        </row>
        <row r="17">
          <cell r="BI17" t="str">
            <v>6214391880028862103</v>
          </cell>
        </row>
        <row r="17"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</row>
        <row r="17">
          <cell r="BU17">
            <v>0</v>
          </cell>
        </row>
        <row r="18">
          <cell r="D18" t="str">
            <v>黄文武</v>
          </cell>
          <cell r="E18" t="str">
            <v>男</v>
          </cell>
          <cell r="F18" t="str">
            <v>362330197801110139</v>
          </cell>
          <cell r="G18" t="str">
            <v>直工</v>
          </cell>
          <cell r="H18" t="str">
            <v>一楼</v>
          </cell>
          <cell r="I18" t="str">
            <v>冲压员</v>
          </cell>
          <cell r="J18">
            <v>43515</v>
          </cell>
        </row>
        <row r="18">
          <cell r="M18">
            <v>21</v>
          </cell>
          <cell r="N18">
            <v>21</v>
          </cell>
          <cell r="O18">
            <v>60</v>
          </cell>
          <cell r="P18">
            <v>84</v>
          </cell>
        </row>
        <row r="18">
          <cell r="S18">
            <v>2100</v>
          </cell>
          <cell r="T18">
            <v>1720</v>
          </cell>
          <cell r="U18">
            <v>1720</v>
          </cell>
          <cell r="V18">
            <v>300</v>
          </cell>
          <cell r="W18">
            <v>300</v>
          </cell>
        </row>
        <row r="18">
          <cell r="Z18">
            <v>14.83</v>
          </cell>
          <cell r="AA18">
            <v>890</v>
          </cell>
          <cell r="AB18">
            <v>19.77</v>
          </cell>
          <cell r="AC18">
            <v>1661</v>
          </cell>
        </row>
        <row r="18">
          <cell r="AG18">
            <v>80</v>
          </cell>
        </row>
        <row r="18">
          <cell r="AI18">
            <v>0</v>
          </cell>
        </row>
        <row r="18">
          <cell r="AK18">
            <v>4651</v>
          </cell>
          <cell r="AL18">
            <v>0</v>
          </cell>
        </row>
        <row r="18">
          <cell r="AN18">
            <v>26962</v>
          </cell>
          <cell r="AO18">
            <v>40000</v>
          </cell>
          <cell r="AP18">
            <v>0</v>
          </cell>
          <cell r="AQ18">
            <v>0</v>
          </cell>
          <cell r="AR18">
            <v>0</v>
          </cell>
        </row>
        <row r="18">
          <cell r="AU18">
            <v>0</v>
          </cell>
          <cell r="AV18">
            <v>31613</v>
          </cell>
          <cell r="AW18">
            <v>45000</v>
          </cell>
          <cell r="AX18">
            <v>-13387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</row>
        <row r="18">
          <cell r="BD18">
            <v>0</v>
          </cell>
          <cell r="BE18">
            <v>4651</v>
          </cell>
          <cell r="BF18">
            <v>4651</v>
          </cell>
          <cell r="BG18">
            <v>0</v>
          </cell>
        </row>
        <row r="18">
          <cell r="BI18" t="str">
            <v>621 4391 8800 2021 9393</v>
          </cell>
        </row>
        <row r="18"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</row>
        <row r="18">
          <cell r="BU18">
            <v>0</v>
          </cell>
        </row>
        <row r="19">
          <cell r="D19" t="str">
            <v>卢生戛</v>
          </cell>
          <cell r="E19" t="str">
            <v>男</v>
          </cell>
          <cell r="F19" t="str">
            <v>532528198007040511</v>
          </cell>
          <cell r="G19" t="str">
            <v>直工</v>
          </cell>
          <cell r="H19" t="str">
            <v>一楼</v>
          </cell>
          <cell r="I19" t="str">
            <v>冲压员</v>
          </cell>
          <cell r="J19">
            <v>43517</v>
          </cell>
        </row>
        <row r="19">
          <cell r="M19">
            <v>21</v>
          </cell>
          <cell r="N19">
            <v>19.8</v>
          </cell>
          <cell r="O19">
            <v>39</v>
          </cell>
          <cell r="P19">
            <v>50</v>
          </cell>
        </row>
        <row r="19">
          <cell r="S19">
            <v>2100</v>
          </cell>
          <cell r="T19">
            <v>1720</v>
          </cell>
          <cell r="U19">
            <v>1622</v>
          </cell>
          <cell r="V19">
            <v>300</v>
          </cell>
          <cell r="W19">
            <v>283</v>
          </cell>
        </row>
        <row r="19">
          <cell r="Z19">
            <v>14.83</v>
          </cell>
          <cell r="AA19">
            <v>578</v>
          </cell>
          <cell r="AB19">
            <v>19.77</v>
          </cell>
          <cell r="AC19">
            <v>989</v>
          </cell>
        </row>
        <row r="19">
          <cell r="AI19">
            <v>0</v>
          </cell>
        </row>
        <row r="19">
          <cell r="AK19">
            <v>3472</v>
          </cell>
          <cell r="AL19">
            <v>0</v>
          </cell>
        </row>
        <row r="19">
          <cell r="AN19">
            <v>24052</v>
          </cell>
          <cell r="AO19">
            <v>40000</v>
          </cell>
          <cell r="AP19">
            <v>0</v>
          </cell>
          <cell r="AQ19">
            <v>0</v>
          </cell>
          <cell r="AR19">
            <v>0</v>
          </cell>
        </row>
        <row r="19">
          <cell r="AU19">
            <v>0</v>
          </cell>
          <cell r="AV19">
            <v>27514</v>
          </cell>
          <cell r="AW19">
            <v>45000</v>
          </cell>
          <cell r="AX19">
            <v>-17486</v>
          </cell>
          <cell r="AY19">
            <v>0</v>
          </cell>
          <cell r="AZ19">
            <v>0</v>
          </cell>
          <cell r="BA19">
            <v>0</v>
          </cell>
          <cell r="BB19">
            <v>-10</v>
          </cell>
        </row>
        <row r="19">
          <cell r="BD19">
            <v>-10</v>
          </cell>
          <cell r="BE19">
            <v>3462</v>
          </cell>
          <cell r="BF19">
            <v>3462</v>
          </cell>
          <cell r="BG19">
            <v>0</v>
          </cell>
        </row>
        <row r="19">
          <cell r="BI19" t="str">
            <v>621 4391 8800 2905 5772</v>
          </cell>
        </row>
        <row r="19"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</row>
        <row r="19">
          <cell r="BU19">
            <v>0</v>
          </cell>
        </row>
        <row r="20">
          <cell r="D20" t="str">
            <v>梁明新</v>
          </cell>
          <cell r="E20" t="str">
            <v>男</v>
          </cell>
          <cell r="F20" t="str">
            <v>450924198805104115</v>
          </cell>
          <cell r="G20" t="str">
            <v>直工</v>
          </cell>
          <cell r="H20" t="str">
            <v>一楼</v>
          </cell>
          <cell r="I20" t="str">
            <v>冲压员</v>
          </cell>
          <cell r="J20">
            <v>43518</v>
          </cell>
        </row>
        <row r="20">
          <cell r="M20">
            <v>21</v>
          </cell>
          <cell r="N20">
            <v>21</v>
          </cell>
          <cell r="O20">
            <v>47.5</v>
          </cell>
          <cell r="P20">
            <v>79</v>
          </cell>
        </row>
        <row r="20">
          <cell r="S20">
            <v>2100</v>
          </cell>
          <cell r="T20">
            <v>1720</v>
          </cell>
          <cell r="U20">
            <v>1720</v>
          </cell>
          <cell r="V20">
            <v>300</v>
          </cell>
          <cell r="W20">
            <v>300</v>
          </cell>
        </row>
        <row r="20">
          <cell r="Z20">
            <v>14.83</v>
          </cell>
          <cell r="AA20">
            <v>704</v>
          </cell>
          <cell r="AB20">
            <v>19.77</v>
          </cell>
          <cell r="AC20">
            <v>1562</v>
          </cell>
        </row>
        <row r="20">
          <cell r="AG20">
            <v>80</v>
          </cell>
        </row>
        <row r="20">
          <cell r="AI20">
            <v>700</v>
          </cell>
        </row>
        <row r="20">
          <cell r="AK20">
            <v>5066</v>
          </cell>
          <cell r="AL20">
            <v>0</v>
          </cell>
        </row>
        <row r="20">
          <cell r="AN20">
            <v>27290</v>
          </cell>
          <cell r="AO20">
            <v>40000</v>
          </cell>
          <cell r="AP20">
            <v>0</v>
          </cell>
          <cell r="AQ20">
            <v>0</v>
          </cell>
          <cell r="AR20">
            <v>0</v>
          </cell>
        </row>
        <row r="20">
          <cell r="AU20">
            <v>0</v>
          </cell>
          <cell r="AV20">
            <v>32356</v>
          </cell>
          <cell r="AW20">
            <v>45000</v>
          </cell>
          <cell r="AX20">
            <v>-12644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</row>
        <row r="20">
          <cell r="BD20">
            <v>0</v>
          </cell>
          <cell r="BE20">
            <v>5066</v>
          </cell>
          <cell r="BF20">
            <v>5066</v>
          </cell>
          <cell r="BG20">
            <v>0</v>
          </cell>
        </row>
        <row r="20">
          <cell r="BI20" t="str">
            <v>6214391880029055731</v>
          </cell>
        </row>
        <row r="20"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</row>
        <row r="20">
          <cell r="BU20">
            <v>0</v>
          </cell>
        </row>
        <row r="21">
          <cell r="D21" t="str">
            <v>陈国文</v>
          </cell>
          <cell r="E21" t="str">
            <v>男</v>
          </cell>
          <cell r="F21" t="str">
            <v>440981198607165414</v>
          </cell>
          <cell r="G21" t="str">
            <v>直工</v>
          </cell>
          <cell r="H21" t="str">
            <v>一楼</v>
          </cell>
          <cell r="I21" t="str">
            <v>冲压员</v>
          </cell>
          <cell r="J21">
            <v>43524</v>
          </cell>
        </row>
        <row r="21">
          <cell r="M21">
            <v>21</v>
          </cell>
          <cell r="N21">
            <v>20</v>
          </cell>
          <cell r="O21">
            <v>51.5</v>
          </cell>
          <cell r="P21">
            <v>81</v>
          </cell>
        </row>
        <row r="21">
          <cell r="S21">
            <v>2400</v>
          </cell>
          <cell r="T21">
            <v>1720</v>
          </cell>
          <cell r="U21">
            <v>1638</v>
          </cell>
          <cell r="V21">
            <v>300</v>
          </cell>
          <cell r="W21">
            <v>286</v>
          </cell>
          <cell r="X21">
            <v>300</v>
          </cell>
          <cell r="Y21">
            <v>286</v>
          </cell>
          <cell r="Z21">
            <v>14.83</v>
          </cell>
          <cell r="AA21">
            <v>764</v>
          </cell>
          <cell r="AB21">
            <v>19.77</v>
          </cell>
          <cell r="AC21">
            <v>1601</v>
          </cell>
        </row>
        <row r="21">
          <cell r="AI21">
            <v>175</v>
          </cell>
        </row>
        <row r="21">
          <cell r="AK21">
            <v>4750</v>
          </cell>
          <cell r="AL21">
            <v>0</v>
          </cell>
        </row>
        <row r="21">
          <cell r="AN21">
            <v>26078</v>
          </cell>
          <cell r="AO21">
            <v>40000</v>
          </cell>
          <cell r="AP21">
            <v>0</v>
          </cell>
          <cell r="AQ21">
            <v>0</v>
          </cell>
          <cell r="AR21">
            <v>0</v>
          </cell>
        </row>
        <row r="21">
          <cell r="AU21">
            <v>0</v>
          </cell>
          <cell r="AV21">
            <v>30828</v>
          </cell>
          <cell r="AW21">
            <v>45000</v>
          </cell>
          <cell r="AX21">
            <v>-14172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</row>
        <row r="21">
          <cell r="BD21">
            <v>0</v>
          </cell>
          <cell r="BE21">
            <v>4750</v>
          </cell>
          <cell r="BF21">
            <v>4750</v>
          </cell>
          <cell r="BG21">
            <v>0</v>
          </cell>
        </row>
        <row r="21">
          <cell r="BI21" t="str">
            <v>6223330832395759</v>
          </cell>
        </row>
        <row r="21"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</row>
        <row r="21">
          <cell r="BU21">
            <v>0</v>
          </cell>
        </row>
        <row r="22">
          <cell r="D22" t="str">
            <v>段昌述</v>
          </cell>
          <cell r="E22" t="str">
            <v>男</v>
          </cell>
          <cell r="F22" t="str">
            <v>513030197209180413</v>
          </cell>
          <cell r="G22" t="str">
            <v>直工</v>
          </cell>
          <cell r="H22" t="str">
            <v>一楼</v>
          </cell>
          <cell r="I22" t="str">
            <v>冲压员</v>
          </cell>
          <cell r="J22">
            <v>43544</v>
          </cell>
        </row>
        <row r="22">
          <cell r="M22">
            <v>21</v>
          </cell>
          <cell r="N22">
            <v>21</v>
          </cell>
          <cell r="O22">
            <v>71</v>
          </cell>
          <cell r="P22">
            <v>95</v>
          </cell>
        </row>
        <row r="22">
          <cell r="S22">
            <v>2100</v>
          </cell>
          <cell r="T22">
            <v>1720</v>
          </cell>
          <cell r="U22">
            <v>1720</v>
          </cell>
          <cell r="V22">
            <v>300</v>
          </cell>
          <cell r="W22">
            <v>300</v>
          </cell>
        </row>
        <row r="22">
          <cell r="Z22">
            <v>14.83</v>
          </cell>
          <cell r="AA22">
            <v>1053</v>
          </cell>
          <cell r="AB22">
            <v>19.77</v>
          </cell>
          <cell r="AC22">
            <v>1878</v>
          </cell>
        </row>
        <row r="22">
          <cell r="AG22">
            <v>80</v>
          </cell>
        </row>
        <row r="22">
          <cell r="AI22">
            <v>0</v>
          </cell>
        </row>
        <row r="22">
          <cell r="AK22">
            <v>5031</v>
          </cell>
          <cell r="AL22">
            <v>0</v>
          </cell>
        </row>
        <row r="22">
          <cell r="AN22">
            <v>23842</v>
          </cell>
          <cell r="AO22">
            <v>40000</v>
          </cell>
          <cell r="AP22">
            <v>0</v>
          </cell>
          <cell r="AQ22">
            <v>0</v>
          </cell>
          <cell r="AR22">
            <v>0</v>
          </cell>
        </row>
        <row r="22">
          <cell r="AU22">
            <v>0</v>
          </cell>
          <cell r="AV22">
            <v>28873</v>
          </cell>
          <cell r="AW22">
            <v>45000</v>
          </cell>
          <cell r="AX22">
            <v>-16127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</row>
        <row r="22">
          <cell r="BD22">
            <v>0</v>
          </cell>
          <cell r="BE22">
            <v>5031</v>
          </cell>
          <cell r="BF22">
            <v>5031</v>
          </cell>
          <cell r="BG22">
            <v>0</v>
          </cell>
        </row>
        <row r="22">
          <cell r="BI22" t="str">
            <v>621 4391 8800 2954 2266</v>
          </cell>
        </row>
        <row r="22"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</row>
        <row r="22">
          <cell r="BU22">
            <v>0</v>
          </cell>
        </row>
        <row r="23">
          <cell r="D23" t="str">
            <v>姜方松</v>
          </cell>
          <cell r="E23" t="str">
            <v>男</v>
          </cell>
          <cell r="F23" t="str">
            <v>432623196806075279</v>
          </cell>
          <cell r="G23" t="str">
            <v>直工</v>
          </cell>
          <cell r="H23" t="str">
            <v>一楼</v>
          </cell>
          <cell r="I23" t="str">
            <v>冲压员</v>
          </cell>
          <cell r="J23">
            <v>43533</v>
          </cell>
        </row>
        <row r="23">
          <cell r="M23">
            <v>21</v>
          </cell>
          <cell r="N23">
            <v>21</v>
          </cell>
          <cell r="O23">
            <v>68</v>
          </cell>
          <cell r="P23">
            <v>94</v>
          </cell>
        </row>
        <row r="23">
          <cell r="S23">
            <v>2100</v>
          </cell>
          <cell r="T23">
            <v>1720</v>
          </cell>
          <cell r="U23">
            <v>1720</v>
          </cell>
          <cell r="V23">
            <v>300</v>
          </cell>
          <cell r="W23">
            <v>300</v>
          </cell>
        </row>
        <row r="23">
          <cell r="Z23">
            <v>14.83</v>
          </cell>
          <cell r="AA23">
            <v>1008</v>
          </cell>
          <cell r="AB23">
            <v>19.77</v>
          </cell>
          <cell r="AC23">
            <v>1858</v>
          </cell>
        </row>
        <row r="23">
          <cell r="AG23">
            <v>80</v>
          </cell>
        </row>
        <row r="23">
          <cell r="AI23">
            <v>0</v>
          </cell>
        </row>
        <row r="23">
          <cell r="AK23">
            <v>4966</v>
          </cell>
          <cell r="AL23">
            <v>0</v>
          </cell>
        </row>
        <row r="23">
          <cell r="AN23">
            <v>25710</v>
          </cell>
          <cell r="AO23">
            <v>40000</v>
          </cell>
          <cell r="AP23">
            <v>0</v>
          </cell>
          <cell r="AQ23">
            <v>0</v>
          </cell>
          <cell r="AR23">
            <v>0</v>
          </cell>
        </row>
        <row r="23">
          <cell r="AU23">
            <v>0</v>
          </cell>
          <cell r="AV23">
            <v>30676</v>
          </cell>
          <cell r="AW23">
            <v>45000</v>
          </cell>
          <cell r="AX23">
            <v>-14324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</row>
        <row r="23">
          <cell r="BD23">
            <v>0</v>
          </cell>
          <cell r="BE23">
            <v>4966</v>
          </cell>
          <cell r="BF23">
            <v>4966</v>
          </cell>
          <cell r="BG23">
            <v>0</v>
          </cell>
        </row>
        <row r="23">
          <cell r="BI23" t="str">
            <v>621 4391 8800 3036 3926</v>
          </cell>
        </row>
        <row r="23">
          <cell r="BK23">
            <v>0</v>
          </cell>
          <cell r="BL23">
            <v>0</v>
          </cell>
          <cell r="BM23">
            <v>4.17</v>
          </cell>
          <cell r="BN23">
            <v>0</v>
          </cell>
          <cell r="BO23">
            <v>-4.17</v>
          </cell>
          <cell r="BP23">
            <v>0</v>
          </cell>
        </row>
        <row r="23">
          <cell r="BU23">
            <v>0</v>
          </cell>
        </row>
        <row r="24">
          <cell r="D24" t="str">
            <v>凌明孟</v>
          </cell>
          <cell r="E24" t="str">
            <v>男</v>
          </cell>
          <cell r="F24" t="str">
            <v>452623198404182111</v>
          </cell>
          <cell r="G24" t="str">
            <v>直工</v>
          </cell>
          <cell r="H24" t="str">
            <v>一楼</v>
          </cell>
          <cell r="I24" t="str">
            <v>冲压员</v>
          </cell>
          <cell r="J24">
            <v>43531</v>
          </cell>
        </row>
        <row r="24">
          <cell r="M24">
            <v>21</v>
          </cell>
          <cell r="N24">
            <v>21</v>
          </cell>
          <cell r="O24">
            <v>49</v>
          </cell>
          <cell r="P24">
            <v>69.5</v>
          </cell>
        </row>
        <row r="24">
          <cell r="S24">
            <v>2400</v>
          </cell>
          <cell r="T24">
            <v>1720</v>
          </cell>
          <cell r="U24">
            <v>1720</v>
          </cell>
          <cell r="V24">
            <v>300</v>
          </cell>
          <cell r="W24">
            <v>300</v>
          </cell>
          <cell r="X24">
            <v>300</v>
          </cell>
          <cell r="Y24">
            <v>300</v>
          </cell>
          <cell r="Z24">
            <v>14.83</v>
          </cell>
          <cell r="AA24">
            <v>727</v>
          </cell>
          <cell r="AB24">
            <v>19.77</v>
          </cell>
          <cell r="AC24">
            <v>1374</v>
          </cell>
        </row>
        <row r="24">
          <cell r="AG24">
            <v>80</v>
          </cell>
        </row>
        <row r="24">
          <cell r="AI24">
            <v>475</v>
          </cell>
        </row>
        <row r="24">
          <cell r="AK24">
            <v>4976</v>
          </cell>
          <cell r="AL24">
            <v>0</v>
          </cell>
        </row>
        <row r="24">
          <cell r="AN24">
            <v>24318</v>
          </cell>
          <cell r="AO24">
            <v>40000</v>
          </cell>
          <cell r="AP24">
            <v>0</v>
          </cell>
          <cell r="AQ24">
            <v>0</v>
          </cell>
          <cell r="AR24">
            <v>0</v>
          </cell>
        </row>
        <row r="24">
          <cell r="AU24">
            <v>0</v>
          </cell>
          <cell r="AV24">
            <v>29294</v>
          </cell>
          <cell r="AW24">
            <v>45000</v>
          </cell>
          <cell r="AX24">
            <v>-15706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</row>
        <row r="24">
          <cell r="BD24">
            <v>0</v>
          </cell>
          <cell r="BE24">
            <v>4976</v>
          </cell>
          <cell r="BF24">
            <v>4976</v>
          </cell>
          <cell r="BG24">
            <v>0</v>
          </cell>
        </row>
        <row r="24">
          <cell r="BI24" t="str">
            <v>621 4391 8800 3036 3942</v>
          </cell>
        </row>
        <row r="24"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</row>
        <row r="24">
          <cell r="BU24">
            <v>0</v>
          </cell>
        </row>
        <row r="25">
          <cell r="D25" t="str">
            <v>廖勇</v>
          </cell>
          <cell r="E25" t="str">
            <v>男</v>
          </cell>
          <cell r="F25" t="str">
            <v>441424200109125774</v>
          </cell>
          <cell r="G25" t="str">
            <v>直工</v>
          </cell>
          <cell r="H25" t="str">
            <v>一楼</v>
          </cell>
          <cell r="I25" t="str">
            <v>冲压员</v>
          </cell>
          <cell r="J25">
            <v>43530</v>
          </cell>
        </row>
        <row r="25">
          <cell r="M25">
            <v>21</v>
          </cell>
          <cell r="N25">
            <v>21</v>
          </cell>
          <cell r="O25">
            <v>43</v>
          </cell>
          <cell r="P25">
            <v>65</v>
          </cell>
        </row>
        <row r="25">
          <cell r="S25">
            <v>2400</v>
          </cell>
          <cell r="T25">
            <v>1720</v>
          </cell>
          <cell r="U25">
            <v>1720</v>
          </cell>
          <cell r="V25">
            <v>600</v>
          </cell>
          <cell r="W25">
            <v>600</v>
          </cell>
        </row>
        <row r="25">
          <cell r="Z25">
            <v>14.83</v>
          </cell>
          <cell r="AA25">
            <v>638</v>
          </cell>
          <cell r="AB25">
            <v>19.77</v>
          </cell>
          <cell r="AC25">
            <v>1285</v>
          </cell>
        </row>
        <row r="25">
          <cell r="AG25">
            <v>80</v>
          </cell>
        </row>
        <row r="25">
          <cell r="AI25">
            <v>150</v>
          </cell>
        </row>
        <row r="25">
          <cell r="AK25">
            <v>4473</v>
          </cell>
          <cell r="AL25">
            <v>0</v>
          </cell>
        </row>
        <row r="25">
          <cell r="AN25">
            <v>26429</v>
          </cell>
          <cell r="AO25">
            <v>40000</v>
          </cell>
          <cell r="AP25">
            <v>0</v>
          </cell>
          <cell r="AQ25">
            <v>0</v>
          </cell>
          <cell r="AR25">
            <v>0</v>
          </cell>
        </row>
        <row r="25">
          <cell r="AU25">
            <v>0</v>
          </cell>
          <cell r="AV25">
            <v>30902</v>
          </cell>
          <cell r="AW25">
            <v>45000</v>
          </cell>
          <cell r="AX25">
            <v>-14098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</row>
        <row r="25">
          <cell r="BD25">
            <v>0</v>
          </cell>
          <cell r="BE25">
            <v>4473</v>
          </cell>
          <cell r="BF25">
            <v>4473</v>
          </cell>
          <cell r="BG25">
            <v>0</v>
          </cell>
        </row>
        <row r="25">
          <cell r="BI25" t="str">
            <v>621 4391 8800 2886 2061</v>
          </cell>
        </row>
        <row r="25"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</row>
        <row r="25">
          <cell r="BU25">
            <v>0</v>
          </cell>
        </row>
        <row r="26">
          <cell r="D26" t="str">
            <v>郭成发</v>
          </cell>
          <cell r="E26" t="str">
            <v>男</v>
          </cell>
          <cell r="F26" t="str">
            <v>53252919970513185x</v>
          </cell>
          <cell r="G26" t="str">
            <v>直工</v>
          </cell>
          <cell r="H26" t="str">
            <v>一楼</v>
          </cell>
          <cell r="I26" t="str">
            <v>冲压员</v>
          </cell>
          <cell r="J26">
            <v>43617</v>
          </cell>
        </row>
        <row r="26">
          <cell r="M26">
            <v>21</v>
          </cell>
          <cell r="N26">
            <v>19</v>
          </cell>
          <cell r="O26">
            <v>53</v>
          </cell>
          <cell r="P26">
            <v>91</v>
          </cell>
        </row>
        <row r="26">
          <cell r="S26">
            <v>2300</v>
          </cell>
          <cell r="T26">
            <v>1720</v>
          </cell>
          <cell r="U26">
            <v>1556</v>
          </cell>
          <cell r="V26">
            <v>300</v>
          </cell>
          <cell r="W26">
            <v>271</v>
          </cell>
          <cell r="X26">
            <v>200</v>
          </cell>
          <cell r="Y26">
            <v>181</v>
          </cell>
          <cell r="Z26">
            <v>14.83</v>
          </cell>
          <cell r="AA26">
            <v>786</v>
          </cell>
          <cell r="AB26">
            <v>19.77</v>
          </cell>
          <cell r="AC26">
            <v>1799</v>
          </cell>
        </row>
        <row r="26">
          <cell r="AI26">
            <v>0</v>
          </cell>
        </row>
        <row r="26">
          <cell r="AK26">
            <v>4593</v>
          </cell>
          <cell r="AL26">
            <v>0</v>
          </cell>
        </row>
        <row r="26">
          <cell r="AN26">
            <v>12611</v>
          </cell>
          <cell r="AO26">
            <v>20000</v>
          </cell>
          <cell r="AP26">
            <v>0</v>
          </cell>
          <cell r="AQ26">
            <v>0</v>
          </cell>
          <cell r="AR26">
            <v>0</v>
          </cell>
        </row>
        <row r="26">
          <cell r="AU26">
            <v>0</v>
          </cell>
          <cell r="AV26">
            <v>17204</v>
          </cell>
          <cell r="AW26">
            <v>25000</v>
          </cell>
          <cell r="AX26">
            <v>-7796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</row>
        <row r="26">
          <cell r="BD26">
            <v>0</v>
          </cell>
          <cell r="BE26">
            <v>4593</v>
          </cell>
          <cell r="BF26">
            <v>4593</v>
          </cell>
          <cell r="BG26">
            <v>0</v>
          </cell>
        </row>
        <row r="26">
          <cell r="BI26" t="str">
            <v>6214391880016522214</v>
          </cell>
        </row>
        <row r="26"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</row>
        <row r="26">
          <cell r="BU26">
            <v>0</v>
          </cell>
        </row>
        <row r="27">
          <cell r="D27" t="str">
            <v>杨云圣</v>
          </cell>
          <cell r="E27" t="str">
            <v>男</v>
          </cell>
          <cell r="F27" t="str">
            <v>445381199906024036</v>
          </cell>
          <cell r="G27" t="str">
            <v>直工</v>
          </cell>
          <cell r="H27" t="str">
            <v>一楼</v>
          </cell>
          <cell r="I27" t="str">
            <v>CNC</v>
          </cell>
          <cell r="J27">
            <v>43532</v>
          </cell>
        </row>
        <row r="27">
          <cell r="M27">
            <v>21</v>
          </cell>
          <cell r="N27">
            <v>21</v>
          </cell>
          <cell r="O27">
            <v>47.5</v>
          </cell>
          <cell r="P27">
            <v>75.5</v>
          </cell>
        </row>
        <row r="27">
          <cell r="S27">
            <v>2400</v>
          </cell>
          <cell r="T27">
            <v>1720</v>
          </cell>
          <cell r="U27">
            <v>1720</v>
          </cell>
          <cell r="V27">
            <v>600</v>
          </cell>
          <cell r="W27">
            <v>600</v>
          </cell>
        </row>
        <row r="27">
          <cell r="Z27">
            <v>14.83</v>
          </cell>
          <cell r="AA27">
            <v>704</v>
          </cell>
          <cell r="AB27">
            <v>19.77</v>
          </cell>
          <cell r="AC27">
            <v>1493</v>
          </cell>
        </row>
        <row r="27">
          <cell r="AG27">
            <v>80</v>
          </cell>
        </row>
        <row r="27">
          <cell r="AI27">
            <v>500</v>
          </cell>
        </row>
        <row r="27">
          <cell r="AK27">
            <v>5097</v>
          </cell>
          <cell r="AL27">
            <v>0</v>
          </cell>
        </row>
        <row r="27">
          <cell r="AN27">
            <v>26924</v>
          </cell>
          <cell r="AO27">
            <v>35000</v>
          </cell>
          <cell r="AP27">
            <v>0</v>
          </cell>
          <cell r="AQ27">
            <v>0</v>
          </cell>
          <cell r="AR27">
            <v>0</v>
          </cell>
        </row>
        <row r="27">
          <cell r="AU27">
            <v>0</v>
          </cell>
          <cell r="AV27">
            <v>32021</v>
          </cell>
          <cell r="AW27">
            <v>40000</v>
          </cell>
          <cell r="AX27">
            <v>-7979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</row>
        <row r="27">
          <cell r="BD27">
            <v>0</v>
          </cell>
          <cell r="BE27">
            <v>5097</v>
          </cell>
          <cell r="BF27">
            <v>5097</v>
          </cell>
          <cell r="BG27">
            <v>0</v>
          </cell>
        </row>
        <row r="27">
          <cell r="BI27" t="str">
            <v>621 4391 8800 3036 1771</v>
          </cell>
        </row>
        <row r="27">
          <cell r="BK27">
            <v>0</v>
          </cell>
          <cell r="BL27">
            <v>0</v>
          </cell>
          <cell r="BM27">
            <v>3.12</v>
          </cell>
          <cell r="BN27">
            <v>0</v>
          </cell>
          <cell r="BO27">
            <v>-3.12</v>
          </cell>
          <cell r="BP27">
            <v>0</v>
          </cell>
        </row>
        <row r="27">
          <cell r="BU27">
            <v>0</v>
          </cell>
        </row>
        <row r="28">
          <cell r="D28" t="str">
            <v>赖越联</v>
          </cell>
          <cell r="E28" t="str">
            <v>男</v>
          </cell>
          <cell r="F28" t="str">
            <v>452502197802105814</v>
          </cell>
          <cell r="G28" t="str">
            <v>直工</v>
          </cell>
          <cell r="H28" t="str">
            <v>一楼</v>
          </cell>
          <cell r="I28" t="str">
            <v>CNC</v>
          </cell>
          <cell r="J28">
            <v>43538</v>
          </cell>
        </row>
        <row r="28">
          <cell r="M28">
            <v>21</v>
          </cell>
          <cell r="N28">
            <v>20</v>
          </cell>
          <cell r="O28">
            <v>47</v>
          </cell>
          <cell r="P28">
            <v>80.5</v>
          </cell>
        </row>
        <row r="28">
          <cell r="S28">
            <v>2400</v>
          </cell>
          <cell r="T28">
            <v>1720</v>
          </cell>
          <cell r="U28">
            <v>1638</v>
          </cell>
          <cell r="V28">
            <v>600</v>
          </cell>
          <cell r="W28">
            <v>571</v>
          </cell>
        </row>
        <row r="28">
          <cell r="Z28">
            <v>14.83</v>
          </cell>
          <cell r="AA28">
            <v>697</v>
          </cell>
          <cell r="AB28">
            <v>19.77</v>
          </cell>
          <cell r="AC28">
            <v>1591</v>
          </cell>
        </row>
        <row r="28">
          <cell r="AI28">
            <v>300</v>
          </cell>
        </row>
        <row r="28">
          <cell r="AK28">
            <v>4797</v>
          </cell>
          <cell r="AL28">
            <v>0</v>
          </cell>
        </row>
        <row r="28">
          <cell r="AN28">
            <v>25594</v>
          </cell>
          <cell r="AO28">
            <v>40000</v>
          </cell>
          <cell r="AP28">
            <v>0</v>
          </cell>
          <cell r="AQ28">
            <v>0</v>
          </cell>
          <cell r="AR28">
            <v>0</v>
          </cell>
        </row>
        <row r="28">
          <cell r="AU28">
            <v>0</v>
          </cell>
          <cell r="AV28">
            <v>30177.53</v>
          </cell>
          <cell r="AW28">
            <v>45000</v>
          </cell>
          <cell r="AX28">
            <v>-14822.47</v>
          </cell>
          <cell r="AY28">
            <v>0</v>
          </cell>
          <cell r="AZ28">
            <v>0</v>
          </cell>
          <cell r="BA28">
            <v>-213.47</v>
          </cell>
          <cell r="BB28">
            <v>0</v>
          </cell>
        </row>
        <row r="28">
          <cell r="BD28">
            <v>-213</v>
          </cell>
          <cell r="BE28">
            <v>4584</v>
          </cell>
          <cell r="BF28">
            <v>4584</v>
          </cell>
          <cell r="BG28">
            <v>0</v>
          </cell>
        </row>
        <row r="28">
          <cell r="BI28" t="str">
            <v>621 4391 8800 3054 5605</v>
          </cell>
        </row>
        <row r="28">
          <cell r="BK28">
            <v>0</v>
          </cell>
          <cell r="BL28">
            <v>6.39</v>
          </cell>
          <cell r="BM28">
            <v>16.92</v>
          </cell>
          <cell r="BN28">
            <v>0</v>
          </cell>
          <cell r="BO28">
            <v>-23.31</v>
          </cell>
          <cell r="BP28">
            <v>0</v>
          </cell>
        </row>
        <row r="28">
          <cell r="BU28">
            <v>0</v>
          </cell>
        </row>
        <row r="29">
          <cell r="D29" t="str">
            <v>谢宝</v>
          </cell>
          <cell r="E29" t="str">
            <v>男</v>
          </cell>
          <cell r="F29" t="str">
            <v>440981198307087215</v>
          </cell>
          <cell r="G29" t="str">
            <v>直工</v>
          </cell>
          <cell r="H29" t="str">
            <v>一楼</v>
          </cell>
          <cell r="I29" t="str">
            <v>CNC</v>
          </cell>
          <cell r="J29">
            <v>43552</v>
          </cell>
        </row>
        <row r="29">
          <cell r="M29">
            <v>21</v>
          </cell>
          <cell r="N29">
            <v>21</v>
          </cell>
          <cell r="O29">
            <v>47</v>
          </cell>
          <cell r="P29">
            <v>80.5</v>
          </cell>
        </row>
        <row r="29">
          <cell r="S29">
            <v>2400</v>
          </cell>
          <cell r="T29">
            <v>1720</v>
          </cell>
          <cell r="U29">
            <v>1720</v>
          </cell>
          <cell r="V29">
            <v>600</v>
          </cell>
          <cell r="W29">
            <v>600</v>
          </cell>
        </row>
        <row r="29">
          <cell r="Z29">
            <v>14.83</v>
          </cell>
          <cell r="AA29">
            <v>697</v>
          </cell>
          <cell r="AB29">
            <v>19.77</v>
          </cell>
          <cell r="AC29">
            <v>1591</v>
          </cell>
        </row>
        <row r="29">
          <cell r="AG29">
            <v>80</v>
          </cell>
        </row>
        <row r="29">
          <cell r="AI29">
            <v>300</v>
          </cell>
        </row>
        <row r="29">
          <cell r="AK29">
            <v>4988</v>
          </cell>
          <cell r="AL29">
            <v>0</v>
          </cell>
        </row>
        <row r="29">
          <cell r="AN29">
            <v>24311</v>
          </cell>
          <cell r="AO29">
            <v>35000</v>
          </cell>
          <cell r="AP29">
            <v>0</v>
          </cell>
          <cell r="AQ29">
            <v>0</v>
          </cell>
          <cell r="AR29">
            <v>0</v>
          </cell>
        </row>
        <row r="29">
          <cell r="AU29">
            <v>0</v>
          </cell>
          <cell r="AV29">
            <v>29299</v>
          </cell>
          <cell r="AW29">
            <v>40000</v>
          </cell>
          <cell r="AX29">
            <v>-10701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</row>
        <row r="29">
          <cell r="BD29">
            <v>0</v>
          </cell>
          <cell r="BE29">
            <v>4988</v>
          </cell>
          <cell r="BF29">
            <v>4988</v>
          </cell>
          <cell r="BG29">
            <v>0</v>
          </cell>
        </row>
        <row r="29">
          <cell r="BI29" t="str">
            <v>621 4391 8800 3000 8075</v>
          </cell>
        </row>
        <row r="29">
          <cell r="BK29">
            <v>0</v>
          </cell>
          <cell r="BL29">
            <v>6.3</v>
          </cell>
          <cell r="BM29">
            <v>8.07</v>
          </cell>
          <cell r="BN29">
            <v>0</v>
          </cell>
          <cell r="BO29">
            <v>-14.37</v>
          </cell>
          <cell r="BP29">
            <v>0</v>
          </cell>
        </row>
        <row r="29">
          <cell r="BU29">
            <v>0</v>
          </cell>
        </row>
        <row r="30">
          <cell r="D30" t="str">
            <v>万森宝</v>
          </cell>
          <cell r="E30" t="str">
            <v>男</v>
          </cell>
          <cell r="F30" t="str">
            <v>362229199710061018</v>
          </cell>
          <cell r="G30" t="str">
            <v>直工</v>
          </cell>
          <cell r="H30" t="str">
            <v>一楼</v>
          </cell>
          <cell r="I30" t="str">
            <v>CNC</v>
          </cell>
          <cell r="J30">
            <v>43566</v>
          </cell>
        </row>
        <row r="30">
          <cell r="M30">
            <v>21</v>
          </cell>
          <cell r="N30">
            <v>21</v>
          </cell>
          <cell r="O30">
            <v>51</v>
          </cell>
          <cell r="P30">
            <v>84</v>
          </cell>
        </row>
        <row r="30">
          <cell r="S30">
            <v>2400</v>
          </cell>
          <cell r="T30">
            <v>1720</v>
          </cell>
          <cell r="U30">
            <v>1720</v>
          </cell>
          <cell r="V30">
            <v>600</v>
          </cell>
          <cell r="W30">
            <v>600</v>
          </cell>
        </row>
        <row r="30">
          <cell r="Z30">
            <v>14.83</v>
          </cell>
          <cell r="AA30">
            <v>756</v>
          </cell>
          <cell r="AB30">
            <v>19.77</v>
          </cell>
          <cell r="AC30">
            <v>1661</v>
          </cell>
        </row>
        <row r="30">
          <cell r="AG30">
            <v>80</v>
          </cell>
        </row>
        <row r="30">
          <cell r="AI30">
            <v>175</v>
          </cell>
        </row>
        <row r="30">
          <cell r="AK30">
            <v>4992</v>
          </cell>
          <cell r="AL30">
            <v>0</v>
          </cell>
        </row>
        <row r="30">
          <cell r="AN30">
            <v>22957.97</v>
          </cell>
          <cell r="AO30">
            <v>30000</v>
          </cell>
          <cell r="AP30">
            <v>0</v>
          </cell>
          <cell r="AQ30">
            <v>0</v>
          </cell>
          <cell r="AR30">
            <v>0</v>
          </cell>
        </row>
        <row r="30">
          <cell r="AU30">
            <v>0</v>
          </cell>
          <cell r="AV30">
            <v>27844.67</v>
          </cell>
          <cell r="AW30">
            <v>35000</v>
          </cell>
          <cell r="AX30">
            <v>-7155.33</v>
          </cell>
          <cell r="AY30">
            <v>0</v>
          </cell>
          <cell r="AZ30">
            <v>0</v>
          </cell>
          <cell r="BA30">
            <v>-105.3</v>
          </cell>
          <cell r="BB30">
            <v>0</v>
          </cell>
        </row>
        <row r="30">
          <cell r="BD30">
            <v>-105</v>
          </cell>
          <cell r="BE30">
            <v>4887</v>
          </cell>
          <cell r="BF30">
            <v>4887</v>
          </cell>
          <cell r="BG30">
            <v>0</v>
          </cell>
        </row>
        <row r="30">
          <cell r="BI30" t="str">
            <v>621 4391 8800 3036 2100</v>
          </cell>
        </row>
        <row r="30"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</row>
        <row r="30">
          <cell r="BU30">
            <v>0</v>
          </cell>
        </row>
        <row r="31">
          <cell r="D31" t="str">
            <v>冯济良</v>
          </cell>
          <cell r="E31" t="str">
            <v>男</v>
          </cell>
          <cell r="F31" t="str">
            <v>43302119710809187X</v>
          </cell>
          <cell r="G31" t="str">
            <v>直工</v>
          </cell>
          <cell r="H31" t="str">
            <v>一楼</v>
          </cell>
          <cell r="I31" t="str">
            <v>CNC</v>
          </cell>
          <cell r="J31">
            <v>43566</v>
          </cell>
        </row>
        <row r="31">
          <cell r="M31">
            <v>21</v>
          </cell>
          <cell r="N31">
            <v>21</v>
          </cell>
          <cell r="O31">
            <v>48.5</v>
          </cell>
          <cell r="P31">
            <v>80.5</v>
          </cell>
        </row>
        <row r="31">
          <cell r="S31">
            <v>2400</v>
          </cell>
          <cell r="T31">
            <v>1720</v>
          </cell>
          <cell r="U31">
            <v>1720</v>
          </cell>
          <cell r="V31">
            <v>600</v>
          </cell>
          <cell r="W31">
            <v>600</v>
          </cell>
        </row>
        <row r="31">
          <cell r="Z31">
            <v>14.83</v>
          </cell>
          <cell r="AA31">
            <v>719</v>
          </cell>
          <cell r="AB31">
            <v>19.77</v>
          </cell>
          <cell r="AC31">
            <v>1591</v>
          </cell>
        </row>
        <row r="31">
          <cell r="AG31">
            <v>80</v>
          </cell>
        </row>
        <row r="31">
          <cell r="AI31">
            <v>375</v>
          </cell>
        </row>
        <row r="31">
          <cell r="AK31">
            <v>5085</v>
          </cell>
          <cell r="AL31">
            <v>0</v>
          </cell>
        </row>
        <row r="31">
          <cell r="AN31">
            <v>20671</v>
          </cell>
          <cell r="AO31">
            <v>30000</v>
          </cell>
          <cell r="AP31">
            <v>0</v>
          </cell>
          <cell r="AQ31">
            <v>0</v>
          </cell>
          <cell r="AR31">
            <v>0</v>
          </cell>
        </row>
        <row r="31">
          <cell r="AU31">
            <v>0</v>
          </cell>
          <cell r="AV31">
            <v>25756</v>
          </cell>
          <cell r="AW31">
            <v>35000</v>
          </cell>
          <cell r="AX31">
            <v>-9244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</row>
        <row r="31">
          <cell r="BD31">
            <v>0</v>
          </cell>
          <cell r="BE31">
            <v>5085</v>
          </cell>
          <cell r="BF31">
            <v>5085</v>
          </cell>
          <cell r="BG31">
            <v>0</v>
          </cell>
        </row>
        <row r="31">
          <cell r="BI31" t="str">
            <v>621 4391 8800 2954 2423</v>
          </cell>
        </row>
        <row r="31">
          <cell r="BK31">
            <v>0</v>
          </cell>
          <cell r="BL31">
            <v>0</v>
          </cell>
          <cell r="BM31">
            <v>0</v>
          </cell>
          <cell r="BN31">
            <v>5.16</v>
          </cell>
          <cell r="BO31">
            <v>-5.16</v>
          </cell>
          <cell r="BP31">
            <v>0</v>
          </cell>
        </row>
        <row r="31">
          <cell r="BU31">
            <v>0</v>
          </cell>
        </row>
        <row r="32">
          <cell r="D32" t="str">
            <v>王超</v>
          </cell>
          <cell r="E32" t="str">
            <v>男</v>
          </cell>
          <cell r="F32" t="str">
            <v>362229199808231230</v>
          </cell>
          <cell r="G32" t="str">
            <v>直工</v>
          </cell>
          <cell r="H32" t="str">
            <v>一楼</v>
          </cell>
          <cell r="I32" t="str">
            <v>CNC</v>
          </cell>
          <cell r="J32">
            <v>43566</v>
          </cell>
        </row>
        <row r="32">
          <cell r="M32">
            <v>21</v>
          </cell>
          <cell r="N32">
            <v>21</v>
          </cell>
          <cell r="O32">
            <v>50</v>
          </cell>
          <cell r="P32">
            <v>84</v>
          </cell>
        </row>
        <row r="32">
          <cell r="S32">
            <v>2400</v>
          </cell>
          <cell r="T32">
            <v>1720</v>
          </cell>
          <cell r="U32">
            <v>1720</v>
          </cell>
          <cell r="V32">
            <v>600</v>
          </cell>
          <cell r="W32">
            <v>600</v>
          </cell>
        </row>
        <row r="32">
          <cell r="Z32">
            <v>14.83</v>
          </cell>
          <cell r="AA32">
            <v>742</v>
          </cell>
          <cell r="AB32">
            <v>19.77</v>
          </cell>
          <cell r="AC32">
            <v>1661</v>
          </cell>
        </row>
        <row r="32">
          <cell r="AG32">
            <v>80</v>
          </cell>
        </row>
        <row r="32">
          <cell r="AI32">
            <v>175</v>
          </cell>
        </row>
        <row r="32">
          <cell r="AK32">
            <v>4978</v>
          </cell>
          <cell r="AL32">
            <v>0</v>
          </cell>
        </row>
        <row r="32">
          <cell r="AN32">
            <v>21316.9701657459</v>
          </cell>
          <cell r="AO32">
            <v>30000</v>
          </cell>
          <cell r="AP32">
            <v>0</v>
          </cell>
          <cell r="AQ32">
            <v>0</v>
          </cell>
          <cell r="AR32">
            <v>0</v>
          </cell>
        </row>
        <row r="32">
          <cell r="AU32">
            <v>0</v>
          </cell>
          <cell r="AV32">
            <v>26189.6701657459</v>
          </cell>
          <cell r="AW32">
            <v>35000</v>
          </cell>
          <cell r="AX32">
            <v>-8810.3298342541</v>
          </cell>
          <cell r="AY32">
            <v>0</v>
          </cell>
          <cell r="AZ32">
            <v>0</v>
          </cell>
          <cell r="BA32">
            <v>-105.3</v>
          </cell>
          <cell r="BB32">
            <v>0</v>
          </cell>
        </row>
        <row r="32">
          <cell r="BD32">
            <v>-105</v>
          </cell>
          <cell r="BE32">
            <v>4873</v>
          </cell>
          <cell r="BF32">
            <v>4873</v>
          </cell>
          <cell r="BG32">
            <v>0</v>
          </cell>
        </row>
        <row r="32">
          <cell r="BI32" t="str">
            <v>621 4391 8800 3036 2118</v>
          </cell>
        </row>
        <row r="32"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</row>
        <row r="32">
          <cell r="BU32">
            <v>0</v>
          </cell>
        </row>
        <row r="33">
          <cell r="D33" t="str">
            <v>沈永松</v>
          </cell>
          <cell r="E33" t="str">
            <v>男</v>
          </cell>
          <cell r="F33" t="str">
            <v>412827198011017595</v>
          </cell>
          <cell r="G33" t="str">
            <v>直工</v>
          </cell>
          <cell r="H33" t="str">
            <v>一楼</v>
          </cell>
          <cell r="I33" t="str">
            <v>线割</v>
          </cell>
          <cell r="J33">
            <v>43523</v>
          </cell>
        </row>
        <row r="33">
          <cell r="M33">
            <v>21</v>
          </cell>
          <cell r="N33">
            <v>21</v>
          </cell>
          <cell r="O33">
            <v>63</v>
          </cell>
          <cell r="P33">
            <v>91</v>
          </cell>
        </row>
        <row r="33">
          <cell r="S33">
            <v>2400</v>
          </cell>
          <cell r="T33">
            <v>1720</v>
          </cell>
          <cell r="U33">
            <v>1720</v>
          </cell>
          <cell r="V33">
            <v>600</v>
          </cell>
          <cell r="W33">
            <v>600</v>
          </cell>
        </row>
        <row r="33">
          <cell r="Z33">
            <v>14.83</v>
          </cell>
          <cell r="AA33">
            <v>934</v>
          </cell>
          <cell r="AB33">
            <v>19.77</v>
          </cell>
          <cell r="AC33">
            <v>1799</v>
          </cell>
        </row>
        <row r="33">
          <cell r="AG33">
            <v>80</v>
          </cell>
        </row>
        <row r="33">
          <cell r="AI33">
            <v>0</v>
          </cell>
        </row>
        <row r="33">
          <cell r="AK33">
            <v>5133</v>
          </cell>
          <cell r="AL33">
            <v>0</v>
          </cell>
        </row>
        <row r="33">
          <cell r="AN33">
            <v>28498</v>
          </cell>
          <cell r="AO33">
            <v>40000</v>
          </cell>
          <cell r="AP33">
            <v>0</v>
          </cell>
          <cell r="AQ33">
            <v>0</v>
          </cell>
          <cell r="AR33">
            <v>0</v>
          </cell>
        </row>
        <row r="33">
          <cell r="AU33">
            <v>0</v>
          </cell>
          <cell r="AV33">
            <v>33631</v>
          </cell>
          <cell r="AW33">
            <v>45000</v>
          </cell>
          <cell r="AX33">
            <v>-11369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</row>
        <row r="33">
          <cell r="BD33">
            <v>0</v>
          </cell>
          <cell r="BE33">
            <v>5133</v>
          </cell>
          <cell r="BF33">
            <v>5133</v>
          </cell>
          <cell r="BG33">
            <v>0</v>
          </cell>
        </row>
        <row r="33">
          <cell r="BI33" t="str">
            <v>621 4391 8800 1852 6205</v>
          </cell>
        </row>
        <row r="33">
          <cell r="BK33">
            <v>1.05</v>
          </cell>
          <cell r="BL33">
            <v>7.92</v>
          </cell>
          <cell r="BM33">
            <v>0</v>
          </cell>
          <cell r="BN33">
            <v>0</v>
          </cell>
          <cell r="BO33">
            <v>-8.97</v>
          </cell>
          <cell r="BP33">
            <v>0</v>
          </cell>
        </row>
        <row r="33">
          <cell r="BU33">
            <v>0</v>
          </cell>
        </row>
        <row r="34">
          <cell r="D34" t="str">
            <v>廖志杰</v>
          </cell>
          <cell r="E34" t="str">
            <v>男</v>
          </cell>
          <cell r="F34" t="str">
            <v>441424199906215777</v>
          </cell>
          <cell r="G34" t="str">
            <v>直工</v>
          </cell>
          <cell r="H34" t="str">
            <v>一楼</v>
          </cell>
          <cell r="I34" t="str">
            <v>线割</v>
          </cell>
          <cell r="J34">
            <v>43559</v>
          </cell>
        </row>
        <row r="34">
          <cell r="M34">
            <v>21</v>
          </cell>
          <cell r="N34">
            <v>20</v>
          </cell>
          <cell r="O34">
            <v>57.5</v>
          </cell>
          <cell r="P34">
            <v>79.5</v>
          </cell>
        </row>
        <row r="34">
          <cell r="S34">
            <v>2400</v>
          </cell>
          <cell r="T34">
            <v>1720</v>
          </cell>
          <cell r="U34">
            <v>1638</v>
          </cell>
          <cell r="V34">
            <v>600</v>
          </cell>
          <cell r="W34">
            <v>571</v>
          </cell>
        </row>
        <row r="34">
          <cell r="Z34">
            <v>14.83</v>
          </cell>
          <cell r="AA34">
            <v>853</v>
          </cell>
          <cell r="AB34">
            <v>19.77</v>
          </cell>
          <cell r="AC34">
            <v>1572</v>
          </cell>
        </row>
        <row r="34">
          <cell r="AI34">
            <v>100</v>
          </cell>
        </row>
        <row r="34">
          <cell r="AK34">
            <v>4734</v>
          </cell>
          <cell r="AL34">
            <v>0</v>
          </cell>
        </row>
        <row r="34">
          <cell r="AN34">
            <v>22422.7166666667</v>
          </cell>
          <cell r="AO34">
            <v>30000</v>
          </cell>
          <cell r="AP34">
            <v>0</v>
          </cell>
          <cell r="AQ34">
            <v>0</v>
          </cell>
          <cell r="AR34">
            <v>0</v>
          </cell>
        </row>
        <row r="34">
          <cell r="AU34">
            <v>0</v>
          </cell>
          <cell r="AV34">
            <v>27080.8066666667</v>
          </cell>
          <cell r="AW34">
            <v>35000</v>
          </cell>
          <cell r="AX34">
            <v>-7919.1933333333</v>
          </cell>
          <cell r="AY34">
            <v>0</v>
          </cell>
          <cell r="AZ34">
            <v>0</v>
          </cell>
          <cell r="BA34">
            <v>-75.91</v>
          </cell>
          <cell r="BB34">
            <v>0</v>
          </cell>
        </row>
        <row r="34">
          <cell r="BD34">
            <v>-76</v>
          </cell>
          <cell r="BE34">
            <v>4658</v>
          </cell>
          <cell r="BF34">
            <v>4658</v>
          </cell>
          <cell r="BG34">
            <v>0</v>
          </cell>
        </row>
        <row r="34">
          <cell r="BI34" t="str">
            <v>621 4391 8800 3036 4072</v>
          </cell>
        </row>
        <row r="34"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</row>
        <row r="34">
          <cell r="BU34">
            <v>0</v>
          </cell>
        </row>
        <row r="35">
          <cell r="D35" t="str">
            <v>廖志伟</v>
          </cell>
          <cell r="E35" t="str">
            <v>男</v>
          </cell>
          <cell r="F35" t="str">
            <v>441424200108265775</v>
          </cell>
          <cell r="G35" t="str">
            <v>直工</v>
          </cell>
          <cell r="H35" t="str">
            <v>一楼</v>
          </cell>
          <cell r="I35" t="str">
            <v>线割</v>
          </cell>
          <cell r="J35">
            <v>43641</v>
          </cell>
        </row>
        <row r="35">
          <cell r="M35">
            <v>21</v>
          </cell>
          <cell r="N35">
            <v>21</v>
          </cell>
          <cell r="O35">
            <v>42</v>
          </cell>
          <cell r="P35">
            <v>82</v>
          </cell>
        </row>
        <row r="35">
          <cell r="S35">
            <v>2400</v>
          </cell>
          <cell r="T35">
            <v>1720</v>
          </cell>
          <cell r="U35">
            <v>1720</v>
          </cell>
          <cell r="V35">
            <v>600</v>
          </cell>
          <cell r="W35">
            <v>600</v>
          </cell>
        </row>
        <row r="35">
          <cell r="Z35">
            <v>14.83</v>
          </cell>
          <cell r="AA35">
            <v>623</v>
          </cell>
          <cell r="AB35">
            <v>19.77</v>
          </cell>
          <cell r="AC35">
            <v>1621</v>
          </cell>
        </row>
        <row r="35">
          <cell r="AG35">
            <v>80</v>
          </cell>
        </row>
        <row r="35">
          <cell r="AI35">
            <v>75</v>
          </cell>
        </row>
        <row r="35">
          <cell r="AK35">
            <v>4719</v>
          </cell>
          <cell r="AL35">
            <v>0</v>
          </cell>
        </row>
        <row r="35">
          <cell r="AN35">
            <v>10121.72</v>
          </cell>
          <cell r="AO35">
            <v>20000</v>
          </cell>
          <cell r="AP35">
            <v>0</v>
          </cell>
          <cell r="AQ35">
            <v>0</v>
          </cell>
          <cell r="AR35">
            <v>0</v>
          </cell>
        </row>
        <row r="35">
          <cell r="AU35">
            <v>0</v>
          </cell>
          <cell r="AV35">
            <v>14764.81</v>
          </cell>
          <cell r="AW35">
            <v>25000</v>
          </cell>
          <cell r="AX35">
            <v>-10235.19</v>
          </cell>
          <cell r="AY35">
            <v>0</v>
          </cell>
          <cell r="AZ35">
            <v>0</v>
          </cell>
          <cell r="BA35">
            <v>-75.91</v>
          </cell>
          <cell r="BB35">
            <v>0</v>
          </cell>
        </row>
        <row r="35">
          <cell r="BD35">
            <v>-76</v>
          </cell>
          <cell r="BE35">
            <v>4643</v>
          </cell>
          <cell r="BF35">
            <v>4643</v>
          </cell>
          <cell r="BG35">
            <v>0</v>
          </cell>
        </row>
        <row r="35">
          <cell r="BI35" t="str">
            <v>6214391880031239315</v>
          </cell>
        </row>
        <row r="35"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</row>
        <row r="35">
          <cell r="BU35">
            <v>0</v>
          </cell>
        </row>
        <row r="36">
          <cell r="D36" t="str">
            <v>明显高</v>
          </cell>
          <cell r="E36" t="str">
            <v>男</v>
          </cell>
          <cell r="F36" t="str">
            <v>450422199907250572</v>
          </cell>
          <cell r="G36" t="str">
            <v>直工</v>
          </cell>
          <cell r="H36" t="str">
            <v>一楼</v>
          </cell>
        </row>
        <row r="36">
          <cell r="M36">
            <v>21</v>
          </cell>
          <cell r="N36">
            <v>18.5</v>
          </cell>
          <cell r="O36">
            <v>37.5</v>
          </cell>
          <cell r="P36">
            <v>73.5</v>
          </cell>
        </row>
        <row r="36">
          <cell r="S36">
            <v>2400</v>
          </cell>
          <cell r="T36">
            <v>1720</v>
          </cell>
          <cell r="U36">
            <v>1515</v>
          </cell>
          <cell r="V36">
            <v>600</v>
          </cell>
          <cell r="W36">
            <v>529</v>
          </cell>
        </row>
        <row r="36">
          <cell r="Z36">
            <v>14.83</v>
          </cell>
          <cell r="AA36">
            <v>556</v>
          </cell>
          <cell r="AB36">
            <v>19.77</v>
          </cell>
          <cell r="AC36">
            <v>1453</v>
          </cell>
        </row>
        <row r="36">
          <cell r="AI36">
            <v>275</v>
          </cell>
        </row>
        <row r="36">
          <cell r="AK36">
            <v>4328</v>
          </cell>
          <cell r="AL36">
            <v>0</v>
          </cell>
        </row>
        <row r="36">
          <cell r="AN36">
            <v>8448</v>
          </cell>
          <cell r="AO36">
            <v>10000</v>
          </cell>
          <cell r="AP36">
            <v>0</v>
          </cell>
          <cell r="AQ36">
            <v>0</v>
          </cell>
          <cell r="AR36">
            <v>0</v>
          </cell>
        </row>
        <row r="36">
          <cell r="AU36">
            <v>0</v>
          </cell>
          <cell r="AV36">
            <v>12776</v>
          </cell>
          <cell r="AW36">
            <v>15000</v>
          </cell>
          <cell r="AX36">
            <v>-2224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</row>
        <row r="36">
          <cell r="BD36">
            <v>0</v>
          </cell>
          <cell r="BE36">
            <v>4328</v>
          </cell>
          <cell r="BF36">
            <v>4328</v>
          </cell>
          <cell r="BG36">
            <v>0</v>
          </cell>
        </row>
        <row r="36">
          <cell r="BI36" t="str">
            <v>6214391880031699948</v>
          </cell>
        </row>
        <row r="36"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</row>
        <row r="36">
          <cell r="BU36">
            <v>0</v>
          </cell>
        </row>
        <row r="37">
          <cell r="D37" t="str">
            <v>刘宜芳</v>
          </cell>
          <cell r="E37" t="str">
            <v>男</v>
          </cell>
          <cell r="F37" t="str">
            <v>362229199704091616</v>
          </cell>
          <cell r="G37" t="str">
            <v>直工</v>
          </cell>
          <cell r="H37" t="str">
            <v>一楼</v>
          </cell>
        </row>
        <row r="37">
          <cell r="M37">
            <v>21</v>
          </cell>
          <cell r="N37">
            <v>21</v>
          </cell>
          <cell r="O37">
            <v>48.5</v>
          </cell>
          <cell r="P37">
            <v>83</v>
          </cell>
        </row>
        <row r="37">
          <cell r="S37">
            <v>2400</v>
          </cell>
          <cell r="T37">
            <v>1720</v>
          </cell>
          <cell r="U37">
            <v>1720</v>
          </cell>
          <cell r="V37">
            <v>600</v>
          </cell>
          <cell r="W37">
            <v>600</v>
          </cell>
        </row>
        <row r="37">
          <cell r="Z37">
            <v>14.83</v>
          </cell>
          <cell r="AA37">
            <v>719</v>
          </cell>
          <cell r="AB37">
            <v>19.77</v>
          </cell>
          <cell r="AC37">
            <v>1641</v>
          </cell>
        </row>
        <row r="37">
          <cell r="AG37">
            <v>80</v>
          </cell>
        </row>
        <row r="37">
          <cell r="AI37">
            <v>375</v>
          </cell>
        </row>
        <row r="37">
          <cell r="AK37">
            <v>5135</v>
          </cell>
          <cell r="AL37">
            <v>0</v>
          </cell>
        </row>
        <row r="37">
          <cell r="AN37">
            <v>8480.74917127072</v>
          </cell>
          <cell r="AO37">
            <v>10000</v>
          </cell>
          <cell r="AP37">
            <v>0</v>
          </cell>
          <cell r="AQ37">
            <v>0</v>
          </cell>
          <cell r="AR37">
            <v>0</v>
          </cell>
        </row>
        <row r="37">
          <cell r="AU37">
            <v>0</v>
          </cell>
          <cell r="AV37">
            <v>13510.4491712707</v>
          </cell>
          <cell r="AW37">
            <v>15000</v>
          </cell>
          <cell r="AX37">
            <v>-1489.55082872928</v>
          </cell>
          <cell r="AY37">
            <v>0</v>
          </cell>
          <cell r="AZ37">
            <v>0</v>
          </cell>
          <cell r="BA37">
            <v>-105.3</v>
          </cell>
          <cell r="BB37">
            <v>0</v>
          </cell>
        </row>
        <row r="37">
          <cell r="BD37">
            <v>-105</v>
          </cell>
          <cell r="BE37">
            <v>5030</v>
          </cell>
          <cell r="BF37">
            <v>5030</v>
          </cell>
          <cell r="BG37">
            <v>0</v>
          </cell>
        </row>
        <row r="37">
          <cell r="BI37" t="str">
            <v>6214391880031240263</v>
          </cell>
        </row>
        <row r="37"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</row>
        <row r="37">
          <cell r="BU37">
            <v>0</v>
          </cell>
        </row>
        <row r="38">
          <cell r="D38" t="str">
            <v>袁光周</v>
          </cell>
          <cell r="E38" t="str">
            <v>男</v>
          </cell>
          <cell r="F38" t="str">
            <v>532923199709102371</v>
          </cell>
          <cell r="G38" t="str">
            <v>直工</v>
          </cell>
          <cell r="H38" t="str">
            <v>一楼</v>
          </cell>
        </row>
        <row r="38">
          <cell r="M38">
            <v>21</v>
          </cell>
          <cell r="N38">
            <v>20.5</v>
          </cell>
          <cell r="O38">
            <v>53.5</v>
          </cell>
          <cell r="P38">
            <v>89</v>
          </cell>
        </row>
        <row r="38">
          <cell r="S38">
            <v>2400</v>
          </cell>
          <cell r="T38">
            <v>1720</v>
          </cell>
          <cell r="U38">
            <v>1679</v>
          </cell>
          <cell r="V38">
            <v>600</v>
          </cell>
          <cell r="W38">
            <v>586</v>
          </cell>
        </row>
        <row r="38">
          <cell r="Z38">
            <v>14.83</v>
          </cell>
          <cell r="AA38">
            <v>793</v>
          </cell>
          <cell r="AB38">
            <v>19.77</v>
          </cell>
          <cell r="AC38">
            <v>1760</v>
          </cell>
        </row>
        <row r="38">
          <cell r="AG38">
            <v>40</v>
          </cell>
        </row>
        <row r="38">
          <cell r="AI38">
            <v>200</v>
          </cell>
        </row>
        <row r="38">
          <cell r="AK38">
            <v>5058</v>
          </cell>
          <cell r="AL38">
            <v>0</v>
          </cell>
        </row>
        <row r="38">
          <cell r="AN38">
            <v>6649</v>
          </cell>
          <cell r="AO38">
            <v>10000</v>
          </cell>
          <cell r="AP38">
            <v>0</v>
          </cell>
          <cell r="AQ38">
            <v>0</v>
          </cell>
          <cell r="AR38">
            <v>0</v>
          </cell>
        </row>
        <row r="38">
          <cell r="AU38">
            <v>0</v>
          </cell>
          <cell r="AV38">
            <v>11581.09</v>
          </cell>
          <cell r="AW38">
            <v>15000</v>
          </cell>
          <cell r="AX38">
            <v>-3418.91</v>
          </cell>
          <cell r="AY38">
            <v>0</v>
          </cell>
          <cell r="AZ38">
            <v>0</v>
          </cell>
          <cell r="BA38">
            <v>-75.91</v>
          </cell>
          <cell r="BB38">
            <v>-50</v>
          </cell>
        </row>
        <row r="38">
          <cell r="BD38">
            <v>-126</v>
          </cell>
          <cell r="BE38">
            <v>4932</v>
          </cell>
          <cell r="BF38">
            <v>4932</v>
          </cell>
          <cell r="BG38">
            <v>0</v>
          </cell>
        </row>
        <row r="38">
          <cell r="BI38" t="str">
            <v>621 4391 8800 3274 5088</v>
          </cell>
        </row>
        <row r="38"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</row>
        <row r="38">
          <cell r="BU38">
            <v>0</v>
          </cell>
        </row>
        <row r="39">
          <cell r="D39" t="str">
            <v>黄琛</v>
          </cell>
          <cell r="E39" t="str">
            <v>男</v>
          </cell>
          <cell r="F39" t="str">
            <v>440981199704024618</v>
          </cell>
          <cell r="G39" t="str">
            <v>直工</v>
          </cell>
          <cell r="H39" t="str">
            <v>一楼</v>
          </cell>
        </row>
        <row r="39">
          <cell r="M39">
            <v>21</v>
          </cell>
          <cell r="N39">
            <v>18.5</v>
          </cell>
          <cell r="O39">
            <v>35</v>
          </cell>
          <cell r="P39">
            <v>36</v>
          </cell>
        </row>
        <row r="39">
          <cell r="S39">
            <v>2100</v>
          </cell>
          <cell r="T39">
            <v>1720</v>
          </cell>
          <cell r="U39">
            <v>1515</v>
          </cell>
          <cell r="V39">
            <v>300</v>
          </cell>
          <cell r="W39">
            <v>264</v>
          </cell>
        </row>
        <row r="39">
          <cell r="Z39">
            <v>14.83</v>
          </cell>
          <cell r="AA39">
            <v>519</v>
          </cell>
          <cell r="AB39">
            <v>19.77</v>
          </cell>
          <cell r="AC39">
            <v>712</v>
          </cell>
        </row>
        <row r="39">
          <cell r="AI39">
            <v>0</v>
          </cell>
        </row>
        <row r="39">
          <cell r="AK39">
            <v>3010</v>
          </cell>
          <cell r="AL39">
            <v>0</v>
          </cell>
        </row>
        <row r="39">
          <cell r="AN39">
            <v>4638</v>
          </cell>
          <cell r="AO39">
            <v>10000</v>
          </cell>
          <cell r="AP39">
            <v>0</v>
          </cell>
          <cell r="AQ39">
            <v>0</v>
          </cell>
          <cell r="AR39">
            <v>0</v>
          </cell>
        </row>
        <row r="39">
          <cell r="AU39">
            <v>0</v>
          </cell>
          <cell r="AV39">
            <v>7648</v>
          </cell>
          <cell r="AW39">
            <v>15000</v>
          </cell>
          <cell r="AX39">
            <v>-7352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</row>
        <row r="39">
          <cell r="BD39">
            <v>0</v>
          </cell>
          <cell r="BE39">
            <v>3010</v>
          </cell>
          <cell r="BF39">
            <v>3010</v>
          </cell>
          <cell r="BG39">
            <v>0</v>
          </cell>
        </row>
        <row r="39">
          <cell r="BI39" t="str">
            <v>621 4391 8800 3274 2408</v>
          </cell>
        </row>
        <row r="39"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</row>
        <row r="39">
          <cell r="BU39">
            <v>0</v>
          </cell>
        </row>
        <row r="40">
          <cell r="D40" t="str">
            <v>陆进保</v>
          </cell>
          <cell r="E40" t="str">
            <v>男</v>
          </cell>
          <cell r="F40" t="str">
            <v>532531199712071017</v>
          </cell>
          <cell r="G40" t="str">
            <v>直工</v>
          </cell>
          <cell r="H40" t="str">
            <v>一楼</v>
          </cell>
        </row>
        <row r="40">
          <cell r="M40">
            <v>21</v>
          </cell>
          <cell r="N40">
            <v>19</v>
          </cell>
          <cell r="O40">
            <v>49</v>
          </cell>
          <cell r="P40">
            <v>54.5</v>
          </cell>
        </row>
        <row r="40">
          <cell r="S40">
            <v>2100</v>
          </cell>
          <cell r="T40">
            <v>1720</v>
          </cell>
          <cell r="U40">
            <v>1556</v>
          </cell>
          <cell r="V40">
            <v>300</v>
          </cell>
          <cell r="W40">
            <v>271</v>
          </cell>
        </row>
        <row r="40">
          <cell r="Z40">
            <v>14.83</v>
          </cell>
          <cell r="AA40">
            <v>727</v>
          </cell>
          <cell r="AB40">
            <v>19.77</v>
          </cell>
          <cell r="AC40">
            <v>1077</v>
          </cell>
        </row>
        <row r="40">
          <cell r="AI40">
            <v>0</v>
          </cell>
        </row>
        <row r="40">
          <cell r="AK40">
            <v>3631</v>
          </cell>
          <cell r="AL40">
            <v>0</v>
          </cell>
        </row>
        <row r="40">
          <cell r="AN40">
            <v>5254</v>
          </cell>
          <cell r="AO40">
            <v>10000</v>
          </cell>
          <cell r="AP40">
            <v>0</v>
          </cell>
          <cell r="AQ40">
            <v>0</v>
          </cell>
          <cell r="AR40">
            <v>0</v>
          </cell>
        </row>
        <row r="40">
          <cell r="AU40">
            <v>0</v>
          </cell>
          <cell r="AV40">
            <v>8885</v>
          </cell>
          <cell r="AW40">
            <v>15000</v>
          </cell>
          <cell r="AX40">
            <v>-6115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</row>
        <row r="40">
          <cell r="BD40">
            <v>0</v>
          </cell>
          <cell r="BE40">
            <v>3631</v>
          </cell>
          <cell r="BF40">
            <v>3631</v>
          </cell>
          <cell r="BG40">
            <v>0</v>
          </cell>
        </row>
        <row r="40">
          <cell r="BI40" t="str">
            <v>621 4391 8800 3274 2879</v>
          </cell>
        </row>
        <row r="40"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</row>
        <row r="40">
          <cell r="BU40">
            <v>0</v>
          </cell>
        </row>
        <row r="41">
          <cell r="D41" t="str">
            <v>韦大叶</v>
          </cell>
          <cell r="E41" t="str">
            <v>男</v>
          </cell>
          <cell r="F41" t="str">
            <v>452122198002275493</v>
          </cell>
          <cell r="G41" t="str">
            <v>直工</v>
          </cell>
          <cell r="H41" t="str">
            <v>一楼</v>
          </cell>
        </row>
        <row r="41">
          <cell r="M41">
            <v>21</v>
          </cell>
          <cell r="N41">
            <v>21</v>
          </cell>
          <cell r="O41">
            <v>60</v>
          </cell>
          <cell r="P41">
            <v>93</v>
          </cell>
        </row>
        <row r="41">
          <cell r="S41">
            <v>2100</v>
          </cell>
          <cell r="T41">
            <v>1720</v>
          </cell>
          <cell r="U41">
            <v>1720</v>
          </cell>
          <cell r="V41">
            <v>300</v>
          </cell>
          <cell r="W41">
            <v>300</v>
          </cell>
        </row>
        <row r="41">
          <cell r="Z41">
            <v>14.83</v>
          </cell>
          <cell r="AA41">
            <v>890</v>
          </cell>
          <cell r="AB41">
            <v>19.77</v>
          </cell>
          <cell r="AC41">
            <v>1839</v>
          </cell>
        </row>
        <row r="41">
          <cell r="AG41">
            <v>80</v>
          </cell>
        </row>
        <row r="41">
          <cell r="AI41">
            <v>0</v>
          </cell>
        </row>
        <row r="41">
          <cell r="AK41">
            <v>4829</v>
          </cell>
          <cell r="AL41">
            <v>0</v>
          </cell>
        </row>
        <row r="41">
          <cell r="AN41">
            <v>8019</v>
          </cell>
          <cell r="AO41">
            <v>10000</v>
          </cell>
          <cell r="AP41">
            <v>0</v>
          </cell>
          <cell r="AQ41">
            <v>0</v>
          </cell>
          <cell r="AR41">
            <v>0</v>
          </cell>
        </row>
        <row r="41">
          <cell r="AU41">
            <v>0</v>
          </cell>
          <cell r="AV41">
            <v>12848</v>
          </cell>
          <cell r="AW41">
            <v>15000</v>
          </cell>
          <cell r="AX41">
            <v>-2152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</row>
        <row r="41">
          <cell r="BD41">
            <v>0</v>
          </cell>
          <cell r="BE41">
            <v>4829</v>
          </cell>
          <cell r="BF41">
            <v>4829</v>
          </cell>
          <cell r="BG41">
            <v>0</v>
          </cell>
        </row>
        <row r="41">
          <cell r="BI41" t="str">
            <v>6214391880017017867</v>
          </cell>
        </row>
        <row r="41"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</row>
        <row r="41">
          <cell r="BU41">
            <v>0</v>
          </cell>
        </row>
        <row r="42">
          <cell r="D42" t="str">
            <v>黄玲</v>
          </cell>
          <cell r="E42" t="str">
            <v>女</v>
          </cell>
          <cell r="F42" t="str">
            <v>452122198401234824</v>
          </cell>
          <cell r="G42" t="str">
            <v>直工</v>
          </cell>
          <cell r="H42" t="str">
            <v>一楼</v>
          </cell>
        </row>
        <row r="42">
          <cell r="M42">
            <v>21</v>
          </cell>
          <cell r="N42">
            <v>21</v>
          </cell>
          <cell r="O42">
            <v>50</v>
          </cell>
          <cell r="P42">
            <v>82</v>
          </cell>
        </row>
        <row r="42">
          <cell r="S42">
            <v>2100</v>
          </cell>
          <cell r="T42">
            <v>1720</v>
          </cell>
          <cell r="U42">
            <v>1720</v>
          </cell>
          <cell r="V42">
            <v>300</v>
          </cell>
          <cell r="W42">
            <v>300</v>
          </cell>
        </row>
        <row r="42">
          <cell r="Z42">
            <v>14.83</v>
          </cell>
          <cell r="AA42">
            <v>742</v>
          </cell>
          <cell r="AB42">
            <v>19.77</v>
          </cell>
          <cell r="AC42">
            <v>1621</v>
          </cell>
        </row>
        <row r="42">
          <cell r="AG42">
            <v>80</v>
          </cell>
        </row>
        <row r="42">
          <cell r="AI42">
            <v>500</v>
          </cell>
        </row>
        <row r="42">
          <cell r="AK42">
            <v>4963</v>
          </cell>
          <cell r="AL42">
            <v>0</v>
          </cell>
        </row>
        <row r="42">
          <cell r="AN42">
            <v>7616</v>
          </cell>
          <cell r="AO42">
            <v>10000</v>
          </cell>
          <cell r="AP42">
            <v>0</v>
          </cell>
          <cell r="AQ42">
            <v>0</v>
          </cell>
          <cell r="AR42">
            <v>0</v>
          </cell>
        </row>
        <row r="42">
          <cell r="AU42">
            <v>0</v>
          </cell>
          <cell r="AV42">
            <v>12579</v>
          </cell>
          <cell r="AW42">
            <v>15000</v>
          </cell>
          <cell r="AX42">
            <v>-2421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</row>
        <row r="42">
          <cell r="BD42">
            <v>0</v>
          </cell>
          <cell r="BE42">
            <v>4963</v>
          </cell>
          <cell r="BF42">
            <v>4963</v>
          </cell>
          <cell r="BG42">
            <v>0</v>
          </cell>
        </row>
        <row r="42">
          <cell r="BI42" t="str">
            <v>6214391880017017875</v>
          </cell>
        </row>
        <row r="42"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</row>
        <row r="42">
          <cell r="BU42">
            <v>0</v>
          </cell>
        </row>
        <row r="43">
          <cell r="D43" t="str">
            <v>刘杰</v>
          </cell>
          <cell r="E43" t="str">
            <v>男</v>
          </cell>
          <cell r="F43" t="str">
            <v>430525199210177417</v>
          </cell>
          <cell r="G43" t="str">
            <v>直工</v>
          </cell>
          <cell r="H43" t="str">
            <v>一楼</v>
          </cell>
        </row>
        <row r="43">
          <cell r="M43">
            <v>21</v>
          </cell>
          <cell r="N43">
            <v>21</v>
          </cell>
          <cell r="O43">
            <v>62</v>
          </cell>
          <cell r="P43">
            <v>91.5</v>
          </cell>
        </row>
        <row r="43">
          <cell r="S43">
            <v>2600</v>
          </cell>
          <cell r="T43">
            <v>1720</v>
          </cell>
          <cell r="U43">
            <v>1720</v>
          </cell>
          <cell r="V43">
            <v>800</v>
          </cell>
          <cell r="W43">
            <v>800</v>
          </cell>
        </row>
        <row r="43">
          <cell r="Z43">
            <v>14.83</v>
          </cell>
          <cell r="AA43">
            <v>919</v>
          </cell>
          <cell r="AB43">
            <v>19.77</v>
          </cell>
          <cell r="AC43">
            <v>1809</v>
          </cell>
        </row>
        <row r="43">
          <cell r="AG43">
            <v>80</v>
          </cell>
        </row>
        <row r="43">
          <cell r="AI43">
            <v>0</v>
          </cell>
        </row>
        <row r="43">
          <cell r="AK43">
            <v>5328</v>
          </cell>
          <cell r="AL43">
            <v>0</v>
          </cell>
        </row>
        <row r="43">
          <cell r="AN43">
            <v>5641</v>
          </cell>
          <cell r="AO43">
            <v>10000</v>
          </cell>
          <cell r="AP43">
            <v>0</v>
          </cell>
          <cell r="AQ43">
            <v>0</v>
          </cell>
          <cell r="AR43">
            <v>0</v>
          </cell>
        </row>
        <row r="43">
          <cell r="AU43">
            <v>0</v>
          </cell>
          <cell r="AV43">
            <v>10969</v>
          </cell>
          <cell r="AW43">
            <v>15000</v>
          </cell>
          <cell r="AX43">
            <v>-4031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</row>
        <row r="43">
          <cell r="BD43">
            <v>0</v>
          </cell>
          <cell r="BE43">
            <v>5328</v>
          </cell>
          <cell r="BF43">
            <v>5328</v>
          </cell>
          <cell r="BG43">
            <v>0</v>
          </cell>
        </row>
        <row r="43">
          <cell r="BI43" t="str">
            <v>621 4391 8800 3274 2812</v>
          </cell>
        </row>
        <row r="43"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</row>
        <row r="43">
          <cell r="BU43">
            <v>0</v>
          </cell>
        </row>
        <row r="44">
          <cell r="D44" t="str">
            <v>卢杰</v>
          </cell>
          <cell r="E44" t="str">
            <v>男</v>
          </cell>
          <cell r="F44" t="str">
            <v>532528199605060517</v>
          </cell>
          <cell r="G44" t="str">
            <v>直工</v>
          </cell>
          <cell r="H44" t="str">
            <v>一楼</v>
          </cell>
        </row>
        <row r="44">
          <cell r="M44">
            <v>21</v>
          </cell>
          <cell r="N44">
            <v>6</v>
          </cell>
          <cell r="O44">
            <v>18</v>
          </cell>
          <cell r="P44">
            <v>43.5</v>
          </cell>
        </row>
        <row r="44">
          <cell r="S44">
            <v>2100</v>
          </cell>
          <cell r="T44">
            <v>1720</v>
          </cell>
          <cell r="U44">
            <v>491</v>
          </cell>
          <cell r="V44">
            <v>300</v>
          </cell>
          <cell r="W44">
            <v>86</v>
          </cell>
        </row>
        <row r="44">
          <cell r="Z44">
            <v>14.83</v>
          </cell>
          <cell r="AA44">
            <v>267</v>
          </cell>
          <cell r="AB44">
            <v>19.77</v>
          </cell>
          <cell r="AC44">
            <v>860</v>
          </cell>
        </row>
        <row r="44">
          <cell r="AI44">
            <v>0</v>
          </cell>
        </row>
        <row r="44">
          <cell r="AK44">
            <v>1704</v>
          </cell>
          <cell r="AL44">
            <v>0</v>
          </cell>
        </row>
        <row r="44"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</row>
        <row r="44">
          <cell r="AU44">
            <v>0</v>
          </cell>
          <cell r="AV44">
            <v>1704</v>
          </cell>
          <cell r="AW44">
            <v>5000</v>
          </cell>
          <cell r="AX44">
            <v>-3296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</row>
        <row r="44">
          <cell r="BD44">
            <v>0</v>
          </cell>
          <cell r="BE44">
            <v>1704</v>
          </cell>
          <cell r="BF44">
            <v>1704</v>
          </cell>
          <cell r="BG44">
            <v>0</v>
          </cell>
        </row>
        <row r="44">
          <cell r="BI44" t="str">
            <v>621 4391 8800 3274 2473</v>
          </cell>
        </row>
        <row r="44"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</row>
        <row r="44">
          <cell r="BU44">
            <v>0</v>
          </cell>
        </row>
        <row r="45">
          <cell r="D45" t="str">
            <v>莫少平</v>
          </cell>
          <cell r="E45" t="str">
            <v>女</v>
          </cell>
          <cell r="F45" t="str">
            <v>441224198107034026</v>
          </cell>
          <cell r="G45" t="str">
            <v>直工</v>
          </cell>
          <cell r="H45" t="str">
            <v>一楼</v>
          </cell>
        </row>
        <row r="45">
          <cell r="M45">
            <v>21</v>
          </cell>
          <cell r="N45">
            <v>3</v>
          </cell>
          <cell r="O45">
            <v>6</v>
          </cell>
          <cell r="P45">
            <v>23</v>
          </cell>
        </row>
        <row r="45">
          <cell r="S45">
            <v>2100</v>
          </cell>
          <cell r="T45">
            <v>1720</v>
          </cell>
          <cell r="U45">
            <v>246</v>
          </cell>
          <cell r="V45">
            <v>300</v>
          </cell>
          <cell r="W45">
            <v>43</v>
          </cell>
        </row>
        <row r="45">
          <cell r="Z45">
            <v>14.83</v>
          </cell>
          <cell r="AA45">
            <v>89</v>
          </cell>
          <cell r="AB45">
            <v>19.77</v>
          </cell>
          <cell r="AC45">
            <v>455</v>
          </cell>
        </row>
        <row r="45">
          <cell r="AI45">
            <v>0</v>
          </cell>
        </row>
        <row r="45">
          <cell r="AK45">
            <v>833</v>
          </cell>
          <cell r="AL45">
            <v>0</v>
          </cell>
        </row>
        <row r="45"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5">
          <cell r="AU45">
            <v>0</v>
          </cell>
          <cell r="AV45">
            <v>833</v>
          </cell>
          <cell r="AW45">
            <v>5000</v>
          </cell>
          <cell r="AX45">
            <v>-4167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</row>
        <row r="45">
          <cell r="BD45">
            <v>0</v>
          </cell>
          <cell r="BE45">
            <v>833</v>
          </cell>
          <cell r="BF45">
            <v>833</v>
          </cell>
          <cell r="BG45">
            <v>0</v>
          </cell>
        </row>
        <row r="45">
          <cell r="BI45" t="str">
            <v>621 4391 8800 3274 2457</v>
          </cell>
        </row>
        <row r="45"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</row>
        <row r="45">
          <cell r="BU45">
            <v>0</v>
          </cell>
        </row>
        <row r="46">
          <cell r="D46" t="str">
            <v>李剑</v>
          </cell>
          <cell r="E46" t="str">
            <v>男</v>
          </cell>
          <cell r="F46" t="str">
            <v>53252819930521051X</v>
          </cell>
          <cell r="G46" t="str">
            <v>直工</v>
          </cell>
          <cell r="H46" t="str">
            <v>一楼</v>
          </cell>
        </row>
        <row r="46">
          <cell r="M46">
            <v>21</v>
          </cell>
          <cell r="N46">
            <v>6</v>
          </cell>
          <cell r="O46">
            <v>15</v>
          </cell>
          <cell r="P46">
            <v>44</v>
          </cell>
        </row>
        <row r="46">
          <cell r="S46">
            <v>2100</v>
          </cell>
          <cell r="T46">
            <v>1720</v>
          </cell>
          <cell r="U46">
            <v>491</v>
          </cell>
          <cell r="V46">
            <v>300</v>
          </cell>
          <cell r="W46">
            <v>86</v>
          </cell>
        </row>
        <row r="46">
          <cell r="Z46">
            <v>14.83</v>
          </cell>
          <cell r="AA46">
            <v>222</v>
          </cell>
          <cell r="AB46">
            <v>19.77</v>
          </cell>
          <cell r="AC46">
            <v>870</v>
          </cell>
        </row>
        <row r="46">
          <cell r="AI46">
            <v>0</v>
          </cell>
        </row>
        <row r="46">
          <cell r="AK46">
            <v>1669</v>
          </cell>
          <cell r="AL46">
            <v>0</v>
          </cell>
        </row>
        <row r="46"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</row>
        <row r="46">
          <cell r="AU46">
            <v>0</v>
          </cell>
          <cell r="AV46">
            <v>1669</v>
          </cell>
          <cell r="AW46">
            <v>5000</v>
          </cell>
          <cell r="AX46">
            <v>-3331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</row>
        <row r="46">
          <cell r="BD46">
            <v>0</v>
          </cell>
          <cell r="BE46">
            <v>1669</v>
          </cell>
          <cell r="BF46">
            <v>1669</v>
          </cell>
          <cell r="BG46">
            <v>0</v>
          </cell>
        </row>
        <row r="46">
          <cell r="BI46" t="str">
            <v>621 4391 8800 3274 2853</v>
          </cell>
        </row>
        <row r="46"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</row>
        <row r="46">
          <cell r="BU46">
            <v>0</v>
          </cell>
        </row>
        <row r="47">
          <cell r="D47" t="str">
            <v>杨金华</v>
          </cell>
          <cell r="E47" t="str">
            <v>男</v>
          </cell>
          <cell r="F47" t="str">
            <v>532528199302090575</v>
          </cell>
          <cell r="G47" t="str">
            <v>直工</v>
          </cell>
          <cell r="H47" t="str">
            <v>一楼</v>
          </cell>
        </row>
        <row r="47">
          <cell r="M47">
            <v>21</v>
          </cell>
          <cell r="N47">
            <v>6</v>
          </cell>
          <cell r="O47">
            <v>18</v>
          </cell>
          <cell r="P47">
            <v>43.5</v>
          </cell>
        </row>
        <row r="47">
          <cell r="S47">
            <v>2100</v>
          </cell>
          <cell r="T47">
            <v>1720</v>
          </cell>
          <cell r="U47">
            <v>491</v>
          </cell>
          <cell r="V47">
            <v>300</v>
          </cell>
          <cell r="W47">
            <v>86</v>
          </cell>
        </row>
        <row r="47">
          <cell r="Z47">
            <v>14.83</v>
          </cell>
          <cell r="AA47">
            <v>267</v>
          </cell>
          <cell r="AB47">
            <v>19.77</v>
          </cell>
          <cell r="AC47">
            <v>860</v>
          </cell>
        </row>
        <row r="47">
          <cell r="AI47">
            <v>0</v>
          </cell>
        </row>
        <row r="47">
          <cell r="AK47">
            <v>1704</v>
          </cell>
          <cell r="AL47">
            <v>0</v>
          </cell>
        </row>
        <row r="47"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</row>
        <row r="47">
          <cell r="AU47">
            <v>0</v>
          </cell>
          <cell r="AV47">
            <v>1694</v>
          </cell>
          <cell r="AW47">
            <v>5000</v>
          </cell>
          <cell r="AX47">
            <v>-3306</v>
          </cell>
          <cell r="AY47">
            <v>0</v>
          </cell>
          <cell r="AZ47">
            <v>0</v>
          </cell>
          <cell r="BA47">
            <v>0</v>
          </cell>
          <cell r="BB47">
            <v>-10</v>
          </cell>
        </row>
        <row r="47">
          <cell r="BD47">
            <v>-10</v>
          </cell>
          <cell r="BE47">
            <v>1694</v>
          </cell>
          <cell r="BF47">
            <v>1694</v>
          </cell>
          <cell r="BG47">
            <v>0</v>
          </cell>
        </row>
        <row r="47">
          <cell r="BI47" t="str">
            <v>621 4391 8800 3274 2465</v>
          </cell>
        </row>
        <row r="47"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</row>
        <row r="47">
          <cell r="BU47">
            <v>0</v>
          </cell>
        </row>
        <row r="48">
          <cell r="D48" t="str">
            <v>朱成功</v>
          </cell>
          <cell r="E48" t="str">
            <v>男</v>
          </cell>
          <cell r="F48" t="str">
            <v>532531200004101057</v>
          </cell>
          <cell r="G48" t="str">
            <v>直工</v>
          </cell>
          <cell r="H48" t="str">
            <v>一楼</v>
          </cell>
        </row>
        <row r="48">
          <cell r="M48">
            <v>21</v>
          </cell>
          <cell r="N48">
            <v>20</v>
          </cell>
          <cell r="O48">
            <v>55</v>
          </cell>
          <cell r="P48">
            <v>63.5</v>
          </cell>
        </row>
        <row r="48">
          <cell r="S48">
            <v>2100</v>
          </cell>
          <cell r="T48">
            <v>1720</v>
          </cell>
          <cell r="U48">
            <v>1638</v>
          </cell>
          <cell r="V48">
            <v>300</v>
          </cell>
          <cell r="W48">
            <v>286</v>
          </cell>
        </row>
        <row r="48">
          <cell r="Z48">
            <v>14.83</v>
          </cell>
          <cell r="AA48">
            <v>816</v>
          </cell>
          <cell r="AB48">
            <v>19.77</v>
          </cell>
          <cell r="AC48">
            <v>1255</v>
          </cell>
        </row>
        <row r="48">
          <cell r="AI48">
            <v>0</v>
          </cell>
        </row>
        <row r="48">
          <cell r="AK48">
            <v>3995</v>
          </cell>
          <cell r="AL48">
            <v>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</row>
        <row r="48">
          <cell r="AU48">
            <v>0</v>
          </cell>
          <cell r="AV48">
            <v>3995</v>
          </cell>
          <cell r="AW48">
            <v>5000</v>
          </cell>
          <cell r="AX48">
            <v>-1005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</row>
        <row r="48">
          <cell r="BD48">
            <v>0</v>
          </cell>
          <cell r="BE48">
            <v>3995</v>
          </cell>
          <cell r="BF48">
            <v>3995</v>
          </cell>
          <cell r="BG48">
            <v>0</v>
          </cell>
        </row>
        <row r="48">
          <cell r="BI48" t="str">
            <v>621 4391 8800 3274 2887</v>
          </cell>
        </row>
        <row r="48"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</row>
        <row r="48">
          <cell r="BU48">
            <v>0</v>
          </cell>
        </row>
        <row r="49">
          <cell r="D49" t="str">
            <v>杨外</v>
          </cell>
          <cell r="E49" t="str">
            <v>男</v>
          </cell>
          <cell r="F49" t="str">
            <v>532528200006200552</v>
          </cell>
          <cell r="G49" t="str">
            <v>直工</v>
          </cell>
          <cell r="H49" t="str">
            <v>一楼</v>
          </cell>
        </row>
        <row r="49">
          <cell r="M49">
            <v>21</v>
          </cell>
          <cell r="N49">
            <v>6</v>
          </cell>
          <cell r="O49">
            <v>17</v>
          </cell>
          <cell r="P49">
            <v>42</v>
          </cell>
        </row>
        <row r="49">
          <cell r="S49">
            <v>2100</v>
          </cell>
          <cell r="T49">
            <v>1720</v>
          </cell>
          <cell r="U49">
            <v>491</v>
          </cell>
          <cell r="V49">
            <v>300</v>
          </cell>
          <cell r="W49">
            <v>86</v>
          </cell>
        </row>
        <row r="49">
          <cell r="Z49">
            <v>14.83</v>
          </cell>
          <cell r="AA49">
            <v>252</v>
          </cell>
          <cell r="AB49">
            <v>19.77</v>
          </cell>
          <cell r="AC49">
            <v>830</v>
          </cell>
        </row>
        <row r="49">
          <cell r="AI49">
            <v>0</v>
          </cell>
        </row>
        <row r="49">
          <cell r="AK49">
            <v>1659</v>
          </cell>
          <cell r="AL49">
            <v>0</v>
          </cell>
        </row>
        <row r="49"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</row>
        <row r="49">
          <cell r="AU49">
            <v>0</v>
          </cell>
          <cell r="AV49">
            <v>1659</v>
          </cell>
          <cell r="AW49">
            <v>5000</v>
          </cell>
          <cell r="AX49">
            <v>-3341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</row>
        <row r="49">
          <cell r="BD49">
            <v>0</v>
          </cell>
          <cell r="BE49">
            <v>1659</v>
          </cell>
          <cell r="BF49">
            <v>1659</v>
          </cell>
          <cell r="BG49">
            <v>0</v>
          </cell>
        </row>
        <row r="49">
          <cell r="BI49" t="str">
            <v>621 4391 8800 3274 2762</v>
          </cell>
        </row>
        <row r="49"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</row>
        <row r="49">
          <cell r="BU49">
            <v>0</v>
          </cell>
        </row>
        <row r="50">
          <cell r="D50" t="str">
            <v>覃光平</v>
          </cell>
        </row>
        <row r="50">
          <cell r="G50" t="str">
            <v>直工</v>
          </cell>
          <cell r="H50" t="str">
            <v>一楼</v>
          </cell>
        </row>
        <row r="50">
          <cell r="M50">
            <v>21</v>
          </cell>
          <cell r="N50">
            <v>19</v>
          </cell>
          <cell r="O50">
            <v>51</v>
          </cell>
          <cell r="P50">
            <v>56</v>
          </cell>
        </row>
        <row r="50">
          <cell r="S50">
            <v>2100</v>
          </cell>
          <cell r="T50">
            <v>1720</v>
          </cell>
          <cell r="U50">
            <v>1556</v>
          </cell>
          <cell r="V50">
            <v>300</v>
          </cell>
          <cell r="W50">
            <v>271</v>
          </cell>
        </row>
        <row r="50">
          <cell r="Z50">
            <v>14.83</v>
          </cell>
          <cell r="AA50">
            <v>756</v>
          </cell>
          <cell r="AB50">
            <v>19.77</v>
          </cell>
          <cell r="AC50">
            <v>1107</v>
          </cell>
        </row>
        <row r="50">
          <cell r="AI50">
            <v>0</v>
          </cell>
        </row>
        <row r="50">
          <cell r="AK50">
            <v>3690</v>
          </cell>
        </row>
        <row r="50">
          <cell r="AN50">
            <v>5829</v>
          </cell>
          <cell r="AO50">
            <v>10000</v>
          </cell>
          <cell r="AP50">
            <v>0</v>
          </cell>
          <cell r="AQ50">
            <v>0</v>
          </cell>
          <cell r="AR50">
            <v>0</v>
          </cell>
        </row>
        <row r="50">
          <cell r="AU50">
            <v>0</v>
          </cell>
          <cell r="AV50">
            <v>9519</v>
          </cell>
          <cell r="AW50">
            <v>15000</v>
          </cell>
          <cell r="AX50">
            <v>-5481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</row>
        <row r="50">
          <cell r="BD50">
            <v>0</v>
          </cell>
          <cell r="BE50">
            <v>3690</v>
          </cell>
          <cell r="BF50">
            <v>3690</v>
          </cell>
          <cell r="BG50">
            <v>0</v>
          </cell>
        </row>
        <row r="50"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</row>
        <row r="50">
          <cell r="BU50">
            <v>0</v>
          </cell>
        </row>
        <row r="51">
          <cell r="D51" t="str">
            <v>刘洋</v>
          </cell>
        </row>
        <row r="51">
          <cell r="G51" t="str">
            <v>直工</v>
          </cell>
          <cell r="H51" t="str">
            <v>一楼</v>
          </cell>
        </row>
        <row r="51">
          <cell r="M51">
            <v>21</v>
          </cell>
          <cell r="N51">
            <v>21</v>
          </cell>
          <cell r="O51">
            <v>50</v>
          </cell>
          <cell r="P51">
            <v>80</v>
          </cell>
        </row>
        <row r="51">
          <cell r="S51">
            <v>2100</v>
          </cell>
          <cell r="T51">
            <v>1720</v>
          </cell>
          <cell r="U51">
            <v>1720</v>
          </cell>
          <cell r="V51">
            <v>300</v>
          </cell>
          <cell r="W51">
            <v>300</v>
          </cell>
        </row>
        <row r="51">
          <cell r="Z51">
            <v>14.83</v>
          </cell>
          <cell r="AA51">
            <v>742</v>
          </cell>
          <cell r="AB51">
            <v>19.77</v>
          </cell>
          <cell r="AC51">
            <v>1582</v>
          </cell>
        </row>
        <row r="51">
          <cell r="AG51">
            <v>80</v>
          </cell>
        </row>
        <row r="51">
          <cell r="AI51">
            <v>500</v>
          </cell>
        </row>
        <row r="51">
          <cell r="AK51">
            <v>4924</v>
          </cell>
        </row>
        <row r="51">
          <cell r="AN51">
            <v>4917</v>
          </cell>
          <cell r="AO51">
            <v>10000</v>
          </cell>
          <cell r="AP51">
            <v>0</v>
          </cell>
          <cell r="AQ51">
            <v>0</v>
          </cell>
          <cell r="AR51">
            <v>0</v>
          </cell>
        </row>
        <row r="51">
          <cell r="AU51">
            <v>0</v>
          </cell>
          <cell r="AV51">
            <v>9841</v>
          </cell>
          <cell r="AW51">
            <v>15000</v>
          </cell>
          <cell r="AX51">
            <v>-5159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</row>
        <row r="51">
          <cell r="BD51">
            <v>0</v>
          </cell>
          <cell r="BE51">
            <v>4924</v>
          </cell>
          <cell r="BF51">
            <v>4924</v>
          </cell>
          <cell r="BG51">
            <v>0</v>
          </cell>
        </row>
        <row r="51"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</row>
        <row r="51">
          <cell r="BU51">
            <v>0</v>
          </cell>
        </row>
        <row r="52">
          <cell r="D52" t="str">
            <v>黄开发</v>
          </cell>
        </row>
        <row r="52">
          <cell r="G52" t="str">
            <v>直工</v>
          </cell>
          <cell r="H52" t="str">
            <v>一楼</v>
          </cell>
        </row>
        <row r="52">
          <cell r="M52">
            <v>21</v>
          </cell>
          <cell r="N52">
            <v>0</v>
          </cell>
          <cell r="O52">
            <v>0</v>
          </cell>
          <cell r="P52">
            <v>21.5</v>
          </cell>
        </row>
        <row r="52">
          <cell r="S52">
            <v>2400</v>
          </cell>
          <cell r="T52">
            <v>1720</v>
          </cell>
          <cell r="U52">
            <v>0</v>
          </cell>
          <cell r="V52">
            <v>600</v>
          </cell>
          <cell r="W52">
            <v>0</v>
          </cell>
        </row>
        <row r="52">
          <cell r="Z52">
            <v>14.83</v>
          </cell>
          <cell r="AA52">
            <v>0</v>
          </cell>
          <cell r="AB52">
            <v>19.77</v>
          </cell>
          <cell r="AC52">
            <v>425</v>
          </cell>
        </row>
        <row r="52">
          <cell r="AI52">
            <v>50</v>
          </cell>
        </row>
        <row r="52">
          <cell r="AK52">
            <v>475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</row>
        <row r="52">
          <cell r="AU52">
            <v>0</v>
          </cell>
          <cell r="AV52">
            <v>453.65</v>
          </cell>
          <cell r="AW52">
            <v>5000</v>
          </cell>
          <cell r="AX52">
            <v>-4546.35</v>
          </cell>
          <cell r="AY52">
            <v>0</v>
          </cell>
          <cell r="AZ52">
            <v>0</v>
          </cell>
          <cell r="BA52">
            <v>-21.35</v>
          </cell>
          <cell r="BB52">
            <v>0</v>
          </cell>
        </row>
        <row r="52">
          <cell r="BD52">
            <v>-21</v>
          </cell>
          <cell r="BE52">
            <v>454</v>
          </cell>
          <cell r="BF52">
            <v>454</v>
          </cell>
          <cell r="BG52">
            <v>0</v>
          </cell>
        </row>
        <row r="52"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</row>
        <row r="52">
          <cell r="BU52">
            <v>0</v>
          </cell>
        </row>
        <row r="53">
          <cell r="D53" t="str">
            <v>丁富元</v>
          </cell>
        </row>
        <row r="53">
          <cell r="G53" t="str">
            <v>直工</v>
          </cell>
          <cell r="H53" t="str">
            <v>一楼</v>
          </cell>
        </row>
        <row r="53">
          <cell r="M53">
            <v>21</v>
          </cell>
          <cell r="N53">
            <v>1</v>
          </cell>
          <cell r="O53">
            <v>0</v>
          </cell>
          <cell r="P53">
            <v>11</v>
          </cell>
        </row>
        <row r="53">
          <cell r="S53">
            <v>2400</v>
          </cell>
          <cell r="T53">
            <v>1720</v>
          </cell>
          <cell r="U53">
            <v>82</v>
          </cell>
          <cell r="V53">
            <v>600</v>
          </cell>
          <cell r="W53">
            <v>29</v>
          </cell>
        </row>
        <row r="53">
          <cell r="Z53">
            <v>14.83</v>
          </cell>
          <cell r="AA53">
            <v>0</v>
          </cell>
          <cell r="AB53">
            <v>19.77</v>
          </cell>
          <cell r="AC53">
            <v>217</v>
          </cell>
        </row>
        <row r="53">
          <cell r="AI53">
            <v>0</v>
          </cell>
        </row>
        <row r="53">
          <cell r="AK53">
            <v>328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</row>
        <row r="53">
          <cell r="AU53">
            <v>0</v>
          </cell>
          <cell r="AV53">
            <v>313.77</v>
          </cell>
          <cell r="AW53">
            <v>5000</v>
          </cell>
          <cell r="AX53">
            <v>-4686.23</v>
          </cell>
          <cell r="AY53">
            <v>0</v>
          </cell>
          <cell r="AZ53">
            <v>0</v>
          </cell>
          <cell r="BA53">
            <v>-14.23</v>
          </cell>
          <cell r="BB53">
            <v>0</v>
          </cell>
        </row>
        <row r="53">
          <cell r="BD53">
            <v>-14</v>
          </cell>
          <cell r="BE53">
            <v>314</v>
          </cell>
          <cell r="BF53">
            <v>314</v>
          </cell>
          <cell r="BG53">
            <v>0</v>
          </cell>
        </row>
        <row r="53"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</row>
        <row r="53">
          <cell r="BU53">
            <v>0</v>
          </cell>
        </row>
        <row r="54">
          <cell r="D54" t="str">
            <v>部门合计</v>
          </cell>
        </row>
        <row r="54">
          <cell r="M54">
            <v>21</v>
          </cell>
        </row>
        <row r="54">
          <cell r="O54">
            <v>2339.5</v>
          </cell>
          <cell r="P54">
            <v>3588.5</v>
          </cell>
          <cell r="Q54">
            <v>0</v>
          </cell>
          <cell r="R54">
            <v>0</v>
          </cell>
        </row>
        <row r="54">
          <cell r="U54">
            <v>72704</v>
          </cell>
        </row>
        <row r="54">
          <cell r="W54">
            <v>18934</v>
          </cell>
        </row>
        <row r="54">
          <cell r="Y54">
            <v>1287</v>
          </cell>
        </row>
        <row r="54">
          <cell r="AA54">
            <v>34693</v>
          </cell>
        </row>
        <row r="54">
          <cell r="AC54">
            <v>70945</v>
          </cell>
          <cell r="AD54">
            <v>0</v>
          </cell>
          <cell r="AE54">
            <v>0</v>
          </cell>
          <cell r="AF54">
            <v>0</v>
          </cell>
          <cell r="AG54">
            <v>2240</v>
          </cell>
          <cell r="AH54">
            <v>839</v>
          </cell>
          <cell r="AI54">
            <v>6200</v>
          </cell>
          <cell r="AJ54">
            <v>0</v>
          </cell>
          <cell r="AK54">
            <v>207842</v>
          </cell>
          <cell r="AL54">
            <v>-602</v>
          </cell>
          <cell r="AM54">
            <v>0</v>
          </cell>
          <cell r="AN54">
            <v>942541.466003683</v>
          </cell>
          <cell r="AO54">
            <v>1300000</v>
          </cell>
          <cell r="AP54">
            <v>4236.88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4838.88</v>
          </cell>
          <cell r="AV54">
            <v>1149936.55600368</v>
          </cell>
          <cell r="AW54">
            <v>1549838.88</v>
          </cell>
          <cell r="AX54">
            <v>-399902.323996317</v>
          </cell>
          <cell r="AY54">
            <v>100.89</v>
          </cell>
          <cell r="AZ54">
            <v>-19.62</v>
          </cell>
          <cell r="BA54">
            <v>-866.91</v>
          </cell>
          <cell r="BB54">
            <v>420</v>
          </cell>
          <cell r="BC54">
            <v>0</v>
          </cell>
          <cell r="BD54">
            <v>-1067</v>
          </cell>
          <cell r="BE54">
            <v>206775</v>
          </cell>
          <cell r="BF54">
            <v>206775</v>
          </cell>
          <cell r="BG54">
            <v>0</v>
          </cell>
        </row>
        <row r="54">
          <cell r="BI54" t="e">
            <v>#N/A</v>
          </cell>
        </row>
        <row r="54">
          <cell r="BU54">
            <v>0</v>
          </cell>
        </row>
        <row r="55">
          <cell r="D55" t="str">
            <v>赵满林</v>
          </cell>
          <cell r="E55" t="str">
            <v>男</v>
          </cell>
          <cell r="F55" t="str">
            <v>450332199008012412</v>
          </cell>
          <cell r="G55" t="str">
            <v>直工</v>
          </cell>
          <cell r="H55" t="str">
            <v>注塑</v>
          </cell>
          <cell r="I55" t="str">
            <v>作业员</v>
          </cell>
          <cell r="J55">
            <v>43182</v>
          </cell>
        </row>
        <row r="55">
          <cell r="M55">
            <v>21</v>
          </cell>
          <cell r="N55">
            <v>21</v>
          </cell>
          <cell r="O55">
            <v>73</v>
          </cell>
          <cell r="P55">
            <v>46.5</v>
          </cell>
        </row>
        <row r="55">
          <cell r="S55">
            <v>2400</v>
          </cell>
          <cell r="T55">
            <v>1720</v>
          </cell>
          <cell r="U55">
            <v>1720</v>
          </cell>
          <cell r="V55">
            <v>600</v>
          </cell>
          <cell r="W55">
            <v>600</v>
          </cell>
        </row>
        <row r="55">
          <cell r="Z55">
            <v>14.83</v>
          </cell>
          <cell r="AA55">
            <v>1083</v>
          </cell>
          <cell r="AB55">
            <v>19.77</v>
          </cell>
          <cell r="AC55">
            <v>919</v>
          </cell>
        </row>
        <row r="55">
          <cell r="AG55">
            <v>80</v>
          </cell>
          <cell r="AH55">
            <v>50</v>
          </cell>
          <cell r="AI55">
            <v>0</v>
          </cell>
        </row>
        <row r="55">
          <cell r="AK55">
            <v>4452</v>
          </cell>
          <cell r="AL55">
            <v>0</v>
          </cell>
        </row>
        <row r="55">
          <cell r="AN55">
            <v>34797</v>
          </cell>
          <cell r="AO55">
            <v>45000</v>
          </cell>
          <cell r="AP55">
            <v>0</v>
          </cell>
          <cell r="AQ55">
            <v>0</v>
          </cell>
          <cell r="AR55">
            <v>0</v>
          </cell>
        </row>
        <row r="55">
          <cell r="AU55">
            <v>0</v>
          </cell>
          <cell r="AV55">
            <v>39209</v>
          </cell>
          <cell r="AW55">
            <v>50000</v>
          </cell>
          <cell r="AX55">
            <v>-10791</v>
          </cell>
          <cell r="AY55">
            <v>0</v>
          </cell>
          <cell r="AZ55">
            <v>0</v>
          </cell>
          <cell r="BA55">
            <v>0</v>
          </cell>
          <cell r="BB55">
            <v>-40</v>
          </cell>
        </row>
        <row r="55">
          <cell r="BD55">
            <v>-40</v>
          </cell>
          <cell r="BE55">
            <v>4412</v>
          </cell>
          <cell r="BF55">
            <v>4412</v>
          </cell>
          <cell r="BG55">
            <v>0</v>
          </cell>
        </row>
        <row r="55">
          <cell r="BI55" t="str">
            <v>6214391880023261061</v>
          </cell>
        </row>
        <row r="55">
          <cell r="BK55">
            <v>0</v>
          </cell>
          <cell r="BL55">
            <v>0</v>
          </cell>
          <cell r="BM55">
            <v>0</v>
          </cell>
          <cell r="BN55">
            <v>1.74</v>
          </cell>
          <cell r="BO55">
            <v>-1.74</v>
          </cell>
          <cell r="BP55">
            <v>0</v>
          </cell>
        </row>
        <row r="55">
          <cell r="BU55">
            <v>0</v>
          </cell>
        </row>
        <row r="56">
          <cell r="D56" t="str">
            <v>张国群</v>
          </cell>
          <cell r="E56" t="str">
            <v>女</v>
          </cell>
          <cell r="F56" t="str">
            <v>522224197002151265</v>
          </cell>
          <cell r="G56" t="str">
            <v>直工</v>
          </cell>
          <cell r="H56" t="str">
            <v>注塑</v>
          </cell>
          <cell r="I56" t="str">
            <v>作业员</v>
          </cell>
          <cell r="J56">
            <v>43516</v>
          </cell>
        </row>
        <row r="56">
          <cell r="M56">
            <v>21</v>
          </cell>
          <cell r="N56">
            <v>21</v>
          </cell>
          <cell r="O56">
            <v>68.5</v>
          </cell>
          <cell r="P56">
            <v>67.5</v>
          </cell>
        </row>
        <row r="56">
          <cell r="S56">
            <v>2100</v>
          </cell>
          <cell r="T56">
            <v>1720</v>
          </cell>
          <cell r="U56">
            <v>1720</v>
          </cell>
          <cell r="V56">
            <v>300</v>
          </cell>
          <cell r="W56">
            <v>300</v>
          </cell>
        </row>
        <row r="56">
          <cell r="Z56">
            <v>14.83</v>
          </cell>
          <cell r="AA56">
            <v>1016</v>
          </cell>
          <cell r="AB56">
            <v>19.77</v>
          </cell>
          <cell r="AC56">
            <v>1334</v>
          </cell>
        </row>
        <row r="56">
          <cell r="AG56">
            <v>80</v>
          </cell>
        </row>
        <row r="56">
          <cell r="AI56">
            <v>306</v>
          </cell>
        </row>
        <row r="56">
          <cell r="AK56">
            <v>4756</v>
          </cell>
          <cell r="AL56">
            <v>0</v>
          </cell>
        </row>
        <row r="56">
          <cell r="AN56">
            <v>33774</v>
          </cell>
          <cell r="AO56">
            <v>45000</v>
          </cell>
          <cell r="AP56">
            <v>0</v>
          </cell>
          <cell r="AQ56">
            <v>0</v>
          </cell>
          <cell r="AR56">
            <v>0</v>
          </cell>
        </row>
        <row r="56">
          <cell r="AU56">
            <v>0</v>
          </cell>
          <cell r="AV56">
            <v>38510</v>
          </cell>
          <cell r="AW56">
            <v>50000</v>
          </cell>
          <cell r="AX56">
            <v>-11490</v>
          </cell>
          <cell r="AY56">
            <v>0</v>
          </cell>
          <cell r="AZ56">
            <v>0</v>
          </cell>
          <cell r="BA56">
            <v>0</v>
          </cell>
          <cell r="BB56">
            <v>-20</v>
          </cell>
        </row>
        <row r="56">
          <cell r="BD56">
            <v>-20</v>
          </cell>
          <cell r="BE56">
            <v>4736</v>
          </cell>
          <cell r="BF56">
            <v>4736</v>
          </cell>
          <cell r="BG56">
            <v>0</v>
          </cell>
        </row>
        <row r="56">
          <cell r="BI56" t="str">
            <v>621 4391 8800 2326 1236</v>
          </cell>
        </row>
        <row r="56">
          <cell r="BK56">
            <v>0</v>
          </cell>
          <cell r="BL56">
            <v>4.72</v>
          </cell>
          <cell r="BM56">
            <v>0</v>
          </cell>
          <cell r="BN56">
            <v>0</v>
          </cell>
          <cell r="BO56">
            <v>-4.72</v>
          </cell>
          <cell r="BP56">
            <v>0</v>
          </cell>
        </row>
        <row r="56">
          <cell r="BU56">
            <v>0</v>
          </cell>
        </row>
        <row r="57">
          <cell r="D57" t="str">
            <v>王赞美</v>
          </cell>
          <cell r="E57" t="str">
            <v>男</v>
          </cell>
          <cell r="F57" t="str">
            <v>411528198808152793</v>
          </cell>
          <cell r="G57" t="str">
            <v>直工</v>
          </cell>
          <cell r="H57" t="str">
            <v>注塑</v>
          </cell>
        </row>
        <row r="57">
          <cell r="M57">
            <v>21</v>
          </cell>
          <cell r="N57">
            <v>7</v>
          </cell>
          <cell r="O57">
            <v>19</v>
          </cell>
          <cell r="P57">
            <v>22</v>
          </cell>
        </row>
        <row r="57">
          <cell r="S57">
            <v>2100</v>
          </cell>
          <cell r="T57">
            <v>1720</v>
          </cell>
          <cell r="U57">
            <v>573</v>
          </cell>
          <cell r="V57">
            <v>300</v>
          </cell>
          <cell r="W57">
            <v>100</v>
          </cell>
        </row>
        <row r="57">
          <cell r="Z57">
            <v>14.83</v>
          </cell>
          <cell r="AA57">
            <v>282</v>
          </cell>
          <cell r="AB57">
            <v>19.77</v>
          </cell>
          <cell r="AC57">
            <v>435</v>
          </cell>
        </row>
        <row r="57">
          <cell r="AI57">
            <v>0</v>
          </cell>
        </row>
        <row r="57">
          <cell r="AK57">
            <v>1390</v>
          </cell>
          <cell r="AL57">
            <v>0</v>
          </cell>
        </row>
        <row r="57"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</row>
        <row r="57">
          <cell r="AU57">
            <v>0</v>
          </cell>
          <cell r="AV57">
            <v>1380</v>
          </cell>
          <cell r="AW57">
            <v>5000</v>
          </cell>
          <cell r="AX57">
            <v>-3620</v>
          </cell>
          <cell r="AY57">
            <v>0</v>
          </cell>
          <cell r="AZ57">
            <v>0</v>
          </cell>
          <cell r="BA57">
            <v>0</v>
          </cell>
          <cell r="BB57">
            <v>-10</v>
          </cell>
        </row>
        <row r="57">
          <cell r="BD57">
            <v>-10</v>
          </cell>
          <cell r="BE57">
            <v>1380</v>
          </cell>
          <cell r="BF57">
            <v>1380</v>
          </cell>
          <cell r="BG57">
            <v>0</v>
          </cell>
        </row>
        <row r="57">
          <cell r="BI57" t="str">
            <v>621 4391 8800 3274 2994</v>
          </cell>
        </row>
        <row r="57"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</row>
        <row r="57">
          <cell r="BU57">
            <v>0</v>
          </cell>
        </row>
        <row r="58">
          <cell r="D58" t="str">
            <v>部门合计</v>
          </cell>
        </row>
        <row r="58">
          <cell r="M58">
            <v>21</v>
          </cell>
        </row>
        <row r="58">
          <cell r="O58">
            <v>160.5</v>
          </cell>
          <cell r="P58">
            <v>136</v>
          </cell>
          <cell r="Q58">
            <v>0</v>
          </cell>
          <cell r="R58">
            <v>0</v>
          </cell>
        </row>
        <row r="58">
          <cell r="U58">
            <v>4013</v>
          </cell>
        </row>
        <row r="58">
          <cell r="W58">
            <v>1000</v>
          </cell>
        </row>
        <row r="58">
          <cell r="Y58">
            <v>0</v>
          </cell>
        </row>
        <row r="58">
          <cell r="AA58">
            <v>2381</v>
          </cell>
        </row>
        <row r="58">
          <cell r="AC58">
            <v>2688</v>
          </cell>
          <cell r="AD58">
            <v>0</v>
          </cell>
          <cell r="AE58">
            <v>0</v>
          </cell>
          <cell r="AF58">
            <v>0</v>
          </cell>
          <cell r="AG58">
            <v>160</v>
          </cell>
          <cell r="AH58">
            <v>50</v>
          </cell>
          <cell r="AI58">
            <v>306</v>
          </cell>
          <cell r="AJ58">
            <v>0</v>
          </cell>
          <cell r="AK58">
            <v>10598</v>
          </cell>
          <cell r="AL58">
            <v>0</v>
          </cell>
          <cell r="AM58">
            <v>0</v>
          </cell>
          <cell r="AN58">
            <v>68571</v>
          </cell>
          <cell r="AO58">
            <v>90000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79099</v>
          </cell>
          <cell r="AW58">
            <v>105000</v>
          </cell>
          <cell r="AX58">
            <v>-25901</v>
          </cell>
          <cell r="AY58">
            <v>0</v>
          </cell>
          <cell r="AZ58">
            <v>0</v>
          </cell>
          <cell r="BA58">
            <v>0</v>
          </cell>
          <cell r="BB58">
            <v>-70</v>
          </cell>
          <cell r="BC58">
            <v>0</v>
          </cell>
          <cell r="BD58">
            <v>-70</v>
          </cell>
          <cell r="BE58">
            <v>10528</v>
          </cell>
          <cell r="BF58">
            <v>10528</v>
          </cell>
          <cell r="BG58">
            <v>0</v>
          </cell>
        </row>
        <row r="58">
          <cell r="BI58" t="e">
            <v>#N/A</v>
          </cell>
        </row>
        <row r="58">
          <cell r="BU58">
            <v>0</v>
          </cell>
        </row>
        <row r="59">
          <cell r="D59" t="str">
            <v>赵爱群</v>
          </cell>
          <cell r="E59" t="str">
            <v>女</v>
          </cell>
          <cell r="F59" t="str">
            <v>362430196909244228</v>
          </cell>
          <cell r="G59" t="str">
            <v>直工</v>
          </cell>
          <cell r="H59" t="str">
            <v>连接器二楼</v>
          </cell>
          <cell r="I59" t="str">
            <v>作业员</v>
          </cell>
          <cell r="J59">
            <v>42068</v>
          </cell>
        </row>
        <row r="59">
          <cell r="M59">
            <v>21</v>
          </cell>
          <cell r="N59">
            <v>1</v>
          </cell>
          <cell r="O59">
            <v>0</v>
          </cell>
          <cell r="P59">
            <v>0</v>
          </cell>
        </row>
        <row r="59">
          <cell r="S59">
            <v>2151</v>
          </cell>
          <cell r="T59">
            <v>1720</v>
          </cell>
          <cell r="U59">
            <v>82</v>
          </cell>
          <cell r="V59">
            <v>351</v>
          </cell>
          <cell r="W59">
            <v>17</v>
          </cell>
        </row>
        <row r="59">
          <cell r="Z59">
            <v>14.83</v>
          </cell>
          <cell r="AA59">
            <v>0</v>
          </cell>
          <cell r="AB59">
            <v>19.77</v>
          </cell>
          <cell r="AC59">
            <v>0</v>
          </cell>
        </row>
        <row r="59">
          <cell r="AH59">
            <v>7</v>
          </cell>
          <cell r="AI59">
            <v>0</v>
          </cell>
        </row>
        <row r="59">
          <cell r="AK59">
            <v>106</v>
          </cell>
          <cell r="AL59">
            <v>0</v>
          </cell>
        </row>
        <row r="59">
          <cell r="AN59">
            <v>31036</v>
          </cell>
          <cell r="AO59">
            <v>45000</v>
          </cell>
          <cell r="AP59">
            <v>1656.48</v>
          </cell>
          <cell r="AQ59">
            <v>0</v>
          </cell>
          <cell r="AR59">
            <v>0</v>
          </cell>
        </row>
        <row r="59">
          <cell r="AU59">
            <v>1656.48</v>
          </cell>
          <cell r="AV59">
            <v>31142</v>
          </cell>
          <cell r="AW59">
            <v>51656.48</v>
          </cell>
          <cell r="AX59">
            <v>-20514.48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</row>
        <row r="59">
          <cell r="BD59">
            <v>0</v>
          </cell>
          <cell r="BE59">
            <v>106</v>
          </cell>
          <cell r="BF59">
            <v>106</v>
          </cell>
          <cell r="BG59">
            <v>0</v>
          </cell>
        </row>
        <row r="59">
          <cell r="BI59" t="e">
            <v>#N/A</v>
          </cell>
        </row>
        <row r="59"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</row>
        <row r="59">
          <cell r="BU59">
            <v>0</v>
          </cell>
        </row>
        <row r="60">
          <cell r="D60" t="str">
            <v>王丽红</v>
          </cell>
          <cell r="E60" t="str">
            <v>女</v>
          </cell>
          <cell r="F60" t="str">
            <v>431024197910283649</v>
          </cell>
          <cell r="G60" t="str">
            <v>直工</v>
          </cell>
          <cell r="H60" t="str">
            <v>连接器二楼</v>
          </cell>
          <cell r="I60" t="str">
            <v>作业员</v>
          </cell>
          <cell r="J60">
            <v>42649</v>
          </cell>
        </row>
        <row r="60">
          <cell r="M60">
            <v>21</v>
          </cell>
          <cell r="N60">
            <v>21</v>
          </cell>
          <cell r="O60">
            <v>52</v>
          </cell>
          <cell r="P60">
            <v>64</v>
          </cell>
        </row>
        <row r="60">
          <cell r="S60">
            <v>2020</v>
          </cell>
          <cell r="T60">
            <v>1720</v>
          </cell>
          <cell r="U60">
            <v>1720</v>
          </cell>
          <cell r="V60">
            <v>220</v>
          </cell>
          <cell r="W60">
            <v>220</v>
          </cell>
        </row>
        <row r="60">
          <cell r="Z60">
            <v>14.83</v>
          </cell>
          <cell r="AA60">
            <v>771</v>
          </cell>
          <cell r="AB60">
            <v>19.77</v>
          </cell>
          <cell r="AC60">
            <v>1265</v>
          </cell>
        </row>
        <row r="60">
          <cell r="AG60">
            <v>80</v>
          </cell>
          <cell r="AH60">
            <v>100</v>
          </cell>
          <cell r="AI60">
            <v>0</v>
          </cell>
        </row>
        <row r="60">
          <cell r="AK60">
            <v>4156</v>
          </cell>
          <cell r="AL60">
            <v>0</v>
          </cell>
        </row>
        <row r="60">
          <cell r="AN60">
            <v>32755</v>
          </cell>
          <cell r="AO60">
            <v>45000</v>
          </cell>
          <cell r="AP60">
            <v>0</v>
          </cell>
          <cell r="AQ60">
            <v>0</v>
          </cell>
          <cell r="AR60">
            <v>0</v>
          </cell>
        </row>
        <row r="60">
          <cell r="AU60">
            <v>0</v>
          </cell>
          <cell r="AV60">
            <v>36911</v>
          </cell>
          <cell r="AW60">
            <v>50000</v>
          </cell>
          <cell r="AX60">
            <v>-13089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</row>
        <row r="60">
          <cell r="BD60">
            <v>0</v>
          </cell>
          <cell r="BE60">
            <v>4156</v>
          </cell>
          <cell r="BF60">
            <v>4156</v>
          </cell>
          <cell r="BG60">
            <v>0</v>
          </cell>
        </row>
        <row r="60">
          <cell r="BI60" t="str">
            <v>6214391880021063931</v>
          </cell>
        </row>
        <row r="60"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</row>
        <row r="60">
          <cell r="BU60">
            <v>0</v>
          </cell>
        </row>
        <row r="61">
          <cell r="D61" t="str">
            <v>曾红梅</v>
          </cell>
          <cell r="E61" t="str">
            <v>女</v>
          </cell>
          <cell r="F61" t="str">
            <v>430525198805167467</v>
          </cell>
          <cell r="G61" t="str">
            <v>直工</v>
          </cell>
          <cell r="H61" t="str">
            <v>连接器二楼</v>
          </cell>
          <cell r="I61" t="str">
            <v>作业员</v>
          </cell>
          <cell r="J61">
            <v>43166</v>
          </cell>
        </row>
        <row r="61">
          <cell r="M61">
            <v>21</v>
          </cell>
          <cell r="N61">
            <v>21</v>
          </cell>
          <cell r="O61">
            <v>71.5</v>
          </cell>
          <cell r="P61">
            <v>77</v>
          </cell>
        </row>
        <row r="61">
          <cell r="S61">
            <v>2250</v>
          </cell>
          <cell r="T61">
            <v>1720</v>
          </cell>
          <cell r="U61">
            <v>1720</v>
          </cell>
          <cell r="V61">
            <v>450</v>
          </cell>
          <cell r="W61">
            <v>450</v>
          </cell>
        </row>
        <row r="61">
          <cell r="Z61">
            <v>14.83</v>
          </cell>
          <cell r="AA61">
            <v>1060</v>
          </cell>
          <cell r="AB61">
            <v>19.77</v>
          </cell>
          <cell r="AC61">
            <v>1522</v>
          </cell>
        </row>
        <row r="61">
          <cell r="AG61">
            <v>80</v>
          </cell>
          <cell r="AH61">
            <v>50</v>
          </cell>
          <cell r="AI61">
            <v>0</v>
          </cell>
        </row>
        <row r="61">
          <cell r="AK61">
            <v>4882</v>
          </cell>
          <cell r="AL61">
            <v>0</v>
          </cell>
        </row>
        <row r="61">
          <cell r="AN61">
            <v>34378</v>
          </cell>
          <cell r="AO61">
            <v>45000</v>
          </cell>
          <cell r="AP61">
            <v>0</v>
          </cell>
          <cell r="AQ61">
            <v>0</v>
          </cell>
          <cell r="AR61">
            <v>0</v>
          </cell>
        </row>
        <row r="61">
          <cell r="AU61">
            <v>0</v>
          </cell>
          <cell r="AV61">
            <v>39260</v>
          </cell>
          <cell r="AW61">
            <v>50000</v>
          </cell>
          <cell r="AX61">
            <v>-10740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</row>
        <row r="61">
          <cell r="BD61">
            <v>0</v>
          </cell>
          <cell r="BE61">
            <v>4882</v>
          </cell>
          <cell r="BF61">
            <v>4882</v>
          </cell>
          <cell r="BG61">
            <v>0</v>
          </cell>
        </row>
        <row r="61">
          <cell r="BI61" t="str">
            <v>6214391880023261376</v>
          </cell>
        </row>
        <row r="61"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</row>
        <row r="61">
          <cell r="BU61">
            <v>0</v>
          </cell>
        </row>
        <row r="62">
          <cell r="D62" t="str">
            <v>杨小琴</v>
          </cell>
          <cell r="E62" t="str">
            <v>女</v>
          </cell>
          <cell r="F62" t="str">
            <v>500235199008211823</v>
          </cell>
          <cell r="G62" t="str">
            <v>直工</v>
          </cell>
          <cell r="H62" t="str">
            <v>连接器二楼</v>
          </cell>
          <cell r="I62" t="str">
            <v>作业员</v>
          </cell>
          <cell r="J62">
            <v>43349</v>
          </cell>
        </row>
        <row r="62">
          <cell r="M62">
            <v>21</v>
          </cell>
          <cell r="N62">
            <v>21</v>
          </cell>
          <cell r="O62">
            <v>52</v>
          </cell>
          <cell r="P62">
            <v>56</v>
          </cell>
        </row>
        <row r="62">
          <cell r="S62">
            <v>1950</v>
          </cell>
          <cell r="T62">
            <v>1720</v>
          </cell>
          <cell r="U62">
            <v>1720</v>
          </cell>
          <cell r="V62">
            <v>150</v>
          </cell>
          <cell r="W62">
            <v>150</v>
          </cell>
        </row>
        <row r="62">
          <cell r="Z62">
            <v>14.83</v>
          </cell>
          <cell r="AA62">
            <v>771</v>
          </cell>
          <cell r="AB62">
            <v>19.77</v>
          </cell>
          <cell r="AC62">
            <v>1107</v>
          </cell>
        </row>
        <row r="62">
          <cell r="AG62">
            <v>80</v>
          </cell>
        </row>
        <row r="62">
          <cell r="AI62">
            <v>0</v>
          </cell>
        </row>
        <row r="62">
          <cell r="AK62">
            <v>3828</v>
          </cell>
          <cell r="AL62">
            <v>0</v>
          </cell>
        </row>
        <row r="62">
          <cell r="AN62">
            <v>27113</v>
          </cell>
          <cell r="AO62">
            <v>45000</v>
          </cell>
          <cell r="AP62">
            <v>0</v>
          </cell>
          <cell r="AQ62">
            <v>0</v>
          </cell>
          <cell r="AR62">
            <v>0</v>
          </cell>
        </row>
        <row r="62">
          <cell r="AU62">
            <v>0</v>
          </cell>
          <cell r="AV62">
            <v>30941</v>
          </cell>
          <cell r="AW62">
            <v>50000</v>
          </cell>
          <cell r="AX62">
            <v>-19059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</row>
        <row r="62">
          <cell r="BD62">
            <v>0</v>
          </cell>
          <cell r="BE62">
            <v>3828</v>
          </cell>
          <cell r="BF62">
            <v>3828</v>
          </cell>
          <cell r="BG62">
            <v>0</v>
          </cell>
        </row>
        <row r="62">
          <cell r="BI62" t="str">
            <v>6214391880026642796</v>
          </cell>
        </row>
        <row r="62"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</row>
        <row r="62">
          <cell r="BU62">
            <v>0</v>
          </cell>
        </row>
        <row r="63">
          <cell r="D63" t="str">
            <v>杨小静</v>
          </cell>
          <cell r="E63" t="str">
            <v>女</v>
          </cell>
          <cell r="F63" t="str">
            <v>500235199107081825</v>
          </cell>
          <cell r="G63" t="str">
            <v>直工</v>
          </cell>
          <cell r="H63" t="str">
            <v>连接器二楼</v>
          </cell>
          <cell r="I63" t="str">
            <v>作业员</v>
          </cell>
          <cell r="J63">
            <v>43349</v>
          </cell>
        </row>
        <row r="63">
          <cell r="M63">
            <v>21</v>
          </cell>
          <cell r="N63">
            <v>21</v>
          </cell>
          <cell r="O63">
            <v>48.5</v>
          </cell>
          <cell r="P63">
            <v>56</v>
          </cell>
        </row>
        <row r="63">
          <cell r="S63">
            <v>1950</v>
          </cell>
          <cell r="T63">
            <v>1720</v>
          </cell>
          <cell r="U63">
            <v>1720</v>
          </cell>
          <cell r="V63">
            <v>150</v>
          </cell>
          <cell r="W63">
            <v>150</v>
          </cell>
        </row>
        <row r="63">
          <cell r="Z63">
            <v>14.83</v>
          </cell>
          <cell r="AA63">
            <v>719</v>
          </cell>
          <cell r="AB63">
            <v>19.77</v>
          </cell>
          <cell r="AC63">
            <v>1107</v>
          </cell>
        </row>
        <row r="63">
          <cell r="AG63">
            <v>80</v>
          </cell>
        </row>
        <row r="63">
          <cell r="AI63">
            <v>0</v>
          </cell>
        </row>
        <row r="63">
          <cell r="AK63">
            <v>3776</v>
          </cell>
          <cell r="AL63">
            <v>0</v>
          </cell>
        </row>
        <row r="63">
          <cell r="AN63">
            <v>30151</v>
          </cell>
          <cell r="AO63">
            <v>45000</v>
          </cell>
          <cell r="AP63">
            <v>0</v>
          </cell>
          <cell r="AQ63">
            <v>0</v>
          </cell>
          <cell r="AR63">
            <v>0</v>
          </cell>
        </row>
        <row r="63">
          <cell r="AU63">
            <v>0</v>
          </cell>
          <cell r="AV63">
            <v>33927</v>
          </cell>
          <cell r="AW63">
            <v>50000</v>
          </cell>
          <cell r="AX63">
            <v>-16073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</row>
        <row r="63">
          <cell r="BD63">
            <v>0</v>
          </cell>
          <cell r="BE63">
            <v>3776</v>
          </cell>
          <cell r="BF63">
            <v>3776</v>
          </cell>
          <cell r="BG63">
            <v>0</v>
          </cell>
        </row>
        <row r="63">
          <cell r="BI63" t="str">
            <v>6214391880026642283</v>
          </cell>
        </row>
        <row r="63"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</row>
        <row r="63">
          <cell r="BU63">
            <v>0</v>
          </cell>
        </row>
        <row r="64">
          <cell r="D64" t="str">
            <v>何妹明</v>
          </cell>
          <cell r="E64" t="str">
            <v>女</v>
          </cell>
          <cell r="F64" t="str">
            <v>45072119850809634X</v>
          </cell>
          <cell r="G64" t="str">
            <v>直工</v>
          </cell>
          <cell r="H64" t="str">
            <v>连接器二楼</v>
          </cell>
          <cell r="I64" t="str">
            <v>作业员</v>
          </cell>
          <cell r="J64">
            <v>43383</v>
          </cell>
        </row>
        <row r="64">
          <cell r="M64">
            <v>21</v>
          </cell>
          <cell r="N64">
            <v>12</v>
          </cell>
          <cell r="O64">
            <v>31</v>
          </cell>
          <cell r="P64">
            <v>42</v>
          </cell>
        </row>
        <row r="64">
          <cell r="S64">
            <v>1950</v>
          </cell>
          <cell r="T64">
            <v>1720</v>
          </cell>
          <cell r="U64">
            <v>983</v>
          </cell>
          <cell r="V64">
            <v>150</v>
          </cell>
          <cell r="W64">
            <v>86</v>
          </cell>
        </row>
        <row r="64">
          <cell r="Z64">
            <v>14.83</v>
          </cell>
          <cell r="AA64">
            <v>460</v>
          </cell>
          <cell r="AB64">
            <v>19.77</v>
          </cell>
          <cell r="AC64">
            <v>830</v>
          </cell>
        </row>
        <row r="64">
          <cell r="AI64">
            <v>0</v>
          </cell>
        </row>
        <row r="64">
          <cell r="AK64">
            <v>2359</v>
          </cell>
          <cell r="AL64">
            <v>0</v>
          </cell>
        </row>
        <row r="64">
          <cell r="AN64">
            <v>29413</v>
          </cell>
          <cell r="AO64">
            <v>45000</v>
          </cell>
          <cell r="AP64">
            <v>0</v>
          </cell>
          <cell r="AQ64">
            <v>0</v>
          </cell>
          <cell r="AR64">
            <v>0</v>
          </cell>
        </row>
        <row r="64">
          <cell r="AU64">
            <v>0</v>
          </cell>
          <cell r="AV64">
            <v>31772</v>
          </cell>
          <cell r="AW64">
            <v>50000</v>
          </cell>
          <cell r="AX64">
            <v>-18228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</row>
        <row r="64">
          <cell r="BD64">
            <v>0</v>
          </cell>
          <cell r="BE64">
            <v>2359</v>
          </cell>
          <cell r="BF64">
            <v>2359</v>
          </cell>
          <cell r="BG64">
            <v>0</v>
          </cell>
        </row>
        <row r="64">
          <cell r="BI64" t="str">
            <v>6214391880026642234</v>
          </cell>
        </row>
        <row r="64"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</row>
        <row r="64">
          <cell r="BU64">
            <v>0</v>
          </cell>
        </row>
        <row r="65">
          <cell r="D65" t="str">
            <v>陈紫媚</v>
          </cell>
          <cell r="E65" t="str">
            <v>女</v>
          </cell>
          <cell r="F65" t="str">
            <v>450721198512034109</v>
          </cell>
          <cell r="G65" t="str">
            <v>直工</v>
          </cell>
          <cell r="H65" t="str">
            <v>连接器二楼</v>
          </cell>
          <cell r="I65" t="str">
            <v>作业员</v>
          </cell>
          <cell r="J65">
            <v>43528</v>
          </cell>
        </row>
        <row r="65">
          <cell r="M65">
            <v>21</v>
          </cell>
          <cell r="N65">
            <v>21</v>
          </cell>
          <cell r="O65">
            <v>57</v>
          </cell>
          <cell r="P65">
            <v>64</v>
          </cell>
        </row>
        <row r="65">
          <cell r="S65">
            <v>1950</v>
          </cell>
          <cell r="T65">
            <v>1720</v>
          </cell>
          <cell r="U65">
            <v>1720</v>
          </cell>
          <cell r="V65">
            <v>150</v>
          </cell>
          <cell r="W65">
            <v>150</v>
          </cell>
        </row>
        <row r="65">
          <cell r="Z65">
            <v>14.83</v>
          </cell>
          <cell r="AA65">
            <v>845</v>
          </cell>
          <cell r="AB65">
            <v>19.77</v>
          </cell>
          <cell r="AC65">
            <v>1265</v>
          </cell>
        </row>
        <row r="65">
          <cell r="AG65">
            <v>80</v>
          </cell>
        </row>
        <row r="65">
          <cell r="AI65">
            <v>0</v>
          </cell>
        </row>
        <row r="65">
          <cell r="AK65">
            <v>4060</v>
          </cell>
          <cell r="AL65">
            <v>0</v>
          </cell>
        </row>
        <row r="65">
          <cell r="AN65">
            <v>21633</v>
          </cell>
          <cell r="AO65">
            <v>40000</v>
          </cell>
          <cell r="AP65">
            <v>0</v>
          </cell>
          <cell r="AQ65">
            <v>0</v>
          </cell>
          <cell r="AR65">
            <v>0</v>
          </cell>
        </row>
        <row r="65">
          <cell r="AU65">
            <v>0</v>
          </cell>
          <cell r="AV65">
            <v>25693</v>
          </cell>
          <cell r="AW65">
            <v>45000</v>
          </cell>
          <cell r="AX65">
            <v>-19307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</row>
        <row r="65">
          <cell r="BD65">
            <v>0</v>
          </cell>
          <cell r="BE65">
            <v>4060</v>
          </cell>
          <cell r="BF65">
            <v>4060</v>
          </cell>
          <cell r="BG65">
            <v>0</v>
          </cell>
        </row>
        <row r="65">
          <cell r="BI65" t="str">
            <v>621 4391 8800 2954 2217</v>
          </cell>
        </row>
        <row r="65"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</row>
        <row r="65">
          <cell r="BU65">
            <v>0</v>
          </cell>
        </row>
        <row r="66">
          <cell r="D66" t="str">
            <v>黄宗业</v>
          </cell>
          <cell r="E66" t="str">
            <v>男</v>
          </cell>
          <cell r="F66" t="str">
            <v>452523198105111713</v>
          </cell>
          <cell r="G66" t="str">
            <v>直工</v>
          </cell>
          <cell r="H66" t="str">
            <v>连接器二楼</v>
          </cell>
          <cell r="I66" t="str">
            <v>作业员</v>
          </cell>
          <cell r="J66">
            <v>43528</v>
          </cell>
        </row>
        <row r="66">
          <cell r="M66">
            <v>21</v>
          </cell>
          <cell r="N66">
            <v>20</v>
          </cell>
          <cell r="O66">
            <v>55.5</v>
          </cell>
          <cell r="P66">
            <v>64</v>
          </cell>
        </row>
        <row r="66">
          <cell r="S66">
            <v>1950</v>
          </cell>
          <cell r="T66">
            <v>1720</v>
          </cell>
          <cell r="U66">
            <v>1638</v>
          </cell>
          <cell r="V66">
            <v>150</v>
          </cell>
          <cell r="W66">
            <v>143</v>
          </cell>
        </row>
        <row r="66">
          <cell r="Z66">
            <v>14.83</v>
          </cell>
          <cell r="AA66">
            <v>823</v>
          </cell>
          <cell r="AB66">
            <v>19.77</v>
          </cell>
          <cell r="AC66">
            <v>1265</v>
          </cell>
        </row>
        <row r="66">
          <cell r="AI66">
            <v>0</v>
          </cell>
        </row>
        <row r="66">
          <cell r="AK66">
            <v>3869</v>
          </cell>
          <cell r="AL66">
            <v>0</v>
          </cell>
        </row>
        <row r="66">
          <cell r="AN66">
            <v>21122</v>
          </cell>
          <cell r="AO66">
            <v>40000</v>
          </cell>
          <cell r="AP66">
            <v>0</v>
          </cell>
          <cell r="AQ66">
            <v>0</v>
          </cell>
          <cell r="AR66">
            <v>0</v>
          </cell>
        </row>
        <row r="66">
          <cell r="AU66">
            <v>0</v>
          </cell>
          <cell r="AV66">
            <v>24991</v>
          </cell>
          <cell r="AW66">
            <v>45000</v>
          </cell>
          <cell r="AX66">
            <v>-20009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</row>
        <row r="66">
          <cell r="BD66">
            <v>0</v>
          </cell>
          <cell r="BE66">
            <v>3869</v>
          </cell>
          <cell r="BF66">
            <v>3869</v>
          </cell>
          <cell r="BG66">
            <v>0</v>
          </cell>
        </row>
        <row r="66">
          <cell r="BI66" t="str">
            <v>621 4391 8800 2954 2209</v>
          </cell>
        </row>
        <row r="66"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</row>
        <row r="66">
          <cell r="BU66">
            <v>0</v>
          </cell>
        </row>
        <row r="67">
          <cell r="D67" t="str">
            <v>李梦茹</v>
          </cell>
          <cell r="E67" t="str">
            <v>女</v>
          </cell>
          <cell r="F67" t="str">
            <v>41282819980318246X</v>
          </cell>
          <cell r="G67" t="str">
            <v>直工</v>
          </cell>
          <cell r="H67" t="str">
            <v>连接器二楼</v>
          </cell>
          <cell r="I67" t="str">
            <v>作业员</v>
          </cell>
          <cell r="J67">
            <v>43530</v>
          </cell>
        </row>
        <row r="67">
          <cell r="M67">
            <v>21</v>
          </cell>
          <cell r="N67">
            <v>21</v>
          </cell>
          <cell r="O67">
            <v>54</v>
          </cell>
          <cell r="P67">
            <v>72</v>
          </cell>
        </row>
        <row r="67">
          <cell r="S67">
            <v>1950</v>
          </cell>
          <cell r="T67">
            <v>1720</v>
          </cell>
          <cell r="U67">
            <v>1720</v>
          </cell>
          <cell r="V67">
            <v>150</v>
          </cell>
          <cell r="W67">
            <v>150</v>
          </cell>
        </row>
        <row r="67">
          <cell r="Z67">
            <v>14.83</v>
          </cell>
          <cell r="AA67">
            <v>801</v>
          </cell>
          <cell r="AB67">
            <v>19.77</v>
          </cell>
          <cell r="AC67">
            <v>1423</v>
          </cell>
        </row>
        <row r="67">
          <cell r="AG67">
            <v>80</v>
          </cell>
        </row>
        <row r="67">
          <cell r="AI67">
            <v>0</v>
          </cell>
        </row>
        <row r="67">
          <cell r="AK67">
            <v>4174</v>
          </cell>
          <cell r="AL67">
            <v>0</v>
          </cell>
        </row>
        <row r="67">
          <cell r="AN67">
            <v>16210</v>
          </cell>
          <cell r="AO67">
            <v>40000</v>
          </cell>
          <cell r="AP67">
            <v>0</v>
          </cell>
          <cell r="AQ67">
            <v>0</v>
          </cell>
          <cell r="AR67">
            <v>0</v>
          </cell>
        </row>
        <row r="67">
          <cell r="AU67">
            <v>0</v>
          </cell>
          <cell r="AV67">
            <v>20384</v>
          </cell>
          <cell r="AW67">
            <v>45000</v>
          </cell>
          <cell r="AX67">
            <v>-24616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</row>
        <row r="67">
          <cell r="BD67">
            <v>0</v>
          </cell>
          <cell r="BE67">
            <v>4174</v>
          </cell>
          <cell r="BF67">
            <v>4174</v>
          </cell>
          <cell r="BG67">
            <v>0</v>
          </cell>
        </row>
        <row r="67">
          <cell r="BI67" t="str">
            <v>621 4391 8800 2954 2308</v>
          </cell>
        </row>
        <row r="67"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</row>
        <row r="67">
          <cell r="BU67">
            <v>0</v>
          </cell>
        </row>
        <row r="68">
          <cell r="D68" t="str">
            <v>冯泽亮</v>
          </cell>
          <cell r="E68" t="str">
            <v>男</v>
          </cell>
          <cell r="F68" t="str">
            <v>522124199403170831</v>
          </cell>
          <cell r="G68" t="str">
            <v>直工</v>
          </cell>
          <cell r="H68" t="str">
            <v>连接器二楼</v>
          </cell>
          <cell r="I68" t="str">
            <v>作业员</v>
          </cell>
          <cell r="J68">
            <v>43531</v>
          </cell>
        </row>
        <row r="68">
          <cell r="M68">
            <v>21</v>
          </cell>
          <cell r="N68">
            <v>21</v>
          </cell>
          <cell r="O68">
            <v>49.5</v>
          </cell>
          <cell r="P68">
            <v>67.5</v>
          </cell>
        </row>
        <row r="68">
          <cell r="S68">
            <v>2400</v>
          </cell>
          <cell r="T68">
            <v>1720</v>
          </cell>
          <cell r="U68">
            <v>1720</v>
          </cell>
          <cell r="V68">
            <v>600</v>
          </cell>
          <cell r="W68">
            <v>600</v>
          </cell>
        </row>
        <row r="68">
          <cell r="Z68">
            <v>14.83</v>
          </cell>
          <cell r="AA68">
            <v>734</v>
          </cell>
          <cell r="AB68">
            <v>19.77</v>
          </cell>
          <cell r="AC68">
            <v>1334</v>
          </cell>
        </row>
        <row r="68">
          <cell r="AG68">
            <v>80</v>
          </cell>
        </row>
        <row r="68">
          <cell r="AI68">
            <v>0</v>
          </cell>
        </row>
        <row r="68">
          <cell r="AK68">
            <v>4468</v>
          </cell>
          <cell r="AL68">
            <v>0</v>
          </cell>
        </row>
        <row r="68">
          <cell r="AN68">
            <v>29402</v>
          </cell>
          <cell r="AO68">
            <v>35000</v>
          </cell>
          <cell r="AP68">
            <v>0</v>
          </cell>
          <cell r="AQ68">
            <v>0</v>
          </cell>
          <cell r="AR68">
            <v>0</v>
          </cell>
        </row>
        <row r="68">
          <cell r="AU68">
            <v>0</v>
          </cell>
          <cell r="AV68">
            <v>33870</v>
          </cell>
          <cell r="AW68">
            <v>40000</v>
          </cell>
          <cell r="AX68">
            <v>-6130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</row>
        <row r="68">
          <cell r="BD68">
            <v>0</v>
          </cell>
          <cell r="BE68">
            <v>4468</v>
          </cell>
          <cell r="BF68">
            <v>4468</v>
          </cell>
          <cell r="BG68">
            <v>0</v>
          </cell>
        </row>
        <row r="68">
          <cell r="BI68" t="str">
            <v>621 4391 8800 2326 1368</v>
          </cell>
        </row>
        <row r="68"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</row>
        <row r="68">
          <cell r="BU68">
            <v>0</v>
          </cell>
        </row>
        <row r="69">
          <cell r="D69" t="str">
            <v>黄家有</v>
          </cell>
          <cell r="E69" t="str">
            <v>男</v>
          </cell>
          <cell r="F69" t="str">
            <v>532501199908202818</v>
          </cell>
          <cell r="G69" t="str">
            <v>直工</v>
          </cell>
          <cell r="H69" t="str">
            <v>连接器二楼</v>
          </cell>
          <cell r="I69" t="str">
            <v>作业员</v>
          </cell>
          <cell r="J69">
            <v>43613</v>
          </cell>
        </row>
        <row r="69">
          <cell r="M69">
            <v>21</v>
          </cell>
          <cell r="N69">
            <v>15.9</v>
          </cell>
          <cell r="O69">
            <v>38</v>
          </cell>
          <cell r="P69">
            <v>56</v>
          </cell>
        </row>
        <row r="69">
          <cell r="S69">
            <v>1950</v>
          </cell>
          <cell r="T69">
            <v>1720</v>
          </cell>
          <cell r="U69">
            <v>1302</v>
          </cell>
          <cell r="V69">
            <v>150</v>
          </cell>
          <cell r="W69">
            <v>114</v>
          </cell>
        </row>
        <row r="69">
          <cell r="Z69">
            <v>14.83</v>
          </cell>
          <cell r="AA69">
            <v>564</v>
          </cell>
          <cell r="AB69">
            <v>19.77</v>
          </cell>
          <cell r="AC69">
            <v>1107</v>
          </cell>
        </row>
        <row r="69">
          <cell r="AI69">
            <v>0</v>
          </cell>
        </row>
        <row r="69">
          <cell r="AK69">
            <v>3087</v>
          </cell>
          <cell r="AL69">
            <v>0</v>
          </cell>
        </row>
        <row r="69">
          <cell r="AN69">
            <v>9071</v>
          </cell>
          <cell r="AO69">
            <v>25000</v>
          </cell>
          <cell r="AP69">
            <v>0</v>
          </cell>
          <cell r="AQ69">
            <v>0</v>
          </cell>
          <cell r="AR69">
            <v>0</v>
          </cell>
        </row>
        <row r="69">
          <cell r="AU69">
            <v>0</v>
          </cell>
          <cell r="AV69">
            <v>12158</v>
          </cell>
          <cell r="AW69">
            <v>30000</v>
          </cell>
          <cell r="AX69">
            <v>-17842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</row>
        <row r="69">
          <cell r="BD69">
            <v>0</v>
          </cell>
          <cell r="BE69">
            <v>3087</v>
          </cell>
          <cell r="BF69">
            <v>3087</v>
          </cell>
          <cell r="BG69">
            <v>0</v>
          </cell>
        </row>
        <row r="69">
          <cell r="BI69" t="str">
            <v>621 4391 8800 3054 6470</v>
          </cell>
        </row>
        <row r="69"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</row>
        <row r="69">
          <cell r="BU69">
            <v>0</v>
          </cell>
        </row>
        <row r="70">
          <cell r="D70" t="str">
            <v>冯小龙</v>
          </cell>
          <cell r="E70" t="str">
            <v>男</v>
          </cell>
          <cell r="F70" t="str">
            <v>44088120000908597X</v>
          </cell>
          <cell r="G70" t="str">
            <v>直工</v>
          </cell>
          <cell r="H70" t="str">
            <v>连接器二楼</v>
          </cell>
        </row>
        <row r="70">
          <cell r="M70">
            <v>21</v>
          </cell>
          <cell r="N70">
            <v>20</v>
          </cell>
          <cell r="O70">
            <v>51</v>
          </cell>
          <cell r="P70">
            <v>41</v>
          </cell>
        </row>
        <row r="70">
          <cell r="S70">
            <v>1950</v>
          </cell>
          <cell r="T70">
            <v>1720</v>
          </cell>
          <cell r="U70">
            <v>1638</v>
          </cell>
          <cell r="V70">
            <v>150</v>
          </cell>
          <cell r="W70">
            <v>143</v>
          </cell>
        </row>
        <row r="70">
          <cell r="Z70">
            <v>14.83</v>
          </cell>
          <cell r="AA70">
            <v>756</v>
          </cell>
          <cell r="AB70">
            <v>19.77</v>
          </cell>
          <cell r="AC70">
            <v>811</v>
          </cell>
        </row>
        <row r="70">
          <cell r="AI70">
            <v>0</v>
          </cell>
        </row>
        <row r="70">
          <cell r="AK70">
            <v>3348</v>
          </cell>
          <cell r="AL70">
            <v>0</v>
          </cell>
        </row>
        <row r="70">
          <cell r="AN70">
            <v>3869</v>
          </cell>
          <cell r="AO70">
            <v>10000</v>
          </cell>
          <cell r="AP70">
            <v>0</v>
          </cell>
          <cell r="AQ70">
            <v>0</v>
          </cell>
          <cell r="AR70">
            <v>0</v>
          </cell>
        </row>
        <row r="70">
          <cell r="AU70">
            <v>0</v>
          </cell>
          <cell r="AV70">
            <v>7217</v>
          </cell>
          <cell r="AW70">
            <v>15000</v>
          </cell>
          <cell r="AX70">
            <v>-7783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</row>
        <row r="70">
          <cell r="BD70">
            <v>0</v>
          </cell>
          <cell r="BE70">
            <v>3348</v>
          </cell>
          <cell r="BF70">
            <v>3348</v>
          </cell>
          <cell r="BG70">
            <v>0</v>
          </cell>
        </row>
        <row r="70">
          <cell r="BI70" t="str">
            <v>6214391880019412132</v>
          </cell>
        </row>
        <row r="70"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</row>
        <row r="70">
          <cell r="BU70">
            <v>0</v>
          </cell>
        </row>
        <row r="71">
          <cell r="D71" t="str">
            <v>陈期娘</v>
          </cell>
          <cell r="E71" t="str">
            <v>男</v>
          </cell>
          <cell r="F71" t="str">
            <v>532529198804211818</v>
          </cell>
          <cell r="G71" t="str">
            <v>直工</v>
          </cell>
          <cell r="H71" t="str">
            <v>连接器二楼</v>
          </cell>
        </row>
        <row r="71">
          <cell r="M71">
            <v>21</v>
          </cell>
          <cell r="N71">
            <v>20</v>
          </cell>
          <cell r="O71">
            <v>52</v>
          </cell>
          <cell r="P71">
            <v>56</v>
          </cell>
        </row>
        <row r="71">
          <cell r="S71">
            <v>1950</v>
          </cell>
          <cell r="T71">
            <v>1720</v>
          </cell>
          <cell r="U71">
            <v>1638</v>
          </cell>
          <cell r="V71">
            <v>150</v>
          </cell>
          <cell r="W71">
            <v>143</v>
          </cell>
        </row>
        <row r="71">
          <cell r="Z71">
            <v>14.83</v>
          </cell>
          <cell r="AA71">
            <v>771</v>
          </cell>
          <cell r="AB71">
            <v>19.77</v>
          </cell>
          <cell r="AC71">
            <v>1107</v>
          </cell>
        </row>
        <row r="71">
          <cell r="AI71">
            <v>0</v>
          </cell>
        </row>
        <row r="71">
          <cell r="AK71">
            <v>3659</v>
          </cell>
          <cell r="AL71">
            <v>0</v>
          </cell>
        </row>
        <row r="71">
          <cell r="AN71">
            <v>7245.3</v>
          </cell>
          <cell r="AO71">
            <v>10000</v>
          </cell>
          <cell r="AP71">
            <v>0</v>
          </cell>
          <cell r="AQ71">
            <v>0</v>
          </cell>
          <cell r="AR71">
            <v>0</v>
          </cell>
        </row>
        <row r="71">
          <cell r="AU71">
            <v>0</v>
          </cell>
          <cell r="AV71">
            <v>10904.3</v>
          </cell>
          <cell r="AW71">
            <v>15000</v>
          </cell>
          <cell r="AX71">
            <v>-4095.7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</row>
        <row r="71">
          <cell r="BD71">
            <v>0</v>
          </cell>
          <cell r="BE71">
            <v>3659</v>
          </cell>
          <cell r="BF71">
            <v>3659</v>
          </cell>
          <cell r="BG71">
            <v>0</v>
          </cell>
        </row>
        <row r="71">
          <cell r="BI71" t="str">
            <v>6214391880031237723</v>
          </cell>
        </row>
        <row r="71"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</row>
        <row r="71">
          <cell r="BU71">
            <v>0</v>
          </cell>
        </row>
        <row r="72">
          <cell r="D72" t="str">
            <v>管丁梅</v>
          </cell>
          <cell r="E72" t="str">
            <v>女</v>
          </cell>
          <cell r="F72" t="str">
            <v>469022199902092446</v>
          </cell>
          <cell r="G72" t="str">
            <v>直工</v>
          </cell>
          <cell r="H72" t="str">
            <v>连接器二楼</v>
          </cell>
        </row>
        <row r="72">
          <cell r="M72">
            <v>21</v>
          </cell>
          <cell r="N72">
            <v>21</v>
          </cell>
          <cell r="O72">
            <v>56.5</v>
          </cell>
          <cell r="P72">
            <v>64</v>
          </cell>
        </row>
        <row r="72">
          <cell r="S72">
            <v>1950</v>
          </cell>
          <cell r="T72">
            <v>1720</v>
          </cell>
          <cell r="U72">
            <v>1720</v>
          </cell>
          <cell r="V72">
            <v>150</v>
          </cell>
          <cell r="W72">
            <v>150</v>
          </cell>
        </row>
        <row r="72">
          <cell r="Z72">
            <v>14.83</v>
          </cell>
          <cell r="AA72">
            <v>838</v>
          </cell>
          <cell r="AB72">
            <v>19.77</v>
          </cell>
          <cell r="AC72">
            <v>1265</v>
          </cell>
        </row>
        <row r="72">
          <cell r="AG72">
            <v>80</v>
          </cell>
        </row>
        <row r="72">
          <cell r="AI72">
            <v>0</v>
          </cell>
        </row>
        <row r="72">
          <cell r="AK72">
            <v>4053</v>
          </cell>
          <cell r="AL72">
            <v>0</v>
          </cell>
        </row>
        <row r="72">
          <cell r="AN72">
            <v>6924</v>
          </cell>
          <cell r="AO72">
            <v>10000</v>
          </cell>
          <cell r="AP72">
            <v>0</v>
          </cell>
          <cell r="AQ72">
            <v>0</v>
          </cell>
          <cell r="AR72">
            <v>0</v>
          </cell>
        </row>
        <row r="72">
          <cell r="AU72">
            <v>0</v>
          </cell>
          <cell r="AV72">
            <v>10977</v>
          </cell>
          <cell r="AW72">
            <v>15000</v>
          </cell>
          <cell r="AX72">
            <v>-4023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</row>
        <row r="72">
          <cell r="BD72">
            <v>0</v>
          </cell>
          <cell r="BE72">
            <v>4053</v>
          </cell>
          <cell r="BF72">
            <v>4053</v>
          </cell>
          <cell r="BG72">
            <v>0</v>
          </cell>
        </row>
        <row r="72">
          <cell r="BI72" t="str">
            <v>6214391880031511192</v>
          </cell>
        </row>
        <row r="72"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</row>
        <row r="72">
          <cell r="BU72">
            <v>0</v>
          </cell>
        </row>
        <row r="73">
          <cell r="D73" t="str">
            <v>秦红平</v>
          </cell>
          <cell r="E73" t="str">
            <v>男</v>
          </cell>
          <cell r="F73" t="str">
            <v>532501200206072815</v>
          </cell>
          <cell r="G73" t="str">
            <v>直工</v>
          </cell>
          <cell r="H73" t="str">
            <v>连接器二楼</v>
          </cell>
        </row>
        <row r="73">
          <cell r="M73">
            <v>21</v>
          </cell>
          <cell r="N73">
            <v>15</v>
          </cell>
          <cell r="O73">
            <v>36</v>
          </cell>
          <cell r="P73">
            <v>33</v>
          </cell>
        </row>
        <row r="73">
          <cell r="S73">
            <v>1950</v>
          </cell>
          <cell r="T73">
            <v>1720</v>
          </cell>
          <cell r="U73">
            <v>1229</v>
          </cell>
          <cell r="V73">
            <v>150</v>
          </cell>
          <cell r="W73">
            <v>107</v>
          </cell>
        </row>
        <row r="73">
          <cell r="Z73">
            <v>14.83</v>
          </cell>
          <cell r="AA73">
            <v>534</v>
          </cell>
          <cell r="AB73">
            <v>19.77</v>
          </cell>
          <cell r="AC73">
            <v>652</v>
          </cell>
        </row>
        <row r="73">
          <cell r="AI73">
            <v>0</v>
          </cell>
        </row>
        <row r="73">
          <cell r="AK73">
            <v>2522</v>
          </cell>
          <cell r="AL73">
            <v>0</v>
          </cell>
        </row>
        <row r="73">
          <cell r="AN73">
            <v>5498</v>
          </cell>
          <cell r="AO73">
            <v>10000</v>
          </cell>
          <cell r="AP73">
            <v>0</v>
          </cell>
          <cell r="AQ73">
            <v>0</v>
          </cell>
          <cell r="AR73">
            <v>0</v>
          </cell>
        </row>
        <row r="73">
          <cell r="AU73">
            <v>0</v>
          </cell>
          <cell r="AV73">
            <v>8010</v>
          </cell>
          <cell r="AW73">
            <v>15000</v>
          </cell>
          <cell r="AX73">
            <v>-6990</v>
          </cell>
          <cell r="AY73">
            <v>0</v>
          </cell>
          <cell r="AZ73">
            <v>0</v>
          </cell>
          <cell r="BA73">
            <v>0</v>
          </cell>
          <cell r="BB73">
            <v>-10</v>
          </cell>
        </row>
        <row r="73">
          <cell r="BD73">
            <v>-10</v>
          </cell>
          <cell r="BE73">
            <v>2512</v>
          </cell>
          <cell r="BF73">
            <v>2512</v>
          </cell>
          <cell r="BG73">
            <v>0</v>
          </cell>
        </row>
        <row r="73">
          <cell r="BI73" t="str">
            <v>6214391880031605986</v>
          </cell>
        </row>
        <row r="73"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</row>
        <row r="73">
          <cell r="BU73">
            <v>0</v>
          </cell>
        </row>
        <row r="74">
          <cell r="D74" t="str">
            <v>高建元</v>
          </cell>
          <cell r="E74" t="str">
            <v>男</v>
          </cell>
          <cell r="F74" t="str">
            <v>532531199712041010</v>
          </cell>
          <cell r="G74" t="str">
            <v>直工</v>
          </cell>
          <cell r="H74" t="str">
            <v>连接器二楼</v>
          </cell>
        </row>
        <row r="74">
          <cell r="M74">
            <v>21</v>
          </cell>
          <cell r="N74">
            <v>21</v>
          </cell>
          <cell r="O74">
            <v>56.5</v>
          </cell>
          <cell r="P74">
            <v>64</v>
          </cell>
        </row>
        <row r="74">
          <cell r="S74">
            <v>1950</v>
          </cell>
          <cell r="T74">
            <v>1720</v>
          </cell>
          <cell r="U74">
            <v>1720</v>
          </cell>
          <cell r="V74">
            <v>150</v>
          </cell>
          <cell r="W74">
            <v>150</v>
          </cell>
        </row>
        <row r="74">
          <cell r="Z74">
            <v>14.83</v>
          </cell>
          <cell r="AA74">
            <v>838</v>
          </cell>
          <cell r="AB74">
            <v>19.77</v>
          </cell>
          <cell r="AC74">
            <v>1265</v>
          </cell>
        </row>
        <row r="74">
          <cell r="AG74">
            <v>80</v>
          </cell>
        </row>
        <row r="74">
          <cell r="AI74">
            <v>0</v>
          </cell>
        </row>
        <row r="74">
          <cell r="AK74">
            <v>4053</v>
          </cell>
          <cell r="AL74">
            <v>0</v>
          </cell>
        </row>
        <row r="74">
          <cell r="AN74">
            <v>5274</v>
          </cell>
          <cell r="AO74">
            <v>10000</v>
          </cell>
          <cell r="AP74">
            <v>0</v>
          </cell>
          <cell r="AQ74">
            <v>0</v>
          </cell>
          <cell r="AR74">
            <v>0</v>
          </cell>
        </row>
        <row r="74">
          <cell r="AU74">
            <v>0</v>
          </cell>
          <cell r="AV74">
            <v>9327</v>
          </cell>
          <cell r="AW74">
            <v>15000</v>
          </cell>
          <cell r="AX74">
            <v>-5673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</row>
        <row r="74">
          <cell r="BD74">
            <v>0</v>
          </cell>
          <cell r="BE74">
            <v>4053</v>
          </cell>
          <cell r="BF74">
            <v>4053</v>
          </cell>
          <cell r="BG74">
            <v>0</v>
          </cell>
        </row>
        <row r="74">
          <cell r="BI74" t="str">
            <v>621 4391 8800 3274 2424</v>
          </cell>
        </row>
        <row r="74"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</row>
        <row r="74">
          <cell r="BU74">
            <v>0</v>
          </cell>
        </row>
        <row r="75">
          <cell r="D75" t="str">
            <v>苏斌</v>
          </cell>
          <cell r="E75" t="str">
            <v>男</v>
          </cell>
          <cell r="F75" t="str">
            <v>532501200102132895</v>
          </cell>
          <cell r="G75" t="str">
            <v>直工</v>
          </cell>
          <cell r="H75" t="str">
            <v>连接器二楼</v>
          </cell>
        </row>
        <row r="75">
          <cell r="M75">
            <v>21</v>
          </cell>
          <cell r="N75">
            <v>20.5</v>
          </cell>
          <cell r="O75">
            <v>49.5</v>
          </cell>
          <cell r="P75">
            <v>56</v>
          </cell>
        </row>
        <row r="75">
          <cell r="S75">
            <v>1950</v>
          </cell>
          <cell r="T75">
            <v>1720</v>
          </cell>
          <cell r="U75">
            <v>1679</v>
          </cell>
          <cell r="V75">
            <v>150</v>
          </cell>
          <cell r="W75">
            <v>146</v>
          </cell>
        </row>
        <row r="75">
          <cell r="Z75">
            <v>14.83</v>
          </cell>
          <cell r="AA75">
            <v>734</v>
          </cell>
          <cell r="AB75">
            <v>19.77</v>
          </cell>
          <cell r="AC75">
            <v>1107</v>
          </cell>
        </row>
        <row r="75">
          <cell r="AG75">
            <v>40</v>
          </cell>
        </row>
        <row r="75">
          <cell r="AI75">
            <v>0</v>
          </cell>
        </row>
        <row r="75">
          <cell r="AK75">
            <v>3706</v>
          </cell>
          <cell r="AL75">
            <v>0</v>
          </cell>
        </row>
        <row r="75">
          <cell r="AN75">
            <v>2506</v>
          </cell>
          <cell r="AO75">
            <v>10000</v>
          </cell>
          <cell r="AP75">
            <v>0</v>
          </cell>
          <cell r="AQ75">
            <v>0</v>
          </cell>
          <cell r="AR75">
            <v>0</v>
          </cell>
        </row>
        <row r="75">
          <cell r="AU75">
            <v>0</v>
          </cell>
          <cell r="AV75">
            <v>6202</v>
          </cell>
          <cell r="AW75">
            <v>15000</v>
          </cell>
          <cell r="AX75">
            <v>-8798</v>
          </cell>
          <cell r="AY75">
            <v>0</v>
          </cell>
          <cell r="AZ75">
            <v>0</v>
          </cell>
          <cell r="BA75">
            <v>0</v>
          </cell>
          <cell r="BB75">
            <v>-10</v>
          </cell>
        </row>
        <row r="75">
          <cell r="BD75">
            <v>-10</v>
          </cell>
          <cell r="BE75">
            <v>3696</v>
          </cell>
          <cell r="BF75">
            <v>3696</v>
          </cell>
          <cell r="BG75">
            <v>0</v>
          </cell>
        </row>
        <row r="75">
          <cell r="BI75" t="str">
            <v>6214391880031991436</v>
          </cell>
        </row>
        <row r="75"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</row>
        <row r="75">
          <cell r="BU75">
            <v>0</v>
          </cell>
        </row>
        <row r="76">
          <cell r="D76" t="str">
            <v>王南</v>
          </cell>
          <cell r="E76" t="str">
            <v>女</v>
          </cell>
          <cell r="F76" t="str">
            <v>460026199907210904</v>
          </cell>
          <cell r="G76" t="str">
            <v>直工</v>
          </cell>
          <cell r="H76" t="str">
            <v>连接器二楼</v>
          </cell>
        </row>
        <row r="76">
          <cell r="M76">
            <v>21</v>
          </cell>
          <cell r="N76">
            <v>20.5</v>
          </cell>
          <cell r="O76">
            <v>56.5</v>
          </cell>
          <cell r="P76">
            <v>64</v>
          </cell>
        </row>
        <row r="76">
          <cell r="S76">
            <v>1950</v>
          </cell>
          <cell r="T76">
            <v>1720</v>
          </cell>
          <cell r="U76">
            <v>1679</v>
          </cell>
          <cell r="V76">
            <v>150</v>
          </cell>
          <cell r="W76">
            <v>146</v>
          </cell>
        </row>
        <row r="76">
          <cell r="Z76">
            <v>14.83</v>
          </cell>
          <cell r="AA76">
            <v>838</v>
          </cell>
          <cell r="AB76">
            <v>19.77</v>
          </cell>
          <cell r="AC76">
            <v>1265</v>
          </cell>
        </row>
        <row r="76">
          <cell r="AG76">
            <v>40</v>
          </cell>
        </row>
        <row r="76">
          <cell r="AI76">
            <v>0</v>
          </cell>
        </row>
        <row r="76">
          <cell r="AK76">
            <v>3968</v>
          </cell>
          <cell r="AL76">
            <v>0</v>
          </cell>
        </row>
        <row r="76">
          <cell r="AN76">
            <v>3408</v>
          </cell>
          <cell r="AO76">
            <v>10000</v>
          </cell>
          <cell r="AP76">
            <v>0</v>
          </cell>
          <cell r="AQ76">
            <v>0</v>
          </cell>
          <cell r="AR76">
            <v>0</v>
          </cell>
        </row>
        <row r="76">
          <cell r="AU76">
            <v>0</v>
          </cell>
          <cell r="AV76">
            <v>7376</v>
          </cell>
          <cell r="AW76">
            <v>15000</v>
          </cell>
          <cell r="AX76">
            <v>-7624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</row>
        <row r="76">
          <cell r="BD76">
            <v>0</v>
          </cell>
          <cell r="BE76">
            <v>3968</v>
          </cell>
          <cell r="BF76">
            <v>3968</v>
          </cell>
          <cell r="BG76">
            <v>0</v>
          </cell>
        </row>
        <row r="76">
          <cell r="BI76" t="str">
            <v>621 4391 8800 3151 1184</v>
          </cell>
        </row>
        <row r="76"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</row>
        <row r="76">
          <cell r="BU76">
            <v>0</v>
          </cell>
        </row>
        <row r="77">
          <cell r="D77" t="str">
            <v>徐琴</v>
          </cell>
          <cell r="E77" t="str">
            <v>女</v>
          </cell>
          <cell r="F77" t="str">
            <v>513030200009060729</v>
          </cell>
          <cell r="G77" t="str">
            <v>直工</v>
          </cell>
          <cell r="H77" t="str">
            <v>连接器二楼</v>
          </cell>
        </row>
        <row r="77">
          <cell r="M77">
            <v>21</v>
          </cell>
          <cell r="N77">
            <v>9</v>
          </cell>
          <cell r="O77">
            <v>28</v>
          </cell>
          <cell r="P77">
            <v>34</v>
          </cell>
        </row>
        <row r="77">
          <cell r="S77">
            <v>1950</v>
          </cell>
          <cell r="T77">
            <v>1720</v>
          </cell>
          <cell r="U77">
            <v>737</v>
          </cell>
          <cell r="V77">
            <v>150</v>
          </cell>
          <cell r="W77">
            <v>64</v>
          </cell>
        </row>
        <row r="77">
          <cell r="Z77">
            <v>14.83</v>
          </cell>
          <cell r="AA77">
            <v>415</v>
          </cell>
          <cell r="AB77">
            <v>19.77</v>
          </cell>
          <cell r="AC77">
            <v>672</v>
          </cell>
        </row>
        <row r="77">
          <cell r="AI77">
            <v>0</v>
          </cell>
        </row>
        <row r="77">
          <cell r="AK77">
            <v>1888</v>
          </cell>
          <cell r="AL77">
            <v>0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</row>
        <row r="77">
          <cell r="AV77">
            <v>1888</v>
          </cell>
          <cell r="AW77">
            <v>5000</v>
          </cell>
          <cell r="AX77">
            <v>-3112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</row>
        <row r="77">
          <cell r="BD77">
            <v>0</v>
          </cell>
          <cell r="BE77">
            <v>1888</v>
          </cell>
          <cell r="BF77">
            <v>1888</v>
          </cell>
          <cell r="BG77">
            <v>0</v>
          </cell>
        </row>
        <row r="77">
          <cell r="BI77" t="str">
            <v>621 4391 8800 3274 2440 </v>
          </cell>
        </row>
        <row r="77"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</row>
        <row r="77">
          <cell r="BU77">
            <v>0</v>
          </cell>
        </row>
        <row r="78">
          <cell r="D78" t="str">
            <v>部门合计</v>
          </cell>
        </row>
        <row r="78">
          <cell r="O78">
            <v>895</v>
          </cell>
          <cell r="P78">
            <v>1030.5</v>
          </cell>
          <cell r="Q78">
            <v>0</v>
          </cell>
          <cell r="R78">
            <v>0</v>
          </cell>
        </row>
        <row r="78">
          <cell r="U78">
            <v>28085</v>
          </cell>
        </row>
        <row r="78">
          <cell r="W78">
            <v>3279</v>
          </cell>
        </row>
        <row r="78">
          <cell r="Y78">
            <v>0</v>
          </cell>
        </row>
        <row r="78">
          <cell r="AA78">
            <v>13272</v>
          </cell>
        </row>
        <row r="78">
          <cell r="AC78">
            <v>20369</v>
          </cell>
          <cell r="AD78">
            <v>0</v>
          </cell>
          <cell r="AE78">
            <v>0</v>
          </cell>
          <cell r="AF78">
            <v>0</v>
          </cell>
          <cell r="AG78">
            <v>800</v>
          </cell>
          <cell r="AH78">
            <v>157</v>
          </cell>
          <cell r="AI78">
            <v>0</v>
          </cell>
          <cell r="AJ78">
            <v>0</v>
          </cell>
          <cell r="AK78">
            <v>65962</v>
          </cell>
          <cell r="AL78">
            <v>0</v>
          </cell>
          <cell r="AM78">
            <v>0</v>
          </cell>
          <cell r="AN78">
            <v>317008.3</v>
          </cell>
          <cell r="AO78">
            <v>520000</v>
          </cell>
          <cell r="AP78">
            <v>1656.48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1656.48</v>
          </cell>
          <cell r="AV78">
            <v>382950.3</v>
          </cell>
          <cell r="AW78">
            <v>616656.48</v>
          </cell>
          <cell r="AX78">
            <v>-233706.18</v>
          </cell>
          <cell r="AY78">
            <v>0</v>
          </cell>
          <cell r="AZ78">
            <v>0</v>
          </cell>
          <cell r="BA78">
            <v>0</v>
          </cell>
          <cell r="BB78">
            <v>-20</v>
          </cell>
          <cell r="BC78">
            <v>0</v>
          </cell>
          <cell r="BD78">
            <v>-20</v>
          </cell>
          <cell r="BE78">
            <v>65942</v>
          </cell>
          <cell r="BF78">
            <v>65942</v>
          </cell>
          <cell r="BG78">
            <v>0</v>
          </cell>
        </row>
        <row r="78">
          <cell r="BI78" t="e">
            <v>#N/A</v>
          </cell>
        </row>
        <row r="78">
          <cell r="BU78">
            <v>0</v>
          </cell>
        </row>
        <row r="79">
          <cell r="D79" t="str">
            <v>劳晓婵</v>
          </cell>
          <cell r="E79" t="str">
            <v>女</v>
          </cell>
          <cell r="F79" t="str">
            <v>450721199210244025</v>
          </cell>
          <cell r="G79" t="str">
            <v>直工</v>
          </cell>
          <cell r="H79" t="str">
            <v>五金二楼</v>
          </cell>
          <cell r="I79" t="str">
            <v>作业员</v>
          </cell>
          <cell r="J79">
            <v>43644</v>
          </cell>
        </row>
        <row r="79">
          <cell r="M79">
            <v>21</v>
          </cell>
          <cell r="N79">
            <v>16.5</v>
          </cell>
          <cell r="O79">
            <v>46</v>
          </cell>
          <cell r="P79">
            <v>75</v>
          </cell>
        </row>
        <row r="79">
          <cell r="S79">
            <v>1950</v>
          </cell>
          <cell r="T79">
            <v>1720</v>
          </cell>
          <cell r="U79">
            <v>1351</v>
          </cell>
          <cell r="V79">
            <v>150</v>
          </cell>
          <cell r="W79">
            <v>118</v>
          </cell>
        </row>
        <row r="79">
          <cell r="Z79">
            <v>14.83</v>
          </cell>
          <cell r="AA79">
            <v>682</v>
          </cell>
          <cell r="AB79">
            <v>19.77</v>
          </cell>
          <cell r="AC79">
            <v>1483</v>
          </cell>
        </row>
        <row r="79">
          <cell r="AI79">
            <v>0</v>
          </cell>
        </row>
        <row r="79">
          <cell r="AK79">
            <v>3634</v>
          </cell>
          <cell r="AL79">
            <v>0</v>
          </cell>
        </row>
        <row r="79">
          <cell r="AN79">
            <v>8067</v>
          </cell>
          <cell r="AO79">
            <v>20000</v>
          </cell>
          <cell r="AP79">
            <v>0</v>
          </cell>
          <cell r="AQ79">
            <v>0</v>
          </cell>
          <cell r="AR79">
            <v>0</v>
          </cell>
        </row>
        <row r="79">
          <cell r="AU79">
            <v>0</v>
          </cell>
          <cell r="AV79">
            <v>11715.83</v>
          </cell>
          <cell r="AW79">
            <v>25000</v>
          </cell>
          <cell r="AX79">
            <v>-13284.17</v>
          </cell>
          <cell r="AY79">
            <v>0</v>
          </cell>
          <cell r="AZ79">
            <v>0</v>
          </cell>
          <cell r="BA79">
            <v>0</v>
          </cell>
          <cell r="BB79">
            <v>14.83</v>
          </cell>
        </row>
        <row r="79">
          <cell r="BD79">
            <v>15</v>
          </cell>
          <cell r="BE79">
            <v>3649</v>
          </cell>
          <cell r="BF79">
            <v>3649</v>
          </cell>
          <cell r="BG79">
            <v>0</v>
          </cell>
        </row>
        <row r="79">
          <cell r="BI79" t="str">
            <v>6214391880030995511</v>
          </cell>
        </row>
        <row r="79"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</row>
        <row r="79">
          <cell r="BU79">
            <v>0</v>
          </cell>
        </row>
        <row r="80">
          <cell r="D80" t="str">
            <v>张鹏飞</v>
          </cell>
          <cell r="E80" t="str">
            <v>男</v>
          </cell>
          <cell r="F80" t="str">
            <v>411329199910171333</v>
          </cell>
          <cell r="G80" t="str">
            <v>直工</v>
          </cell>
          <cell r="H80" t="str">
            <v>五金二楼</v>
          </cell>
          <cell r="I80" t="str">
            <v>作业员</v>
          </cell>
          <cell r="J80">
            <v>43643</v>
          </cell>
        </row>
        <row r="80">
          <cell r="M80">
            <v>21</v>
          </cell>
          <cell r="N80">
            <v>21</v>
          </cell>
          <cell r="O80">
            <v>57.5</v>
          </cell>
          <cell r="P80">
            <v>68.5</v>
          </cell>
        </row>
        <row r="80">
          <cell r="S80">
            <v>1950</v>
          </cell>
          <cell r="T80">
            <v>1720</v>
          </cell>
          <cell r="U80">
            <v>1720</v>
          </cell>
          <cell r="V80">
            <v>150</v>
          </cell>
          <cell r="W80">
            <v>150</v>
          </cell>
        </row>
        <row r="80">
          <cell r="Z80">
            <v>14.83</v>
          </cell>
          <cell r="AA80">
            <v>853</v>
          </cell>
          <cell r="AB80">
            <v>19.77</v>
          </cell>
          <cell r="AC80">
            <v>1354</v>
          </cell>
        </row>
        <row r="80">
          <cell r="AG80">
            <v>80</v>
          </cell>
        </row>
        <row r="80">
          <cell r="AI80">
            <v>187</v>
          </cell>
        </row>
        <row r="80">
          <cell r="AK80">
            <v>4344</v>
          </cell>
          <cell r="AL80">
            <v>0</v>
          </cell>
        </row>
        <row r="80">
          <cell r="AN80">
            <v>6347</v>
          </cell>
          <cell r="AO80">
            <v>20000</v>
          </cell>
          <cell r="AP80">
            <v>0</v>
          </cell>
          <cell r="AQ80">
            <v>0</v>
          </cell>
          <cell r="AR80">
            <v>0</v>
          </cell>
        </row>
        <row r="80">
          <cell r="AU80">
            <v>0</v>
          </cell>
          <cell r="AV80">
            <v>10691</v>
          </cell>
          <cell r="AW80">
            <v>25000</v>
          </cell>
          <cell r="AX80">
            <v>-14309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</row>
        <row r="80">
          <cell r="BD80">
            <v>0</v>
          </cell>
          <cell r="BE80">
            <v>4344</v>
          </cell>
          <cell r="BF80">
            <v>4344</v>
          </cell>
          <cell r="BG80">
            <v>0</v>
          </cell>
        </row>
        <row r="80">
          <cell r="BI80" t="str">
            <v>621 4391 8800 3274 4032</v>
          </cell>
        </row>
        <row r="80"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</row>
        <row r="80">
          <cell r="BU80">
            <v>0</v>
          </cell>
        </row>
        <row r="81">
          <cell r="D81" t="str">
            <v>邬传强</v>
          </cell>
          <cell r="E81" t="str">
            <v>男</v>
          </cell>
          <cell r="F81" t="str">
            <v>440881199806127719</v>
          </cell>
          <cell r="G81" t="str">
            <v>直工</v>
          </cell>
          <cell r="H81" t="str">
            <v>五金二楼</v>
          </cell>
          <cell r="I81" t="str">
            <v>作业员</v>
          </cell>
          <cell r="J81">
            <v>43635</v>
          </cell>
        </row>
        <row r="81">
          <cell r="M81">
            <v>21</v>
          </cell>
          <cell r="N81">
            <v>17.5</v>
          </cell>
          <cell r="O81">
            <v>41.5</v>
          </cell>
          <cell r="P81">
            <v>56</v>
          </cell>
        </row>
        <row r="81">
          <cell r="S81">
            <v>1950</v>
          </cell>
          <cell r="T81">
            <v>1720</v>
          </cell>
          <cell r="U81">
            <v>1433</v>
          </cell>
          <cell r="V81">
            <v>150</v>
          </cell>
          <cell r="W81">
            <v>125</v>
          </cell>
        </row>
        <row r="81">
          <cell r="Z81">
            <v>14.83</v>
          </cell>
          <cell r="AA81">
            <v>615</v>
          </cell>
          <cell r="AB81">
            <v>19.77</v>
          </cell>
          <cell r="AC81">
            <v>1107</v>
          </cell>
        </row>
        <row r="81">
          <cell r="AI81">
            <v>0</v>
          </cell>
        </row>
        <row r="81">
          <cell r="AK81">
            <v>3280</v>
          </cell>
          <cell r="AL81">
            <v>0</v>
          </cell>
        </row>
        <row r="81">
          <cell r="AN81">
            <v>7933.72</v>
          </cell>
          <cell r="AO81">
            <v>20000</v>
          </cell>
          <cell r="AP81">
            <v>0</v>
          </cell>
          <cell r="AQ81">
            <v>0</v>
          </cell>
          <cell r="AR81">
            <v>0</v>
          </cell>
        </row>
        <row r="81">
          <cell r="AU81">
            <v>0</v>
          </cell>
          <cell r="AV81">
            <v>10810.72</v>
          </cell>
          <cell r="AW81">
            <v>25000</v>
          </cell>
          <cell r="AX81">
            <v>-14189.28</v>
          </cell>
          <cell r="AY81">
            <v>0</v>
          </cell>
          <cell r="AZ81">
            <v>0</v>
          </cell>
          <cell r="BA81">
            <v>-403</v>
          </cell>
          <cell r="BB81">
            <v>0</v>
          </cell>
        </row>
        <row r="81">
          <cell r="BD81">
            <v>-403</v>
          </cell>
          <cell r="BE81">
            <v>2877</v>
          </cell>
          <cell r="BF81">
            <v>2877</v>
          </cell>
          <cell r="BG81">
            <v>0</v>
          </cell>
        </row>
        <row r="81">
          <cell r="BI81" t="str">
            <v>6214391880030773496</v>
          </cell>
        </row>
        <row r="81"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</row>
        <row r="81">
          <cell r="BU81">
            <v>0</v>
          </cell>
        </row>
        <row r="82">
          <cell r="D82" t="str">
            <v>涂晓红</v>
          </cell>
          <cell r="E82" t="str">
            <v>女</v>
          </cell>
          <cell r="F82" t="str">
            <v>360428198410196023</v>
          </cell>
          <cell r="G82" t="str">
            <v>直工</v>
          </cell>
          <cell r="H82" t="str">
            <v>五金二楼</v>
          </cell>
          <cell r="I82" t="str">
            <v>作业员</v>
          </cell>
          <cell r="J82">
            <v>43256</v>
          </cell>
        </row>
        <row r="82">
          <cell r="M82">
            <v>21</v>
          </cell>
          <cell r="N82">
            <v>21</v>
          </cell>
          <cell r="O82">
            <v>62</v>
          </cell>
          <cell r="P82">
            <v>90</v>
          </cell>
        </row>
        <row r="82">
          <cell r="S82">
            <v>2050</v>
          </cell>
          <cell r="T82">
            <v>1720</v>
          </cell>
          <cell r="U82">
            <v>1720</v>
          </cell>
          <cell r="V82">
            <v>250</v>
          </cell>
          <cell r="W82">
            <v>250</v>
          </cell>
        </row>
        <row r="82">
          <cell r="Z82">
            <v>14.83</v>
          </cell>
          <cell r="AA82">
            <v>919</v>
          </cell>
          <cell r="AB82">
            <v>19.77</v>
          </cell>
          <cell r="AC82">
            <v>1779</v>
          </cell>
        </row>
        <row r="82">
          <cell r="AG82">
            <v>80</v>
          </cell>
          <cell r="AH82">
            <v>50</v>
          </cell>
          <cell r="AI82">
            <v>0</v>
          </cell>
        </row>
        <row r="82">
          <cell r="AK82">
            <v>4798</v>
          </cell>
          <cell r="AL82">
            <v>-301</v>
          </cell>
        </row>
        <row r="82">
          <cell r="AN82">
            <v>34066</v>
          </cell>
          <cell r="AO82">
            <v>45000</v>
          </cell>
          <cell r="AP82">
            <v>1152.16</v>
          </cell>
          <cell r="AQ82">
            <v>0</v>
          </cell>
          <cell r="AR82">
            <v>0</v>
          </cell>
        </row>
        <row r="82">
          <cell r="AU82">
            <v>1453.16</v>
          </cell>
          <cell r="AV82">
            <v>38878.83</v>
          </cell>
          <cell r="AW82">
            <v>51453.16</v>
          </cell>
          <cell r="AX82">
            <v>-12574.33</v>
          </cell>
          <cell r="AY82">
            <v>0</v>
          </cell>
          <cell r="AZ82">
            <v>0</v>
          </cell>
          <cell r="BA82">
            <v>0</v>
          </cell>
          <cell r="BB82">
            <v>14.83</v>
          </cell>
        </row>
        <row r="82">
          <cell r="BD82">
            <v>-286</v>
          </cell>
          <cell r="BE82">
            <v>4512</v>
          </cell>
          <cell r="BF82">
            <v>4512</v>
          </cell>
          <cell r="BG82">
            <v>0</v>
          </cell>
        </row>
        <row r="82">
          <cell r="BI82" t="str">
            <v>6214391880026642622</v>
          </cell>
        </row>
        <row r="82">
          <cell r="BK82">
            <v>29.82</v>
          </cell>
          <cell r="BL82">
            <v>0</v>
          </cell>
          <cell r="BM82">
            <v>0</v>
          </cell>
          <cell r="BN82">
            <v>0</v>
          </cell>
          <cell r="BO82">
            <v>-29.82</v>
          </cell>
          <cell r="BP82">
            <v>0</v>
          </cell>
        </row>
        <row r="82">
          <cell r="BU82">
            <v>0</v>
          </cell>
        </row>
        <row r="83">
          <cell r="D83" t="str">
            <v>段小娟</v>
          </cell>
          <cell r="E83" t="str">
            <v>女</v>
          </cell>
          <cell r="F83" t="str">
            <v>43058119900217356X</v>
          </cell>
          <cell r="G83" t="str">
            <v>直工</v>
          </cell>
          <cell r="H83" t="str">
            <v>五金二楼</v>
          </cell>
          <cell r="I83" t="str">
            <v>作业员</v>
          </cell>
          <cell r="J83">
            <v>43511</v>
          </cell>
        </row>
        <row r="83">
          <cell r="M83">
            <v>21</v>
          </cell>
          <cell r="N83">
            <v>21</v>
          </cell>
          <cell r="O83">
            <v>62</v>
          </cell>
          <cell r="P83">
            <v>90</v>
          </cell>
        </row>
        <row r="83">
          <cell r="S83">
            <v>1950</v>
          </cell>
          <cell r="T83">
            <v>1720</v>
          </cell>
          <cell r="U83">
            <v>1720</v>
          </cell>
          <cell r="V83">
            <v>150</v>
          </cell>
          <cell r="W83">
            <v>150</v>
          </cell>
        </row>
        <row r="83">
          <cell r="Z83">
            <v>14.83</v>
          </cell>
          <cell r="AA83">
            <v>919</v>
          </cell>
          <cell r="AB83">
            <v>19.77</v>
          </cell>
          <cell r="AC83">
            <v>1779</v>
          </cell>
        </row>
        <row r="83">
          <cell r="AG83">
            <v>80</v>
          </cell>
        </row>
        <row r="83">
          <cell r="AI83">
            <v>0</v>
          </cell>
        </row>
        <row r="83">
          <cell r="AK83">
            <v>4648</v>
          </cell>
          <cell r="AL83">
            <v>-301</v>
          </cell>
        </row>
        <row r="83">
          <cell r="AN83">
            <v>28729.2</v>
          </cell>
          <cell r="AO83">
            <v>40000</v>
          </cell>
          <cell r="AP83">
            <v>602</v>
          </cell>
          <cell r="AQ83">
            <v>0</v>
          </cell>
          <cell r="AR83">
            <v>0</v>
          </cell>
        </row>
        <row r="83">
          <cell r="AU83">
            <v>903</v>
          </cell>
          <cell r="AV83">
            <v>33380.7</v>
          </cell>
          <cell r="AW83">
            <v>45903</v>
          </cell>
          <cell r="AX83">
            <v>-12522.3</v>
          </cell>
          <cell r="AY83">
            <v>0</v>
          </cell>
          <cell r="AZ83">
            <v>0</v>
          </cell>
          <cell r="BA83">
            <v>-11.33</v>
          </cell>
          <cell r="BB83">
            <v>14.83</v>
          </cell>
        </row>
        <row r="83">
          <cell r="BD83">
            <v>-298</v>
          </cell>
          <cell r="BE83">
            <v>4350</v>
          </cell>
          <cell r="BF83">
            <v>4350</v>
          </cell>
          <cell r="BG83">
            <v>0</v>
          </cell>
        </row>
        <row r="83">
          <cell r="BI83" t="str">
            <v>6214391880028861899</v>
          </cell>
        </row>
        <row r="83"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</row>
        <row r="83">
          <cell r="BU83">
            <v>0</v>
          </cell>
        </row>
        <row r="84">
          <cell r="D84" t="str">
            <v>马安鸣</v>
          </cell>
          <cell r="E84" t="str">
            <v>男</v>
          </cell>
          <cell r="F84" t="str">
            <v>452226199509126310</v>
          </cell>
          <cell r="G84" t="str">
            <v>直工</v>
          </cell>
          <cell r="H84" t="str">
            <v>五金二楼</v>
          </cell>
          <cell r="I84" t="str">
            <v>作业员</v>
          </cell>
          <cell r="J84">
            <v>43511</v>
          </cell>
        </row>
        <row r="84">
          <cell r="M84">
            <v>21</v>
          </cell>
          <cell r="N84">
            <v>20</v>
          </cell>
          <cell r="O84">
            <v>31</v>
          </cell>
          <cell r="P84">
            <v>50</v>
          </cell>
        </row>
        <row r="84">
          <cell r="S84">
            <v>1950</v>
          </cell>
          <cell r="T84">
            <v>1720</v>
          </cell>
          <cell r="U84">
            <v>1638</v>
          </cell>
          <cell r="V84">
            <v>150</v>
          </cell>
          <cell r="W84">
            <v>143</v>
          </cell>
        </row>
        <row r="84">
          <cell r="Z84">
            <v>14.83</v>
          </cell>
          <cell r="AA84">
            <v>460</v>
          </cell>
          <cell r="AB84">
            <v>19.77</v>
          </cell>
          <cell r="AC84">
            <v>989</v>
          </cell>
        </row>
        <row r="84">
          <cell r="AI84">
            <v>0</v>
          </cell>
        </row>
        <row r="84">
          <cell r="AK84">
            <v>3230</v>
          </cell>
          <cell r="AL84">
            <v>0</v>
          </cell>
        </row>
        <row r="84">
          <cell r="AN84">
            <v>22927</v>
          </cell>
          <cell r="AO84">
            <v>40000</v>
          </cell>
          <cell r="AP84">
            <v>0</v>
          </cell>
          <cell r="AQ84">
            <v>0</v>
          </cell>
          <cell r="AR84">
            <v>0</v>
          </cell>
        </row>
        <row r="84">
          <cell r="AU84">
            <v>0</v>
          </cell>
          <cell r="AV84">
            <v>26157</v>
          </cell>
          <cell r="AW84">
            <v>45000</v>
          </cell>
          <cell r="AX84">
            <v>-18843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</row>
        <row r="84">
          <cell r="BD84">
            <v>0</v>
          </cell>
          <cell r="BE84">
            <v>3230</v>
          </cell>
          <cell r="BF84">
            <v>3230</v>
          </cell>
          <cell r="BG84">
            <v>0</v>
          </cell>
        </row>
        <row r="84">
          <cell r="BI84" t="str">
            <v>6214391880028861923</v>
          </cell>
        </row>
        <row r="84"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</row>
        <row r="84">
          <cell r="BU84">
            <v>0</v>
          </cell>
        </row>
        <row r="85">
          <cell r="D85" t="str">
            <v>张丹丹</v>
          </cell>
          <cell r="E85" t="str">
            <v>女</v>
          </cell>
          <cell r="F85" t="str">
            <v>513030199412160724</v>
          </cell>
          <cell r="G85" t="str">
            <v>直工</v>
          </cell>
          <cell r="H85" t="str">
            <v>五金二楼</v>
          </cell>
          <cell r="I85" t="str">
            <v>作业员</v>
          </cell>
          <cell r="J85">
            <v>43517</v>
          </cell>
        </row>
        <row r="85">
          <cell r="M85">
            <v>21</v>
          </cell>
          <cell r="N85">
            <v>21</v>
          </cell>
          <cell r="O85">
            <v>59</v>
          </cell>
          <cell r="P85">
            <v>80</v>
          </cell>
        </row>
        <row r="85">
          <cell r="S85">
            <v>1950</v>
          </cell>
          <cell r="T85">
            <v>1720</v>
          </cell>
          <cell r="U85">
            <v>1720</v>
          </cell>
          <cell r="V85">
            <v>150</v>
          </cell>
          <cell r="W85">
            <v>150</v>
          </cell>
        </row>
        <row r="85">
          <cell r="Z85">
            <v>14.83</v>
          </cell>
          <cell r="AA85">
            <v>875</v>
          </cell>
          <cell r="AB85">
            <v>19.77</v>
          </cell>
          <cell r="AC85">
            <v>1582</v>
          </cell>
        </row>
        <row r="85">
          <cell r="AG85">
            <v>80</v>
          </cell>
        </row>
        <row r="85">
          <cell r="AI85">
            <v>0</v>
          </cell>
        </row>
        <row r="85">
          <cell r="AK85">
            <v>4407</v>
          </cell>
          <cell r="AL85">
            <v>0</v>
          </cell>
        </row>
        <row r="85">
          <cell r="AN85">
            <v>25196</v>
          </cell>
          <cell r="AO85">
            <v>40000</v>
          </cell>
          <cell r="AP85">
            <v>0</v>
          </cell>
          <cell r="AQ85">
            <v>0</v>
          </cell>
          <cell r="AR85">
            <v>0</v>
          </cell>
        </row>
        <row r="85">
          <cell r="AU85">
            <v>0</v>
          </cell>
          <cell r="AV85">
            <v>29617.83</v>
          </cell>
          <cell r="AW85">
            <v>45000</v>
          </cell>
          <cell r="AX85">
            <v>-15382.17</v>
          </cell>
          <cell r="AY85">
            <v>0</v>
          </cell>
          <cell r="AZ85">
            <v>0</v>
          </cell>
          <cell r="BA85">
            <v>0</v>
          </cell>
          <cell r="BB85">
            <v>14.83</v>
          </cell>
        </row>
        <row r="85">
          <cell r="BD85">
            <v>15</v>
          </cell>
          <cell r="BE85">
            <v>4422</v>
          </cell>
          <cell r="BF85">
            <v>4422</v>
          </cell>
          <cell r="BG85">
            <v>0</v>
          </cell>
        </row>
        <row r="85">
          <cell r="BI85" t="str">
            <v>6214391880028861956</v>
          </cell>
        </row>
        <row r="85">
          <cell r="BK85">
            <v>11.22</v>
          </cell>
          <cell r="BL85">
            <v>0</v>
          </cell>
          <cell r="BM85">
            <v>0</v>
          </cell>
          <cell r="BN85">
            <v>0</v>
          </cell>
          <cell r="BO85">
            <v>-11.22</v>
          </cell>
          <cell r="BP85">
            <v>0</v>
          </cell>
        </row>
        <row r="85">
          <cell r="BU85">
            <v>0</v>
          </cell>
        </row>
        <row r="86">
          <cell r="D86" t="str">
            <v>陈长林</v>
          </cell>
          <cell r="E86" t="str">
            <v>男</v>
          </cell>
          <cell r="F86" t="str">
            <v>500101199411206734</v>
          </cell>
          <cell r="G86" t="str">
            <v>直工</v>
          </cell>
          <cell r="H86" t="str">
            <v>五金二楼</v>
          </cell>
          <cell r="I86" t="str">
            <v>作业员</v>
          </cell>
          <cell r="J86">
            <v>43523</v>
          </cell>
        </row>
        <row r="86">
          <cell r="M86">
            <v>21</v>
          </cell>
          <cell r="N86">
            <v>20</v>
          </cell>
          <cell r="O86">
            <v>58.5</v>
          </cell>
          <cell r="P86">
            <v>66.5</v>
          </cell>
        </row>
        <row r="86">
          <cell r="S86">
            <v>2250</v>
          </cell>
          <cell r="T86">
            <v>1720</v>
          </cell>
          <cell r="U86">
            <v>1638</v>
          </cell>
          <cell r="V86">
            <v>450</v>
          </cell>
          <cell r="W86">
            <v>429</v>
          </cell>
        </row>
        <row r="86">
          <cell r="Z86">
            <v>14.83</v>
          </cell>
          <cell r="AA86">
            <v>868</v>
          </cell>
          <cell r="AB86">
            <v>19.77</v>
          </cell>
          <cell r="AC86">
            <v>1315</v>
          </cell>
        </row>
        <row r="86">
          <cell r="AI86">
            <v>0</v>
          </cell>
        </row>
        <row r="86">
          <cell r="AK86">
            <v>4250</v>
          </cell>
          <cell r="AL86">
            <v>0</v>
          </cell>
        </row>
        <row r="86">
          <cell r="AN86">
            <v>23693</v>
          </cell>
          <cell r="AO86">
            <v>40000</v>
          </cell>
          <cell r="AP86">
            <v>0</v>
          </cell>
          <cell r="AQ86">
            <v>0</v>
          </cell>
          <cell r="AR86">
            <v>0</v>
          </cell>
        </row>
        <row r="86">
          <cell r="AU86">
            <v>0</v>
          </cell>
          <cell r="AV86">
            <v>27933</v>
          </cell>
          <cell r="AW86">
            <v>45000</v>
          </cell>
          <cell r="AX86">
            <v>-17067</v>
          </cell>
          <cell r="AY86">
            <v>0</v>
          </cell>
          <cell r="AZ86">
            <v>0</v>
          </cell>
          <cell r="BA86">
            <v>0</v>
          </cell>
          <cell r="BB86">
            <v>-10</v>
          </cell>
        </row>
        <row r="86">
          <cell r="BD86">
            <v>-10</v>
          </cell>
          <cell r="BE86">
            <v>4240</v>
          </cell>
          <cell r="BF86">
            <v>4240</v>
          </cell>
          <cell r="BG86">
            <v>0</v>
          </cell>
        </row>
        <row r="86">
          <cell r="BI86" t="str">
            <v>6214391880030773421</v>
          </cell>
        </row>
        <row r="86">
          <cell r="BK86">
            <v>0</v>
          </cell>
          <cell r="BL86">
            <v>0</v>
          </cell>
          <cell r="BM86">
            <v>3.06</v>
          </cell>
          <cell r="BN86">
            <v>0</v>
          </cell>
          <cell r="BO86">
            <v>-3.06</v>
          </cell>
          <cell r="BP86">
            <v>0</v>
          </cell>
        </row>
        <row r="86">
          <cell r="BU86">
            <v>0</v>
          </cell>
        </row>
        <row r="87">
          <cell r="D87" t="str">
            <v>陈作活</v>
          </cell>
          <cell r="E87" t="str">
            <v>男</v>
          </cell>
          <cell r="F87" t="str">
            <v>445381199801184033</v>
          </cell>
          <cell r="G87" t="str">
            <v>直工</v>
          </cell>
          <cell r="H87" t="str">
            <v>五金二楼</v>
          </cell>
          <cell r="I87" t="str">
            <v>作业员</v>
          </cell>
          <cell r="J87">
            <v>43542</v>
          </cell>
        </row>
        <row r="87">
          <cell r="M87">
            <v>21</v>
          </cell>
          <cell r="N87">
            <v>21</v>
          </cell>
          <cell r="O87">
            <v>57.5</v>
          </cell>
          <cell r="P87">
            <v>89</v>
          </cell>
        </row>
        <row r="87">
          <cell r="S87">
            <v>1950</v>
          </cell>
          <cell r="T87">
            <v>1720</v>
          </cell>
          <cell r="U87">
            <v>1720</v>
          </cell>
          <cell r="V87">
            <v>150</v>
          </cell>
          <cell r="W87">
            <v>150</v>
          </cell>
        </row>
        <row r="87">
          <cell r="Z87">
            <v>14.83</v>
          </cell>
          <cell r="AA87">
            <v>853</v>
          </cell>
          <cell r="AB87">
            <v>19.77</v>
          </cell>
          <cell r="AC87">
            <v>1760</v>
          </cell>
        </row>
        <row r="87">
          <cell r="AG87">
            <v>80</v>
          </cell>
        </row>
        <row r="87">
          <cell r="AI87">
            <v>0</v>
          </cell>
        </row>
        <row r="87">
          <cell r="AK87">
            <v>4563</v>
          </cell>
          <cell r="AL87">
            <v>0</v>
          </cell>
        </row>
        <row r="87">
          <cell r="AN87">
            <v>21595</v>
          </cell>
          <cell r="AO87">
            <v>40000</v>
          </cell>
          <cell r="AP87">
            <v>0</v>
          </cell>
          <cell r="AQ87">
            <v>0</v>
          </cell>
          <cell r="AR87">
            <v>0</v>
          </cell>
        </row>
        <row r="87">
          <cell r="AU87">
            <v>0</v>
          </cell>
          <cell r="AV87">
            <v>26158</v>
          </cell>
          <cell r="AW87">
            <v>45000</v>
          </cell>
          <cell r="AX87">
            <v>-18842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</row>
        <row r="87">
          <cell r="BD87">
            <v>0</v>
          </cell>
          <cell r="BE87">
            <v>4563</v>
          </cell>
          <cell r="BF87">
            <v>4563</v>
          </cell>
          <cell r="BG87">
            <v>0</v>
          </cell>
        </row>
        <row r="87">
          <cell r="BI87" t="str">
            <v>621 4391 8800 3036 3504</v>
          </cell>
        </row>
        <row r="87"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</row>
        <row r="87">
          <cell r="BU87">
            <v>0</v>
          </cell>
        </row>
        <row r="88">
          <cell r="D88" t="str">
            <v>万金炎</v>
          </cell>
          <cell r="E88" t="str">
            <v>男</v>
          </cell>
          <cell r="F88" t="str">
            <v>421081199502081890</v>
          </cell>
          <cell r="G88" t="str">
            <v>直工</v>
          </cell>
          <cell r="H88" t="str">
            <v>五金二楼</v>
          </cell>
          <cell r="I88" t="str">
            <v>作业员</v>
          </cell>
          <cell r="J88">
            <v>43533</v>
          </cell>
        </row>
        <row r="88">
          <cell r="M88">
            <v>21</v>
          </cell>
          <cell r="N88">
            <v>17</v>
          </cell>
          <cell r="O88">
            <v>19</v>
          </cell>
          <cell r="P88">
            <v>32</v>
          </cell>
        </row>
        <row r="88">
          <cell r="S88">
            <v>1950</v>
          </cell>
          <cell r="T88">
            <v>1720</v>
          </cell>
          <cell r="U88">
            <v>1392</v>
          </cell>
          <cell r="V88">
            <v>150</v>
          </cell>
          <cell r="W88">
            <v>121</v>
          </cell>
        </row>
        <row r="88">
          <cell r="Z88">
            <v>14.83</v>
          </cell>
          <cell r="AA88">
            <v>282</v>
          </cell>
          <cell r="AB88">
            <v>19.77</v>
          </cell>
          <cell r="AC88">
            <v>633</v>
          </cell>
        </row>
        <row r="88">
          <cell r="AI88">
            <v>0</v>
          </cell>
        </row>
        <row r="88">
          <cell r="AK88">
            <v>2428</v>
          </cell>
          <cell r="AL88">
            <v>0</v>
          </cell>
        </row>
        <row r="88">
          <cell r="AN88">
            <v>15518</v>
          </cell>
          <cell r="AO88">
            <v>35000</v>
          </cell>
          <cell r="AP88">
            <v>0</v>
          </cell>
          <cell r="AQ88">
            <v>0</v>
          </cell>
          <cell r="AR88">
            <v>0</v>
          </cell>
        </row>
        <row r="88">
          <cell r="AU88">
            <v>0</v>
          </cell>
          <cell r="AV88">
            <v>17946</v>
          </cell>
          <cell r="AW88">
            <v>40000</v>
          </cell>
          <cell r="AX88">
            <v>-22054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</row>
        <row r="88">
          <cell r="BD88">
            <v>0</v>
          </cell>
          <cell r="BE88">
            <v>2428</v>
          </cell>
          <cell r="BF88">
            <v>2428</v>
          </cell>
          <cell r="BG88">
            <v>0</v>
          </cell>
        </row>
        <row r="88">
          <cell r="BI88" t="str">
            <v>621 4391 8800 2886 1915</v>
          </cell>
        </row>
        <row r="88"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</row>
        <row r="88">
          <cell r="BU88">
            <v>0</v>
          </cell>
        </row>
        <row r="89">
          <cell r="D89" t="str">
            <v>粟艺强</v>
          </cell>
          <cell r="E89" t="str">
            <v>男</v>
          </cell>
          <cell r="F89" t="str">
            <v>450821200112190810</v>
          </cell>
          <cell r="G89" t="str">
            <v>直工</v>
          </cell>
          <cell r="H89" t="str">
            <v>五金二楼</v>
          </cell>
          <cell r="I89" t="str">
            <v>作业员</v>
          </cell>
          <cell r="J89">
            <v>43526</v>
          </cell>
        </row>
        <row r="89">
          <cell r="M89">
            <v>21</v>
          </cell>
          <cell r="N89">
            <v>21</v>
          </cell>
          <cell r="O89">
            <v>59</v>
          </cell>
          <cell r="P89">
            <v>97</v>
          </cell>
        </row>
        <row r="89">
          <cell r="S89">
            <v>1950</v>
          </cell>
          <cell r="T89">
            <v>1720</v>
          </cell>
          <cell r="U89">
            <v>1720</v>
          </cell>
          <cell r="V89">
            <v>150</v>
          </cell>
          <cell r="W89">
            <v>150</v>
          </cell>
        </row>
        <row r="89">
          <cell r="Z89">
            <v>14.83</v>
          </cell>
          <cell r="AA89">
            <v>875</v>
          </cell>
          <cell r="AB89">
            <v>19.77</v>
          </cell>
          <cell r="AC89">
            <v>1918</v>
          </cell>
        </row>
        <row r="89">
          <cell r="AG89">
            <v>80</v>
          </cell>
        </row>
        <row r="89">
          <cell r="AI89">
            <v>0</v>
          </cell>
        </row>
        <row r="89">
          <cell r="AK89">
            <v>4743</v>
          </cell>
          <cell r="AL89">
            <v>0</v>
          </cell>
        </row>
        <row r="89">
          <cell r="AN89">
            <v>28280.34</v>
          </cell>
          <cell r="AO89">
            <v>35000</v>
          </cell>
          <cell r="AP89">
            <v>0</v>
          </cell>
          <cell r="AQ89">
            <v>0</v>
          </cell>
          <cell r="AR89">
            <v>0</v>
          </cell>
        </row>
        <row r="89">
          <cell r="AU89">
            <v>0</v>
          </cell>
          <cell r="AV89">
            <v>33038.17</v>
          </cell>
          <cell r="AW89">
            <v>40000</v>
          </cell>
          <cell r="AX89">
            <v>-6961.83</v>
          </cell>
          <cell r="AY89">
            <v>0</v>
          </cell>
          <cell r="AZ89">
            <v>0</v>
          </cell>
          <cell r="BA89">
            <v>0</v>
          </cell>
          <cell r="BB89">
            <v>14.83</v>
          </cell>
        </row>
        <row r="89">
          <cell r="BD89">
            <v>15</v>
          </cell>
          <cell r="BE89">
            <v>4758</v>
          </cell>
          <cell r="BF89">
            <v>4758</v>
          </cell>
          <cell r="BG89">
            <v>0</v>
          </cell>
        </row>
        <row r="89">
          <cell r="BI89" t="str">
            <v>621 4391 8800 3054 6553</v>
          </cell>
        </row>
        <row r="89">
          <cell r="BK89">
            <v>0.93</v>
          </cell>
          <cell r="BL89">
            <v>2.16</v>
          </cell>
          <cell r="BM89">
            <v>17.82</v>
          </cell>
          <cell r="BN89">
            <v>0</v>
          </cell>
          <cell r="BO89">
            <v>-20.91</v>
          </cell>
          <cell r="BP89">
            <v>0</v>
          </cell>
        </row>
        <row r="89">
          <cell r="BU89">
            <v>0</v>
          </cell>
        </row>
        <row r="90">
          <cell r="D90" t="str">
            <v>叶祖祯</v>
          </cell>
          <cell r="E90" t="str">
            <v>男</v>
          </cell>
          <cell r="F90" t="str">
            <v>450923199401224012</v>
          </cell>
          <cell r="G90" t="str">
            <v>直工</v>
          </cell>
          <cell r="H90" t="str">
            <v>五金二楼</v>
          </cell>
          <cell r="I90" t="str">
            <v>作业员</v>
          </cell>
          <cell r="J90">
            <v>43528</v>
          </cell>
        </row>
        <row r="90">
          <cell r="M90">
            <v>21</v>
          </cell>
          <cell r="N90">
            <v>18</v>
          </cell>
          <cell r="O90">
            <v>45.5</v>
          </cell>
          <cell r="P90">
            <v>97.5</v>
          </cell>
        </row>
        <row r="90">
          <cell r="S90">
            <v>1950</v>
          </cell>
          <cell r="T90">
            <v>1720</v>
          </cell>
          <cell r="U90">
            <v>1474</v>
          </cell>
          <cell r="V90">
            <v>150</v>
          </cell>
          <cell r="W90">
            <v>129</v>
          </cell>
        </row>
        <row r="90">
          <cell r="Z90">
            <v>14.83</v>
          </cell>
          <cell r="AA90">
            <v>675</v>
          </cell>
          <cell r="AB90">
            <v>19.77</v>
          </cell>
          <cell r="AC90">
            <v>1928</v>
          </cell>
        </row>
        <row r="90">
          <cell r="AI90">
            <v>442</v>
          </cell>
        </row>
        <row r="90">
          <cell r="AK90">
            <v>4648</v>
          </cell>
          <cell r="AL90">
            <v>0</v>
          </cell>
        </row>
        <row r="90">
          <cell r="AN90">
            <v>24202</v>
          </cell>
          <cell r="AO90">
            <v>35000</v>
          </cell>
          <cell r="AP90">
            <v>0</v>
          </cell>
          <cell r="AQ90">
            <v>0</v>
          </cell>
          <cell r="AR90">
            <v>0</v>
          </cell>
        </row>
        <row r="90">
          <cell r="AU90">
            <v>0</v>
          </cell>
          <cell r="AV90">
            <v>28850</v>
          </cell>
          <cell r="AW90">
            <v>40000</v>
          </cell>
          <cell r="AX90">
            <v>-11150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</row>
        <row r="90">
          <cell r="BD90">
            <v>0</v>
          </cell>
          <cell r="BE90">
            <v>4648</v>
          </cell>
          <cell r="BF90">
            <v>4648</v>
          </cell>
          <cell r="BG90">
            <v>0</v>
          </cell>
        </row>
        <row r="90">
          <cell r="BI90" t="str">
            <v>621 4391 8800 3036 3496</v>
          </cell>
        </row>
        <row r="90">
          <cell r="BK90">
            <v>0</v>
          </cell>
          <cell r="BL90">
            <v>2.61</v>
          </cell>
          <cell r="BM90">
            <v>0</v>
          </cell>
          <cell r="BN90">
            <v>0</v>
          </cell>
          <cell r="BO90">
            <v>-2.61</v>
          </cell>
          <cell r="BP90">
            <v>0</v>
          </cell>
        </row>
        <row r="90">
          <cell r="BU90">
            <v>0</v>
          </cell>
        </row>
        <row r="91">
          <cell r="D91" t="str">
            <v>潘军</v>
          </cell>
          <cell r="E91" t="str">
            <v>男</v>
          </cell>
          <cell r="F91" t="str">
            <v>500236199102087554</v>
          </cell>
          <cell r="G91" t="str">
            <v>直工</v>
          </cell>
          <cell r="H91" t="str">
            <v>五金二楼</v>
          </cell>
          <cell r="I91" t="str">
            <v>作业员</v>
          </cell>
          <cell r="J91">
            <v>43574</v>
          </cell>
        </row>
        <row r="91">
          <cell r="M91">
            <v>21</v>
          </cell>
          <cell r="N91">
            <v>21</v>
          </cell>
          <cell r="O91">
            <v>65</v>
          </cell>
          <cell r="P91">
            <v>93</v>
          </cell>
        </row>
        <row r="91">
          <cell r="S91">
            <v>2150</v>
          </cell>
          <cell r="T91">
            <v>1720</v>
          </cell>
          <cell r="U91">
            <v>1720</v>
          </cell>
          <cell r="V91">
            <v>350</v>
          </cell>
          <cell r="W91">
            <v>350</v>
          </cell>
        </row>
        <row r="91">
          <cell r="Z91">
            <v>14.83</v>
          </cell>
          <cell r="AA91">
            <v>964</v>
          </cell>
          <cell r="AB91">
            <v>19.77</v>
          </cell>
          <cell r="AC91">
            <v>1839</v>
          </cell>
        </row>
        <row r="91">
          <cell r="AG91">
            <v>80</v>
          </cell>
        </row>
        <row r="91">
          <cell r="AI91">
            <v>0</v>
          </cell>
        </row>
        <row r="91">
          <cell r="AK91">
            <v>4953</v>
          </cell>
          <cell r="AL91">
            <v>0</v>
          </cell>
        </row>
        <row r="91">
          <cell r="AN91">
            <v>19070.72</v>
          </cell>
          <cell r="AO91">
            <v>30000</v>
          </cell>
          <cell r="AP91">
            <v>0</v>
          </cell>
          <cell r="AQ91">
            <v>0</v>
          </cell>
          <cell r="AR91">
            <v>0</v>
          </cell>
        </row>
        <row r="91">
          <cell r="AU91">
            <v>0</v>
          </cell>
          <cell r="AV91">
            <v>23947.81</v>
          </cell>
          <cell r="AW91">
            <v>35000</v>
          </cell>
          <cell r="AX91">
            <v>-11052.19</v>
          </cell>
          <cell r="AY91">
            <v>0</v>
          </cell>
          <cell r="AZ91">
            <v>0</v>
          </cell>
          <cell r="BA91">
            <v>-75.91</v>
          </cell>
          <cell r="BB91">
            <v>0</v>
          </cell>
        </row>
        <row r="91">
          <cell r="BD91">
            <v>-76</v>
          </cell>
          <cell r="BE91">
            <v>4877</v>
          </cell>
          <cell r="BF91">
            <v>4877</v>
          </cell>
          <cell r="BG91">
            <v>0</v>
          </cell>
        </row>
        <row r="91">
          <cell r="BI91" t="str">
            <v>621 4391 8800 3036 3553</v>
          </cell>
        </row>
        <row r="91"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</row>
        <row r="91">
          <cell r="BU91">
            <v>0</v>
          </cell>
        </row>
        <row r="92">
          <cell r="D92" t="str">
            <v>甘立成</v>
          </cell>
          <cell r="E92" t="str">
            <v>男</v>
          </cell>
          <cell r="F92" t="str">
            <v>452123198105183176</v>
          </cell>
          <cell r="G92" t="str">
            <v>直工</v>
          </cell>
          <cell r="H92" t="str">
            <v>五金二楼</v>
          </cell>
          <cell r="I92" t="str">
            <v>作业员</v>
          </cell>
          <cell r="J92">
            <v>43574</v>
          </cell>
        </row>
        <row r="92">
          <cell r="M92">
            <v>21</v>
          </cell>
          <cell r="N92">
            <v>21</v>
          </cell>
          <cell r="O92">
            <v>80.5</v>
          </cell>
          <cell r="P92">
            <v>100.5</v>
          </cell>
        </row>
        <row r="92">
          <cell r="S92">
            <v>1950</v>
          </cell>
          <cell r="T92">
            <v>1720</v>
          </cell>
          <cell r="U92">
            <v>1720</v>
          </cell>
          <cell r="V92">
            <v>150</v>
          </cell>
          <cell r="W92">
            <v>150</v>
          </cell>
        </row>
        <row r="92">
          <cell r="Z92">
            <v>14.83</v>
          </cell>
          <cell r="AA92">
            <v>1194</v>
          </cell>
          <cell r="AB92">
            <v>19.77</v>
          </cell>
          <cell r="AC92">
            <v>1987</v>
          </cell>
        </row>
        <row r="92">
          <cell r="AG92">
            <v>80</v>
          </cell>
        </row>
        <row r="92">
          <cell r="AI92">
            <v>0</v>
          </cell>
        </row>
        <row r="92">
          <cell r="AK92">
            <v>5131</v>
          </cell>
          <cell r="AL92">
            <v>0</v>
          </cell>
        </row>
        <row r="92">
          <cell r="AN92">
            <v>17474</v>
          </cell>
          <cell r="AO92">
            <v>30000</v>
          </cell>
          <cell r="AP92">
            <v>0</v>
          </cell>
          <cell r="AQ92">
            <v>0</v>
          </cell>
          <cell r="AR92">
            <v>0</v>
          </cell>
        </row>
        <row r="92">
          <cell r="AU92">
            <v>0</v>
          </cell>
          <cell r="AV92">
            <v>22595</v>
          </cell>
          <cell r="AW92">
            <v>35000</v>
          </cell>
          <cell r="AX92">
            <v>-12405</v>
          </cell>
          <cell r="AY92">
            <v>0</v>
          </cell>
          <cell r="AZ92">
            <v>0</v>
          </cell>
          <cell r="BA92">
            <v>0</v>
          </cell>
          <cell r="BB92">
            <v>-10</v>
          </cell>
        </row>
        <row r="92">
          <cell r="BD92">
            <v>-10</v>
          </cell>
          <cell r="BE92">
            <v>5121</v>
          </cell>
          <cell r="BF92">
            <v>5121</v>
          </cell>
          <cell r="BG92">
            <v>0</v>
          </cell>
        </row>
        <row r="92">
          <cell r="BI92" t="str">
            <v>621 4391 8800 3036 3561</v>
          </cell>
        </row>
        <row r="92"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</row>
        <row r="92">
          <cell r="BU92">
            <v>0</v>
          </cell>
        </row>
        <row r="93">
          <cell r="D93" t="str">
            <v>覃茂</v>
          </cell>
          <cell r="E93" t="str">
            <v>男</v>
          </cell>
          <cell r="F93" t="str">
            <v>452226198301051335</v>
          </cell>
          <cell r="G93" t="str">
            <v>直工</v>
          </cell>
          <cell r="H93" t="str">
            <v>五金二楼</v>
          </cell>
          <cell r="I93" t="str">
            <v>作业员</v>
          </cell>
          <cell r="J93">
            <v>43578</v>
          </cell>
        </row>
        <row r="93">
          <cell r="M93">
            <v>21</v>
          </cell>
          <cell r="N93">
            <v>21</v>
          </cell>
          <cell r="O93">
            <v>80.5</v>
          </cell>
          <cell r="P93">
            <v>75</v>
          </cell>
        </row>
        <row r="93">
          <cell r="S93">
            <v>1950</v>
          </cell>
          <cell r="T93">
            <v>1720</v>
          </cell>
          <cell r="U93">
            <v>1720</v>
          </cell>
          <cell r="V93">
            <v>150</v>
          </cell>
          <cell r="W93">
            <v>150</v>
          </cell>
        </row>
        <row r="93">
          <cell r="Z93">
            <v>14.83</v>
          </cell>
          <cell r="AA93">
            <v>1194</v>
          </cell>
          <cell r="AB93">
            <v>19.77</v>
          </cell>
          <cell r="AC93">
            <v>1483</v>
          </cell>
        </row>
        <row r="93">
          <cell r="AG93">
            <v>80</v>
          </cell>
        </row>
        <row r="93">
          <cell r="AI93">
            <v>0</v>
          </cell>
        </row>
        <row r="93">
          <cell r="AK93">
            <v>4627</v>
          </cell>
          <cell r="AL93">
            <v>0</v>
          </cell>
        </row>
        <row r="93">
          <cell r="AN93">
            <v>17997</v>
          </cell>
          <cell r="AO93">
            <v>30000</v>
          </cell>
          <cell r="AP93">
            <v>0</v>
          </cell>
          <cell r="AQ93">
            <v>0</v>
          </cell>
          <cell r="AR93">
            <v>0</v>
          </cell>
        </row>
        <row r="93">
          <cell r="AU93">
            <v>0</v>
          </cell>
          <cell r="AV93">
            <v>22624</v>
          </cell>
          <cell r="AW93">
            <v>35000</v>
          </cell>
          <cell r="AX93">
            <v>-12376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</row>
        <row r="93">
          <cell r="BD93">
            <v>0</v>
          </cell>
          <cell r="BE93">
            <v>4627</v>
          </cell>
          <cell r="BF93">
            <v>4627</v>
          </cell>
          <cell r="BG93">
            <v>0</v>
          </cell>
        </row>
        <row r="93">
          <cell r="BI93" t="str">
            <v>621 4391 8800 3036 3470</v>
          </cell>
        </row>
        <row r="93"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</row>
        <row r="93">
          <cell r="BU93">
            <v>0</v>
          </cell>
        </row>
        <row r="94">
          <cell r="D94" t="str">
            <v>黄裕兰</v>
          </cell>
          <cell r="E94" t="str">
            <v>女</v>
          </cell>
          <cell r="F94" t="str">
            <v>44098219860814366X</v>
          </cell>
          <cell r="G94" t="str">
            <v>直工</v>
          </cell>
          <cell r="H94" t="str">
            <v>五金二楼</v>
          </cell>
          <cell r="I94" t="str">
            <v>作业员</v>
          </cell>
          <cell r="J94">
            <v>43579</v>
          </cell>
        </row>
        <row r="94">
          <cell r="M94">
            <v>21</v>
          </cell>
          <cell r="N94">
            <v>20</v>
          </cell>
          <cell r="O94">
            <v>68</v>
          </cell>
          <cell r="P94">
            <v>81.5</v>
          </cell>
        </row>
        <row r="94">
          <cell r="S94">
            <v>1950</v>
          </cell>
          <cell r="T94">
            <v>1720</v>
          </cell>
          <cell r="U94">
            <v>1638</v>
          </cell>
          <cell r="V94">
            <v>150</v>
          </cell>
          <cell r="W94">
            <v>143</v>
          </cell>
        </row>
        <row r="94">
          <cell r="Z94">
            <v>14.83</v>
          </cell>
          <cell r="AA94">
            <v>1008</v>
          </cell>
          <cell r="AB94">
            <v>19.77</v>
          </cell>
          <cell r="AC94">
            <v>1611</v>
          </cell>
        </row>
        <row r="94">
          <cell r="AI94">
            <v>0</v>
          </cell>
        </row>
        <row r="94">
          <cell r="AK94">
            <v>4400</v>
          </cell>
          <cell r="AL94">
            <v>0</v>
          </cell>
        </row>
        <row r="94">
          <cell r="AN94">
            <v>14862</v>
          </cell>
          <cell r="AO94">
            <v>30000</v>
          </cell>
          <cell r="AP94">
            <v>0</v>
          </cell>
          <cell r="AQ94">
            <v>0</v>
          </cell>
          <cell r="AR94">
            <v>0</v>
          </cell>
        </row>
        <row r="94">
          <cell r="AU94">
            <v>0</v>
          </cell>
          <cell r="AV94">
            <v>19462</v>
          </cell>
          <cell r="AW94">
            <v>35000</v>
          </cell>
          <cell r="AX94">
            <v>-15538</v>
          </cell>
          <cell r="AY94">
            <v>0</v>
          </cell>
          <cell r="AZ94">
            <v>0</v>
          </cell>
          <cell r="BA94">
            <v>0</v>
          </cell>
          <cell r="BB94">
            <v>200</v>
          </cell>
        </row>
        <row r="94">
          <cell r="BD94">
            <v>200</v>
          </cell>
          <cell r="BE94">
            <v>4600</v>
          </cell>
          <cell r="BF94">
            <v>4600</v>
          </cell>
          <cell r="BG94">
            <v>0</v>
          </cell>
        </row>
        <row r="94">
          <cell r="BI94" t="str">
            <v>6214391880030638798</v>
          </cell>
        </row>
        <row r="94"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</row>
        <row r="94">
          <cell r="BU94">
            <v>0</v>
          </cell>
        </row>
        <row r="95">
          <cell r="D95" t="str">
            <v>莫思海</v>
          </cell>
          <cell r="E95" t="str">
            <v>男</v>
          </cell>
          <cell r="F95" t="str">
            <v>450923199611284590</v>
          </cell>
          <cell r="G95" t="str">
            <v>直工</v>
          </cell>
          <cell r="H95" t="str">
            <v>五金二楼</v>
          </cell>
          <cell r="I95" t="str">
            <v>作业员</v>
          </cell>
          <cell r="J95">
            <v>43582</v>
          </cell>
        </row>
        <row r="95">
          <cell r="M95">
            <v>21</v>
          </cell>
          <cell r="N95">
            <v>18.2</v>
          </cell>
          <cell r="O95">
            <v>51</v>
          </cell>
          <cell r="P95">
            <v>82.5</v>
          </cell>
        </row>
        <row r="95">
          <cell r="S95">
            <v>2350</v>
          </cell>
          <cell r="T95">
            <v>1720</v>
          </cell>
          <cell r="U95">
            <v>1491</v>
          </cell>
          <cell r="V95">
            <v>550</v>
          </cell>
          <cell r="W95">
            <v>477</v>
          </cell>
        </row>
        <row r="95">
          <cell r="Z95">
            <v>14.83</v>
          </cell>
          <cell r="AA95">
            <v>756</v>
          </cell>
          <cell r="AB95">
            <v>19.77</v>
          </cell>
          <cell r="AC95">
            <v>1631</v>
          </cell>
        </row>
        <row r="95">
          <cell r="AI95">
            <v>425</v>
          </cell>
        </row>
        <row r="95">
          <cell r="AK95">
            <v>4780</v>
          </cell>
          <cell r="AL95">
            <v>0</v>
          </cell>
        </row>
        <row r="95">
          <cell r="AN95">
            <v>17125</v>
          </cell>
          <cell r="AO95">
            <v>30000</v>
          </cell>
          <cell r="AP95">
            <v>0</v>
          </cell>
          <cell r="AQ95">
            <v>0</v>
          </cell>
          <cell r="AR95">
            <v>0</v>
          </cell>
        </row>
        <row r="95">
          <cell r="AU95">
            <v>0</v>
          </cell>
          <cell r="AV95">
            <v>21905</v>
          </cell>
          <cell r="AW95">
            <v>35000</v>
          </cell>
          <cell r="AX95">
            <v>-13095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</row>
        <row r="95">
          <cell r="BD95">
            <v>0</v>
          </cell>
          <cell r="BE95">
            <v>4780</v>
          </cell>
          <cell r="BF95">
            <v>4780</v>
          </cell>
          <cell r="BG95">
            <v>0</v>
          </cell>
        </row>
        <row r="95">
          <cell r="BI95" t="str">
            <v>621 4391 8800 3054 6488</v>
          </cell>
        </row>
        <row r="95">
          <cell r="BK95">
            <v>0</v>
          </cell>
          <cell r="BL95">
            <v>0</v>
          </cell>
          <cell r="BM95">
            <v>2.28</v>
          </cell>
          <cell r="BN95">
            <v>0</v>
          </cell>
          <cell r="BO95">
            <v>-2.28</v>
          </cell>
          <cell r="BP95">
            <v>0</v>
          </cell>
        </row>
        <row r="95">
          <cell r="BU95">
            <v>0</v>
          </cell>
        </row>
        <row r="96">
          <cell r="D96" t="str">
            <v>陈豪</v>
          </cell>
          <cell r="E96" t="str">
            <v>男</v>
          </cell>
          <cell r="F96" t="str">
            <v>411381199807063014</v>
          </cell>
          <cell r="G96" t="str">
            <v>直工</v>
          </cell>
          <cell r="H96" t="str">
            <v>五金二楼</v>
          </cell>
          <cell r="I96" t="str">
            <v>作业员</v>
          </cell>
          <cell r="J96">
            <v>43582</v>
          </cell>
        </row>
        <row r="96">
          <cell r="M96">
            <v>21</v>
          </cell>
          <cell r="N96">
            <v>20.4</v>
          </cell>
          <cell r="O96">
            <v>53</v>
          </cell>
          <cell r="P96">
            <v>90</v>
          </cell>
        </row>
        <row r="96">
          <cell r="S96">
            <v>1950</v>
          </cell>
          <cell r="T96">
            <v>1720</v>
          </cell>
          <cell r="U96">
            <v>1671</v>
          </cell>
          <cell r="V96">
            <v>150</v>
          </cell>
          <cell r="W96">
            <v>146</v>
          </cell>
        </row>
        <row r="96">
          <cell r="Z96">
            <v>14.83</v>
          </cell>
          <cell r="AA96">
            <v>786</v>
          </cell>
          <cell r="AB96">
            <v>19.77</v>
          </cell>
          <cell r="AC96">
            <v>1779</v>
          </cell>
        </row>
        <row r="96">
          <cell r="AG96">
            <v>40</v>
          </cell>
        </row>
        <row r="96">
          <cell r="AI96">
            <v>493</v>
          </cell>
        </row>
        <row r="96">
          <cell r="AK96">
            <v>4915</v>
          </cell>
          <cell r="AL96">
            <v>0</v>
          </cell>
        </row>
        <row r="96">
          <cell r="AN96">
            <v>16626</v>
          </cell>
          <cell r="AO96">
            <v>30000</v>
          </cell>
          <cell r="AP96">
            <v>0</v>
          </cell>
          <cell r="AQ96">
            <v>0</v>
          </cell>
          <cell r="AR96">
            <v>0</v>
          </cell>
        </row>
        <row r="96">
          <cell r="AU96">
            <v>0</v>
          </cell>
          <cell r="AV96">
            <v>21541</v>
          </cell>
          <cell r="AW96">
            <v>35000</v>
          </cell>
          <cell r="AX96">
            <v>-13459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</row>
        <row r="96">
          <cell r="BD96">
            <v>0</v>
          </cell>
          <cell r="BE96">
            <v>4915</v>
          </cell>
          <cell r="BF96">
            <v>4915</v>
          </cell>
          <cell r="BG96">
            <v>0</v>
          </cell>
        </row>
        <row r="96">
          <cell r="BI96" t="str">
            <v>621 4391 8800 3036 3918</v>
          </cell>
        </row>
        <row r="96"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</row>
        <row r="96">
          <cell r="BU96">
            <v>0</v>
          </cell>
        </row>
        <row r="97">
          <cell r="D97" t="str">
            <v>刘金周</v>
          </cell>
          <cell r="E97" t="str">
            <v>男</v>
          </cell>
          <cell r="F97" t="str">
            <v>452226197906172135</v>
          </cell>
          <cell r="G97" t="str">
            <v>直工</v>
          </cell>
          <cell r="H97" t="str">
            <v>五金二楼</v>
          </cell>
          <cell r="I97" t="str">
            <v>作业员</v>
          </cell>
          <cell r="J97">
            <v>43609</v>
          </cell>
        </row>
        <row r="97">
          <cell r="M97">
            <v>21</v>
          </cell>
          <cell r="N97">
            <v>20.5</v>
          </cell>
          <cell r="O97">
            <v>66</v>
          </cell>
          <cell r="P97">
            <v>96</v>
          </cell>
        </row>
        <row r="97">
          <cell r="S97">
            <v>1950</v>
          </cell>
          <cell r="T97">
            <v>1720</v>
          </cell>
          <cell r="U97">
            <v>1679</v>
          </cell>
          <cell r="V97">
            <v>150</v>
          </cell>
          <cell r="W97">
            <v>146</v>
          </cell>
        </row>
        <row r="97">
          <cell r="Z97">
            <v>14.83</v>
          </cell>
          <cell r="AA97">
            <v>979</v>
          </cell>
          <cell r="AB97">
            <v>19.77</v>
          </cell>
          <cell r="AC97">
            <v>1898</v>
          </cell>
        </row>
        <row r="97">
          <cell r="AG97">
            <v>40</v>
          </cell>
        </row>
        <row r="97">
          <cell r="AI97">
            <v>0</v>
          </cell>
        </row>
        <row r="97">
          <cell r="AK97">
            <v>4742</v>
          </cell>
          <cell r="AL97">
            <v>0</v>
          </cell>
        </row>
        <row r="97">
          <cell r="AN97">
            <v>11586.77</v>
          </cell>
          <cell r="AO97">
            <v>25000</v>
          </cell>
          <cell r="AP97">
            <v>0</v>
          </cell>
          <cell r="AQ97">
            <v>0</v>
          </cell>
          <cell r="AR97">
            <v>0</v>
          </cell>
        </row>
        <row r="97">
          <cell r="AU97">
            <v>0</v>
          </cell>
          <cell r="AV97">
            <v>16314.81</v>
          </cell>
          <cell r="AW97">
            <v>30000</v>
          </cell>
          <cell r="AX97">
            <v>-13685.19</v>
          </cell>
          <cell r="AY97">
            <v>0</v>
          </cell>
          <cell r="AZ97">
            <v>0</v>
          </cell>
          <cell r="BA97">
            <v>-13.96</v>
          </cell>
          <cell r="BB97">
            <v>0</v>
          </cell>
        </row>
        <row r="97">
          <cell r="BD97">
            <v>-14</v>
          </cell>
          <cell r="BE97">
            <v>4728</v>
          </cell>
          <cell r="BF97">
            <v>4728</v>
          </cell>
          <cell r="BG97">
            <v>0</v>
          </cell>
        </row>
        <row r="97">
          <cell r="BI97" t="str">
            <v>621 4391 8800 3036 3512</v>
          </cell>
        </row>
        <row r="97"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</row>
        <row r="97">
          <cell r="BU97">
            <v>0</v>
          </cell>
        </row>
        <row r="98">
          <cell r="D98" t="str">
            <v>周清</v>
          </cell>
          <cell r="E98" t="str">
            <v>女</v>
          </cell>
          <cell r="F98" t="str">
            <v>513022198911014209</v>
          </cell>
          <cell r="G98" t="str">
            <v>直工</v>
          </cell>
          <cell r="H98" t="str">
            <v>五金二楼</v>
          </cell>
          <cell r="I98" t="str">
            <v>作业员</v>
          </cell>
          <cell r="J98">
            <v>43605</v>
          </cell>
        </row>
        <row r="98">
          <cell r="M98">
            <v>21</v>
          </cell>
          <cell r="N98">
            <v>19.5</v>
          </cell>
          <cell r="O98">
            <v>77.5</v>
          </cell>
          <cell r="P98">
            <v>87</v>
          </cell>
        </row>
        <row r="98">
          <cell r="S98">
            <v>1950</v>
          </cell>
          <cell r="T98">
            <v>1720</v>
          </cell>
          <cell r="U98">
            <v>1597</v>
          </cell>
          <cell r="V98">
            <v>150</v>
          </cell>
          <cell r="W98">
            <v>139</v>
          </cell>
        </row>
        <row r="98">
          <cell r="Z98">
            <v>14.83</v>
          </cell>
          <cell r="AA98">
            <v>1149</v>
          </cell>
          <cell r="AB98">
            <v>19.77</v>
          </cell>
          <cell r="AC98">
            <v>1720</v>
          </cell>
        </row>
        <row r="98">
          <cell r="AG98">
            <v>80</v>
          </cell>
        </row>
        <row r="98">
          <cell r="AI98">
            <v>0</v>
          </cell>
        </row>
        <row r="98">
          <cell r="AK98">
            <v>4685</v>
          </cell>
          <cell r="AL98">
            <v>0</v>
          </cell>
        </row>
        <row r="98">
          <cell r="AN98">
            <v>15252</v>
          </cell>
          <cell r="AO98">
            <v>25000</v>
          </cell>
          <cell r="AP98">
            <v>0</v>
          </cell>
          <cell r="AQ98">
            <v>0</v>
          </cell>
          <cell r="AR98">
            <v>0</v>
          </cell>
        </row>
        <row r="98">
          <cell r="AU98">
            <v>0</v>
          </cell>
          <cell r="AV98">
            <v>19937</v>
          </cell>
          <cell r="AW98">
            <v>30000</v>
          </cell>
          <cell r="AX98">
            <v>-10063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</row>
        <row r="98">
          <cell r="BD98">
            <v>0</v>
          </cell>
          <cell r="BE98">
            <v>4685</v>
          </cell>
          <cell r="BF98">
            <v>4685</v>
          </cell>
          <cell r="BG98">
            <v>0</v>
          </cell>
        </row>
        <row r="98">
          <cell r="BI98" t="str">
            <v>6214391880030773454</v>
          </cell>
        </row>
        <row r="98"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8">
          <cell r="BU98">
            <v>0</v>
          </cell>
        </row>
        <row r="99">
          <cell r="D99" t="str">
            <v>吴秋明</v>
          </cell>
          <cell r="E99" t="str">
            <v>男</v>
          </cell>
          <cell r="F99" t="str">
            <v>440882199212210650</v>
          </cell>
          <cell r="G99" t="str">
            <v>直工</v>
          </cell>
          <cell r="H99" t="str">
            <v>五金二楼</v>
          </cell>
          <cell r="I99" t="str">
            <v>作业员</v>
          </cell>
          <cell r="J99">
            <v>43604</v>
          </cell>
        </row>
        <row r="99">
          <cell r="M99">
            <v>21</v>
          </cell>
          <cell r="N99">
            <v>21</v>
          </cell>
          <cell r="O99">
            <v>43.5</v>
          </cell>
          <cell r="P99">
            <v>97.5</v>
          </cell>
        </row>
        <row r="99">
          <cell r="S99">
            <v>1950</v>
          </cell>
          <cell r="T99">
            <v>1720</v>
          </cell>
          <cell r="U99">
            <v>1720</v>
          </cell>
          <cell r="V99">
            <v>150</v>
          </cell>
          <cell r="W99">
            <v>150</v>
          </cell>
        </row>
        <row r="99">
          <cell r="Z99">
            <v>14.83</v>
          </cell>
          <cell r="AA99">
            <v>645</v>
          </cell>
          <cell r="AB99">
            <v>19.77</v>
          </cell>
          <cell r="AC99">
            <v>1928</v>
          </cell>
        </row>
        <row r="99">
          <cell r="AG99">
            <v>80</v>
          </cell>
        </row>
        <row r="99">
          <cell r="AI99">
            <v>493</v>
          </cell>
        </row>
        <row r="99">
          <cell r="AK99">
            <v>5016</v>
          </cell>
          <cell r="AL99">
            <v>0</v>
          </cell>
        </row>
        <row r="99">
          <cell r="AN99">
            <v>10643.6659090909</v>
          </cell>
          <cell r="AO99">
            <v>25000</v>
          </cell>
          <cell r="AP99">
            <v>0</v>
          </cell>
          <cell r="AQ99">
            <v>0</v>
          </cell>
          <cell r="AR99">
            <v>0</v>
          </cell>
        </row>
        <row r="99">
          <cell r="AU99">
            <v>0</v>
          </cell>
          <cell r="AV99">
            <v>15659.6659090909</v>
          </cell>
          <cell r="AW99">
            <v>30000</v>
          </cell>
          <cell r="AX99">
            <v>-14340.3340909091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</row>
        <row r="99">
          <cell r="BD99">
            <v>0</v>
          </cell>
          <cell r="BE99">
            <v>5016</v>
          </cell>
          <cell r="BF99">
            <v>5016</v>
          </cell>
          <cell r="BG99">
            <v>0</v>
          </cell>
        </row>
        <row r="99">
          <cell r="BI99" t="str">
            <v>621 4391 8800 3036 3405</v>
          </cell>
        </row>
        <row r="99"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99">
          <cell r="BU99">
            <v>0</v>
          </cell>
        </row>
        <row r="100">
          <cell r="D100" t="str">
            <v>李柏业</v>
          </cell>
          <cell r="E100" t="str">
            <v>男</v>
          </cell>
          <cell r="F100" t="str">
            <v>450922199708203519</v>
          </cell>
          <cell r="G100" t="str">
            <v>直工</v>
          </cell>
          <cell r="H100" t="str">
            <v>五金二楼</v>
          </cell>
          <cell r="I100" t="str">
            <v>作业员</v>
          </cell>
          <cell r="J100">
            <v>43607</v>
          </cell>
        </row>
        <row r="100">
          <cell r="M100">
            <v>21</v>
          </cell>
          <cell r="N100">
            <v>21</v>
          </cell>
          <cell r="O100">
            <v>60</v>
          </cell>
          <cell r="P100">
            <v>83</v>
          </cell>
        </row>
        <row r="100">
          <cell r="S100">
            <v>1950</v>
          </cell>
          <cell r="T100">
            <v>1720</v>
          </cell>
          <cell r="U100">
            <v>1720</v>
          </cell>
          <cell r="V100">
            <v>150</v>
          </cell>
          <cell r="W100">
            <v>150</v>
          </cell>
        </row>
        <row r="100">
          <cell r="Z100">
            <v>14.83</v>
          </cell>
          <cell r="AA100">
            <v>890</v>
          </cell>
          <cell r="AB100">
            <v>19.77</v>
          </cell>
          <cell r="AC100">
            <v>1641</v>
          </cell>
        </row>
        <row r="100">
          <cell r="AG100">
            <v>80</v>
          </cell>
        </row>
        <row r="100">
          <cell r="AI100">
            <v>0</v>
          </cell>
        </row>
        <row r="100">
          <cell r="AK100">
            <v>4481</v>
          </cell>
          <cell r="AL100">
            <v>0</v>
          </cell>
        </row>
        <row r="100">
          <cell r="AN100">
            <v>13622</v>
          </cell>
          <cell r="AO100">
            <v>25000</v>
          </cell>
          <cell r="AP100">
            <v>0</v>
          </cell>
          <cell r="AQ100">
            <v>0</v>
          </cell>
          <cell r="AR100">
            <v>0</v>
          </cell>
        </row>
        <row r="100">
          <cell r="AU100">
            <v>0</v>
          </cell>
          <cell r="AV100">
            <v>18103</v>
          </cell>
          <cell r="AW100">
            <v>30000</v>
          </cell>
          <cell r="AX100">
            <v>-11897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</row>
        <row r="100">
          <cell r="BD100">
            <v>0</v>
          </cell>
          <cell r="BE100">
            <v>4481</v>
          </cell>
          <cell r="BF100">
            <v>4481</v>
          </cell>
          <cell r="BG100">
            <v>0</v>
          </cell>
        </row>
        <row r="100">
          <cell r="BI100" t="str">
            <v>621 4391 8800 1328 0683</v>
          </cell>
        </row>
        <row r="100"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</row>
        <row r="100">
          <cell r="BU100">
            <v>0</v>
          </cell>
        </row>
        <row r="101">
          <cell r="D101" t="str">
            <v>胡桥英</v>
          </cell>
          <cell r="E101" t="str">
            <v>女</v>
          </cell>
          <cell r="F101" t="str">
            <v>452725198204150703</v>
          </cell>
          <cell r="G101" t="str">
            <v>直工</v>
          </cell>
          <cell r="H101" t="str">
            <v>五金二楼</v>
          </cell>
          <cell r="I101" t="str">
            <v>作业员</v>
          </cell>
          <cell r="J101">
            <v>43600</v>
          </cell>
        </row>
        <row r="101">
          <cell r="M101">
            <v>21</v>
          </cell>
          <cell r="N101">
            <v>21</v>
          </cell>
          <cell r="O101">
            <v>63</v>
          </cell>
          <cell r="P101">
            <v>92</v>
          </cell>
        </row>
        <row r="101">
          <cell r="S101">
            <v>1950</v>
          </cell>
          <cell r="T101">
            <v>1720</v>
          </cell>
          <cell r="U101">
            <v>1720</v>
          </cell>
          <cell r="V101">
            <v>150</v>
          </cell>
          <cell r="W101">
            <v>150</v>
          </cell>
        </row>
        <row r="101">
          <cell r="Z101">
            <v>14.83</v>
          </cell>
          <cell r="AA101">
            <v>934</v>
          </cell>
          <cell r="AB101">
            <v>19.77</v>
          </cell>
          <cell r="AC101">
            <v>1819</v>
          </cell>
        </row>
        <row r="101">
          <cell r="AG101">
            <v>80</v>
          </cell>
        </row>
        <row r="101">
          <cell r="AI101">
            <v>0</v>
          </cell>
        </row>
        <row r="101">
          <cell r="AK101">
            <v>4703</v>
          </cell>
          <cell r="AL101">
            <v>0</v>
          </cell>
        </row>
        <row r="101">
          <cell r="AN101">
            <v>13718.8</v>
          </cell>
          <cell r="AO101">
            <v>25000</v>
          </cell>
          <cell r="AP101">
            <v>0</v>
          </cell>
          <cell r="AQ101">
            <v>0</v>
          </cell>
          <cell r="AR101">
            <v>0</v>
          </cell>
        </row>
        <row r="101">
          <cell r="AU101">
            <v>0</v>
          </cell>
          <cell r="AV101">
            <v>18341.4</v>
          </cell>
          <cell r="AW101">
            <v>30000</v>
          </cell>
          <cell r="AX101">
            <v>-11658.6</v>
          </cell>
          <cell r="AY101">
            <v>0</v>
          </cell>
          <cell r="AZ101">
            <v>0</v>
          </cell>
          <cell r="BA101">
            <v>-95.23</v>
          </cell>
          <cell r="BB101">
            <v>14.83</v>
          </cell>
        </row>
        <row r="101">
          <cell r="BD101">
            <v>-80</v>
          </cell>
          <cell r="BE101">
            <v>4623</v>
          </cell>
          <cell r="BF101">
            <v>4623</v>
          </cell>
          <cell r="BG101">
            <v>0</v>
          </cell>
        </row>
        <row r="101">
          <cell r="BI101" t="str">
            <v>621 4391 8800 3036 3892</v>
          </cell>
        </row>
        <row r="101"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1">
          <cell r="BU101">
            <v>0</v>
          </cell>
        </row>
        <row r="102">
          <cell r="D102" t="str">
            <v>黄和金</v>
          </cell>
          <cell r="E102" t="str">
            <v>男</v>
          </cell>
          <cell r="F102" t="str">
            <v>45092319861109571X</v>
          </cell>
          <cell r="G102" t="str">
            <v>直工</v>
          </cell>
          <cell r="H102" t="str">
            <v>五金二楼</v>
          </cell>
          <cell r="I102" t="str">
            <v>作业员</v>
          </cell>
          <cell r="J102">
            <v>43595</v>
          </cell>
        </row>
        <row r="102">
          <cell r="M102">
            <v>21</v>
          </cell>
          <cell r="N102">
            <v>13.6</v>
          </cell>
          <cell r="O102">
            <v>24</v>
          </cell>
          <cell r="P102">
            <v>37</v>
          </cell>
        </row>
        <row r="102">
          <cell r="S102">
            <v>1950</v>
          </cell>
          <cell r="T102">
            <v>1720</v>
          </cell>
          <cell r="U102">
            <v>1114</v>
          </cell>
          <cell r="V102">
            <v>150</v>
          </cell>
          <cell r="W102">
            <v>97</v>
          </cell>
        </row>
        <row r="102">
          <cell r="Z102">
            <v>14.83</v>
          </cell>
          <cell r="AA102">
            <v>356</v>
          </cell>
          <cell r="AB102">
            <v>19.77</v>
          </cell>
          <cell r="AC102">
            <v>731</v>
          </cell>
        </row>
        <row r="102">
          <cell r="AI102">
            <v>0</v>
          </cell>
        </row>
        <row r="102">
          <cell r="AK102">
            <v>2298</v>
          </cell>
          <cell r="AL102">
            <v>0</v>
          </cell>
        </row>
        <row r="102">
          <cell r="AN102">
            <v>9999</v>
          </cell>
          <cell r="AO102">
            <v>25000</v>
          </cell>
          <cell r="AP102">
            <v>0</v>
          </cell>
          <cell r="AQ102">
            <v>0</v>
          </cell>
          <cell r="AR102">
            <v>0</v>
          </cell>
        </row>
        <row r="102">
          <cell r="AU102">
            <v>0</v>
          </cell>
          <cell r="AV102">
            <v>12297</v>
          </cell>
          <cell r="AW102">
            <v>30000</v>
          </cell>
          <cell r="AX102">
            <v>-17703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</row>
        <row r="102">
          <cell r="BD102">
            <v>0</v>
          </cell>
          <cell r="BE102">
            <v>2298</v>
          </cell>
          <cell r="BF102">
            <v>2298</v>
          </cell>
          <cell r="BG102">
            <v>0</v>
          </cell>
        </row>
        <row r="102">
          <cell r="BI102" t="str">
            <v>621 4391 8800 3274 2259</v>
          </cell>
        </row>
        <row r="102"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2">
          <cell r="BU102">
            <v>0</v>
          </cell>
        </row>
        <row r="103">
          <cell r="D103" t="str">
            <v>李干呼</v>
          </cell>
          <cell r="E103" t="str">
            <v>男</v>
          </cell>
          <cell r="F103" t="str">
            <v>532529199212091837</v>
          </cell>
          <cell r="G103" t="str">
            <v>直工</v>
          </cell>
          <cell r="H103" t="str">
            <v>五金二楼</v>
          </cell>
        </row>
        <row r="103">
          <cell r="M103">
            <v>21</v>
          </cell>
          <cell r="N103">
            <v>21</v>
          </cell>
          <cell r="O103">
            <v>61.5</v>
          </cell>
          <cell r="P103">
            <v>94</v>
          </cell>
        </row>
        <row r="103">
          <cell r="S103">
            <v>1950</v>
          </cell>
          <cell r="T103">
            <v>1720</v>
          </cell>
          <cell r="U103">
            <v>1720</v>
          </cell>
          <cell r="V103">
            <v>150</v>
          </cell>
          <cell r="W103">
            <v>150</v>
          </cell>
        </row>
        <row r="103">
          <cell r="Z103">
            <v>14.83</v>
          </cell>
          <cell r="AA103">
            <v>912</v>
          </cell>
          <cell r="AB103">
            <v>19.77</v>
          </cell>
          <cell r="AC103">
            <v>1858</v>
          </cell>
        </row>
        <row r="103">
          <cell r="AG103">
            <v>80</v>
          </cell>
        </row>
        <row r="103">
          <cell r="AI103">
            <v>0</v>
          </cell>
        </row>
        <row r="103">
          <cell r="AK103">
            <v>4720</v>
          </cell>
          <cell r="AL103">
            <v>0</v>
          </cell>
        </row>
        <row r="103">
          <cell r="AN103">
            <v>6988</v>
          </cell>
          <cell r="AO103">
            <v>10000</v>
          </cell>
          <cell r="AP103">
            <v>0</v>
          </cell>
          <cell r="AQ103">
            <v>0</v>
          </cell>
          <cell r="AR103">
            <v>0</v>
          </cell>
        </row>
        <row r="103">
          <cell r="AU103">
            <v>0</v>
          </cell>
          <cell r="AV103">
            <v>11698</v>
          </cell>
          <cell r="AW103">
            <v>15000</v>
          </cell>
          <cell r="AX103">
            <v>-3302</v>
          </cell>
          <cell r="AY103">
            <v>0</v>
          </cell>
          <cell r="AZ103">
            <v>0</v>
          </cell>
          <cell r="BA103">
            <v>0</v>
          </cell>
          <cell r="BB103">
            <v>-10</v>
          </cell>
        </row>
        <row r="103">
          <cell r="BD103">
            <v>-10</v>
          </cell>
          <cell r="BE103">
            <v>4710</v>
          </cell>
          <cell r="BF103">
            <v>4710</v>
          </cell>
          <cell r="BG103">
            <v>0</v>
          </cell>
        </row>
        <row r="103">
          <cell r="BI103" t="str">
            <v>6214391880031328241</v>
          </cell>
        </row>
        <row r="103"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</row>
        <row r="103">
          <cell r="BU103">
            <v>0</v>
          </cell>
        </row>
        <row r="104">
          <cell r="D104" t="str">
            <v>陈举发</v>
          </cell>
          <cell r="E104" t="str">
            <v>男</v>
          </cell>
          <cell r="F104" t="str">
            <v>532529199811201831</v>
          </cell>
          <cell r="G104" t="str">
            <v>直工</v>
          </cell>
          <cell r="H104" t="str">
            <v>五金二楼</v>
          </cell>
        </row>
        <row r="104">
          <cell r="M104">
            <v>21</v>
          </cell>
          <cell r="N104">
            <v>20</v>
          </cell>
          <cell r="O104">
            <v>64</v>
          </cell>
          <cell r="P104">
            <v>88</v>
          </cell>
        </row>
        <row r="104">
          <cell r="S104">
            <v>1950</v>
          </cell>
          <cell r="T104">
            <v>1720</v>
          </cell>
          <cell r="U104">
            <v>1638</v>
          </cell>
          <cell r="V104">
            <v>150</v>
          </cell>
          <cell r="W104">
            <v>143</v>
          </cell>
        </row>
        <row r="104">
          <cell r="Z104">
            <v>14.83</v>
          </cell>
          <cell r="AA104">
            <v>949</v>
          </cell>
          <cell r="AB104">
            <v>19.77</v>
          </cell>
          <cell r="AC104">
            <v>1740</v>
          </cell>
        </row>
        <row r="104">
          <cell r="AI104">
            <v>0</v>
          </cell>
        </row>
        <row r="104">
          <cell r="AK104">
            <v>4470</v>
          </cell>
          <cell r="AL104">
            <v>0</v>
          </cell>
        </row>
        <row r="104">
          <cell r="AN104">
            <v>7859</v>
          </cell>
          <cell r="AO104">
            <v>10000</v>
          </cell>
          <cell r="AP104">
            <v>0</v>
          </cell>
          <cell r="AQ104">
            <v>0</v>
          </cell>
          <cell r="AR104">
            <v>0</v>
          </cell>
        </row>
        <row r="104">
          <cell r="AU104">
            <v>0</v>
          </cell>
          <cell r="AV104">
            <v>12329</v>
          </cell>
          <cell r="AW104">
            <v>15000</v>
          </cell>
          <cell r="AX104">
            <v>-2671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</row>
        <row r="104">
          <cell r="BD104">
            <v>0</v>
          </cell>
          <cell r="BE104">
            <v>4470</v>
          </cell>
          <cell r="BF104">
            <v>4470</v>
          </cell>
          <cell r="BG104">
            <v>0</v>
          </cell>
        </row>
        <row r="104">
          <cell r="BI104" t="str">
            <v>6214391880031328258</v>
          </cell>
        </row>
        <row r="104"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</row>
        <row r="104">
          <cell r="BU104">
            <v>0</v>
          </cell>
        </row>
        <row r="105">
          <cell r="D105" t="str">
            <v>刘环</v>
          </cell>
          <cell r="E105" t="str">
            <v>男</v>
          </cell>
          <cell r="F105" t="str">
            <v>360121199109165854</v>
          </cell>
          <cell r="G105" t="str">
            <v>直工</v>
          </cell>
          <cell r="H105" t="str">
            <v>五金二楼</v>
          </cell>
        </row>
        <row r="105">
          <cell r="M105">
            <v>21</v>
          </cell>
          <cell r="N105">
            <v>12.9</v>
          </cell>
          <cell r="O105">
            <v>39</v>
          </cell>
          <cell r="P105">
            <v>87.5</v>
          </cell>
        </row>
        <row r="105">
          <cell r="S105">
            <v>1950</v>
          </cell>
          <cell r="T105">
            <v>1720</v>
          </cell>
          <cell r="U105">
            <v>1057</v>
          </cell>
          <cell r="V105">
            <v>150</v>
          </cell>
          <cell r="W105">
            <v>92</v>
          </cell>
        </row>
        <row r="105">
          <cell r="Z105">
            <v>14.83</v>
          </cell>
          <cell r="AA105">
            <v>578</v>
          </cell>
          <cell r="AB105">
            <v>19.77</v>
          </cell>
          <cell r="AC105">
            <v>1730</v>
          </cell>
        </row>
        <row r="105">
          <cell r="AI105">
            <v>391</v>
          </cell>
        </row>
        <row r="105">
          <cell r="AK105">
            <v>3848</v>
          </cell>
          <cell r="AL105">
            <v>0</v>
          </cell>
        </row>
        <row r="105">
          <cell r="AN105">
            <v>6592</v>
          </cell>
          <cell r="AO105">
            <v>10000</v>
          </cell>
          <cell r="AP105">
            <v>0</v>
          </cell>
          <cell r="AQ105">
            <v>0</v>
          </cell>
          <cell r="AR105">
            <v>0</v>
          </cell>
        </row>
        <row r="105">
          <cell r="AU105">
            <v>0</v>
          </cell>
          <cell r="AV105">
            <v>10440</v>
          </cell>
          <cell r="AW105">
            <v>15000</v>
          </cell>
          <cell r="AX105">
            <v>-4560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</row>
        <row r="105">
          <cell r="BD105">
            <v>0</v>
          </cell>
          <cell r="BE105">
            <v>3848</v>
          </cell>
          <cell r="BF105">
            <v>0</v>
          </cell>
          <cell r="BG105">
            <v>3848</v>
          </cell>
        </row>
        <row r="105">
          <cell r="BI105" t="str">
            <v>6214391880031801791</v>
          </cell>
        </row>
        <row r="105"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</row>
        <row r="105">
          <cell r="BU105">
            <v>0</v>
          </cell>
        </row>
        <row r="106">
          <cell r="D106" t="str">
            <v>岑志华</v>
          </cell>
          <cell r="E106" t="str">
            <v>男</v>
          </cell>
          <cell r="F106" t="str">
            <v>451029200106010615</v>
          </cell>
          <cell r="G106" t="str">
            <v>直工</v>
          </cell>
          <cell r="H106" t="str">
            <v>五金二楼</v>
          </cell>
        </row>
        <row r="106">
          <cell r="M106">
            <v>21</v>
          </cell>
          <cell r="N106">
            <v>18.5</v>
          </cell>
          <cell r="O106">
            <v>59</v>
          </cell>
          <cell r="P106">
            <v>84</v>
          </cell>
        </row>
        <row r="106">
          <cell r="S106">
            <v>1950</v>
          </cell>
          <cell r="T106">
            <v>1720</v>
          </cell>
          <cell r="U106">
            <v>1515</v>
          </cell>
          <cell r="V106">
            <v>150</v>
          </cell>
          <cell r="W106">
            <v>132</v>
          </cell>
        </row>
        <row r="106">
          <cell r="Z106">
            <v>14.83</v>
          </cell>
          <cell r="AA106">
            <v>875</v>
          </cell>
          <cell r="AB106">
            <v>19.77</v>
          </cell>
          <cell r="AC106">
            <v>1661</v>
          </cell>
        </row>
        <row r="106">
          <cell r="AI106">
            <v>0</v>
          </cell>
        </row>
        <row r="106">
          <cell r="AK106">
            <v>4183</v>
          </cell>
          <cell r="AL106">
            <v>0</v>
          </cell>
        </row>
        <row r="106">
          <cell r="AN106">
            <v>4438</v>
          </cell>
          <cell r="AO106">
            <v>10000</v>
          </cell>
          <cell r="AP106">
            <v>0</v>
          </cell>
          <cell r="AQ106">
            <v>0</v>
          </cell>
          <cell r="AR106">
            <v>0</v>
          </cell>
        </row>
        <row r="106">
          <cell r="AU106">
            <v>0</v>
          </cell>
          <cell r="AV106">
            <v>8621</v>
          </cell>
          <cell r="AW106">
            <v>15000</v>
          </cell>
          <cell r="AX106">
            <v>-6379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</row>
        <row r="106">
          <cell r="BD106">
            <v>0</v>
          </cell>
          <cell r="BE106">
            <v>4183</v>
          </cell>
          <cell r="BF106">
            <v>4183</v>
          </cell>
          <cell r="BG106">
            <v>0</v>
          </cell>
        </row>
        <row r="106">
          <cell r="BI106" t="str">
            <v>6214391880031801809</v>
          </cell>
        </row>
        <row r="106"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</row>
        <row r="106">
          <cell r="BU106">
            <v>0</v>
          </cell>
        </row>
        <row r="107">
          <cell r="D107" t="str">
            <v>岑炳伦</v>
          </cell>
          <cell r="E107" t="str">
            <v>男</v>
          </cell>
          <cell r="F107" t="str">
            <v>451029200104060619</v>
          </cell>
          <cell r="G107" t="str">
            <v>直工</v>
          </cell>
          <cell r="H107" t="str">
            <v>五金二楼</v>
          </cell>
        </row>
        <row r="107">
          <cell r="M107">
            <v>21</v>
          </cell>
          <cell r="N107">
            <v>20</v>
          </cell>
          <cell r="O107">
            <v>49.5</v>
          </cell>
          <cell r="P107">
            <v>92.5</v>
          </cell>
        </row>
        <row r="107">
          <cell r="S107">
            <v>1950</v>
          </cell>
          <cell r="T107">
            <v>1720</v>
          </cell>
          <cell r="U107">
            <v>1638</v>
          </cell>
          <cell r="V107">
            <v>150</v>
          </cell>
          <cell r="W107">
            <v>143</v>
          </cell>
        </row>
        <row r="107">
          <cell r="Z107">
            <v>14.83</v>
          </cell>
          <cell r="AA107">
            <v>734</v>
          </cell>
          <cell r="AB107">
            <v>19.77</v>
          </cell>
          <cell r="AC107">
            <v>1829</v>
          </cell>
        </row>
        <row r="107">
          <cell r="AI107">
            <v>476</v>
          </cell>
        </row>
        <row r="107">
          <cell r="AK107">
            <v>4820</v>
          </cell>
          <cell r="AL107">
            <v>0</v>
          </cell>
        </row>
        <row r="107">
          <cell r="AN107">
            <v>4572</v>
          </cell>
          <cell r="AO107">
            <v>10000</v>
          </cell>
          <cell r="AP107">
            <v>0</v>
          </cell>
          <cell r="AQ107">
            <v>0</v>
          </cell>
          <cell r="AR107">
            <v>0</v>
          </cell>
        </row>
        <row r="107">
          <cell r="AU107">
            <v>0</v>
          </cell>
          <cell r="AV107">
            <v>9392</v>
          </cell>
          <cell r="AW107">
            <v>15000</v>
          </cell>
          <cell r="AX107">
            <v>-5608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</row>
        <row r="107">
          <cell r="BD107">
            <v>0</v>
          </cell>
          <cell r="BE107">
            <v>4820</v>
          </cell>
          <cell r="BF107">
            <v>4820</v>
          </cell>
          <cell r="BG107">
            <v>0</v>
          </cell>
        </row>
        <row r="107">
          <cell r="BI107" t="str">
            <v>6214391880032328521</v>
          </cell>
        </row>
        <row r="107"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</row>
        <row r="107">
          <cell r="BU107">
            <v>0</v>
          </cell>
        </row>
        <row r="108">
          <cell r="D108" t="str">
            <v>马贵发</v>
          </cell>
          <cell r="E108" t="str">
            <v>男</v>
          </cell>
          <cell r="F108" t="str">
            <v>532529199611031858</v>
          </cell>
          <cell r="G108" t="str">
            <v>直工</v>
          </cell>
          <cell r="H108" t="str">
            <v>五金二楼</v>
          </cell>
        </row>
        <row r="108">
          <cell r="M108">
            <v>21</v>
          </cell>
          <cell r="N108">
            <v>21</v>
          </cell>
          <cell r="O108">
            <v>71.5</v>
          </cell>
          <cell r="P108">
            <v>92</v>
          </cell>
        </row>
        <row r="108">
          <cell r="S108">
            <v>1950</v>
          </cell>
          <cell r="T108">
            <v>1720</v>
          </cell>
          <cell r="U108">
            <v>1720</v>
          </cell>
          <cell r="V108">
            <v>150</v>
          </cell>
          <cell r="W108">
            <v>150</v>
          </cell>
        </row>
        <row r="108">
          <cell r="Z108">
            <v>14.83</v>
          </cell>
          <cell r="AA108">
            <v>1060</v>
          </cell>
          <cell r="AB108">
            <v>19.77</v>
          </cell>
          <cell r="AC108">
            <v>1819</v>
          </cell>
        </row>
        <row r="108">
          <cell r="AG108">
            <v>80</v>
          </cell>
        </row>
        <row r="108">
          <cell r="AI108">
            <v>0</v>
          </cell>
        </row>
        <row r="108">
          <cell r="AK108">
            <v>4829</v>
          </cell>
          <cell r="AL108">
            <v>0</v>
          </cell>
        </row>
        <row r="108">
          <cell r="AN108">
            <v>5060</v>
          </cell>
          <cell r="AO108">
            <v>10000</v>
          </cell>
          <cell r="AP108">
            <v>0</v>
          </cell>
          <cell r="AQ108">
            <v>0</v>
          </cell>
          <cell r="AR108">
            <v>0</v>
          </cell>
        </row>
        <row r="108">
          <cell r="AU108">
            <v>0</v>
          </cell>
          <cell r="AV108">
            <v>9889</v>
          </cell>
          <cell r="AW108">
            <v>15000</v>
          </cell>
          <cell r="AX108">
            <v>-5111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</row>
        <row r="108">
          <cell r="BD108">
            <v>0</v>
          </cell>
          <cell r="BE108">
            <v>4829</v>
          </cell>
          <cell r="BF108">
            <v>4829</v>
          </cell>
          <cell r="BG108">
            <v>0</v>
          </cell>
        </row>
        <row r="108">
          <cell r="BI108" t="str">
            <v>6214391880031328233</v>
          </cell>
        </row>
        <row r="108"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</row>
        <row r="108">
          <cell r="BU108">
            <v>0</v>
          </cell>
        </row>
        <row r="109">
          <cell r="D109" t="str">
            <v>李克福</v>
          </cell>
          <cell r="E109" t="str">
            <v>男</v>
          </cell>
          <cell r="F109" t="str">
            <v>532531198307181015</v>
          </cell>
          <cell r="G109" t="str">
            <v>直工</v>
          </cell>
          <cell r="H109" t="str">
            <v>五金二楼</v>
          </cell>
        </row>
        <row r="109">
          <cell r="M109">
            <v>21</v>
          </cell>
          <cell r="N109">
            <v>20.5</v>
          </cell>
          <cell r="O109">
            <v>64</v>
          </cell>
          <cell r="P109">
            <v>72</v>
          </cell>
        </row>
        <row r="109">
          <cell r="S109">
            <v>1950</v>
          </cell>
          <cell r="T109">
            <v>1720</v>
          </cell>
          <cell r="U109">
            <v>1679</v>
          </cell>
          <cell r="V109">
            <v>150</v>
          </cell>
          <cell r="W109">
            <v>146</v>
          </cell>
        </row>
        <row r="109">
          <cell r="Z109">
            <v>14.83</v>
          </cell>
          <cell r="AA109">
            <v>949</v>
          </cell>
          <cell r="AB109">
            <v>19.77</v>
          </cell>
          <cell r="AC109">
            <v>1423</v>
          </cell>
        </row>
        <row r="109">
          <cell r="AG109">
            <v>40</v>
          </cell>
        </row>
        <row r="109">
          <cell r="AI109">
            <v>0</v>
          </cell>
        </row>
        <row r="109">
          <cell r="AK109">
            <v>4237</v>
          </cell>
          <cell r="AL109">
            <v>0</v>
          </cell>
        </row>
        <row r="109">
          <cell r="AN109">
            <v>3967</v>
          </cell>
          <cell r="AO109">
            <v>10000</v>
          </cell>
          <cell r="AP109">
            <v>0</v>
          </cell>
          <cell r="AQ109">
            <v>0</v>
          </cell>
          <cell r="AR109">
            <v>0</v>
          </cell>
        </row>
        <row r="109">
          <cell r="AU109">
            <v>0</v>
          </cell>
          <cell r="AV109">
            <v>8204</v>
          </cell>
          <cell r="AW109">
            <v>15000</v>
          </cell>
          <cell r="AX109">
            <v>-6796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</row>
        <row r="109">
          <cell r="BD109">
            <v>0</v>
          </cell>
          <cell r="BE109">
            <v>4237</v>
          </cell>
          <cell r="BF109">
            <v>4237</v>
          </cell>
          <cell r="BG109">
            <v>0</v>
          </cell>
        </row>
        <row r="109">
          <cell r="BI109" t="str">
            <v>621 4391 8800 3274 2317</v>
          </cell>
        </row>
        <row r="109"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</row>
        <row r="109">
          <cell r="BU109">
            <v>0</v>
          </cell>
        </row>
        <row r="110">
          <cell r="D110" t="str">
            <v>党付林</v>
          </cell>
          <cell r="E110" t="str">
            <v>女</v>
          </cell>
          <cell r="F110" t="str">
            <v>412723198504046908</v>
          </cell>
          <cell r="G110" t="str">
            <v>直工</v>
          </cell>
          <cell r="H110" t="str">
            <v>五金二楼</v>
          </cell>
        </row>
        <row r="110">
          <cell r="M110">
            <v>21</v>
          </cell>
          <cell r="N110">
            <v>21</v>
          </cell>
          <cell r="O110">
            <v>64</v>
          </cell>
          <cell r="P110">
            <v>92.5</v>
          </cell>
        </row>
        <row r="110">
          <cell r="S110">
            <v>1950</v>
          </cell>
          <cell r="T110">
            <v>1720</v>
          </cell>
          <cell r="U110">
            <v>1720</v>
          </cell>
          <cell r="V110">
            <v>150</v>
          </cell>
          <cell r="W110">
            <v>150</v>
          </cell>
        </row>
        <row r="110">
          <cell r="Z110">
            <v>14.83</v>
          </cell>
          <cell r="AA110">
            <v>949</v>
          </cell>
          <cell r="AB110">
            <v>19.77</v>
          </cell>
          <cell r="AC110">
            <v>1829</v>
          </cell>
        </row>
        <row r="110">
          <cell r="AG110">
            <v>80</v>
          </cell>
        </row>
        <row r="110">
          <cell r="AI110">
            <v>238</v>
          </cell>
        </row>
        <row r="110">
          <cell r="AK110">
            <v>4966</v>
          </cell>
          <cell r="AL110">
            <v>0</v>
          </cell>
        </row>
        <row r="110">
          <cell r="AN110">
            <v>2518</v>
          </cell>
          <cell r="AO110">
            <v>10000</v>
          </cell>
          <cell r="AP110">
            <v>0</v>
          </cell>
          <cell r="AQ110">
            <v>0</v>
          </cell>
          <cell r="AR110">
            <v>0</v>
          </cell>
        </row>
        <row r="110">
          <cell r="AU110">
            <v>0</v>
          </cell>
          <cell r="AV110">
            <v>7484</v>
          </cell>
          <cell r="AW110">
            <v>15000</v>
          </cell>
          <cell r="AX110">
            <v>-7516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</row>
        <row r="110">
          <cell r="BD110">
            <v>0</v>
          </cell>
          <cell r="BE110">
            <v>4966</v>
          </cell>
          <cell r="BF110">
            <v>4966</v>
          </cell>
          <cell r="BG110">
            <v>0</v>
          </cell>
        </row>
        <row r="110">
          <cell r="BI110" t="str">
            <v>621 4391 8800 3234 1086</v>
          </cell>
        </row>
        <row r="110"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</row>
        <row r="110">
          <cell r="BU110">
            <v>0</v>
          </cell>
        </row>
        <row r="111">
          <cell r="D111" t="str">
            <v>邓张</v>
          </cell>
          <cell r="E111" t="str">
            <v>男</v>
          </cell>
          <cell r="F111" t="str">
            <v>513029198811252175</v>
          </cell>
          <cell r="G111" t="str">
            <v>直工</v>
          </cell>
          <cell r="H111" t="str">
            <v>五金二楼</v>
          </cell>
        </row>
        <row r="111">
          <cell r="M111">
            <v>21</v>
          </cell>
          <cell r="N111">
            <v>20</v>
          </cell>
          <cell r="O111">
            <v>73.5</v>
          </cell>
          <cell r="P111">
            <v>100.5</v>
          </cell>
        </row>
        <row r="111">
          <cell r="S111">
            <v>1950</v>
          </cell>
          <cell r="T111">
            <v>1720</v>
          </cell>
          <cell r="U111">
            <v>1638</v>
          </cell>
          <cell r="V111">
            <v>150</v>
          </cell>
          <cell r="W111">
            <v>143</v>
          </cell>
        </row>
        <row r="111">
          <cell r="Z111">
            <v>14.83</v>
          </cell>
          <cell r="AA111">
            <v>1090</v>
          </cell>
          <cell r="AB111">
            <v>19.77</v>
          </cell>
          <cell r="AC111">
            <v>1987</v>
          </cell>
        </row>
        <row r="111">
          <cell r="AI111">
            <v>0</v>
          </cell>
        </row>
        <row r="111">
          <cell r="AK111">
            <v>4858</v>
          </cell>
          <cell r="AL111">
            <v>0</v>
          </cell>
        </row>
        <row r="111">
          <cell r="AN111">
            <v>1750</v>
          </cell>
          <cell r="AO111">
            <v>10000</v>
          </cell>
          <cell r="AP111">
            <v>0</v>
          </cell>
          <cell r="AQ111">
            <v>0</v>
          </cell>
          <cell r="AR111">
            <v>0</v>
          </cell>
        </row>
        <row r="111">
          <cell r="AU111">
            <v>0</v>
          </cell>
          <cell r="AV111">
            <v>6608</v>
          </cell>
          <cell r="AW111">
            <v>15000</v>
          </cell>
          <cell r="AX111">
            <v>-8392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</row>
        <row r="111">
          <cell r="BD111">
            <v>0</v>
          </cell>
          <cell r="BE111">
            <v>4858</v>
          </cell>
          <cell r="BF111">
            <v>4858</v>
          </cell>
          <cell r="BG111">
            <v>0</v>
          </cell>
        </row>
        <row r="111">
          <cell r="BI111" t="str">
            <v>6214391880031802534</v>
          </cell>
        </row>
        <row r="111"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</row>
        <row r="111">
          <cell r="BU111">
            <v>0</v>
          </cell>
        </row>
        <row r="112">
          <cell r="D112" t="str">
            <v>黄芳</v>
          </cell>
          <cell r="E112" t="str">
            <v>女</v>
          </cell>
          <cell r="F112" t="str">
            <v>450923200203124569</v>
          </cell>
          <cell r="G112" t="str">
            <v>直工</v>
          </cell>
          <cell r="H112" t="str">
            <v>五金二楼</v>
          </cell>
        </row>
        <row r="112">
          <cell r="M112">
            <v>21</v>
          </cell>
          <cell r="N112">
            <v>19.5</v>
          </cell>
          <cell r="O112">
            <v>57.5</v>
          </cell>
          <cell r="P112">
            <v>90</v>
          </cell>
        </row>
        <row r="112">
          <cell r="S112">
            <v>1950</v>
          </cell>
          <cell r="T112">
            <v>1720</v>
          </cell>
          <cell r="U112">
            <v>1597</v>
          </cell>
          <cell r="V112">
            <v>150</v>
          </cell>
          <cell r="W112">
            <v>139</v>
          </cell>
        </row>
        <row r="112">
          <cell r="Z112">
            <v>14.83</v>
          </cell>
          <cell r="AA112">
            <v>853</v>
          </cell>
          <cell r="AB112">
            <v>19.77</v>
          </cell>
          <cell r="AC112">
            <v>1779</v>
          </cell>
        </row>
        <row r="112">
          <cell r="AI112">
            <v>0</v>
          </cell>
        </row>
        <row r="112">
          <cell r="AK112">
            <v>4368</v>
          </cell>
          <cell r="AL112">
            <v>0</v>
          </cell>
        </row>
        <row r="112">
          <cell r="AN112">
            <v>1808</v>
          </cell>
          <cell r="AO112">
            <v>10000</v>
          </cell>
          <cell r="AP112">
            <v>0</v>
          </cell>
          <cell r="AQ112">
            <v>0</v>
          </cell>
          <cell r="AR112">
            <v>0</v>
          </cell>
        </row>
        <row r="112">
          <cell r="AU112">
            <v>0</v>
          </cell>
          <cell r="AV112">
            <v>6176</v>
          </cell>
          <cell r="AW112">
            <v>15000</v>
          </cell>
          <cell r="AX112">
            <v>-8824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</row>
        <row r="112">
          <cell r="BD112">
            <v>0</v>
          </cell>
          <cell r="BE112">
            <v>4368</v>
          </cell>
          <cell r="BF112">
            <v>4368</v>
          </cell>
          <cell r="BG112">
            <v>0</v>
          </cell>
        </row>
        <row r="112">
          <cell r="BI112" t="str">
            <v>621 4391 8800 3274 2325</v>
          </cell>
        </row>
        <row r="112"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</row>
        <row r="112">
          <cell r="BU112">
            <v>0</v>
          </cell>
        </row>
        <row r="113">
          <cell r="D113" t="str">
            <v>利国东</v>
          </cell>
          <cell r="E113" t="str">
            <v>男</v>
          </cell>
          <cell r="F113" t="str">
            <v>450703200110026955</v>
          </cell>
          <cell r="G113" t="str">
            <v>直工</v>
          </cell>
          <cell r="H113" t="str">
            <v>五金二楼</v>
          </cell>
        </row>
        <row r="113">
          <cell r="M113">
            <v>21</v>
          </cell>
          <cell r="N113">
            <v>20</v>
          </cell>
          <cell r="O113">
            <v>58</v>
          </cell>
          <cell r="P113">
            <v>73</v>
          </cell>
        </row>
        <row r="113">
          <cell r="S113">
            <v>1950</v>
          </cell>
          <cell r="T113">
            <v>1720</v>
          </cell>
          <cell r="U113">
            <v>1638</v>
          </cell>
          <cell r="V113">
            <v>150</v>
          </cell>
          <cell r="W113">
            <v>143</v>
          </cell>
        </row>
        <row r="113">
          <cell r="Z113">
            <v>14.83</v>
          </cell>
          <cell r="AA113">
            <v>860</v>
          </cell>
          <cell r="AB113">
            <v>19.77</v>
          </cell>
          <cell r="AC113">
            <v>1443</v>
          </cell>
        </row>
        <row r="113">
          <cell r="AI113">
            <v>0</v>
          </cell>
        </row>
        <row r="113">
          <cell r="AK113">
            <v>4084</v>
          </cell>
          <cell r="AL113">
            <v>0</v>
          </cell>
        </row>
        <row r="113">
          <cell r="AN113">
            <v>1597</v>
          </cell>
          <cell r="AO113">
            <v>10000</v>
          </cell>
          <cell r="AP113">
            <v>0</v>
          </cell>
          <cell r="AQ113">
            <v>0</v>
          </cell>
          <cell r="AR113">
            <v>0</v>
          </cell>
        </row>
        <row r="113">
          <cell r="AU113">
            <v>0</v>
          </cell>
          <cell r="AV113">
            <v>5681</v>
          </cell>
          <cell r="AW113">
            <v>15000</v>
          </cell>
          <cell r="AX113">
            <v>-9319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</row>
        <row r="113">
          <cell r="BD113">
            <v>0</v>
          </cell>
          <cell r="BE113">
            <v>4084</v>
          </cell>
          <cell r="BF113">
            <v>4084</v>
          </cell>
          <cell r="BG113">
            <v>0</v>
          </cell>
        </row>
        <row r="113">
          <cell r="BI113" t="str">
            <v>621 4391 8800 3274 4362</v>
          </cell>
        </row>
        <row r="113"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</row>
        <row r="113">
          <cell r="BU113">
            <v>0</v>
          </cell>
        </row>
        <row r="114">
          <cell r="D114" t="str">
            <v>林田</v>
          </cell>
          <cell r="E114" t="str">
            <v>女</v>
          </cell>
          <cell r="F114" t="str">
            <v>522401199403122049</v>
          </cell>
          <cell r="G114" t="str">
            <v>直工</v>
          </cell>
          <cell r="H114" t="str">
            <v>五金二楼</v>
          </cell>
        </row>
        <row r="114">
          <cell r="M114">
            <v>21</v>
          </cell>
          <cell r="N114">
            <v>20.5</v>
          </cell>
          <cell r="O114">
            <v>55</v>
          </cell>
          <cell r="P114">
            <v>90</v>
          </cell>
        </row>
        <row r="114">
          <cell r="S114">
            <v>1950</v>
          </cell>
          <cell r="T114">
            <v>1720</v>
          </cell>
          <cell r="U114">
            <v>1679</v>
          </cell>
          <cell r="V114">
            <v>150</v>
          </cell>
          <cell r="W114">
            <v>146</v>
          </cell>
        </row>
        <row r="114">
          <cell r="Z114">
            <v>14.83</v>
          </cell>
          <cell r="AA114">
            <v>816</v>
          </cell>
          <cell r="AB114">
            <v>19.77</v>
          </cell>
          <cell r="AC114">
            <v>1779</v>
          </cell>
        </row>
        <row r="114">
          <cell r="AG114">
            <v>40</v>
          </cell>
        </row>
        <row r="114">
          <cell r="AI114">
            <v>0</v>
          </cell>
        </row>
        <row r="114">
          <cell r="AK114">
            <v>4460</v>
          </cell>
          <cell r="AL114">
            <v>0</v>
          </cell>
        </row>
        <row r="114">
          <cell r="AN114">
            <v>3341</v>
          </cell>
          <cell r="AO114">
            <v>10000</v>
          </cell>
          <cell r="AP114">
            <v>0</v>
          </cell>
          <cell r="AQ114">
            <v>0</v>
          </cell>
          <cell r="AR114">
            <v>0</v>
          </cell>
        </row>
        <row r="114">
          <cell r="AU114">
            <v>0</v>
          </cell>
          <cell r="AV114">
            <v>7614.45</v>
          </cell>
          <cell r="AW114">
            <v>15000</v>
          </cell>
          <cell r="AX114">
            <v>-7385.55</v>
          </cell>
          <cell r="AY114">
            <v>0</v>
          </cell>
          <cell r="AZ114">
            <v>0</v>
          </cell>
          <cell r="BA114">
            <v>-186.55</v>
          </cell>
          <cell r="BB114">
            <v>0</v>
          </cell>
        </row>
        <row r="114">
          <cell r="BD114">
            <v>-187</v>
          </cell>
          <cell r="BE114">
            <v>4273</v>
          </cell>
          <cell r="BF114">
            <v>4273</v>
          </cell>
          <cell r="BG114">
            <v>0</v>
          </cell>
        </row>
        <row r="114">
          <cell r="BI114" t="str">
            <v>621 4391 8800 3274 2960</v>
          </cell>
        </row>
        <row r="114"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</row>
        <row r="114">
          <cell r="BU114">
            <v>0</v>
          </cell>
        </row>
        <row r="115">
          <cell r="D115" t="str">
            <v>涂华荣</v>
          </cell>
          <cell r="E115" t="str">
            <v>女</v>
          </cell>
          <cell r="F115" t="str">
            <v>429004198904154327</v>
          </cell>
          <cell r="G115" t="str">
            <v>直工</v>
          </cell>
          <cell r="H115" t="str">
            <v>五金二楼</v>
          </cell>
        </row>
        <row r="115">
          <cell r="M115">
            <v>21</v>
          </cell>
          <cell r="N115">
            <v>21</v>
          </cell>
          <cell r="O115">
            <v>62</v>
          </cell>
          <cell r="P115">
            <v>90</v>
          </cell>
        </row>
        <row r="115">
          <cell r="S115">
            <v>1950</v>
          </cell>
          <cell r="T115">
            <v>1720</v>
          </cell>
          <cell r="U115">
            <v>1720</v>
          </cell>
          <cell r="V115">
            <v>150</v>
          </cell>
          <cell r="W115">
            <v>150</v>
          </cell>
        </row>
        <row r="115">
          <cell r="Z115">
            <v>14.83</v>
          </cell>
          <cell r="AA115">
            <v>919</v>
          </cell>
          <cell r="AB115">
            <v>19.77</v>
          </cell>
          <cell r="AC115">
            <v>1779</v>
          </cell>
        </row>
        <row r="115">
          <cell r="AG115">
            <v>80</v>
          </cell>
        </row>
        <row r="115">
          <cell r="AI115">
            <v>0</v>
          </cell>
        </row>
        <row r="115">
          <cell r="AK115">
            <v>4648</v>
          </cell>
          <cell r="AL115">
            <v>0</v>
          </cell>
        </row>
        <row r="115">
          <cell r="AN115">
            <v>3741</v>
          </cell>
          <cell r="AO115">
            <v>10000</v>
          </cell>
          <cell r="AP115">
            <v>0</v>
          </cell>
          <cell r="AQ115">
            <v>0</v>
          </cell>
          <cell r="AR115">
            <v>0</v>
          </cell>
        </row>
        <row r="115">
          <cell r="AU115">
            <v>0</v>
          </cell>
          <cell r="AV115">
            <v>8403.83</v>
          </cell>
          <cell r="AW115">
            <v>15000</v>
          </cell>
          <cell r="AX115">
            <v>-6596.17</v>
          </cell>
          <cell r="AY115">
            <v>0</v>
          </cell>
          <cell r="AZ115">
            <v>0</v>
          </cell>
          <cell r="BA115">
            <v>0</v>
          </cell>
          <cell r="BB115">
            <v>14.83</v>
          </cell>
        </row>
        <row r="115">
          <cell r="BD115">
            <v>15</v>
          </cell>
          <cell r="BE115">
            <v>4663</v>
          </cell>
          <cell r="BF115">
            <v>4663</v>
          </cell>
          <cell r="BG115">
            <v>0</v>
          </cell>
        </row>
        <row r="115">
          <cell r="BI115" t="str">
            <v>621 4391 8800 3210 6471</v>
          </cell>
        </row>
        <row r="115"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</row>
        <row r="115">
          <cell r="BU115">
            <v>0</v>
          </cell>
        </row>
        <row r="116">
          <cell r="D116" t="str">
            <v>曾小珍</v>
          </cell>
          <cell r="E116" t="str">
            <v>女</v>
          </cell>
          <cell r="F116" t="str">
            <v>36080319951007302X</v>
          </cell>
          <cell r="G116" t="str">
            <v>直工</v>
          </cell>
          <cell r="H116" t="str">
            <v>五金二楼</v>
          </cell>
        </row>
        <row r="116">
          <cell r="M116">
            <v>21</v>
          </cell>
          <cell r="N116">
            <v>21</v>
          </cell>
          <cell r="O116">
            <v>60</v>
          </cell>
          <cell r="P116">
            <v>91</v>
          </cell>
        </row>
        <row r="116">
          <cell r="S116">
            <v>1950</v>
          </cell>
          <cell r="T116">
            <v>1720</v>
          </cell>
          <cell r="U116">
            <v>1720</v>
          </cell>
          <cell r="V116">
            <v>150</v>
          </cell>
          <cell r="W116">
            <v>150</v>
          </cell>
        </row>
        <row r="116">
          <cell r="Z116">
            <v>14.83</v>
          </cell>
          <cell r="AA116">
            <v>890</v>
          </cell>
          <cell r="AB116">
            <v>19.77</v>
          </cell>
          <cell r="AC116">
            <v>1799</v>
          </cell>
        </row>
        <row r="116">
          <cell r="AG116">
            <v>80</v>
          </cell>
        </row>
        <row r="116">
          <cell r="AI116">
            <v>0</v>
          </cell>
        </row>
        <row r="116">
          <cell r="AK116">
            <v>4639</v>
          </cell>
          <cell r="AL116">
            <v>0</v>
          </cell>
        </row>
        <row r="116">
          <cell r="AN116">
            <v>1191</v>
          </cell>
          <cell r="AO116">
            <v>10000</v>
          </cell>
          <cell r="AP116">
            <v>0</v>
          </cell>
          <cell r="AQ116">
            <v>0</v>
          </cell>
          <cell r="AR116">
            <v>0</v>
          </cell>
        </row>
        <row r="116">
          <cell r="AU116">
            <v>0</v>
          </cell>
          <cell r="AV116">
            <v>5830</v>
          </cell>
          <cell r="AW116">
            <v>15000</v>
          </cell>
          <cell r="AX116">
            <v>-9170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</row>
        <row r="116">
          <cell r="BD116">
            <v>0</v>
          </cell>
          <cell r="BE116">
            <v>4639</v>
          </cell>
          <cell r="BF116">
            <v>4639</v>
          </cell>
          <cell r="BG116">
            <v>0</v>
          </cell>
        </row>
        <row r="116">
          <cell r="BI116" t="str">
            <v>621 4391 8800 3274 4008</v>
          </cell>
        </row>
        <row r="116"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</row>
        <row r="116">
          <cell r="BU116">
            <v>0</v>
          </cell>
        </row>
        <row r="117">
          <cell r="D117" t="str">
            <v>庞春梅</v>
          </cell>
          <cell r="E117" t="str">
            <v>女</v>
          </cell>
          <cell r="F117" t="str">
            <v>450923200303224567</v>
          </cell>
          <cell r="G117" t="str">
            <v>直工</v>
          </cell>
          <cell r="H117" t="str">
            <v>五金二楼</v>
          </cell>
        </row>
        <row r="117">
          <cell r="M117">
            <v>21</v>
          </cell>
          <cell r="N117">
            <v>20.2</v>
          </cell>
          <cell r="O117">
            <v>61.5</v>
          </cell>
          <cell r="P117">
            <v>88</v>
          </cell>
        </row>
        <row r="117">
          <cell r="S117">
            <v>1950</v>
          </cell>
          <cell r="T117">
            <v>1720</v>
          </cell>
          <cell r="U117">
            <v>1654</v>
          </cell>
          <cell r="V117">
            <v>150</v>
          </cell>
          <cell r="W117">
            <v>144</v>
          </cell>
        </row>
        <row r="117">
          <cell r="Z117">
            <v>14.83</v>
          </cell>
          <cell r="AA117">
            <v>912</v>
          </cell>
          <cell r="AB117">
            <v>19.77</v>
          </cell>
          <cell r="AC117">
            <v>1740</v>
          </cell>
        </row>
        <row r="117">
          <cell r="AG117">
            <v>40</v>
          </cell>
        </row>
        <row r="117">
          <cell r="AI117">
            <v>170</v>
          </cell>
        </row>
        <row r="117">
          <cell r="AK117">
            <v>4660</v>
          </cell>
          <cell r="AL117">
            <v>0</v>
          </cell>
        </row>
        <row r="117">
          <cell r="AN117">
            <v>1738</v>
          </cell>
          <cell r="AO117">
            <v>10000</v>
          </cell>
          <cell r="AP117">
            <v>0</v>
          </cell>
          <cell r="AQ117">
            <v>0</v>
          </cell>
          <cell r="AR117">
            <v>0</v>
          </cell>
        </row>
        <row r="117">
          <cell r="AU117">
            <v>0</v>
          </cell>
          <cell r="AV117">
            <v>6398</v>
          </cell>
          <cell r="AW117">
            <v>15000</v>
          </cell>
          <cell r="AX117">
            <v>-8602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</row>
        <row r="117">
          <cell r="BD117">
            <v>0</v>
          </cell>
          <cell r="BE117">
            <v>4660</v>
          </cell>
          <cell r="BF117">
            <v>4660</v>
          </cell>
          <cell r="BG117">
            <v>0</v>
          </cell>
        </row>
        <row r="117">
          <cell r="BI117" t="str">
            <v>621 4391 8800 3234 1094</v>
          </cell>
        </row>
        <row r="117"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</row>
        <row r="117">
          <cell r="BU117">
            <v>0</v>
          </cell>
        </row>
        <row r="118">
          <cell r="D118" t="str">
            <v>莫千軍</v>
          </cell>
          <cell r="E118" t="str">
            <v>男</v>
          </cell>
          <cell r="F118" t="str">
            <v>450923199903224610</v>
          </cell>
          <cell r="G118" t="str">
            <v>直工</v>
          </cell>
          <cell r="H118" t="str">
            <v>五金二楼</v>
          </cell>
        </row>
        <row r="118">
          <cell r="M118">
            <v>21</v>
          </cell>
          <cell r="N118">
            <v>21</v>
          </cell>
          <cell r="O118">
            <v>54</v>
          </cell>
          <cell r="P118">
            <v>82.5</v>
          </cell>
        </row>
        <row r="118">
          <cell r="S118">
            <v>1950</v>
          </cell>
          <cell r="T118">
            <v>1720</v>
          </cell>
          <cell r="U118">
            <v>1720</v>
          </cell>
          <cell r="V118">
            <v>150</v>
          </cell>
          <cell r="W118">
            <v>150</v>
          </cell>
        </row>
        <row r="118">
          <cell r="Z118">
            <v>14.83</v>
          </cell>
          <cell r="AA118">
            <v>801</v>
          </cell>
          <cell r="AB118">
            <v>19.77</v>
          </cell>
          <cell r="AC118">
            <v>1631</v>
          </cell>
        </row>
        <row r="118">
          <cell r="AG118">
            <v>80</v>
          </cell>
        </row>
        <row r="118">
          <cell r="AI118">
            <v>0</v>
          </cell>
        </row>
        <row r="118">
          <cell r="AK118">
            <v>4382</v>
          </cell>
          <cell r="AL118">
            <v>0</v>
          </cell>
        </row>
        <row r="118">
          <cell r="AN118">
            <v>1753</v>
          </cell>
          <cell r="AO118">
            <v>10000</v>
          </cell>
          <cell r="AP118">
            <v>0</v>
          </cell>
          <cell r="AQ118">
            <v>0</v>
          </cell>
          <cell r="AR118">
            <v>0</v>
          </cell>
        </row>
        <row r="118">
          <cell r="AU118">
            <v>0</v>
          </cell>
          <cell r="AV118">
            <v>6135</v>
          </cell>
          <cell r="AW118">
            <v>15000</v>
          </cell>
          <cell r="AX118">
            <v>-8865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</row>
        <row r="118">
          <cell r="BD118">
            <v>0</v>
          </cell>
          <cell r="BE118">
            <v>4382</v>
          </cell>
          <cell r="BF118">
            <v>4382</v>
          </cell>
          <cell r="BG118">
            <v>0</v>
          </cell>
        </row>
        <row r="118">
          <cell r="BI118" t="str">
            <v>621 4391 8800 3274 2952</v>
          </cell>
        </row>
        <row r="118"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</row>
        <row r="118">
          <cell r="BU118">
            <v>0</v>
          </cell>
        </row>
        <row r="119">
          <cell r="D119" t="str">
            <v>匡萍萍</v>
          </cell>
          <cell r="E119" t="str">
            <v>女</v>
          </cell>
          <cell r="F119" t="str">
            <v>43112620020805040X</v>
          </cell>
          <cell r="G119" t="str">
            <v>直工</v>
          </cell>
          <cell r="H119" t="str">
            <v>五金二楼</v>
          </cell>
        </row>
        <row r="119">
          <cell r="M119">
            <v>21</v>
          </cell>
          <cell r="N119">
            <v>8</v>
          </cell>
          <cell r="O119">
            <v>19</v>
          </cell>
          <cell r="P119">
            <v>42.5</v>
          </cell>
        </row>
        <row r="119">
          <cell r="S119">
            <v>1950</v>
          </cell>
          <cell r="T119">
            <v>1720</v>
          </cell>
          <cell r="U119">
            <v>655</v>
          </cell>
          <cell r="V119">
            <v>150</v>
          </cell>
          <cell r="W119">
            <v>57</v>
          </cell>
        </row>
        <row r="119">
          <cell r="Z119">
            <v>14.83</v>
          </cell>
          <cell r="AA119">
            <v>282</v>
          </cell>
          <cell r="AB119">
            <v>19.77</v>
          </cell>
          <cell r="AC119">
            <v>840</v>
          </cell>
        </row>
        <row r="119">
          <cell r="AI119">
            <v>0</v>
          </cell>
        </row>
        <row r="119">
          <cell r="AK119">
            <v>1834</v>
          </cell>
          <cell r="AL119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</row>
        <row r="119">
          <cell r="AU119">
            <v>0</v>
          </cell>
          <cell r="AV119">
            <v>1834</v>
          </cell>
          <cell r="AW119">
            <v>5000</v>
          </cell>
          <cell r="AX119">
            <v>-3166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</row>
        <row r="119">
          <cell r="BD119">
            <v>0</v>
          </cell>
          <cell r="BE119">
            <v>1834</v>
          </cell>
          <cell r="BF119">
            <v>1834</v>
          </cell>
          <cell r="BG119">
            <v>0</v>
          </cell>
        </row>
        <row r="119">
          <cell r="BI119" t="str">
            <v>621 4391 8800 3274 2978</v>
          </cell>
        </row>
        <row r="119"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</row>
        <row r="119">
          <cell r="BU119">
            <v>0</v>
          </cell>
        </row>
        <row r="120">
          <cell r="D120" t="str">
            <v>徐小红</v>
          </cell>
          <cell r="E120" t="str">
            <v>女</v>
          </cell>
          <cell r="F120" t="str">
            <v>511725200110214820</v>
          </cell>
          <cell r="G120" t="str">
            <v>直工</v>
          </cell>
          <cell r="H120" t="str">
            <v>五金二楼</v>
          </cell>
        </row>
        <row r="120">
          <cell r="M120">
            <v>21</v>
          </cell>
          <cell r="N120">
            <v>8</v>
          </cell>
          <cell r="O120">
            <v>22</v>
          </cell>
          <cell r="P120">
            <v>42.5</v>
          </cell>
        </row>
        <row r="120">
          <cell r="S120">
            <v>1950</v>
          </cell>
          <cell r="T120">
            <v>1720</v>
          </cell>
          <cell r="U120">
            <v>655</v>
          </cell>
          <cell r="V120">
            <v>150</v>
          </cell>
          <cell r="W120">
            <v>57</v>
          </cell>
        </row>
        <row r="120">
          <cell r="Z120">
            <v>14.83</v>
          </cell>
          <cell r="AA120">
            <v>326</v>
          </cell>
          <cell r="AB120">
            <v>19.77</v>
          </cell>
          <cell r="AC120">
            <v>840</v>
          </cell>
        </row>
        <row r="120">
          <cell r="AI120">
            <v>0</v>
          </cell>
        </row>
        <row r="120">
          <cell r="AK120">
            <v>1878</v>
          </cell>
          <cell r="AL120">
            <v>0</v>
          </cell>
        </row>
        <row r="120"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</row>
        <row r="120">
          <cell r="AU120">
            <v>0</v>
          </cell>
          <cell r="AV120">
            <v>1878</v>
          </cell>
          <cell r="AW120">
            <v>5000</v>
          </cell>
          <cell r="AX120">
            <v>-3122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</row>
        <row r="120">
          <cell r="BD120">
            <v>0</v>
          </cell>
          <cell r="BE120">
            <v>1878</v>
          </cell>
          <cell r="BF120">
            <v>1878</v>
          </cell>
          <cell r="BG120">
            <v>0</v>
          </cell>
        </row>
        <row r="120">
          <cell r="BI120" t="str">
            <v>621 4391 8800 3274 4016</v>
          </cell>
        </row>
        <row r="120"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</row>
        <row r="120">
          <cell r="BU120">
            <v>0</v>
          </cell>
        </row>
        <row r="121">
          <cell r="D121" t="str">
            <v>黎心珍</v>
          </cell>
          <cell r="E121" t="str">
            <v>女</v>
          </cell>
          <cell r="F121" t="str">
            <v>452725198305130429</v>
          </cell>
          <cell r="G121" t="str">
            <v>直工</v>
          </cell>
          <cell r="H121" t="str">
            <v>五金二楼</v>
          </cell>
        </row>
        <row r="121">
          <cell r="M121">
            <v>21</v>
          </cell>
          <cell r="N121">
            <v>13.5</v>
          </cell>
          <cell r="O121">
            <v>30</v>
          </cell>
          <cell r="P121">
            <v>63</v>
          </cell>
        </row>
        <row r="121">
          <cell r="S121">
            <v>1950</v>
          </cell>
          <cell r="T121">
            <v>1720</v>
          </cell>
          <cell r="U121">
            <v>1106</v>
          </cell>
          <cell r="V121">
            <v>150</v>
          </cell>
          <cell r="W121">
            <v>96</v>
          </cell>
        </row>
        <row r="121">
          <cell r="Z121">
            <v>14.83</v>
          </cell>
          <cell r="AA121">
            <v>445</v>
          </cell>
          <cell r="AB121">
            <v>19.77</v>
          </cell>
          <cell r="AC121">
            <v>1246</v>
          </cell>
        </row>
        <row r="121">
          <cell r="AI121">
            <v>0</v>
          </cell>
        </row>
        <row r="121">
          <cell r="AK121">
            <v>2893</v>
          </cell>
          <cell r="AL121">
            <v>0</v>
          </cell>
        </row>
        <row r="121"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</row>
        <row r="121">
          <cell r="AU121">
            <v>0</v>
          </cell>
          <cell r="AV121">
            <v>2893</v>
          </cell>
          <cell r="AW121">
            <v>5000</v>
          </cell>
          <cell r="AX121">
            <v>-2107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</row>
        <row r="121">
          <cell r="BD121">
            <v>0</v>
          </cell>
          <cell r="BE121">
            <v>2893</v>
          </cell>
          <cell r="BF121">
            <v>2893</v>
          </cell>
          <cell r="BG121">
            <v>0</v>
          </cell>
        </row>
        <row r="121">
          <cell r="BI121" t="str">
            <v>621 4391 8800 3274 2341</v>
          </cell>
        </row>
        <row r="121"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</row>
        <row r="121">
          <cell r="BU121">
            <v>0</v>
          </cell>
        </row>
        <row r="122">
          <cell r="D122" t="str">
            <v>黄炳荣</v>
          </cell>
          <cell r="E122" t="str">
            <v>男</v>
          </cell>
          <cell r="F122" t="str">
            <v>532628199607130932</v>
          </cell>
          <cell r="G122" t="str">
            <v>直工</v>
          </cell>
          <cell r="H122" t="str">
            <v>五金二楼</v>
          </cell>
        </row>
        <row r="122">
          <cell r="M122">
            <v>21</v>
          </cell>
          <cell r="N122">
            <v>11</v>
          </cell>
          <cell r="O122">
            <v>40</v>
          </cell>
          <cell r="P122">
            <v>44</v>
          </cell>
        </row>
        <row r="122">
          <cell r="S122">
            <v>1950</v>
          </cell>
          <cell r="T122">
            <v>1720</v>
          </cell>
          <cell r="U122">
            <v>901</v>
          </cell>
          <cell r="V122">
            <v>150</v>
          </cell>
          <cell r="W122">
            <v>79</v>
          </cell>
        </row>
        <row r="122">
          <cell r="Z122">
            <v>14.83</v>
          </cell>
          <cell r="AA122">
            <v>593</v>
          </cell>
          <cell r="AB122">
            <v>19.77</v>
          </cell>
          <cell r="AC122">
            <v>870</v>
          </cell>
        </row>
        <row r="122">
          <cell r="AI122">
            <v>0</v>
          </cell>
        </row>
        <row r="122">
          <cell r="AK122">
            <v>2443</v>
          </cell>
          <cell r="AL122">
            <v>0</v>
          </cell>
        </row>
        <row r="122"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</row>
        <row r="122">
          <cell r="AU122">
            <v>0</v>
          </cell>
          <cell r="AV122">
            <v>2443</v>
          </cell>
          <cell r="AW122">
            <v>5000</v>
          </cell>
          <cell r="AX122">
            <v>-2557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</row>
        <row r="122">
          <cell r="BD122">
            <v>0</v>
          </cell>
          <cell r="BE122">
            <v>2443</v>
          </cell>
          <cell r="BF122">
            <v>2443</v>
          </cell>
          <cell r="BG122">
            <v>0</v>
          </cell>
        </row>
        <row r="122">
          <cell r="BI122" t="str">
            <v>621 4391 8800 3274 2333</v>
          </cell>
        </row>
        <row r="122"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</row>
        <row r="122">
          <cell r="BU122">
            <v>0</v>
          </cell>
        </row>
        <row r="123">
          <cell r="D123" t="str">
            <v>李再祥</v>
          </cell>
          <cell r="E123" t="str">
            <v>男</v>
          </cell>
          <cell r="F123" t="str">
            <v>532625198111161715</v>
          </cell>
          <cell r="G123" t="str">
            <v>直工</v>
          </cell>
          <cell r="H123" t="str">
            <v>五金二楼</v>
          </cell>
        </row>
        <row r="123">
          <cell r="M123">
            <v>21</v>
          </cell>
          <cell r="N123">
            <v>10</v>
          </cell>
          <cell r="O123">
            <v>34</v>
          </cell>
          <cell r="P123">
            <v>45</v>
          </cell>
        </row>
        <row r="123">
          <cell r="S123">
            <v>1950</v>
          </cell>
          <cell r="T123">
            <v>1720</v>
          </cell>
          <cell r="U123">
            <v>819</v>
          </cell>
          <cell r="V123">
            <v>150</v>
          </cell>
          <cell r="W123">
            <v>71</v>
          </cell>
        </row>
        <row r="123">
          <cell r="Z123">
            <v>14.83</v>
          </cell>
          <cell r="AA123">
            <v>504</v>
          </cell>
          <cell r="AB123">
            <v>19.77</v>
          </cell>
          <cell r="AC123">
            <v>890</v>
          </cell>
        </row>
        <row r="123">
          <cell r="AI123">
            <v>0</v>
          </cell>
        </row>
        <row r="123">
          <cell r="AK123">
            <v>2284</v>
          </cell>
          <cell r="AL123">
            <v>0</v>
          </cell>
        </row>
        <row r="123"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</row>
        <row r="123">
          <cell r="AU123">
            <v>0</v>
          </cell>
          <cell r="AV123">
            <v>2254.1</v>
          </cell>
          <cell r="AW123">
            <v>5000</v>
          </cell>
          <cell r="AX123">
            <v>-2745.9</v>
          </cell>
          <cell r="AY123">
            <v>0</v>
          </cell>
          <cell r="AZ123">
            <v>0</v>
          </cell>
          <cell r="BA123">
            <v>-29.9</v>
          </cell>
          <cell r="BB123">
            <v>0</v>
          </cell>
        </row>
        <row r="123">
          <cell r="BD123">
            <v>-30</v>
          </cell>
          <cell r="BE123">
            <v>2254</v>
          </cell>
          <cell r="BF123">
            <v>2254</v>
          </cell>
          <cell r="BG123">
            <v>0</v>
          </cell>
        </row>
        <row r="123">
          <cell r="BI123" t="str">
            <v>621 4391 8800 3274 2275</v>
          </cell>
        </row>
        <row r="123"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</row>
        <row r="123">
          <cell r="BU123">
            <v>0</v>
          </cell>
        </row>
        <row r="124">
          <cell r="D124" t="str">
            <v>邓有元</v>
          </cell>
          <cell r="E124" t="str">
            <v>男</v>
          </cell>
          <cell r="F124" t="str">
            <v>532625198310121716</v>
          </cell>
          <cell r="G124" t="str">
            <v>直工</v>
          </cell>
          <cell r="H124" t="str">
            <v>五金二楼</v>
          </cell>
        </row>
        <row r="124">
          <cell r="M124">
            <v>21</v>
          </cell>
          <cell r="N124">
            <v>10</v>
          </cell>
          <cell r="O124">
            <v>38</v>
          </cell>
          <cell r="P124">
            <v>45</v>
          </cell>
        </row>
        <row r="124">
          <cell r="S124">
            <v>1950</v>
          </cell>
          <cell r="T124">
            <v>1720</v>
          </cell>
          <cell r="U124">
            <v>819</v>
          </cell>
          <cell r="V124">
            <v>150</v>
          </cell>
          <cell r="W124">
            <v>71</v>
          </cell>
        </row>
        <row r="124">
          <cell r="Z124">
            <v>14.83</v>
          </cell>
          <cell r="AA124">
            <v>564</v>
          </cell>
          <cell r="AB124">
            <v>19.77</v>
          </cell>
          <cell r="AC124">
            <v>890</v>
          </cell>
        </row>
        <row r="124">
          <cell r="AI124">
            <v>0</v>
          </cell>
        </row>
        <row r="124">
          <cell r="AK124">
            <v>2344</v>
          </cell>
          <cell r="AL124">
            <v>0</v>
          </cell>
        </row>
        <row r="124"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</row>
        <row r="124">
          <cell r="AU124">
            <v>0</v>
          </cell>
          <cell r="AV124">
            <v>2328.93</v>
          </cell>
          <cell r="AW124">
            <v>5000</v>
          </cell>
          <cell r="AX124">
            <v>-2671.07</v>
          </cell>
          <cell r="AY124">
            <v>0</v>
          </cell>
          <cell r="AZ124">
            <v>0</v>
          </cell>
          <cell r="BA124">
            <v>-29.9</v>
          </cell>
          <cell r="BB124">
            <v>14.83</v>
          </cell>
        </row>
        <row r="124">
          <cell r="BD124">
            <v>-15</v>
          </cell>
          <cell r="BE124">
            <v>2329</v>
          </cell>
          <cell r="BF124">
            <v>2329</v>
          </cell>
          <cell r="BG124">
            <v>0</v>
          </cell>
        </row>
        <row r="124">
          <cell r="BI124" t="str">
            <v>621 4391 8800 3274 2986</v>
          </cell>
        </row>
        <row r="124"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</row>
        <row r="124">
          <cell r="BU124">
            <v>0</v>
          </cell>
        </row>
        <row r="125">
          <cell r="D125" t="str">
            <v>谢林峰</v>
          </cell>
          <cell r="E125" t="str">
            <v>男</v>
          </cell>
          <cell r="F125" t="str">
            <v>450923200108204595</v>
          </cell>
          <cell r="G125" t="str">
            <v>直工</v>
          </cell>
          <cell r="H125" t="str">
            <v>五金二楼</v>
          </cell>
        </row>
        <row r="125">
          <cell r="M125">
            <v>21</v>
          </cell>
          <cell r="N125">
            <v>9</v>
          </cell>
          <cell r="O125">
            <v>27</v>
          </cell>
          <cell r="P125">
            <v>45</v>
          </cell>
        </row>
        <row r="125">
          <cell r="S125">
            <v>1950</v>
          </cell>
          <cell r="T125">
            <v>1720</v>
          </cell>
          <cell r="U125">
            <v>737</v>
          </cell>
          <cell r="V125">
            <v>150</v>
          </cell>
          <cell r="W125">
            <v>64</v>
          </cell>
        </row>
        <row r="125">
          <cell r="Z125">
            <v>14.83</v>
          </cell>
          <cell r="AA125">
            <v>400</v>
          </cell>
          <cell r="AB125">
            <v>19.77</v>
          </cell>
          <cell r="AC125">
            <v>890</v>
          </cell>
        </row>
        <row r="125">
          <cell r="AI125">
            <v>0</v>
          </cell>
        </row>
        <row r="125">
          <cell r="AK125">
            <v>2091</v>
          </cell>
          <cell r="AL125">
            <v>0</v>
          </cell>
        </row>
        <row r="125"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</row>
        <row r="125">
          <cell r="AU125">
            <v>0</v>
          </cell>
          <cell r="AV125">
            <v>2091</v>
          </cell>
          <cell r="AW125">
            <v>5000</v>
          </cell>
          <cell r="AX125">
            <v>-2909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</row>
        <row r="125">
          <cell r="BD125">
            <v>0</v>
          </cell>
          <cell r="BE125">
            <v>2091</v>
          </cell>
          <cell r="BF125">
            <v>2091</v>
          </cell>
          <cell r="BG125">
            <v>0</v>
          </cell>
        </row>
        <row r="125">
          <cell r="BI125" t="str">
            <v>621 4391 8800 3274 2291</v>
          </cell>
        </row>
        <row r="125"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</row>
        <row r="125">
          <cell r="BU125">
            <v>0</v>
          </cell>
        </row>
        <row r="126">
          <cell r="D126" t="str">
            <v>龙小芳</v>
          </cell>
        </row>
        <row r="126">
          <cell r="G126" t="str">
            <v>直工</v>
          </cell>
          <cell r="H126" t="str">
            <v>五金二楼</v>
          </cell>
        </row>
        <row r="126">
          <cell r="M126">
            <v>21</v>
          </cell>
          <cell r="N126">
            <v>21</v>
          </cell>
          <cell r="O126">
            <v>62</v>
          </cell>
          <cell r="P126">
            <v>90</v>
          </cell>
        </row>
        <row r="126">
          <cell r="S126">
            <v>1950</v>
          </cell>
          <cell r="T126">
            <v>1720</v>
          </cell>
          <cell r="U126">
            <v>1720</v>
          </cell>
          <cell r="V126">
            <v>150</v>
          </cell>
          <cell r="W126">
            <v>150</v>
          </cell>
        </row>
        <row r="126">
          <cell r="Z126">
            <v>14.83</v>
          </cell>
          <cell r="AA126">
            <v>919</v>
          </cell>
          <cell r="AB126">
            <v>19.77</v>
          </cell>
          <cell r="AC126">
            <v>1779</v>
          </cell>
        </row>
        <row r="126">
          <cell r="AG126">
            <v>80</v>
          </cell>
        </row>
        <row r="126">
          <cell r="AK126">
            <v>4648</v>
          </cell>
        </row>
        <row r="126">
          <cell r="AN126">
            <v>2321</v>
          </cell>
          <cell r="AO126">
            <v>10000</v>
          </cell>
        </row>
        <row r="126">
          <cell r="AU126">
            <v>0</v>
          </cell>
          <cell r="AV126">
            <v>6810.68</v>
          </cell>
          <cell r="AW126">
            <v>15000</v>
          </cell>
          <cell r="AX126">
            <v>-8189.32</v>
          </cell>
        </row>
        <row r="126">
          <cell r="AZ126">
            <v>0</v>
          </cell>
        </row>
        <row r="126">
          <cell r="BB126">
            <v>-163.15</v>
          </cell>
          <cell r="BC126">
            <v>4.83</v>
          </cell>
          <cell r="BD126">
            <v>-158</v>
          </cell>
          <cell r="BE126">
            <v>4490</v>
          </cell>
          <cell r="BF126">
            <v>4490</v>
          </cell>
          <cell r="BG126">
            <v>0</v>
          </cell>
        </row>
        <row r="126"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</row>
        <row r="126">
          <cell r="BU126">
            <v>0</v>
          </cell>
        </row>
        <row r="127">
          <cell r="D127" t="str">
            <v>部门合计</v>
          </cell>
        </row>
        <row r="127">
          <cell r="O127">
            <v>2556.5</v>
          </cell>
          <cell r="P127">
            <v>3731</v>
          </cell>
          <cell r="Q127">
            <v>0</v>
          </cell>
          <cell r="R127">
            <v>0</v>
          </cell>
        </row>
        <row r="127">
          <cell r="U127">
            <v>72221</v>
          </cell>
        </row>
        <row r="127">
          <cell r="W127">
            <v>7229</v>
          </cell>
        </row>
        <row r="127">
          <cell r="Y127">
            <v>0</v>
          </cell>
        </row>
        <row r="127">
          <cell r="AA127">
            <v>37911</v>
          </cell>
        </row>
        <row r="127">
          <cell r="AC127">
            <v>73765</v>
          </cell>
          <cell r="AD127">
            <v>0</v>
          </cell>
          <cell r="AE127">
            <v>0</v>
          </cell>
          <cell r="AF127">
            <v>0</v>
          </cell>
          <cell r="AG127">
            <v>1800</v>
          </cell>
          <cell r="AH127">
            <v>50</v>
          </cell>
          <cell r="AI127">
            <v>3315</v>
          </cell>
          <cell r="AJ127">
            <v>0</v>
          </cell>
          <cell r="AK127">
            <v>196291</v>
          </cell>
          <cell r="AL127">
            <v>-602</v>
          </cell>
          <cell r="AM127">
            <v>0</v>
          </cell>
          <cell r="AN127">
            <v>485765.215909091</v>
          </cell>
          <cell r="AO127">
            <v>910000</v>
          </cell>
          <cell r="AP127">
            <v>1754.16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2356.16</v>
          </cell>
          <cell r="AV127">
            <v>681340.755909091</v>
          </cell>
          <cell r="AW127">
            <v>1152356.16</v>
          </cell>
          <cell r="AX127">
            <v>-471015.404090909</v>
          </cell>
          <cell r="AY127">
            <v>0</v>
          </cell>
          <cell r="AZ127">
            <v>0</v>
          </cell>
          <cell r="BA127">
            <v>-845.78</v>
          </cell>
          <cell r="BB127">
            <v>125.49</v>
          </cell>
          <cell r="BC127">
            <v>4.83</v>
          </cell>
          <cell r="BD127">
            <v>-1317</v>
          </cell>
          <cell r="BE127">
            <v>194974</v>
          </cell>
          <cell r="BF127">
            <v>191126</v>
          </cell>
          <cell r="BG127">
            <v>3848</v>
          </cell>
        </row>
        <row r="127">
          <cell r="BI127" t="e">
            <v>#N/A</v>
          </cell>
        </row>
        <row r="127">
          <cell r="BU127">
            <v>0</v>
          </cell>
        </row>
        <row r="128">
          <cell r="D128" t="str">
            <v>陈云云</v>
          </cell>
          <cell r="E128" t="str">
            <v>女</v>
          </cell>
          <cell r="F128" t="str">
            <v>431124198506293626</v>
          </cell>
          <cell r="G128" t="str">
            <v>直工</v>
          </cell>
          <cell r="H128" t="str">
            <v>五金三楼</v>
          </cell>
          <cell r="I128" t="str">
            <v>作业员</v>
          </cell>
          <cell r="J128">
            <v>42156</v>
          </cell>
        </row>
        <row r="128">
          <cell r="M128">
            <v>21</v>
          </cell>
          <cell r="N128">
            <v>20.5</v>
          </cell>
          <cell r="O128">
            <v>71.5</v>
          </cell>
          <cell r="P128">
            <v>89.5</v>
          </cell>
        </row>
        <row r="128">
          <cell r="S128">
            <v>2362</v>
          </cell>
          <cell r="T128">
            <v>1720</v>
          </cell>
          <cell r="U128">
            <v>1679</v>
          </cell>
          <cell r="V128">
            <v>562</v>
          </cell>
          <cell r="W128">
            <v>549</v>
          </cell>
        </row>
        <row r="128">
          <cell r="Z128">
            <v>14.83</v>
          </cell>
          <cell r="AA128">
            <v>1060</v>
          </cell>
          <cell r="AB128">
            <v>19.77</v>
          </cell>
          <cell r="AC128">
            <v>1769</v>
          </cell>
        </row>
        <row r="128">
          <cell r="AG128">
            <v>40</v>
          </cell>
          <cell r="AH128">
            <v>195</v>
          </cell>
          <cell r="AI128">
            <v>0</v>
          </cell>
        </row>
        <row r="128">
          <cell r="AK128">
            <v>5292</v>
          </cell>
          <cell r="AL128">
            <v>0</v>
          </cell>
        </row>
        <row r="128">
          <cell r="AN128">
            <v>42361.17</v>
          </cell>
          <cell r="AO128">
            <v>45000</v>
          </cell>
          <cell r="AP128">
            <v>0</v>
          </cell>
          <cell r="AQ128">
            <v>0</v>
          </cell>
          <cell r="AR128">
            <v>0</v>
          </cell>
        </row>
        <row r="128">
          <cell r="AU128">
            <v>0</v>
          </cell>
          <cell r="AV128">
            <v>47629.77</v>
          </cell>
          <cell r="AW128">
            <v>50000</v>
          </cell>
          <cell r="AX128">
            <v>-2370.23</v>
          </cell>
          <cell r="AY128">
            <v>0</v>
          </cell>
          <cell r="AZ128">
            <v>0</v>
          </cell>
          <cell r="BA128">
            <v>-23.4</v>
          </cell>
          <cell r="BB128">
            <v>0</v>
          </cell>
        </row>
        <row r="128">
          <cell r="BD128">
            <v>-23</v>
          </cell>
          <cell r="BE128">
            <v>5269</v>
          </cell>
          <cell r="BF128">
            <v>5269</v>
          </cell>
          <cell r="BG128">
            <v>0</v>
          </cell>
        </row>
        <row r="128">
          <cell r="BI128" t="str">
            <v>6214391880018592181</v>
          </cell>
        </row>
        <row r="128">
          <cell r="BK128">
            <v>32.22</v>
          </cell>
          <cell r="BL128">
            <v>14.94</v>
          </cell>
          <cell r="BM128">
            <v>26.88</v>
          </cell>
          <cell r="BN128">
            <v>6.99</v>
          </cell>
          <cell r="BO128">
            <v>-81.03</v>
          </cell>
          <cell r="BP128">
            <v>0</v>
          </cell>
        </row>
        <row r="128">
          <cell r="BU128">
            <v>0</v>
          </cell>
        </row>
        <row r="129">
          <cell r="D129" t="str">
            <v>毛小燕</v>
          </cell>
          <cell r="E129" t="str">
            <v>女</v>
          </cell>
          <cell r="F129" t="str">
            <v>610502198405152281</v>
          </cell>
          <cell r="G129" t="str">
            <v>直工</v>
          </cell>
          <cell r="H129" t="str">
            <v>五金三楼</v>
          </cell>
          <cell r="I129" t="str">
            <v>全栓</v>
          </cell>
          <cell r="J129">
            <v>42996</v>
          </cell>
        </row>
        <row r="129">
          <cell r="M129">
            <v>21</v>
          </cell>
          <cell r="N129">
            <v>21</v>
          </cell>
          <cell r="O129">
            <v>59</v>
          </cell>
          <cell r="P129">
            <v>84.5</v>
          </cell>
        </row>
        <row r="129">
          <cell r="S129">
            <v>2400</v>
          </cell>
          <cell r="T129">
            <v>1720</v>
          </cell>
          <cell r="U129">
            <v>1720</v>
          </cell>
          <cell r="V129">
            <v>600</v>
          </cell>
          <cell r="W129">
            <v>600</v>
          </cell>
        </row>
        <row r="129">
          <cell r="Z129">
            <v>14.83</v>
          </cell>
          <cell r="AA129">
            <v>875</v>
          </cell>
          <cell r="AB129">
            <v>19.77</v>
          </cell>
          <cell r="AC129">
            <v>1671</v>
          </cell>
        </row>
        <row r="129">
          <cell r="AG129">
            <v>80</v>
          </cell>
          <cell r="AH129">
            <v>50</v>
          </cell>
          <cell r="AI129">
            <v>0</v>
          </cell>
        </row>
        <row r="129">
          <cell r="AK129">
            <v>4996</v>
          </cell>
          <cell r="AL129">
            <v>0</v>
          </cell>
        </row>
        <row r="129">
          <cell r="AN129">
            <v>38546</v>
          </cell>
          <cell r="AO129">
            <v>45000</v>
          </cell>
          <cell r="AP129">
            <v>0</v>
          </cell>
          <cell r="AQ129">
            <v>0</v>
          </cell>
          <cell r="AR129">
            <v>0</v>
          </cell>
        </row>
        <row r="129">
          <cell r="AU129">
            <v>0</v>
          </cell>
          <cell r="AV129">
            <v>43542</v>
          </cell>
          <cell r="AW129">
            <v>50000</v>
          </cell>
          <cell r="AX129">
            <v>-6458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</row>
        <row r="129">
          <cell r="BD129">
            <v>0</v>
          </cell>
          <cell r="BE129">
            <v>4996</v>
          </cell>
          <cell r="BF129">
            <v>4996</v>
          </cell>
          <cell r="BG129">
            <v>0</v>
          </cell>
        </row>
        <row r="129">
          <cell r="BI129" t="str">
            <v>6214391880020218783</v>
          </cell>
        </row>
        <row r="129">
          <cell r="BK129">
            <v>19.35</v>
          </cell>
          <cell r="BL129">
            <v>0</v>
          </cell>
          <cell r="BM129">
            <v>0</v>
          </cell>
          <cell r="BN129">
            <v>0.36</v>
          </cell>
          <cell r="BO129">
            <v>-19.71</v>
          </cell>
          <cell r="BP129">
            <v>0</v>
          </cell>
        </row>
        <row r="129">
          <cell r="BU129">
            <v>0</v>
          </cell>
        </row>
        <row r="130">
          <cell r="D130" t="str">
            <v>罗芬</v>
          </cell>
          <cell r="E130" t="str">
            <v>女</v>
          </cell>
          <cell r="F130" t="str">
            <v>510225197111080526</v>
          </cell>
          <cell r="G130" t="str">
            <v>直工</v>
          </cell>
          <cell r="H130" t="str">
            <v>五金三楼</v>
          </cell>
          <cell r="I130" t="str">
            <v>作业员</v>
          </cell>
          <cell r="J130">
            <v>43047</v>
          </cell>
        </row>
        <row r="130">
          <cell r="M130">
            <v>21</v>
          </cell>
          <cell r="N130">
            <v>19.5</v>
          </cell>
          <cell r="O130">
            <v>76.5</v>
          </cell>
          <cell r="P130">
            <v>100.5</v>
          </cell>
        </row>
        <row r="130">
          <cell r="S130">
            <v>2050</v>
          </cell>
          <cell r="T130">
            <v>1720</v>
          </cell>
          <cell r="U130">
            <v>1597</v>
          </cell>
          <cell r="V130">
            <v>250</v>
          </cell>
          <cell r="W130">
            <v>232</v>
          </cell>
        </row>
        <row r="130">
          <cell r="Z130">
            <v>14.83</v>
          </cell>
          <cell r="AA130">
            <v>1134</v>
          </cell>
          <cell r="AB130">
            <v>19.77</v>
          </cell>
          <cell r="AC130">
            <v>1987</v>
          </cell>
        </row>
        <row r="130">
          <cell r="AG130">
            <v>80</v>
          </cell>
          <cell r="AH130">
            <v>46</v>
          </cell>
          <cell r="AI130">
            <v>0</v>
          </cell>
        </row>
        <row r="130">
          <cell r="AK130">
            <v>5076</v>
          </cell>
          <cell r="AL130">
            <v>0</v>
          </cell>
        </row>
        <row r="130">
          <cell r="AN130">
            <v>32644.8</v>
          </cell>
          <cell r="AO130">
            <v>45000</v>
          </cell>
          <cell r="AP130">
            <v>0</v>
          </cell>
          <cell r="AQ130">
            <v>0</v>
          </cell>
          <cell r="AR130">
            <v>0</v>
          </cell>
        </row>
        <row r="130">
          <cell r="AU130">
            <v>0</v>
          </cell>
          <cell r="AV130">
            <v>37920.8</v>
          </cell>
          <cell r="AW130">
            <v>50000</v>
          </cell>
          <cell r="AX130">
            <v>-12079.2</v>
          </cell>
          <cell r="AY130">
            <v>0</v>
          </cell>
          <cell r="AZ130">
            <v>0</v>
          </cell>
          <cell r="BA130">
            <v>0</v>
          </cell>
          <cell r="BB130">
            <v>200</v>
          </cell>
        </row>
        <row r="130">
          <cell r="BD130">
            <v>200</v>
          </cell>
          <cell r="BE130">
            <v>5276</v>
          </cell>
          <cell r="BF130">
            <v>5276</v>
          </cell>
          <cell r="BG130">
            <v>0</v>
          </cell>
        </row>
        <row r="130">
          <cell r="BI130" t="str">
            <v>6214391880021063881</v>
          </cell>
        </row>
        <row r="130">
          <cell r="BK130">
            <v>24.54</v>
          </cell>
          <cell r="BL130">
            <v>0</v>
          </cell>
          <cell r="BM130">
            <v>0</v>
          </cell>
          <cell r="BN130">
            <v>0</v>
          </cell>
          <cell r="BO130">
            <v>-24.54</v>
          </cell>
          <cell r="BP130">
            <v>0</v>
          </cell>
        </row>
        <row r="130">
          <cell r="BU130">
            <v>0</v>
          </cell>
        </row>
        <row r="131">
          <cell r="D131" t="str">
            <v>秦一梅</v>
          </cell>
          <cell r="E131" t="str">
            <v>女</v>
          </cell>
          <cell r="F131" t="str">
            <v>452723197805011306</v>
          </cell>
          <cell r="G131" t="str">
            <v>直工</v>
          </cell>
          <cell r="H131" t="str">
            <v>五金三楼</v>
          </cell>
          <cell r="I131" t="str">
            <v>作业员</v>
          </cell>
          <cell r="J131">
            <v>43165</v>
          </cell>
        </row>
        <row r="131">
          <cell r="M131">
            <v>21</v>
          </cell>
          <cell r="N131">
            <v>21</v>
          </cell>
          <cell r="O131">
            <v>73.5</v>
          </cell>
          <cell r="P131">
            <v>78</v>
          </cell>
        </row>
        <row r="131">
          <cell r="S131">
            <v>2050</v>
          </cell>
          <cell r="T131">
            <v>1720</v>
          </cell>
          <cell r="U131">
            <v>1720</v>
          </cell>
          <cell r="V131">
            <v>250</v>
          </cell>
          <cell r="W131">
            <v>250</v>
          </cell>
        </row>
        <row r="131">
          <cell r="Z131">
            <v>14.83</v>
          </cell>
          <cell r="AA131">
            <v>1090</v>
          </cell>
          <cell r="AB131">
            <v>19.77</v>
          </cell>
          <cell r="AC131">
            <v>1542</v>
          </cell>
        </row>
        <row r="131">
          <cell r="AG131">
            <v>80</v>
          </cell>
          <cell r="AH131">
            <v>50</v>
          </cell>
          <cell r="AI131">
            <v>0</v>
          </cell>
        </row>
        <row r="131">
          <cell r="AK131">
            <v>4732</v>
          </cell>
          <cell r="AL131">
            <v>0</v>
          </cell>
        </row>
        <row r="131">
          <cell r="AN131">
            <v>38010.2</v>
          </cell>
          <cell r="AO131">
            <v>45000</v>
          </cell>
          <cell r="AP131">
            <v>0</v>
          </cell>
          <cell r="AQ131">
            <v>0</v>
          </cell>
          <cell r="AR131">
            <v>0</v>
          </cell>
        </row>
        <row r="131">
          <cell r="AU131">
            <v>0</v>
          </cell>
          <cell r="AV131">
            <v>42730.87</v>
          </cell>
          <cell r="AW131">
            <v>50000</v>
          </cell>
          <cell r="AX131">
            <v>-7269.13</v>
          </cell>
          <cell r="AY131">
            <v>0</v>
          </cell>
          <cell r="AZ131">
            <v>0</v>
          </cell>
          <cell r="BA131">
            <v>-11.33</v>
          </cell>
          <cell r="BB131">
            <v>0</v>
          </cell>
        </row>
        <row r="131">
          <cell r="BD131">
            <v>-11</v>
          </cell>
          <cell r="BE131">
            <v>4721</v>
          </cell>
          <cell r="BF131">
            <v>4721</v>
          </cell>
          <cell r="BG131">
            <v>0</v>
          </cell>
        </row>
        <row r="131">
          <cell r="BI131" t="str">
            <v>6214391880023261046</v>
          </cell>
        </row>
        <row r="131">
          <cell r="BK131">
            <v>20.22</v>
          </cell>
          <cell r="BL131">
            <v>0</v>
          </cell>
          <cell r="BM131">
            <v>0</v>
          </cell>
          <cell r="BN131">
            <v>0</v>
          </cell>
          <cell r="BO131">
            <v>-20.22</v>
          </cell>
          <cell r="BP131">
            <v>0</v>
          </cell>
        </row>
        <row r="131">
          <cell r="BU131">
            <v>0</v>
          </cell>
        </row>
        <row r="132">
          <cell r="D132" t="str">
            <v>陈锦梅</v>
          </cell>
          <cell r="E132" t="str">
            <v>女</v>
          </cell>
          <cell r="F132" t="str">
            <v>440921199008268321</v>
          </cell>
          <cell r="G132" t="str">
            <v>直工</v>
          </cell>
          <cell r="H132" t="str">
            <v>五金三楼</v>
          </cell>
          <cell r="I132" t="str">
            <v>作业员</v>
          </cell>
          <cell r="J132">
            <v>43174</v>
          </cell>
        </row>
        <row r="132">
          <cell r="M132">
            <v>21</v>
          </cell>
          <cell r="N132">
            <v>17.5</v>
          </cell>
          <cell r="O132">
            <v>67.5</v>
          </cell>
          <cell r="P132">
            <v>89</v>
          </cell>
        </row>
        <row r="132">
          <cell r="S132">
            <v>2360</v>
          </cell>
          <cell r="T132">
            <v>1720</v>
          </cell>
          <cell r="U132">
            <v>1433</v>
          </cell>
          <cell r="V132">
            <v>560</v>
          </cell>
          <cell r="W132">
            <v>467</v>
          </cell>
        </row>
        <row r="132">
          <cell r="Z132">
            <v>14.83</v>
          </cell>
          <cell r="AA132">
            <v>1001</v>
          </cell>
          <cell r="AB132">
            <v>19.77</v>
          </cell>
          <cell r="AC132">
            <v>1760</v>
          </cell>
        </row>
        <row r="132">
          <cell r="AH132">
            <v>42</v>
          </cell>
          <cell r="AI132">
            <v>0</v>
          </cell>
        </row>
        <row r="132">
          <cell r="AK132">
            <v>4703</v>
          </cell>
          <cell r="AL132">
            <v>0</v>
          </cell>
        </row>
        <row r="132">
          <cell r="AN132">
            <v>36584</v>
          </cell>
          <cell r="AO132">
            <v>45000</v>
          </cell>
          <cell r="AP132">
            <v>0</v>
          </cell>
          <cell r="AQ132">
            <v>0</v>
          </cell>
          <cell r="AR132">
            <v>0</v>
          </cell>
        </row>
        <row r="132">
          <cell r="AU132">
            <v>0</v>
          </cell>
          <cell r="AV132">
            <v>41487</v>
          </cell>
          <cell r="AW132">
            <v>50000</v>
          </cell>
          <cell r="AX132">
            <v>-8513</v>
          </cell>
          <cell r="AY132">
            <v>0</v>
          </cell>
          <cell r="AZ132">
            <v>0</v>
          </cell>
          <cell r="BA132">
            <v>0</v>
          </cell>
          <cell r="BB132">
            <v>200</v>
          </cell>
        </row>
        <row r="132">
          <cell r="BD132">
            <v>200</v>
          </cell>
          <cell r="BE132">
            <v>4903</v>
          </cell>
          <cell r="BF132">
            <v>4903</v>
          </cell>
          <cell r="BG132">
            <v>0</v>
          </cell>
        </row>
        <row r="132">
          <cell r="BI132" t="str">
            <v>6214391880018592264</v>
          </cell>
        </row>
        <row r="132">
          <cell r="BK132">
            <v>35.49</v>
          </cell>
          <cell r="BL132">
            <v>0</v>
          </cell>
          <cell r="BM132">
            <v>0</v>
          </cell>
          <cell r="BN132">
            <v>0</v>
          </cell>
          <cell r="BO132">
            <v>-35.49</v>
          </cell>
          <cell r="BP132">
            <v>0</v>
          </cell>
        </row>
        <row r="132">
          <cell r="BU132">
            <v>0</v>
          </cell>
        </row>
        <row r="133">
          <cell r="D133" t="str">
            <v>卓俊俊</v>
          </cell>
          <cell r="E133" t="str">
            <v>男</v>
          </cell>
          <cell r="F133" t="str">
            <v>412827198710103556</v>
          </cell>
          <cell r="G133" t="str">
            <v>直工</v>
          </cell>
          <cell r="H133" t="str">
            <v>五金三楼</v>
          </cell>
          <cell r="I133" t="str">
            <v>物料员</v>
          </cell>
          <cell r="J133">
            <v>43181</v>
          </cell>
        </row>
        <row r="133">
          <cell r="M133">
            <v>21</v>
          </cell>
          <cell r="N133">
            <v>12.2</v>
          </cell>
          <cell r="O133">
            <v>23.5</v>
          </cell>
          <cell r="P133">
            <v>38.5</v>
          </cell>
        </row>
        <row r="133">
          <cell r="S133">
            <v>2924</v>
          </cell>
          <cell r="T133">
            <v>1720</v>
          </cell>
          <cell r="U133">
            <v>999</v>
          </cell>
          <cell r="V133">
            <v>950</v>
          </cell>
          <cell r="W133">
            <v>552</v>
          </cell>
          <cell r="X133">
            <v>300</v>
          </cell>
          <cell r="Y133">
            <v>174</v>
          </cell>
          <cell r="Z133">
            <v>14.83</v>
          </cell>
          <cell r="AA133">
            <v>349</v>
          </cell>
          <cell r="AB133">
            <v>19.77</v>
          </cell>
          <cell r="AC133">
            <v>761</v>
          </cell>
        </row>
        <row r="133">
          <cell r="AH133">
            <v>29</v>
          </cell>
          <cell r="AI133">
            <v>0</v>
          </cell>
        </row>
        <row r="133">
          <cell r="AK133">
            <v>2864</v>
          </cell>
          <cell r="AL133">
            <v>0</v>
          </cell>
        </row>
        <row r="133">
          <cell r="AN133">
            <v>41768.65</v>
          </cell>
          <cell r="AO133">
            <v>45000</v>
          </cell>
          <cell r="AP133">
            <v>0</v>
          </cell>
          <cell r="AQ133">
            <v>0</v>
          </cell>
          <cell r="AR133">
            <v>0</v>
          </cell>
        </row>
        <row r="133">
          <cell r="AU133">
            <v>0</v>
          </cell>
          <cell r="AV133">
            <v>44612.65</v>
          </cell>
          <cell r="AW133">
            <v>50000</v>
          </cell>
          <cell r="AX133">
            <v>-5387.35</v>
          </cell>
          <cell r="AY133">
            <v>0</v>
          </cell>
          <cell r="AZ133">
            <v>0</v>
          </cell>
          <cell r="BA133">
            <v>0</v>
          </cell>
          <cell r="BB133">
            <v>-20</v>
          </cell>
        </row>
        <row r="133">
          <cell r="BD133">
            <v>-20</v>
          </cell>
          <cell r="BE133">
            <v>2844</v>
          </cell>
          <cell r="BF133">
            <v>2844</v>
          </cell>
          <cell r="BG133">
            <v>0</v>
          </cell>
        </row>
        <row r="133">
          <cell r="BI133" t="str">
            <v>6214391880023261152</v>
          </cell>
        </row>
        <row r="133">
          <cell r="BK133">
            <v>44.28</v>
          </cell>
          <cell r="BL133">
            <v>0</v>
          </cell>
          <cell r="BM133">
            <v>0</v>
          </cell>
          <cell r="BN133">
            <v>0</v>
          </cell>
          <cell r="BO133">
            <v>-44.28</v>
          </cell>
          <cell r="BP133">
            <v>0</v>
          </cell>
        </row>
        <row r="133">
          <cell r="BU133">
            <v>0</v>
          </cell>
        </row>
        <row r="134">
          <cell r="D134" t="str">
            <v>张娅</v>
          </cell>
          <cell r="E134" t="str">
            <v>女</v>
          </cell>
          <cell r="F134" t="str">
            <v>520221199912010806</v>
          </cell>
          <cell r="G134" t="str">
            <v>直工</v>
          </cell>
          <cell r="H134" t="str">
            <v>五金三楼</v>
          </cell>
          <cell r="I134" t="str">
            <v>作业员</v>
          </cell>
          <cell r="J134">
            <v>43182</v>
          </cell>
        </row>
        <row r="134">
          <cell r="M134">
            <v>21</v>
          </cell>
          <cell r="N134">
            <v>20.5</v>
          </cell>
          <cell r="O134">
            <v>60</v>
          </cell>
          <cell r="P134">
            <v>73.5</v>
          </cell>
        </row>
        <row r="134">
          <cell r="S134">
            <v>2050</v>
          </cell>
          <cell r="T134">
            <v>1720</v>
          </cell>
          <cell r="U134">
            <v>1679</v>
          </cell>
          <cell r="V134">
            <v>250</v>
          </cell>
          <cell r="W134">
            <v>244</v>
          </cell>
        </row>
        <row r="134">
          <cell r="Z134">
            <v>14.83</v>
          </cell>
          <cell r="AA134">
            <v>890</v>
          </cell>
          <cell r="AB134">
            <v>19.77</v>
          </cell>
          <cell r="AC134">
            <v>1453</v>
          </cell>
        </row>
        <row r="134">
          <cell r="AG134">
            <v>40</v>
          </cell>
          <cell r="AH134">
            <v>49</v>
          </cell>
          <cell r="AI134">
            <v>0</v>
          </cell>
        </row>
        <row r="134">
          <cell r="AK134">
            <v>4355</v>
          </cell>
          <cell r="AL134">
            <v>0</v>
          </cell>
        </row>
        <row r="134">
          <cell r="AN134">
            <v>33059</v>
          </cell>
          <cell r="AO134">
            <v>45000</v>
          </cell>
          <cell r="AP134">
            <v>0</v>
          </cell>
          <cell r="AQ134">
            <v>0</v>
          </cell>
          <cell r="AR134">
            <v>0</v>
          </cell>
        </row>
        <row r="134">
          <cell r="AU134">
            <v>0</v>
          </cell>
          <cell r="AV134">
            <v>37394</v>
          </cell>
          <cell r="AW134">
            <v>50000</v>
          </cell>
          <cell r="AX134">
            <v>-12606</v>
          </cell>
          <cell r="AY134">
            <v>0</v>
          </cell>
          <cell r="AZ134">
            <v>0</v>
          </cell>
          <cell r="BA134">
            <v>0</v>
          </cell>
          <cell r="BB134">
            <v>-20</v>
          </cell>
        </row>
        <row r="134">
          <cell r="BD134">
            <v>-20</v>
          </cell>
          <cell r="BE134">
            <v>4335</v>
          </cell>
          <cell r="BF134">
            <v>4335</v>
          </cell>
          <cell r="BG134">
            <v>0</v>
          </cell>
        </row>
        <row r="134">
          <cell r="BI134" t="str">
            <v>6214391880022436086</v>
          </cell>
        </row>
        <row r="134">
          <cell r="BK134">
            <v>24.48</v>
          </cell>
          <cell r="BL134">
            <v>0</v>
          </cell>
          <cell r="BM134">
            <v>0</v>
          </cell>
          <cell r="BN134">
            <v>0</v>
          </cell>
          <cell r="BO134">
            <v>-24.48</v>
          </cell>
          <cell r="BP134">
            <v>0</v>
          </cell>
        </row>
        <row r="134">
          <cell r="BU134">
            <v>0</v>
          </cell>
        </row>
        <row r="135">
          <cell r="D135" t="str">
            <v>田婷莉</v>
          </cell>
          <cell r="E135" t="str">
            <v>女</v>
          </cell>
          <cell r="F135" t="str">
            <v>612501198409206027</v>
          </cell>
          <cell r="G135" t="str">
            <v>直工</v>
          </cell>
          <cell r="H135" t="str">
            <v>五金三楼</v>
          </cell>
          <cell r="I135" t="str">
            <v>作业员</v>
          </cell>
          <cell r="J135">
            <v>43249</v>
          </cell>
        </row>
        <row r="135">
          <cell r="M135">
            <v>21</v>
          </cell>
          <cell r="N135">
            <v>21</v>
          </cell>
          <cell r="O135">
            <v>77.5</v>
          </cell>
          <cell r="P135">
            <v>103.5</v>
          </cell>
        </row>
        <row r="135">
          <cell r="S135">
            <v>2050</v>
          </cell>
          <cell r="T135">
            <v>1720</v>
          </cell>
          <cell r="U135">
            <v>1720</v>
          </cell>
          <cell r="V135">
            <v>250</v>
          </cell>
          <cell r="W135">
            <v>250</v>
          </cell>
        </row>
        <row r="135">
          <cell r="Z135">
            <v>14.83</v>
          </cell>
          <cell r="AA135">
            <v>1149</v>
          </cell>
          <cell r="AB135">
            <v>19.77</v>
          </cell>
          <cell r="AC135">
            <v>2046</v>
          </cell>
        </row>
        <row r="135">
          <cell r="AG135">
            <v>80</v>
          </cell>
          <cell r="AH135">
            <v>50</v>
          </cell>
          <cell r="AI135">
            <v>0</v>
          </cell>
        </row>
        <row r="135">
          <cell r="AK135">
            <v>5295</v>
          </cell>
          <cell r="AL135">
            <v>0</v>
          </cell>
        </row>
        <row r="135">
          <cell r="AN135">
            <v>37668</v>
          </cell>
          <cell r="AO135">
            <v>45000</v>
          </cell>
          <cell r="AP135">
            <v>0</v>
          </cell>
          <cell r="AQ135">
            <v>0</v>
          </cell>
          <cell r="AR135">
            <v>0</v>
          </cell>
        </row>
        <row r="135">
          <cell r="AU135">
            <v>0</v>
          </cell>
          <cell r="AV135">
            <v>43163</v>
          </cell>
          <cell r="AW135">
            <v>50000</v>
          </cell>
          <cell r="AX135">
            <v>-6837</v>
          </cell>
          <cell r="AY135">
            <v>0</v>
          </cell>
          <cell r="AZ135">
            <v>0</v>
          </cell>
          <cell r="BA135">
            <v>0</v>
          </cell>
          <cell r="BB135">
            <v>200</v>
          </cell>
        </row>
        <row r="135">
          <cell r="BD135">
            <v>200</v>
          </cell>
          <cell r="BE135">
            <v>5495</v>
          </cell>
          <cell r="BF135">
            <v>5495</v>
          </cell>
          <cell r="BG135">
            <v>0</v>
          </cell>
        </row>
        <row r="135">
          <cell r="BI135" t="str">
            <v>6214391880024635339</v>
          </cell>
        </row>
        <row r="135">
          <cell r="BK135">
            <v>35.16</v>
          </cell>
          <cell r="BL135">
            <v>0</v>
          </cell>
          <cell r="BM135">
            <v>0</v>
          </cell>
          <cell r="BN135">
            <v>0</v>
          </cell>
          <cell r="BO135">
            <v>-35.16</v>
          </cell>
          <cell r="BP135">
            <v>0</v>
          </cell>
        </row>
        <row r="135">
          <cell r="BU135">
            <v>0</v>
          </cell>
        </row>
        <row r="136">
          <cell r="D136" t="str">
            <v>李雪</v>
          </cell>
          <cell r="E136" t="str">
            <v>女</v>
          </cell>
          <cell r="F136" t="str">
            <v>513002198706099340</v>
          </cell>
          <cell r="G136" t="str">
            <v>直工</v>
          </cell>
          <cell r="H136" t="str">
            <v>五金三楼</v>
          </cell>
          <cell r="I136" t="str">
            <v>作业员</v>
          </cell>
          <cell r="J136">
            <v>43279</v>
          </cell>
        </row>
        <row r="136">
          <cell r="M136">
            <v>21</v>
          </cell>
          <cell r="N136">
            <v>20</v>
          </cell>
          <cell r="O136">
            <v>70</v>
          </cell>
          <cell r="P136">
            <v>89</v>
          </cell>
        </row>
        <row r="136">
          <cell r="S136">
            <v>2350</v>
          </cell>
          <cell r="T136">
            <v>1720</v>
          </cell>
          <cell r="U136">
            <v>1638</v>
          </cell>
          <cell r="V136">
            <v>550</v>
          </cell>
          <cell r="W136">
            <v>524</v>
          </cell>
        </row>
        <row r="136">
          <cell r="Z136">
            <v>14.83</v>
          </cell>
          <cell r="AA136">
            <v>1038</v>
          </cell>
          <cell r="AB136">
            <v>19.77</v>
          </cell>
          <cell r="AC136">
            <v>1760</v>
          </cell>
        </row>
        <row r="136">
          <cell r="AH136">
            <v>48</v>
          </cell>
          <cell r="AI136">
            <v>0</v>
          </cell>
        </row>
        <row r="136">
          <cell r="AK136">
            <v>5008</v>
          </cell>
          <cell r="AL136">
            <v>0</v>
          </cell>
        </row>
        <row r="136">
          <cell r="AN136">
            <v>38126</v>
          </cell>
          <cell r="AO136">
            <v>45000</v>
          </cell>
          <cell r="AP136">
            <v>0</v>
          </cell>
          <cell r="AQ136">
            <v>0</v>
          </cell>
          <cell r="AR136">
            <v>0</v>
          </cell>
        </row>
        <row r="136">
          <cell r="AU136">
            <v>0</v>
          </cell>
          <cell r="AV136">
            <v>43334</v>
          </cell>
          <cell r="AW136">
            <v>50000</v>
          </cell>
          <cell r="AX136">
            <v>-6666</v>
          </cell>
          <cell r="AY136">
            <v>0</v>
          </cell>
          <cell r="AZ136">
            <v>0</v>
          </cell>
          <cell r="BA136">
            <v>0</v>
          </cell>
          <cell r="BB136">
            <v>200</v>
          </cell>
        </row>
        <row r="136">
          <cell r="BD136">
            <v>200</v>
          </cell>
          <cell r="BE136">
            <v>5208</v>
          </cell>
          <cell r="BF136">
            <v>5208</v>
          </cell>
          <cell r="BG136">
            <v>0</v>
          </cell>
        </row>
        <row r="136">
          <cell r="BI136" t="str">
            <v>6214391880024634852</v>
          </cell>
        </row>
        <row r="136">
          <cell r="BK136">
            <v>32.04</v>
          </cell>
          <cell r="BL136">
            <v>1.17</v>
          </cell>
          <cell r="BM136">
            <v>0</v>
          </cell>
          <cell r="BN136">
            <v>0</v>
          </cell>
          <cell r="BO136">
            <v>-33.21</v>
          </cell>
          <cell r="BP136">
            <v>0</v>
          </cell>
        </row>
        <row r="136">
          <cell r="BU136">
            <v>0</v>
          </cell>
        </row>
        <row r="137">
          <cell r="D137" t="str">
            <v>李桂花</v>
          </cell>
          <cell r="E137" t="str">
            <v>女</v>
          </cell>
          <cell r="F137" t="str">
            <v>430425198108136360</v>
          </cell>
          <cell r="G137" t="str">
            <v>直工</v>
          </cell>
          <cell r="H137" t="str">
            <v>五金三楼</v>
          </cell>
          <cell r="I137" t="str">
            <v>作业员</v>
          </cell>
          <cell r="J137">
            <v>43511</v>
          </cell>
        </row>
        <row r="137">
          <cell r="M137">
            <v>21</v>
          </cell>
          <cell r="N137">
            <v>21</v>
          </cell>
          <cell r="O137">
            <v>64</v>
          </cell>
          <cell r="P137">
            <v>82</v>
          </cell>
        </row>
        <row r="137">
          <cell r="S137">
            <v>1950</v>
          </cell>
          <cell r="T137">
            <v>1720</v>
          </cell>
          <cell r="U137">
            <v>1720</v>
          </cell>
          <cell r="V137">
            <v>150</v>
          </cell>
          <cell r="W137">
            <v>150</v>
          </cell>
        </row>
        <row r="137">
          <cell r="Z137">
            <v>14.83</v>
          </cell>
          <cell r="AA137">
            <v>949</v>
          </cell>
          <cell r="AB137">
            <v>19.77</v>
          </cell>
          <cell r="AC137">
            <v>1621</v>
          </cell>
        </row>
        <row r="137">
          <cell r="AG137">
            <v>80</v>
          </cell>
        </row>
        <row r="137">
          <cell r="AI137">
            <v>0</v>
          </cell>
        </row>
        <row r="137">
          <cell r="AK137">
            <v>4520</v>
          </cell>
          <cell r="AL137">
            <v>0</v>
          </cell>
        </row>
        <row r="137">
          <cell r="AN137">
            <v>36092</v>
          </cell>
          <cell r="AO137">
            <v>45000</v>
          </cell>
          <cell r="AP137">
            <v>0</v>
          </cell>
          <cell r="AQ137">
            <v>0</v>
          </cell>
          <cell r="AR137">
            <v>0</v>
          </cell>
        </row>
        <row r="137">
          <cell r="AU137">
            <v>0</v>
          </cell>
          <cell r="AV137">
            <v>40612</v>
          </cell>
          <cell r="AW137">
            <v>50000</v>
          </cell>
          <cell r="AX137">
            <v>-9388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</row>
        <row r="137">
          <cell r="BD137">
            <v>0</v>
          </cell>
          <cell r="BE137">
            <v>4520</v>
          </cell>
          <cell r="BF137">
            <v>4520</v>
          </cell>
          <cell r="BG137">
            <v>0</v>
          </cell>
        </row>
        <row r="137">
          <cell r="BI137" t="str">
            <v>6214391880028862244</v>
          </cell>
        </row>
        <row r="137">
          <cell r="BK137">
            <v>4.14</v>
          </cell>
          <cell r="BL137">
            <v>0</v>
          </cell>
          <cell r="BM137">
            <v>0</v>
          </cell>
          <cell r="BN137">
            <v>0</v>
          </cell>
          <cell r="BO137">
            <v>-4.14</v>
          </cell>
          <cell r="BP137">
            <v>0</v>
          </cell>
        </row>
        <row r="137">
          <cell r="BU137">
            <v>0</v>
          </cell>
        </row>
        <row r="138">
          <cell r="D138" t="str">
            <v>陈联云</v>
          </cell>
          <cell r="E138" t="str">
            <v>女</v>
          </cell>
          <cell r="F138" t="str">
            <v>512221197406176863</v>
          </cell>
          <cell r="G138" t="str">
            <v>直工</v>
          </cell>
          <cell r="H138" t="str">
            <v>五金三楼</v>
          </cell>
          <cell r="I138" t="str">
            <v>作业员</v>
          </cell>
          <cell r="J138">
            <v>43516</v>
          </cell>
        </row>
        <row r="138">
          <cell r="M138">
            <v>21</v>
          </cell>
          <cell r="N138">
            <v>21</v>
          </cell>
          <cell r="O138">
            <v>73.5</v>
          </cell>
          <cell r="P138">
            <v>79</v>
          </cell>
        </row>
        <row r="138">
          <cell r="S138">
            <v>1950</v>
          </cell>
          <cell r="T138">
            <v>1720</v>
          </cell>
          <cell r="U138">
            <v>1720</v>
          </cell>
          <cell r="V138">
            <v>150</v>
          </cell>
          <cell r="W138">
            <v>150</v>
          </cell>
        </row>
        <row r="138">
          <cell r="Z138">
            <v>14.83</v>
          </cell>
          <cell r="AA138">
            <v>1090</v>
          </cell>
          <cell r="AB138">
            <v>19.77</v>
          </cell>
          <cell r="AC138">
            <v>1562</v>
          </cell>
        </row>
        <row r="138">
          <cell r="AG138">
            <v>80</v>
          </cell>
        </row>
        <row r="138">
          <cell r="AI138">
            <v>0</v>
          </cell>
        </row>
        <row r="138">
          <cell r="AK138">
            <v>4602</v>
          </cell>
          <cell r="AL138">
            <v>0</v>
          </cell>
        </row>
        <row r="138">
          <cell r="AN138">
            <v>28392</v>
          </cell>
          <cell r="AO138">
            <v>40000</v>
          </cell>
          <cell r="AP138">
            <v>0</v>
          </cell>
          <cell r="AQ138">
            <v>0</v>
          </cell>
          <cell r="AR138">
            <v>0</v>
          </cell>
        </row>
        <row r="138">
          <cell r="AU138">
            <v>0</v>
          </cell>
          <cell r="AV138">
            <v>32994</v>
          </cell>
          <cell r="AW138">
            <v>45000</v>
          </cell>
          <cell r="AX138">
            <v>-12006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</row>
        <row r="138">
          <cell r="BD138">
            <v>0</v>
          </cell>
          <cell r="BE138">
            <v>4602</v>
          </cell>
          <cell r="BF138">
            <v>4602</v>
          </cell>
          <cell r="BG138">
            <v>0</v>
          </cell>
        </row>
        <row r="138">
          <cell r="BI138" t="str">
            <v>6214391880029055905</v>
          </cell>
        </row>
        <row r="138">
          <cell r="BK138">
            <v>4.02</v>
          </cell>
          <cell r="BL138">
            <v>0</v>
          </cell>
          <cell r="BM138">
            <v>0</v>
          </cell>
          <cell r="BN138">
            <v>0</v>
          </cell>
          <cell r="BO138">
            <v>-4.02</v>
          </cell>
          <cell r="BP138">
            <v>0</v>
          </cell>
        </row>
        <row r="138">
          <cell r="BU138">
            <v>0</v>
          </cell>
        </row>
        <row r="139">
          <cell r="D139" t="str">
            <v>何多兰</v>
          </cell>
          <cell r="E139" t="str">
            <v>女</v>
          </cell>
          <cell r="F139" t="str">
            <v>362329197808267125</v>
          </cell>
          <cell r="G139" t="str">
            <v>直工</v>
          </cell>
          <cell r="H139" t="str">
            <v>五金三楼</v>
          </cell>
          <cell r="I139" t="str">
            <v>作业员</v>
          </cell>
          <cell r="J139">
            <v>43516</v>
          </cell>
        </row>
        <row r="139">
          <cell r="M139">
            <v>21</v>
          </cell>
          <cell r="N139">
            <v>21</v>
          </cell>
          <cell r="O139">
            <v>73.5</v>
          </cell>
          <cell r="P139">
            <v>79</v>
          </cell>
        </row>
        <row r="139">
          <cell r="S139">
            <v>1950</v>
          </cell>
          <cell r="T139">
            <v>1720</v>
          </cell>
          <cell r="U139">
            <v>1720</v>
          </cell>
          <cell r="V139">
            <v>150</v>
          </cell>
          <cell r="W139">
            <v>150</v>
          </cell>
        </row>
        <row r="139">
          <cell r="Z139">
            <v>14.83</v>
          </cell>
          <cell r="AA139">
            <v>1090</v>
          </cell>
          <cell r="AB139">
            <v>19.77</v>
          </cell>
          <cell r="AC139">
            <v>1562</v>
          </cell>
        </row>
        <row r="139">
          <cell r="AG139">
            <v>80</v>
          </cell>
        </row>
        <row r="139">
          <cell r="AI139">
            <v>0</v>
          </cell>
        </row>
        <row r="139">
          <cell r="AK139">
            <v>4602</v>
          </cell>
          <cell r="AL139">
            <v>0</v>
          </cell>
        </row>
        <row r="139">
          <cell r="AN139">
            <v>28123</v>
          </cell>
          <cell r="AO139">
            <v>40000</v>
          </cell>
          <cell r="AP139">
            <v>0</v>
          </cell>
          <cell r="AQ139">
            <v>0</v>
          </cell>
          <cell r="AR139">
            <v>0</v>
          </cell>
        </row>
        <row r="139">
          <cell r="AU139">
            <v>0</v>
          </cell>
          <cell r="AV139">
            <v>32725</v>
          </cell>
          <cell r="AW139">
            <v>45000</v>
          </cell>
          <cell r="AX139">
            <v>-12275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</row>
        <row r="139">
          <cell r="BD139">
            <v>0</v>
          </cell>
          <cell r="BE139">
            <v>4602</v>
          </cell>
          <cell r="BF139">
            <v>4602</v>
          </cell>
          <cell r="BG139">
            <v>0</v>
          </cell>
        </row>
        <row r="139">
          <cell r="BI139" t="str">
            <v>6214391880029055640</v>
          </cell>
        </row>
        <row r="139">
          <cell r="BK139">
            <v>3.03</v>
          </cell>
          <cell r="BL139">
            <v>0</v>
          </cell>
          <cell r="BM139">
            <v>0</v>
          </cell>
          <cell r="BN139">
            <v>0</v>
          </cell>
          <cell r="BO139">
            <v>-3.03</v>
          </cell>
          <cell r="BP139">
            <v>0</v>
          </cell>
        </row>
        <row r="139">
          <cell r="BU139">
            <v>0</v>
          </cell>
        </row>
        <row r="140">
          <cell r="D140" t="str">
            <v>王建雲</v>
          </cell>
          <cell r="E140" t="str">
            <v>女</v>
          </cell>
          <cell r="F140" t="str">
            <v>41302319811120076X</v>
          </cell>
          <cell r="G140" t="str">
            <v>直工</v>
          </cell>
          <cell r="H140" t="str">
            <v>五金三楼</v>
          </cell>
          <cell r="I140" t="str">
            <v>作业员</v>
          </cell>
          <cell r="J140">
            <v>43519</v>
          </cell>
        </row>
        <row r="140">
          <cell r="M140">
            <v>21</v>
          </cell>
          <cell r="N140">
            <v>21</v>
          </cell>
          <cell r="O140">
            <v>71.5</v>
          </cell>
          <cell r="P140">
            <v>78</v>
          </cell>
        </row>
        <row r="140">
          <cell r="S140">
            <v>1950</v>
          </cell>
          <cell r="T140">
            <v>1720</v>
          </cell>
          <cell r="U140">
            <v>1720</v>
          </cell>
          <cell r="V140">
            <v>150</v>
          </cell>
          <cell r="W140">
            <v>150</v>
          </cell>
        </row>
        <row r="140">
          <cell r="Z140">
            <v>14.83</v>
          </cell>
          <cell r="AA140">
            <v>1060</v>
          </cell>
          <cell r="AB140">
            <v>19.77</v>
          </cell>
          <cell r="AC140">
            <v>1542</v>
          </cell>
        </row>
        <row r="140">
          <cell r="AG140">
            <v>80</v>
          </cell>
        </row>
        <row r="140">
          <cell r="AI140">
            <v>0</v>
          </cell>
        </row>
        <row r="140">
          <cell r="AK140">
            <v>4552</v>
          </cell>
          <cell r="AL140">
            <v>0</v>
          </cell>
        </row>
        <row r="140">
          <cell r="AN140">
            <v>25888</v>
          </cell>
          <cell r="AO140">
            <v>40000</v>
          </cell>
          <cell r="AP140">
            <v>0</v>
          </cell>
          <cell r="AQ140">
            <v>0</v>
          </cell>
          <cell r="AR140">
            <v>0</v>
          </cell>
        </row>
        <row r="140">
          <cell r="AU140">
            <v>0</v>
          </cell>
          <cell r="AV140">
            <v>30440</v>
          </cell>
          <cell r="AW140">
            <v>45000</v>
          </cell>
          <cell r="AX140">
            <v>-14560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</row>
        <row r="140">
          <cell r="BD140">
            <v>0</v>
          </cell>
          <cell r="BE140">
            <v>4552</v>
          </cell>
          <cell r="BF140">
            <v>4552</v>
          </cell>
          <cell r="BG140">
            <v>0</v>
          </cell>
        </row>
        <row r="140">
          <cell r="BI140" t="str">
            <v>6214391880028862137</v>
          </cell>
        </row>
        <row r="140">
          <cell r="BK140">
            <v>4.26</v>
          </cell>
          <cell r="BL140">
            <v>0</v>
          </cell>
          <cell r="BM140">
            <v>0</v>
          </cell>
          <cell r="BN140">
            <v>0</v>
          </cell>
          <cell r="BO140">
            <v>-4.26</v>
          </cell>
          <cell r="BP140">
            <v>0</v>
          </cell>
        </row>
        <row r="140">
          <cell r="BU140">
            <v>0</v>
          </cell>
        </row>
        <row r="141">
          <cell r="D141" t="str">
            <v>汪近</v>
          </cell>
          <cell r="E141" t="str">
            <v>女</v>
          </cell>
          <cell r="F141" t="str">
            <v>512222197205176046</v>
          </cell>
          <cell r="G141" t="str">
            <v>直工</v>
          </cell>
          <cell r="H141" t="str">
            <v>五金三楼</v>
          </cell>
          <cell r="I141" t="str">
            <v>作业员</v>
          </cell>
          <cell r="J141">
            <v>43519</v>
          </cell>
        </row>
        <row r="141">
          <cell r="M141">
            <v>21</v>
          </cell>
          <cell r="N141">
            <v>21</v>
          </cell>
          <cell r="O141">
            <v>72.5</v>
          </cell>
          <cell r="P141">
            <v>79</v>
          </cell>
        </row>
        <row r="141">
          <cell r="S141">
            <v>1950</v>
          </cell>
          <cell r="T141">
            <v>1720</v>
          </cell>
          <cell r="U141">
            <v>1720</v>
          </cell>
          <cell r="V141">
            <v>150</v>
          </cell>
          <cell r="W141">
            <v>150</v>
          </cell>
        </row>
        <row r="141">
          <cell r="Z141">
            <v>14.83</v>
          </cell>
          <cell r="AA141">
            <v>1075</v>
          </cell>
          <cell r="AB141">
            <v>19.77</v>
          </cell>
          <cell r="AC141">
            <v>1562</v>
          </cell>
        </row>
        <row r="141">
          <cell r="AG141">
            <v>80</v>
          </cell>
        </row>
        <row r="141">
          <cell r="AI141">
            <v>0</v>
          </cell>
        </row>
        <row r="141">
          <cell r="AK141">
            <v>4587</v>
          </cell>
          <cell r="AL141">
            <v>0</v>
          </cell>
        </row>
        <row r="141">
          <cell r="AN141">
            <v>27289</v>
          </cell>
          <cell r="AO141">
            <v>40000</v>
          </cell>
          <cell r="AP141">
            <v>0</v>
          </cell>
          <cell r="AQ141">
            <v>0</v>
          </cell>
          <cell r="AR141">
            <v>0</v>
          </cell>
        </row>
        <row r="141">
          <cell r="AU141">
            <v>0</v>
          </cell>
          <cell r="AV141">
            <v>31876</v>
          </cell>
          <cell r="AW141">
            <v>45000</v>
          </cell>
          <cell r="AX141">
            <v>-13124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</row>
        <row r="141">
          <cell r="BD141">
            <v>0</v>
          </cell>
          <cell r="BE141">
            <v>4587</v>
          </cell>
          <cell r="BF141">
            <v>4587</v>
          </cell>
          <cell r="BG141">
            <v>0</v>
          </cell>
        </row>
        <row r="141">
          <cell r="BI141" t="str">
            <v>621 4391 8800 2869 3417</v>
          </cell>
        </row>
        <row r="141"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</row>
        <row r="141">
          <cell r="BU141">
            <v>0</v>
          </cell>
        </row>
        <row r="142">
          <cell r="D142" t="str">
            <v>刘昌英</v>
          </cell>
          <cell r="E142" t="str">
            <v>女</v>
          </cell>
          <cell r="F142" t="str">
            <v>512229197111204784</v>
          </cell>
          <cell r="G142" t="str">
            <v>直工</v>
          </cell>
          <cell r="H142" t="str">
            <v>五金三楼</v>
          </cell>
          <cell r="I142" t="str">
            <v>作业员</v>
          </cell>
          <cell r="J142">
            <v>43519</v>
          </cell>
        </row>
        <row r="142">
          <cell r="M142">
            <v>21</v>
          </cell>
          <cell r="N142">
            <v>21</v>
          </cell>
          <cell r="O142">
            <v>76.5</v>
          </cell>
          <cell r="P142">
            <v>79.5</v>
          </cell>
        </row>
        <row r="142">
          <cell r="S142">
            <v>1950</v>
          </cell>
          <cell r="T142">
            <v>1720</v>
          </cell>
          <cell r="U142">
            <v>1720</v>
          </cell>
          <cell r="V142">
            <v>150</v>
          </cell>
          <cell r="W142">
            <v>150</v>
          </cell>
        </row>
        <row r="142">
          <cell r="Z142">
            <v>14.83</v>
          </cell>
          <cell r="AA142">
            <v>1134</v>
          </cell>
          <cell r="AB142">
            <v>19.77</v>
          </cell>
          <cell r="AC142">
            <v>1572</v>
          </cell>
        </row>
        <row r="142">
          <cell r="AG142">
            <v>80</v>
          </cell>
        </row>
        <row r="142">
          <cell r="AI142">
            <v>0</v>
          </cell>
        </row>
        <row r="142">
          <cell r="AK142">
            <v>4656</v>
          </cell>
          <cell r="AL142">
            <v>0</v>
          </cell>
        </row>
        <row r="142">
          <cell r="AN142">
            <v>28377</v>
          </cell>
          <cell r="AO142">
            <v>40000</v>
          </cell>
          <cell r="AP142">
            <v>0</v>
          </cell>
          <cell r="AQ142">
            <v>0</v>
          </cell>
          <cell r="AR142">
            <v>0</v>
          </cell>
        </row>
        <row r="142">
          <cell r="AU142">
            <v>0</v>
          </cell>
          <cell r="AV142">
            <v>33033</v>
          </cell>
          <cell r="AW142">
            <v>45000</v>
          </cell>
          <cell r="AX142">
            <v>-11967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</row>
        <row r="142">
          <cell r="BD142">
            <v>0</v>
          </cell>
          <cell r="BE142">
            <v>4656</v>
          </cell>
          <cell r="BF142">
            <v>4656</v>
          </cell>
          <cell r="BG142">
            <v>0</v>
          </cell>
        </row>
        <row r="142">
          <cell r="BI142" t="str">
            <v>6214391880028862210</v>
          </cell>
        </row>
        <row r="142">
          <cell r="BK142">
            <v>5.04</v>
          </cell>
          <cell r="BL142">
            <v>0</v>
          </cell>
          <cell r="BM142">
            <v>0</v>
          </cell>
          <cell r="BN142">
            <v>0</v>
          </cell>
          <cell r="BO142">
            <v>-5.04</v>
          </cell>
          <cell r="BP142">
            <v>0</v>
          </cell>
        </row>
        <row r="142">
          <cell r="BU142">
            <v>0</v>
          </cell>
        </row>
        <row r="143">
          <cell r="D143" t="str">
            <v>赵翠武</v>
          </cell>
          <cell r="E143" t="str">
            <v>女</v>
          </cell>
          <cell r="F143" t="str">
            <v>510824197607200946</v>
          </cell>
          <cell r="G143" t="str">
            <v>直工</v>
          </cell>
          <cell r="H143" t="str">
            <v>五金三楼</v>
          </cell>
          <cell r="I143" t="str">
            <v>作业员</v>
          </cell>
          <cell r="J143">
            <v>43519</v>
          </cell>
        </row>
        <row r="143">
          <cell r="M143">
            <v>21</v>
          </cell>
          <cell r="N143">
            <v>21</v>
          </cell>
          <cell r="O143">
            <v>73.5</v>
          </cell>
          <cell r="P143">
            <v>79</v>
          </cell>
        </row>
        <row r="143">
          <cell r="S143">
            <v>1950</v>
          </cell>
          <cell r="T143">
            <v>1720</v>
          </cell>
          <cell r="U143">
            <v>1720</v>
          </cell>
          <cell r="V143">
            <v>150</v>
          </cell>
          <cell r="W143">
            <v>150</v>
          </cell>
        </row>
        <row r="143">
          <cell r="Z143">
            <v>14.83</v>
          </cell>
          <cell r="AA143">
            <v>1090</v>
          </cell>
          <cell r="AB143">
            <v>19.77</v>
          </cell>
          <cell r="AC143">
            <v>1562</v>
          </cell>
        </row>
        <row r="143">
          <cell r="AG143">
            <v>80</v>
          </cell>
        </row>
        <row r="143">
          <cell r="AI143">
            <v>0</v>
          </cell>
        </row>
        <row r="143">
          <cell r="AK143">
            <v>4602</v>
          </cell>
          <cell r="AL143">
            <v>0</v>
          </cell>
        </row>
        <row r="143">
          <cell r="AN143">
            <v>28181</v>
          </cell>
          <cell r="AO143">
            <v>40000</v>
          </cell>
          <cell r="AP143">
            <v>0</v>
          </cell>
          <cell r="AQ143">
            <v>0</v>
          </cell>
          <cell r="AR143">
            <v>0</v>
          </cell>
        </row>
        <row r="143">
          <cell r="AU143">
            <v>0</v>
          </cell>
          <cell r="AV143">
            <v>32783</v>
          </cell>
          <cell r="AW143">
            <v>45000</v>
          </cell>
          <cell r="AX143">
            <v>-12217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</row>
        <row r="143">
          <cell r="BD143">
            <v>0</v>
          </cell>
          <cell r="BE143">
            <v>4602</v>
          </cell>
          <cell r="BF143">
            <v>4602</v>
          </cell>
          <cell r="BG143">
            <v>0</v>
          </cell>
        </row>
        <row r="143">
          <cell r="BI143" t="str">
            <v>621 4391 8800 2869 3573</v>
          </cell>
        </row>
        <row r="143">
          <cell r="BK143">
            <v>5.04</v>
          </cell>
          <cell r="BL143">
            <v>0</v>
          </cell>
          <cell r="BM143">
            <v>0</v>
          </cell>
          <cell r="BN143">
            <v>0</v>
          </cell>
          <cell r="BO143">
            <v>-5.04</v>
          </cell>
          <cell r="BP143">
            <v>0</v>
          </cell>
        </row>
        <row r="143">
          <cell r="BU143">
            <v>0</v>
          </cell>
        </row>
        <row r="144">
          <cell r="D144" t="str">
            <v>裴启乾</v>
          </cell>
          <cell r="E144" t="str">
            <v>男</v>
          </cell>
          <cell r="F144" t="str">
            <v>500234199301203754</v>
          </cell>
          <cell r="G144" t="str">
            <v>直工</v>
          </cell>
          <cell r="H144" t="str">
            <v>五金三楼</v>
          </cell>
          <cell r="I144" t="str">
            <v>作业员</v>
          </cell>
          <cell r="J144">
            <v>43522</v>
          </cell>
        </row>
        <row r="144">
          <cell r="M144">
            <v>21</v>
          </cell>
          <cell r="N144">
            <v>20</v>
          </cell>
          <cell r="O144">
            <v>76</v>
          </cell>
          <cell r="P144">
            <v>92.5</v>
          </cell>
        </row>
        <row r="144">
          <cell r="S144">
            <v>2450</v>
          </cell>
          <cell r="T144">
            <v>1720</v>
          </cell>
          <cell r="U144">
            <v>1638</v>
          </cell>
          <cell r="V144">
            <v>650</v>
          </cell>
          <cell r="W144">
            <v>619</v>
          </cell>
        </row>
        <row r="144">
          <cell r="Z144">
            <v>14.83</v>
          </cell>
          <cell r="AA144">
            <v>1127</v>
          </cell>
          <cell r="AB144">
            <v>19.77</v>
          </cell>
          <cell r="AC144">
            <v>1829</v>
          </cell>
        </row>
        <row r="144">
          <cell r="AG144">
            <v>80</v>
          </cell>
        </row>
        <row r="144">
          <cell r="AI144">
            <v>0</v>
          </cell>
        </row>
        <row r="144">
          <cell r="AK144">
            <v>5293</v>
          </cell>
          <cell r="AL144">
            <v>0</v>
          </cell>
        </row>
        <row r="144">
          <cell r="AN144">
            <v>30442</v>
          </cell>
          <cell r="AO144">
            <v>40000</v>
          </cell>
          <cell r="AP144">
            <v>0</v>
          </cell>
          <cell r="AQ144">
            <v>0</v>
          </cell>
          <cell r="AR144">
            <v>0</v>
          </cell>
        </row>
        <row r="144">
          <cell r="AU144">
            <v>0</v>
          </cell>
          <cell r="AV144">
            <v>35935</v>
          </cell>
          <cell r="AW144">
            <v>45000</v>
          </cell>
          <cell r="AX144">
            <v>-9065</v>
          </cell>
          <cell r="AY144">
            <v>0</v>
          </cell>
          <cell r="AZ144">
            <v>0</v>
          </cell>
          <cell r="BA144">
            <v>0</v>
          </cell>
          <cell r="BB144">
            <v>200</v>
          </cell>
        </row>
        <row r="144">
          <cell r="BD144">
            <v>200</v>
          </cell>
          <cell r="BE144">
            <v>5493</v>
          </cell>
          <cell r="BF144">
            <v>5493</v>
          </cell>
          <cell r="BG144">
            <v>0</v>
          </cell>
        </row>
        <row r="144">
          <cell r="BI144" t="str">
            <v>6214391880028861972</v>
          </cell>
        </row>
        <row r="144">
          <cell r="BK144">
            <v>3.48</v>
          </cell>
          <cell r="BL144">
            <v>0</v>
          </cell>
          <cell r="BM144">
            <v>12.06</v>
          </cell>
          <cell r="BN144">
            <v>3.93</v>
          </cell>
          <cell r="BO144">
            <v>-19.47</v>
          </cell>
          <cell r="BP144">
            <v>0</v>
          </cell>
        </row>
        <row r="144">
          <cell r="BU144">
            <v>0</v>
          </cell>
        </row>
        <row r="145">
          <cell r="D145" t="str">
            <v>吴贵香</v>
          </cell>
          <cell r="E145" t="str">
            <v>女</v>
          </cell>
          <cell r="F145" t="str">
            <v>500223198501148725</v>
          </cell>
          <cell r="G145" t="str">
            <v>直工</v>
          </cell>
          <cell r="H145" t="str">
            <v>五金三楼</v>
          </cell>
          <cell r="I145" t="str">
            <v>作业员</v>
          </cell>
          <cell r="J145">
            <v>43523</v>
          </cell>
        </row>
        <row r="145">
          <cell r="M145">
            <v>21</v>
          </cell>
          <cell r="N145">
            <v>19.5</v>
          </cell>
          <cell r="O145">
            <v>76.5</v>
          </cell>
          <cell r="P145">
            <v>100.5</v>
          </cell>
        </row>
        <row r="145">
          <cell r="S145">
            <v>1950</v>
          </cell>
          <cell r="T145">
            <v>1720</v>
          </cell>
          <cell r="U145">
            <v>1597</v>
          </cell>
          <cell r="V145">
            <v>150</v>
          </cell>
          <cell r="W145">
            <v>139</v>
          </cell>
        </row>
        <row r="145">
          <cell r="Z145">
            <v>14.83</v>
          </cell>
          <cell r="AA145">
            <v>1134</v>
          </cell>
          <cell r="AB145">
            <v>19.77</v>
          </cell>
          <cell r="AC145">
            <v>1987</v>
          </cell>
        </row>
        <row r="145">
          <cell r="AG145">
            <v>80</v>
          </cell>
        </row>
        <row r="145">
          <cell r="AI145">
            <v>0</v>
          </cell>
        </row>
        <row r="145">
          <cell r="AK145">
            <v>4937</v>
          </cell>
          <cell r="AL145">
            <v>0</v>
          </cell>
        </row>
        <row r="145">
          <cell r="AN145">
            <v>24824.8</v>
          </cell>
          <cell r="AO145">
            <v>40000</v>
          </cell>
          <cell r="AP145">
            <v>0</v>
          </cell>
          <cell r="AQ145">
            <v>0</v>
          </cell>
          <cell r="AR145">
            <v>0</v>
          </cell>
        </row>
        <row r="145">
          <cell r="AU145">
            <v>0</v>
          </cell>
          <cell r="AV145">
            <v>29961.8</v>
          </cell>
          <cell r="AW145">
            <v>45000</v>
          </cell>
          <cell r="AX145">
            <v>-15038.2</v>
          </cell>
          <cell r="AY145">
            <v>0</v>
          </cell>
          <cell r="AZ145">
            <v>0</v>
          </cell>
          <cell r="BA145">
            <v>0</v>
          </cell>
          <cell r="BB145">
            <v>200</v>
          </cell>
        </row>
        <row r="145">
          <cell r="BD145">
            <v>200</v>
          </cell>
          <cell r="BE145">
            <v>5137</v>
          </cell>
          <cell r="BF145">
            <v>5137</v>
          </cell>
          <cell r="BG145">
            <v>0</v>
          </cell>
        </row>
        <row r="145">
          <cell r="BI145" t="str">
            <v>6214391880028862269</v>
          </cell>
        </row>
        <row r="145">
          <cell r="BK145">
            <v>2.67</v>
          </cell>
          <cell r="BL145">
            <v>0</v>
          </cell>
          <cell r="BM145">
            <v>0</v>
          </cell>
          <cell r="BN145">
            <v>0</v>
          </cell>
          <cell r="BO145">
            <v>-2.67</v>
          </cell>
          <cell r="BP145">
            <v>0</v>
          </cell>
        </row>
        <row r="145">
          <cell r="BU145">
            <v>0</v>
          </cell>
        </row>
        <row r="146">
          <cell r="D146" t="str">
            <v>李秀梅</v>
          </cell>
          <cell r="E146" t="str">
            <v>女</v>
          </cell>
          <cell r="F146" t="str">
            <v>450422199604071729</v>
          </cell>
          <cell r="G146" t="str">
            <v>直工</v>
          </cell>
          <cell r="H146" t="str">
            <v>五金三楼</v>
          </cell>
          <cell r="I146" t="str">
            <v>作业员</v>
          </cell>
          <cell r="J146">
            <v>43524</v>
          </cell>
        </row>
        <row r="146">
          <cell r="M146">
            <v>21</v>
          </cell>
          <cell r="N146">
            <v>21</v>
          </cell>
          <cell r="O146">
            <v>93</v>
          </cell>
          <cell r="P146">
            <v>113</v>
          </cell>
        </row>
        <row r="146">
          <cell r="S146">
            <v>1950</v>
          </cell>
          <cell r="T146">
            <v>1720</v>
          </cell>
          <cell r="U146">
            <v>1720</v>
          </cell>
          <cell r="V146">
            <v>150</v>
          </cell>
          <cell r="W146">
            <v>150</v>
          </cell>
        </row>
        <row r="146">
          <cell r="Z146">
            <v>14.83</v>
          </cell>
          <cell r="AA146">
            <v>1379</v>
          </cell>
          <cell r="AB146">
            <v>19.77</v>
          </cell>
          <cell r="AC146">
            <v>2234</v>
          </cell>
        </row>
        <row r="146">
          <cell r="AG146">
            <v>80</v>
          </cell>
        </row>
        <row r="146">
          <cell r="AI146">
            <v>0</v>
          </cell>
        </row>
        <row r="146">
          <cell r="AK146">
            <v>5563</v>
          </cell>
          <cell r="AL146">
            <v>0</v>
          </cell>
        </row>
        <row r="146">
          <cell r="AN146">
            <v>28446.0760330579</v>
          </cell>
          <cell r="AO146">
            <v>40000</v>
          </cell>
          <cell r="AP146">
            <v>0</v>
          </cell>
          <cell r="AQ146">
            <v>0</v>
          </cell>
          <cell r="AR146">
            <v>0</v>
          </cell>
        </row>
        <row r="146">
          <cell r="AU146">
            <v>0</v>
          </cell>
          <cell r="AV146">
            <v>34154.1560330579</v>
          </cell>
          <cell r="AW146">
            <v>45000</v>
          </cell>
          <cell r="AX146">
            <v>-10845.8439669421</v>
          </cell>
          <cell r="AY146">
            <v>0</v>
          </cell>
          <cell r="AZ146">
            <v>0</v>
          </cell>
          <cell r="BA146">
            <v>-54.92</v>
          </cell>
          <cell r="BB146">
            <v>200</v>
          </cell>
        </row>
        <row r="146">
          <cell r="BD146">
            <v>145</v>
          </cell>
          <cell r="BE146">
            <v>5708</v>
          </cell>
          <cell r="BF146">
            <v>5708</v>
          </cell>
          <cell r="BG146">
            <v>0</v>
          </cell>
        </row>
        <row r="146">
          <cell r="BI146" t="str">
            <v>6214391880028862277</v>
          </cell>
        </row>
        <row r="146">
          <cell r="BK146">
            <v>6.18</v>
          </cell>
          <cell r="BL146">
            <v>0</v>
          </cell>
          <cell r="BM146">
            <v>0</v>
          </cell>
          <cell r="BN146">
            <v>0</v>
          </cell>
          <cell r="BO146">
            <v>-6.18</v>
          </cell>
          <cell r="BP146">
            <v>0</v>
          </cell>
        </row>
        <row r="146">
          <cell r="BU146">
            <v>0</v>
          </cell>
        </row>
        <row r="147">
          <cell r="D147" t="str">
            <v>马珍</v>
          </cell>
          <cell r="E147" t="str">
            <v>女</v>
          </cell>
          <cell r="F147" t="str">
            <v>511228197301124788</v>
          </cell>
          <cell r="G147" t="str">
            <v>直工</v>
          </cell>
          <cell r="H147" t="str">
            <v>五金三楼</v>
          </cell>
          <cell r="I147" t="str">
            <v>作业员</v>
          </cell>
          <cell r="J147">
            <v>43554</v>
          </cell>
        </row>
        <row r="147">
          <cell r="M147">
            <v>21</v>
          </cell>
          <cell r="N147">
            <v>21</v>
          </cell>
          <cell r="O147">
            <v>64.5</v>
          </cell>
          <cell r="P147">
            <v>79</v>
          </cell>
        </row>
        <row r="147">
          <cell r="S147">
            <v>1950</v>
          </cell>
          <cell r="T147">
            <v>1720</v>
          </cell>
          <cell r="U147">
            <v>1720</v>
          </cell>
          <cell r="V147">
            <v>150</v>
          </cell>
          <cell r="W147">
            <v>150</v>
          </cell>
        </row>
        <row r="147">
          <cell r="Z147">
            <v>14.83</v>
          </cell>
          <cell r="AA147">
            <v>957</v>
          </cell>
          <cell r="AB147">
            <v>19.77</v>
          </cell>
          <cell r="AC147">
            <v>1562</v>
          </cell>
        </row>
        <row r="147">
          <cell r="AG147">
            <v>80</v>
          </cell>
        </row>
        <row r="147">
          <cell r="AI147">
            <v>0</v>
          </cell>
        </row>
        <row r="147">
          <cell r="AK147">
            <v>4469</v>
          </cell>
          <cell r="AL147">
            <v>0</v>
          </cell>
        </row>
        <row r="147">
          <cell r="AN147">
            <v>23237.08</v>
          </cell>
          <cell r="AO147">
            <v>35000</v>
          </cell>
          <cell r="AP147">
            <v>0</v>
          </cell>
          <cell r="AQ147">
            <v>0</v>
          </cell>
          <cell r="AR147">
            <v>0</v>
          </cell>
        </row>
        <row r="147">
          <cell r="AU147">
            <v>0</v>
          </cell>
          <cell r="AV147">
            <v>27656.65</v>
          </cell>
          <cell r="AW147">
            <v>40000</v>
          </cell>
          <cell r="AX147">
            <v>-12343.35</v>
          </cell>
          <cell r="AY147">
            <v>0</v>
          </cell>
          <cell r="AZ147">
            <v>0</v>
          </cell>
          <cell r="BA147">
            <v>-49.43</v>
          </cell>
          <cell r="BB147">
            <v>0</v>
          </cell>
        </row>
        <row r="147">
          <cell r="BD147">
            <v>-49</v>
          </cell>
          <cell r="BE147">
            <v>4420</v>
          </cell>
          <cell r="BF147">
            <v>4420</v>
          </cell>
          <cell r="BG147">
            <v>0</v>
          </cell>
        </row>
        <row r="147">
          <cell r="BI147" t="str">
            <v>621 4391 8800 3000 7895</v>
          </cell>
        </row>
        <row r="147"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</row>
        <row r="147">
          <cell r="BU147">
            <v>0</v>
          </cell>
        </row>
        <row r="148">
          <cell r="D148" t="str">
            <v>刘亮艳</v>
          </cell>
          <cell r="E148" t="str">
            <v>女</v>
          </cell>
          <cell r="F148" t="str">
            <v>53212219950912244X</v>
          </cell>
          <cell r="G148" t="str">
            <v>直工</v>
          </cell>
          <cell r="H148" t="str">
            <v>五金三楼</v>
          </cell>
          <cell r="I148" t="str">
            <v>作业员</v>
          </cell>
          <cell r="J148">
            <v>43549</v>
          </cell>
        </row>
        <row r="148">
          <cell r="M148">
            <v>21</v>
          </cell>
          <cell r="N148">
            <v>20</v>
          </cell>
          <cell r="O148">
            <v>72.5</v>
          </cell>
          <cell r="P148">
            <v>101</v>
          </cell>
        </row>
        <row r="148">
          <cell r="S148">
            <v>1950</v>
          </cell>
          <cell r="T148">
            <v>1720</v>
          </cell>
          <cell r="U148">
            <v>1638</v>
          </cell>
          <cell r="V148">
            <v>150</v>
          </cell>
          <cell r="W148">
            <v>143</v>
          </cell>
        </row>
        <row r="148">
          <cell r="Z148">
            <v>14.83</v>
          </cell>
          <cell r="AA148">
            <v>1075</v>
          </cell>
          <cell r="AB148">
            <v>19.77</v>
          </cell>
          <cell r="AC148">
            <v>1997</v>
          </cell>
        </row>
        <row r="148">
          <cell r="AG148">
            <v>40</v>
          </cell>
        </row>
        <row r="148">
          <cell r="AI148">
            <v>0</v>
          </cell>
        </row>
        <row r="148">
          <cell r="AK148">
            <v>4893</v>
          </cell>
          <cell r="AL148">
            <v>0</v>
          </cell>
        </row>
        <row r="148">
          <cell r="AN148">
            <v>23942</v>
          </cell>
          <cell r="AO148">
            <v>45000</v>
          </cell>
          <cell r="AP148">
            <v>0</v>
          </cell>
          <cell r="AQ148">
            <v>0</v>
          </cell>
          <cell r="AR148">
            <v>0</v>
          </cell>
        </row>
        <row r="148">
          <cell r="AU148">
            <v>0</v>
          </cell>
          <cell r="AV148">
            <v>29035</v>
          </cell>
          <cell r="AW148">
            <v>50000</v>
          </cell>
          <cell r="AX148">
            <v>-20965</v>
          </cell>
          <cell r="AY148">
            <v>0</v>
          </cell>
          <cell r="AZ148">
            <v>0</v>
          </cell>
          <cell r="BA148">
            <v>0</v>
          </cell>
          <cell r="BB148">
            <v>200</v>
          </cell>
        </row>
        <row r="148">
          <cell r="BD148">
            <v>200</v>
          </cell>
          <cell r="BE148">
            <v>5093</v>
          </cell>
          <cell r="BF148">
            <v>5093</v>
          </cell>
          <cell r="BG148">
            <v>0</v>
          </cell>
        </row>
        <row r="148">
          <cell r="BI148" t="str">
            <v>621 4391 8800 2664 2689</v>
          </cell>
        </row>
        <row r="148"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</row>
        <row r="148">
          <cell r="BU148">
            <v>0</v>
          </cell>
        </row>
        <row r="149">
          <cell r="D149" t="str">
            <v>吴冬日</v>
          </cell>
          <cell r="E149" t="str">
            <v>女</v>
          </cell>
          <cell r="F149" t="str">
            <v>452228199311273027</v>
          </cell>
          <cell r="G149" t="str">
            <v>直工</v>
          </cell>
          <cell r="H149" t="str">
            <v>五金三楼</v>
          </cell>
          <cell r="I149" t="str">
            <v>作业员</v>
          </cell>
          <cell r="J149">
            <v>43551</v>
          </cell>
        </row>
        <row r="149">
          <cell r="M149">
            <v>21</v>
          </cell>
          <cell r="N149">
            <v>20.5</v>
          </cell>
          <cell r="O149">
            <v>79.5</v>
          </cell>
          <cell r="P149">
            <v>101.5</v>
          </cell>
        </row>
        <row r="149">
          <cell r="S149">
            <v>1950</v>
          </cell>
          <cell r="T149">
            <v>1720</v>
          </cell>
          <cell r="U149">
            <v>1679</v>
          </cell>
          <cell r="V149">
            <v>150</v>
          </cell>
          <cell r="W149">
            <v>146</v>
          </cell>
        </row>
        <row r="149">
          <cell r="Z149">
            <v>14.83</v>
          </cell>
          <cell r="AA149">
            <v>1179</v>
          </cell>
          <cell r="AB149">
            <v>19.77</v>
          </cell>
          <cell r="AC149">
            <v>2007</v>
          </cell>
          <cell r="AD149">
            <v>0</v>
          </cell>
        </row>
        <row r="149">
          <cell r="AG149">
            <v>80</v>
          </cell>
        </row>
        <row r="149">
          <cell r="AI149">
            <v>0</v>
          </cell>
        </row>
        <row r="149">
          <cell r="AK149">
            <v>5091</v>
          </cell>
          <cell r="AL149">
            <v>0</v>
          </cell>
        </row>
        <row r="149">
          <cell r="AN149">
            <v>21045</v>
          </cell>
          <cell r="AO149">
            <v>35000</v>
          </cell>
          <cell r="AP149">
            <v>0</v>
          </cell>
          <cell r="AQ149">
            <v>0</v>
          </cell>
          <cell r="AR149">
            <v>0</v>
          </cell>
        </row>
        <row r="149">
          <cell r="AU149">
            <v>0</v>
          </cell>
          <cell r="AV149">
            <v>26336</v>
          </cell>
          <cell r="AW149">
            <v>40000</v>
          </cell>
          <cell r="AX149">
            <v>-13664</v>
          </cell>
          <cell r="AY149">
            <v>0</v>
          </cell>
          <cell r="AZ149">
            <v>0</v>
          </cell>
          <cell r="BA149">
            <v>0</v>
          </cell>
          <cell r="BB149">
            <v>200</v>
          </cell>
        </row>
        <row r="149">
          <cell r="BD149">
            <v>200</v>
          </cell>
          <cell r="BE149">
            <v>5291</v>
          </cell>
          <cell r="BF149">
            <v>5291</v>
          </cell>
          <cell r="BG149">
            <v>0</v>
          </cell>
        </row>
        <row r="149">
          <cell r="BI149" t="str">
            <v>621 4391 8800 2790 4401</v>
          </cell>
        </row>
        <row r="149"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</row>
        <row r="149">
          <cell r="BU149">
            <v>0</v>
          </cell>
        </row>
        <row r="150">
          <cell r="D150" t="str">
            <v>赵先先</v>
          </cell>
          <cell r="E150" t="str">
            <v>女</v>
          </cell>
          <cell r="F150" t="str">
            <v>520221199408210761</v>
          </cell>
          <cell r="G150" t="str">
            <v>直工</v>
          </cell>
          <cell r="H150" t="str">
            <v>五金三楼</v>
          </cell>
          <cell r="I150" t="str">
            <v>作业员</v>
          </cell>
          <cell r="J150">
            <v>43537</v>
          </cell>
        </row>
        <row r="150">
          <cell r="M150">
            <v>21</v>
          </cell>
          <cell r="N150">
            <v>21</v>
          </cell>
          <cell r="O150">
            <v>57.5</v>
          </cell>
          <cell r="P150">
            <v>78</v>
          </cell>
        </row>
        <row r="150">
          <cell r="S150">
            <v>1950</v>
          </cell>
          <cell r="T150">
            <v>1720</v>
          </cell>
          <cell r="U150">
            <v>1720</v>
          </cell>
          <cell r="V150">
            <v>150</v>
          </cell>
          <cell r="W150">
            <v>150</v>
          </cell>
        </row>
        <row r="150">
          <cell r="Z150">
            <v>14.83</v>
          </cell>
          <cell r="AA150">
            <v>853</v>
          </cell>
          <cell r="AB150">
            <v>19.77</v>
          </cell>
          <cell r="AC150">
            <v>1542</v>
          </cell>
        </row>
        <row r="150">
          <cell r="AG150">
            <v>80</v>
          </cell>
        </row>
        <row r="150">
          <cell r="AI150">
            <v>0</v>
          </cell>
        </row>
        <row r="150">
          <cell r="AK150">
            <v>4345</v>
          </cell>
          <cell r="AL150">
            <v>0</v>
          </cell>
        </row>
        <row r="150">
          <cell r="AN150">
            <v>20964</v>
          </cell>
          <cell r="AO150">
            <v>45000</v>
          </cell>
          <cell r="AP150">
            <v>0</v>
          </cell>
          <cell r="AQ150">
            <v>0</v>
          </cell>
          <cell r="AR150">
            <v>0</v>
          </cell>
        </row>
        <row r="150">
          <cell r="AU150">
            <v>0</v>
          </cell>
          <cell r="AV150">
            <v>25289</v>
          </cell>
          <cell r="AW150">
            <v>50000</v>
          </cell>
          <cell r="AX150">
            <v>-24711</v>
          </cell>
          <cell r="AY150">
            <v>0</v>
          </cell>
          <cell r="AZ150">
            <v>0</v>
          </cell>
          <cell r="BA150">
            <v>0</v>
          </cell>
          <cell r="BB150">
            <v>-20</v>
          </cell>
        </row>
        <row r="150">
          <cell r="BD150">
            <v>-20</v>
          </cell>
          <cell r="BE150">
            <v>4325</v>
          </cell>
          <cell r="BF150">
            <v>4325</v>
          </cell>
          <cell r="BG150">
            <v>0</v>
          </cell>
        </row>
        <row r="150">
          <cell r="BI150" t="str">
            <v>621 4391 8800 2106 3790</v>
          </cell>
        </row>
        <row r="150"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</row>
        <row r="150">
          <cell r="BU150">
            <v>0</v>
          </cell>
        </row>
        <row r="151">
          <cell r="D151" t="str">
            <v>蒋军秀</v>
          </cell>
          <cell r="E151" t="str">
            <v>女</v>
          </cell>
          <cell r="F151" t="str">
            <v>432923197810200643</v>
          </cell>
          <cell r="G151" t="str">
            <v>直工</v>
          </cell>
          <cell r="H151" t="str">
            <v>五金三楼</v>
          </cell>
          <cell r="I151" t="str">
            <v>作业员</v>
          </cell>
          <cell r="J151">
            <v>43530</v>
          </cell>
        </row>
        <row r="151">
          <cell r="M151">
            <v>21</v>
          </cell>
          <cell r="N151">
            <v>21</v>
          </cell>
          <cell r="O151">
            <v>72.5</v>
          </cell>
          <cell r="P151">
            <v>75</v>
          </cell>
        </row>
        <row r="151">
          <cell r="S151">
            <v>1950</v>
          </cell>
          <cell r="T151">
            <v>1720</v>
          </cell>
          <cell r="U151">
            <v>1720</v>
          </cell>
          <cell r="V151">
            <v>150</v>
          </cell>
          <cell r="W151">
            <v>150</v>
          </cell>
        </row>
        <row r="151">
          <cell r="Z151">
            <v>14.83</v>
          </cell>
          <cell r="AA151">
            <v>1075</v>
          </cell>
          <cell r="AB151">
            <v>19.77</v>
          </cell>
          <cell r="AC151">
            <v>1483</v>
          </cell>
        </row>
        <row r="151">
          <cell r="AG151">
            <v>80</v>
          </cell>
        </row>
        <row r="151">
          <cell r="AI151">
            <v>0</v>
          </cell>
        </row>
        <row r="151">
          <cell r="AK151">
            <v>4508</v>
          </cell>
          <cell r="AL151">
            <v>0</v>
          </cell>
        </row>
        <row r="151">
          <cell r="AN151">
            <v>23992</v>
          </cell>
          <cell r="AO151">
            <v>40000</v>
          </cell>
          <cell r="AP151">
            <v>0</v>
          </cell>
          <cell r="AQ151">
            <v>0</v>
          </cell>
          <cell r="AR151">
            <v>0</v>
          </cell>
        </row>
        <row r="151">
          <cell r="AU151">
            <v>0</v>
          </cell>
          <cell r="AV151">
            <v>28500</v>
          </cell>
          <cell r="AW151">
            <v>45000</v>
          </cell>
          <cell r="AX151">
            <v>-16500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</row>
        <row r="151">
          <cell r="BD151">
            <v>0</v>
          </cell>
          <cell r="BE151">
            <v>4508</v>
          </cell>
          <cell r="BF151">
            <v>4508</v>
          </cell>
          <cell r="BG151">
            <v>0</v>
          </cell>
        </row>
        <row r="151">
          <cell r="BI151" t="str">
            <v>621 4391 8800 2790 4468</v>
          </cell>
        </row>
        <row r="151"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</row>
        <row r="151">
          <cell r="BU151">
            <v>0</v>
          </cell>
        </row>
        <row r="152">
          <cell r="D152" t="str">
            <v>周祖运</v>
          </cell>
          <cell r="E152" t="str">
            <v>女</v>
          </cell>
          <cell r="F152" t="str">
            <v>53262719930502154X</v>
          </cell>
          <cell r="G152" t="str">
            <v>直工</v>
          </cell>
          <cell r="H152" t="str">
            <v>五金三楼</v>
          </cell>
          <cell r="I152" t="str">
            <v>作业员</v>
          </cell>
          <cell r="J152">
            <v>43530</v>
          </cell>
        </row>
        <row r="152">
          <cell r="M152">
            <v>21</v>
          </cell>
          <cell r="N152">
            <v>19.5</v>
          </cell>
          <cell r="O152">
            <v>77.5</v>
          </cell>
          <cell r="P152">
            <v>98.5</v>
          </cell>
        </row>
        <row r="152">
          <cell r="S152">
            <v>1950</v>
          </cell>
          <cell r="T152">
            <v>1720</v>
          </cell>
          <cell r="U152">
            <v>1597</v>
          </cell>
          <cell r="V152">
            <v>150</v>
          </cell>
          <cell r="W152">
            <v>139</v>
          </cell>
        </row>
        <row r="152">
          <cell r="Z152">
            <v>14.83</v>
          </cell>
          <cell r="AA152">
            <v>1149</v>
          </cell>
          <cell r="AB152">
            <v>19.77</v>
          </cell>
          <cell r="AC152">
            <v>1947</v>
          </cell>
        </row>
        <row r="152">
          <cell r="AG152">
            <v>80</v>
          </cell>
        </row>
        <row r="152">
          <cell r="AI152">
            <v>0</v>
          </cell>
        </row>
        <row r="152">
          <cell r="AK152">
            <v>4912</v>
          </cell>
          <cell r="AL152">
            <v>0</v>
          </cell>
        </row>
        <row r="152">
          <cell r="AN152">
            <v>24040</v>
          </cell>
          <cell r="AO152">
            <v>35000</v>
          </cell>
          <cell r="AP152">
            <v>0</v>
          </cell>
          <cell r="AQ152">
            <v>0</v>
          </cell>
          <cell r="AR152">
            <v>0</v>
          </cell>
        </row>
        <row r="152">
          <cell r="AU152">
            <v>0</v>
          </cell>
          <cell r="AV152">
            <v>29152</v>
          </cell>
          <cell r="AW152">
            <v>40000</v>
          </cell>
          <cell r="AX152">
            <v>-10848</v>
          </cell>
          <cell r="AY152">
            <v>0</v>
          </cell>
          <cell r="AZ152">
            <v>0</v>
          </cell>
          <cell r="BA152">
            <v>0</v>
          </cell>
          <cell r="BB152">
            <v>200</v>
          </cell>
        </row>
        <row r="152">
          <cell r="BD152">
            <v>200</v>
          </cell>
          <cell r="BE152">
            <v>5112</v>
          </cell>
          <cell r="BF152">
            <v>5112</v>
          </cell>
          <cell r="BG152">
            <v>0</v>
          </cell>
        </row>
        <row r="152">
          <cell r="BI152" t="str">
            <v>621 4391 8800 3054 6595</v>
          </cell>
        </row>
        <row r="152"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</row>
        <row r="152">
          <cell r="BU152">
            <v>0</v>
          </cell>
        </row>
        <row r="153">
          <cell r="D153" t="str">
            <v>钟文娟</v>
          </cell>
          <cell r="E153" t="str">
            <v>女</v>
          </cell>
          <cell r="F153" t="str">
            <v>500234199710105063</v>
          </cell>
          <cell r="G153" t="str">
            <v>直工</v>
          </cell>
          <cell r="H153" t="str">
            <v>五金三楼</v>
          </cell>
          <cell r="I153" t="str">
            <v>作业员</v>
          </cell>
          <cell r="J153">
            <v>43530</v>
          </cell>
        </row>
        <row r="153">
          <cell r="M153">
            <v>21</v>
          </cell>
          <cell r="N153">
            <v>16.4</v>
          </cell>
          <cell r="O153">
            <v>48</v>
          </cell>
          <cell r="P153">
            <v>73.5</v>
          </cell>
        </row>
        <row r="153">
          <cell r="S153">
            <v>1950</v>
          </cell>
          <cell r="T153">
            <v>1720</v>
          </cell>
          <cell r="U153">
            <v>1343</v>
          </cell>
          <cell r="V153">
            <v>150</v>
          </cell>
          <cell r="W153">
            <v>117</v>
          </cell>
        </row>
        <row r="153">
          <cell r="Z153">
            <v>14.83</v>
          </cell>
          <cell r="AA153">
            <v>712</v>
          </cell>
          <cell r="AB153">
            <v>19.77</v>
          </cell>
          <cell r="AC153">
            <v>1453</v>
          </cell>
        </row>
        <row r="153">
          <cell r="AI153">
            <v>0</v>
          </cell>
        </row>
        <row r="153">
          <cell r="AK153">
            <v>3625</v>
          </cell>
          <cell r="AL153">
            <v>0</v>
          </cell>
        </row>
        <row r="153">
          <cell r="AN153">
            <v>22835</v>
          </cell>
          <cell r="AO153">
            <v>45000</v>
          </cell>
          <cell r="AP153">
            <v>0</v>
          </cell>
          <cell r="AQ153">
            <v>0</v>
          </cell>
          <cell r="AR153">
            <v>0</v>
          </cell>
        </row>
        <row r="153">
          <cell r="AU153">
            <v>0</v>
          </cell>
          <cell r="AV153">
            <v>26440</v>
          </cell>
          <cell r="AW153">
            <v>50000</v>
          </cell>
          <cell r="AX153">
            <v>-23560</v>
          </cell>
          <cell r="AY153">
            <v>0</v>
          </cell>
          <cell r="AZ153">
            <v>0</v>
          </cell>
          <cell r="BA153">
            <v>0</v>
          </cell>
          <cell r="BB153">
            <v>-20</v>
          </cell>
        </row>
        <row r="153">
          <cell r="BD153">
            <v>-20</v>
          </cell>
          <cell r="BE153">
            <v>3605</v>
          </cell>
          <cell r="BF153">
            <v>3605</v>
          </cell>
          <cell r="BG153">
            <v>0</v>
          </cell>
        </row>
        <row r="153">
          <cell r="BI153" t="str">
            <v>621 4391 8800 3036 3645</v>
          </cell>
        </row>
        <row r="153"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</row>
        <row r="153">
          <cell r="BU153">
            <v>0</v>
          </cell>
        </row>
        <row r="154">
          <cell r="D154" t="str">
            <v>刘青梅</v>
          </cell>
          <cell r="E154" t="str">
            <v>女</v>
          </cell>
          <cell r="F154" t="str">
            <v>432623197205175260</v>
          </cell>
          <cell r="G154" t="str">
            <v>直工</v>
          </cell>
          <cell r="H154" t="str">
            <v>五金三楼</v>
          </cell>
          <cell r="I154" t="str">
            <v>作业员</v>
          </cell>
          <cell r="J154">
            <v>43533</v>
          </cell>
        </row>
        <row r="154">
          <cell r="M154">
            <v>21</v>
          </cell>
          <cell r="N154">
            <v>21</v>
          </cell>
          <cell r="O154">
            <v>73.5</v>
          </cell>
          <cell r="P154">
            <v>79</v>
          </cell>
        </row>
        <row r="154">
          <cell r="S154">
            <v>1950</v>
          </cell>
          <cell r="T154">
            <v>1720</v>
          </cell>
          <cell r="U154">
            <v>1720</v>
          </cell>
          <cell r="V154">
            <v>150</v>
          </cell>
          <cell r="W154">
            <v>150</v>
          </cell>
        </row>
        <row r="154">
          <cell r="Z154">
            <v>14.83</v>
          </cell>
          <cell r="AA154">
            <v>1090</v>
          </cell>
          <cell r="AB154">
            <v>19.77</v>
          </cell>
          <cell r="AC154">
            <v>1562</v>
          </cell>
        </row>
        <row r="154">
          <cell r="AG154">
            <v>80</v>
          </cell>
        </row>
        <row r="154">
          <cell r="AI154">
            <v>0</v>
          </cell>
        </row>
        <row r="154">
          <cell r="AK154">
            <v>4602</v>
          </cell>
          <cell r="AL154">
            <v>0</v>
          </cell>
        </row>
        <row r="154">
          <cell r="AN154">
            <v>25763</v>
          </cell>
          <cell r="AO154">
            <v>35000</v>
          </cell>
          <cell r="AP154">
            <v>0</v>
          </cell>
          <cell r="AQ154">
            <v>0</v>
          </cell>
          <cell r="AR154">
            <v>0</v>
          </cell>
        </row>
        <row r="154">
          <cell r="AU154">
            <v>0</v>
          </cell>
          <cell r="AV154">
            <v>30365</v>
          </cell>
          <cell r="AW154">
            <v>40000</v>
          </cell>
          <cell r="AX154">
            <v>-9635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</row>
        <row r="154">
          <cell r="BD154">
            <v>0</v>
          </cell>
          <cell r="BE154">
            <v>4602</v>
          </cell>
          <cell r="BF154">
            <v>4602</v>
          </cell>
          <cell r="BG154">
            <v>0</v>
          </cell>
        </row>
        <row r="154">
          <cell r="BI154" t="str">
            <v>621 4391 8800 3036 3934</v>
          </cell>
        </row>
        <row r="154"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</row>
        <row r="154">
          <cell r="BU154">
            <v>0</v>
          </cell>
        </row>
        <row r="155">
          <cell r="D155" t="str">
            <v>陈丽</v>
          </cell>
          <cell r="E155" t="str">
            <v>女</v>
          </cell>
          <cell r="F155" t="str">
            <v>41272719750806774X</v>
          </cell>
          <cell r="G155" t="str">
            <v>直工</v>
          </cell>
          <cell r="H155" t="str">
            <v>五金三楼</v>
          </cell>
          <cell r="I155" t="str">
            <v>作业员</v>
          </cell>
          <cell r="J155">
            <v>43525</v>
          </cell>
        </row>
        <row r="155">
          <cell r="M155">
            <v>21</v>
          </cell>
          <cell r="N155">
            <v>21</v>
          </cell>
          <cell r="O155">
            <v>73.5</v>
          </cell>
          <cell r="P155">
            <v>77</v>
          </cell>
        </row>
        <row r="155">
          <cell r="S155">
            <v>1950</v>
          </cell>
          <cell r="T155">
            <v>1720</v>
          </cell>
          <cell r="U155">
            <v>1720</v>
          </cell>
          <cell r="V155">
            <v>150</v>
          </cell>
          <cell r="W155">
            <v>150</v>
          </cell>
        </row>
        <row r="155">
          <cell r="Z155">
            <v>14.83</v>
          </cell>
          <cell r="AA155">
            <v>1090</v>
          </cell>
          <cell r="AB155">
            <v>19.77</v>
          </cell>
          <cell r="AC155">
            <v>1522</v>
          </cell>
        </row>
        <row r="155">
          <cell r="AG155">
            <v>80</v>
          </cell>
        </row>
        <row r="155">
          <cell r="AI155">
            <v>0</v>
          </cell>
        </row>
        <row r="155">
          <cell r="AK155">
            <v>4562</v>
          </cell>
          <cell r="AL155">
            <v>0</v>
          </cell>
        </row>
        <row r="155">
          <cell r="AN155">
            <v>26945</v>
          </cell>
          <cell r="AO155">
            <v>45000</v>
          </cell>
          <cell r="AP155">
            <v>0</v>
          </cell>
          <cell r="AQ155">
            <v>0</v>
          </cell>
          <cell r="AR155">
            <v>0</v>
          </cell>
        </row>
        <row r="155">
          <cell r="AU155">
            <v>0</v>
          </cell>
          <cell r="AV155">
            <v>31507</v>
          </cell>
          <cell r="AW155">
            <v>50000</v>
          </cell>
          <cell r="AX155">
            <v>-18493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</row>
        <row r="155">
          <cell r="BD155">
            <v>0</v>
          </cell>
          <cell r="BE155">
            <v>4562</v>
          </cell>
          <cell r="BF155">
            <v>4562</v>
          </cell>
          <cell r="BG155">
            <v>0</v>
          </cell>
        </row>
        <row r="155">
          <cell r="BI155" t="str">
            <v>621 4391 8800 2905 5657</v>
          </cell>
        </row>
        <row r="155">
          <cell r="BK155">
            <v>4.59</v>
          </cell>
          <cell r="BL155">
            <v>0</v>
          </cell>
          <cell r="BM155">
            <v>0</v>
          </cell>
          <cell r="BN155">
            <v>0</v>
          </cell>
          <cell r="BO155">
            <v>-4.59</v>
          </cell>
          <cell r="BP155">
            <v>0</v>
          </cell>
        </row>
        <row r="155">
          <cell r="BU155">
            <v>0</v>
          </cell>
        </row>
        <row r="156">
          <cell r="D156" t="str">
            <v>李小雨</v>
          </cell>
          <cell r="E156" t="str">
            <v>女</v>
          </cell>
          <cell r="F156" t="str">
            <v>412727199911167803</v>
          </cell>
          <cell r="G156" t="str">
            <v>直工</v>
          </cell>
          <cell r="H156" t="str">
            <v>五金三楼</v>
          </cell>
          <cell r="I156" t="str">
            <v>作业员</v>
          </cell>
          <cell r="J156">
            <v>43525</v>
          </cell>
        </row>
        <row r="156">
          <cell r="M156">
            <v>21</v>
          </cell>
          <cell r="N156">
            <v>21</v>
          </cell>
          <cell r="O156">
            <v>67.5</v>
          </cell>
          <cell r="P156">
            <v>78</v>
          </cell>
        </row>
        <row r="156">
          <cell r="S156">
            <v>1950</v>
          </cell>
          <cell r="T156">
            <v>1720</v>
          </cell>
          <cell r="U156">
            <v>1720</v>
          </cell>
          <cell r="V156">
            <v>150</v>
          </cell>
          <cell r="W156">
            <v>150</v>
          </cell>
        </row>
        <row r="156">
          <cell r="Z156">
            <v>14.83</v>
          </cell>
          <cell r="AA156">
            <v>1001</v>
          </cell>
          <cell r="AB156">
            <v>19.77</v>
          </cell>
          <cell r="AC156">
            <v>1542</v>
          </cell>
        </row>
        <row r="156">
          <cell r="AG156">
            <v>80</v>
          </cell>
        </row>
        <row r="156">
          <cell r="AI156">
            <v>0</v>
          </cell>
        </row>
        <row r="156">
          <cell r="AK156">
            <v>4493</v>
          </cell>
          <cell r="AL156">
            <v>0</v>
          </cell>
        </row>
        <row r="156">
          <cell r="AN156">
            <v>26092</v>
          </cell>
          <cell r="AO156">
            <v>40000</v>
          </cell>
          <cell r="AP156">
            <v>0</v>
          </cell>
          <cell r="AQ156">
            <v>0</v>
          </cell>
          <cell r="AR156">
            <v>0</v>
          </cell>
        </row>
        <row r="156">
          <cell r="AU156">
            <v>0</v>
          </cell>
          <cell r="AV156">
            <v>30585</v>
          </cell>
          <cell r="AW156">
            <v>45000</v>
          </cell>
          <cell r="AX156">
            <v>-14415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</row>
        <row r="156">
          <cell r="BD156">
            <v>0</v>
          </cell>
          <cell r="BE156">
            <v>4493</v>
          </cell>
          <cell r="BF156">
            <v>4493</v>
          </cell>
          <cell r="BG156">
            <v>0</v>
          </cell>
        </row>
        <row r="156">
          <cell r="BI156" t="str">
            <v>621 4391 8800 2905 5665</v>
          </cell>
        </row>
        <row r="156">
          <cell r="BK156">
            <v>4.83</v>
          </cell>
          <cell r="BL156">
            <v>0</v>
          </cell>
          <cell r="BM156">
            <v>0</v>
          </cell>
          <cell r="BN156">
            <v>0</v>
          </cell>
          <cell r="BO156">
            <v>-4.83</v>
          </cell>
          <cell r="BP156">
            <v>0</v>
          </cell>
        </row>
        <row r="156">
          <cell r="BU156">
            <v>0</v>
          </cell>
        </row>
        <row r="157">
          <cell r="D157" t="str">
            <v>刘昌平</v>
          </cell>
          <cell r="E157" t="str">
            <v>女</v>
          </cell>
          <cell r="F157" t="str">
            <v>512229197306024783</v>
          </cell>
          <cell r="G157" t="str">
            <v>直工</v>
          </cell>
          <cell r="H157" t="str">
            <v>五金三楼</v>
          </cell>
          <cell r="I157" t="str">
            <v>作业员</v>
          </cell>
          <cell r="J157">
            <v>43525</v>
          </cell>
        </row>
        <row r="157">
          <cell r="M157">
            <v>21</v>
          </cell>
          <cell r="N157">
            <v>19.5</v>
          </cell>
          <cell r="O157">
            <v>78.5</v>
          </cell>
          <cell r="P157">
            <v>101</v>
          </cell>
        </row>
        <row r="157">
          <cell r="S157">
            <v>1950</v>
          </cell>
          <cell r="T157">
            <v>1720</v>
          </cell>
          <cell r="U157">
            <v>1597</v>
          </cell>
          <cell r="V157">
            <v>150</v>
          </cell>
          <cell r="W157">
            <v>139</v>
          </cell>
        </row>
        <row r="157">
          <cell r="Z157">
            <v>14.83</v>
          </cell>
          <cell r="AA157">
            <v>1164</v>
          </cell>
          <cell r="AB157">
            <v>19.77</v>
          </cell>
          <cell r="AC157">
            <v>1997</v>
          </cell>
        </row>
        <row r="157">
          <cell r="AG157">
            <v>80</v>
          </cell>
        </row>
        <row r="157">
          <cell r="AI157">
            <v>0</v>
          </cell>
        </row>
        <row r="157">
          <cell r="AK157">
            <v>4977</v>
          </cell>
          <cell r="AL157">
            <v>0</v>
          </cell>
        </row>
        <row r="157">
          <cell r="AN157">
            <v>27826</v>
          </cell>
          <cell r="AO157">
            <v>40000</v>
          </cell>
          <cell r="AP157">
            <v>0</v>
          </cell>
          <cell r="AQ157">
            <v>0</v>
          </cell>
          <cell r="AR157">
            <v>0</v>
          </cell>
        </row>
        <row r="157">
          <cell r="AU157">
            <v>0</v>
          </cell>
          <cell r="AV157">
            <v>33003</v>
          </cell>
          <cell r="AW157">
            <v>45000</v>
          </cell>
          <cell r="AX157">
            <v>-11997</v>
          </cell>
          <cell r="AY157">
            <v>0</v>
          </cell>
          <cell r="AZ157">
            <v>0</v>
          </cell>
          <cell r="BA157">
            <v>0</v>
          </cell>
          <cell r="BB157">
            <v>200</v>
          </cell>
        </row>
        <row r="157">
          <cell r="BD157">
            <v>200</v>
          </cell>
          <cell r="BE157">
            <v>5177</v>
          </cell>
          <cell r="BF157">
            <v>5177</v>
          </cell>
          <cell r="BG157">
            <v>0</v>
          </cell>
        </row>
        <row r="157">
          <cell r="BI157" t="str">
            <v>621 4391 8800 2886 2251</v>
          </cell>
        </row>
        <row r="157">
          <cell r="BK157">
            <v>5.04</v>
          </cell>
          <cell r="BL157">
            <v>0</v>
          </cell>
          <cell r="BM157">
            <v>0</v>
          </cell>
          <cell r="BN157">
            <v>0</v>
          </cell>
          <cell r="BO157">
            <v>-5.04</v>
          </cell>
          <cell r="BP157">
            <v>0</v>
          </cell>
        </row>
        <row r="157">
          <cell r="BU157">
            <v>0</v>
          </cell>
        </row>
        <row r="158">
          <cell r="D158" t="str">
            <v>张凤燕</v>
          </cell>
          <cell r="E158" t="str">
            <v>女</v>
          </cell>
          <cell r="F158" t="str">
            <v>450922199812211228</v>
          </cell>
          <cell r="G158" t="str">
            <v>直工</v>
          </cell>
          <cell r="H158" t="str">
            <v>五金三楼</v>
          </cell>
          <cell r="I158" t="str">
            <v>作业员</v>
          </cell>
          <cell r="J158">
            <v>43528</v>
          </cell>
        </row>
        <row r="158">
          <cell r="M158">
            <v>21</v>
          </cell>
          <cell r="N158">
            <v>20.5</v>
          </cell>
          <cell r="O158">
            <v>58.5</v>
          </cell>
          <cell r="P158">
            <v>93.5</v>
          </cell>
        </row>
        <row r="158">
          <cell r="S158">
            <v>1950</v>
          </cell>
          <cell r="T158">
            <v>1720</v>
          </cell>
          <cell r="U158">
            <v>1679</v>
          </cell>
          <cell r="V158">
            <v>150</v>
          </cell>
          <cell r="W158">
            <v>146</v>
          </cell>
        </row>
        <row r="158">
          <cell r="Z158">
            <v>14.83</v>
          </cell>
          <cell r="AA158">
            <v>868</v>
          </cell>
          <cell r="AB158">
            <v>19.77</v>
          </cell>
          <cell r="AC158">
            <v>1848</v>
          </cell>
        </row>
        <row r="158">
          <cell r="AG158">
            <v>80</v>
          </cell>
        </row>
        <row r="158">
          <cell r="AI158">
            <v>0</v>
          </cell>
        </row>
        <row r="158">
          <cell r="AK158">
            <v>4621</v>
          </cell>
          <cell r="AL158">
            <v>0</v>
          </cell>
        </row>
        <row r="158">
          <cell r="AN158">
            <v>23476</v>
          </cell>
          <cell r="AO158">
            <v>35000</v>
          </cell>
          <cell r="AP158">
            <v>0</v>
          </cell>
          <cell r="AQ158">
            <v>0</v>
          </cell>
          <cell r="AR158">
            <v>0</v>
          </cell>
        </row>
        <row r="158">
          <cell r="AU158">
            <v>0</v>
          </cell>
          <cell r="AV158">
            <v>28297</v>
          </cell>
          <cell r="AW158">
            <v>40000</v>
          </cell>
          <cell r="AX158">
            <v>-11703</v>
          </cell>
          <cell r="AY158">
            <v>0</v>
          </cell>
          <cell r="AZ158">
            <v>0</v>
          </cell>
          <cell r="BA158">
            <v>0</v>
          </cell>
          <cell r="BB158">
            <v>200</v>
          </cell>
        </row>
        <row r="158">
          <cell r="BD158">
            <v>200</v>
          </cell>
          <cell r="BE158">
            <v>4821</v>
          </cell>
          <cell r="BF158">
            <v>4821</v>
          </cell>
          <cell r="BG158">
            <v>0</v>
          </cell>
        </row>
        <row r="158">
          <cell r="BI158" t="str">
            <v>621 4391 8800 2886 2327</v>
          </cell>
        </row>
        <row r="158"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</row>
        <row r="158">
          <cell r="BU158">
            <v>0</v>
          </cell>
        </row>
        <row r="159">
          <cell r="D159" t="str">
            <v>廖锋</v>
          </cell>
          <cell r="E159" t="str">
            <v>男</v>
          </cell>
          <cell r="F159" t="str">
            <v>441424199912125778</v>
          </cell>
          <cell r="G159" t="str">
            <v>直工</v>
          </cell>
          <cell r="H159" t="str">
            <v>五金三楼</v>
          </cell>
          <cell r="I159" t="str">
            <v>作业员</v>
          </cell>
          <cell r="J159">
            <v>43528</v>
          </cell>
        </row>
        <row r="159">
          <cell r="M159">
            <v>21</v>
          </cell>
          <cell r="N159">
            <v>20</v>
          </cell>
          <cell r="O159">
            <v>68</v>
          </cell>
          <cell r="P159">
            <v>71</v>
          </cell>
        </row>
        <row r="159">
          <cell r="S159">
            <v>1950</v>
          </cell>
          <cell r="T159">
            <v>1720</v>
          </cell>
          <cell r="U159">
            <v>1638</v>
          </cell>
          <cell r="V159">
            <v>150</v>
          </cell>
          <cell r="W159">
            <v>143</v>
          </cell>
        </row>
        <row r="159">
          <cell r="Z159">
            <v>14.83</v>
          </cell>
          <cell r="AA159">
            <v>1008</v>
          </cell>
          <cell r="AB159">
            <v>19.77</v>
          </cell>
          <cell r="AC159">
            <v>1404</v>
          </cell>
        </row>
        <row r="159">
          <cell r="AI159">
            <v>0</v>
          </cell>
        </row>
        <row r="159">
          <cell r="AK159">
            <v>4193</v>
          </cell>
          <cell r="AL159">
            <v>0</v>
          </cell>
        </row>
        <row r="159">
          <cell r="AN159">
            <v>25892</v>
          </cell>
          <cell r="AO159">
            <v>40000</v>
          </cell>
          <cell r="AP159">
            <v>0</v>
          </cell>
          <cell r="AQ159">
            <v>0</v>
          </cell>
          <cell r="AR159">
            <v>0</v>
          </cell>
        </row>
        <row r="159">
          <cell r="AU159">
            <v>0</v>
          </cell>
          <cell r="AV159">
            <v>30085</v>
          </cell>
          <cell r="AW159">
            <v>45000</v>
          </cell>
          <cell r="AX159">
            <v>-14915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</row>
        <row r="159">
          <cell r="BD159">
            <v>0</v>
          </cell>
          <cell r="BE159">
            <v>4193</v>
          </cell>
          <cell r="BF159">
            <v>4193</v>
          </cell>
          <cell r="BG159">
            <v>0</v>
          </cell>
        </row>
        <row r="159">
          <cell r="BI159" t="str">
            <v>621 4391 8800 3054 6637</v>
          </cell>
        </row>
        <row r="159"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</row>
        <row r="159">
          <cell r="BU159">
            <v>0</v>
          </cell>
        </row>
        <row r="160">
          <cell r="D160" t="str">
            <v>梁少霞</v>
          </cell>
          <cell r="E160" t="str">
            <v>女</v>
          </cell>
          <cell r="F160" t="str">
            <v>44090219840721380X</v>
          </cell>
          <cell r="G160" t="str">
            <v>直工</v>
          </cell>
          <cell r="H160" t="str">
            <v>五金三楼</v>
          </cell>
          <cell r="I160" t="str">
            <v>作业员</v>
          </cell>
          <cell r="J160">
            <v>43528</v>
          </cell>
        </row>
        <row r="160">
          <cell r="M160">
            <v>21</v>
          </cell>
          <cell r="N160">
            <v>20.5</v>
          </cell>
          <cell r="O160">
            <v>75</v>
          </cell>
          <cell r="P160">
            <v>86</v>
          </cell>
        </row>
        <row r="160">
          <cell r="S160">
            <v>1950</v>
          </cell>
          <cell r="T160">
            <v>1720</v>
          </cell>
          <cell r="U160">
            <v>1679</v>
          </cell>
          <cell r="V160">
            <v>150</v>
          </cell>
          <cell r="W160">
            <v>146</v>
          </cell>
        </row>
        <row r="160">
          <cell r="Z160">
            <v>14.83</v>
          </cell>
          <cell r="AA160">
            <v>1112</v>
          </cell>
          <cell r="AB160">
            <v>19.77</v>
          </cell>
          <cell r="AC160">
            <v>1700</v>
          </cell>
        </row>
        <row r="160">
          <cell r="AG160">
            <v>80</v>
          </cell>
        </row>
        <row r="160">
          <cell r="AI160">
            <v>0</v>
          </cell>
        </row>
        <row r="160">
          <cell r="AK160">
            <v>4717</v>
          </cell>
          <cell r="AL160">
            <v>0</v>
          </cell>
        </row>
        <row r="160">
          <cell r="AN160">
            <v>26302</v>
          </cell>
          <cell r="AO160">
            <v>40000</v>
          </cell>
          <cell r="AP160">
            <v>0</v>
          </cell>
          <cell r="AQ160">
            <v>0</v>
          </cell>
          <cell r="AR160">
            <v>0</v>
          </cell>
        </row>
        <row r="160">
          <cell r="AU160">
            <v>0</v>
          </cell>
          <cell r="AV160">
            <v>31219</v>
          </cell>
          <cell r="AW160">
            <v>45000</v>
          </cell>
          <cell r="AX160">
            <v>-13781</v>
          </cell>
          <cell r="AY160">
            <v>0</v>
          </cell>
          <cell r="AZ160">
            <v>0</v>
          </cell>
          <cell r="BA160">
            <v>0</v>
          </cell>
          <cell r="BB160">
            <v>200</v>
          </cell>
        </row>
        <row r="160">
          <cell r="BD160">
            <v>200</v>
          </cell>
          <cell r="BE160">
            <v>4917</v>
          </cell>
          <cell r="BF160">
            <v>4917</v>
          </cell>
          <cell r="BG160">
            <v>0</v>
          </cell>
        </row>
        <row r="160">
          <cell r="BI160" t="str">
            <v>621 4391 8800 3054 6256</v>
          </cell>
        </row>
        <row r="160"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</row>
        <row r="160">
          <cell r="BU160">
            <v>0</v>
          </cell>
        </row>
        <row r="161">
          <cell r="D161" t="str">
            <v>林燕凤</v>
          </cell>
          <cell r="E161" t="str">
            <v>女</v>
          </cell>
          <cell r="F161" t="str">
            <v>445322198408104661</v>
          </cell>
          <cell r="G161" t="str">
            <v>直工</v>
          </cell>
          <cell r="H161" t="str">
            <v>五金三楼</v>
          </cell>
          <cell r="I161" t="str">
            <v>作业员</v>
          </cell>
          <cell r="J161">
            <v>43559</v>
          </cell>
        </row>
        <row r="161">
          <cell r="M161">
            <v>21</v>
          </cell>
          <cell r="N161">
            <v>20.5</v>
          </cell>
          <cell r="O161">
            <v>69</v>
          </cell>
          <cell r="P161">
            <v>90</v>
          </cell>
        </row>
        <row r="161">
          <cell r="S161">
            <v>1950</v>
          </cell>
          <cell r="T161">
            <v>1720</v>
          </cell>
          <cell r="U161">
            <v>1679</v>
          </cell>
          <cell r="V161">
            <v>150</v>
          </cell>
          <cell r="W161">
            <v>146</v>
          </cell>
        </row>
        <row r="161">
          <cell r="Z161">
            <v>14.83</v>
          </cell>
          <cell r="AA161">
            <v>1023</v>
          </cell>
          <cell r="AB161">
            <v>19.77</v>
          </cell>
          <cell r="AC161">
            <v>1779</v>
          </cell>
        </row>
        <row r="161">
          <cell r="AG161">
            <v>80</v>
          </cell>
        </row>
        <row r="161">
          <cell r="AI161">
            <v>0</v>
          </cell>
        </row>
        <row r="161">
          <cell r="AK161">
            <v>4707</v>
          </cell>
          <cell r="AL161">
            <v>0</v>
          </cell>
        </row>
        <row r="161">
          <cell r="AN161">
            <v>20192.2</v>
          </cell>
          <cell r="AO161">
            <v>30000</v>
          </cell>
          <cell r="AP161">
            <v>0</v>
          </cell>
          <cell r="AQ161">
            <v>0</v>
          </cell>
          <cell r="AR161">
            <v>0</v>
          </cell>
        </row>
        <row r="161">
          <cell r="AU161">
            <v>0</v>
          </cell>
          <cell r="AV161">
            <v>25087.87</v>
          </cell>
          <cell r="AW161">
            <v>35000</v>
          </cell>
          <cell r="AX161">
            <v>-9912.13</v>
          </cell>
          <cell r="AY161">
            <v>0</v>
          </cell>
          <cell r="AZ161">
            <v>0</v>
          </cell>
          <cell r="BA161">
            <v>-11.33</v>
          </cell>
          <cell r="BB161">
            <v>200</v>
          </cell>
        </row>
        <row r="161">
          <cell r="BD161">
            <v>189</v>
          </cell>
          <cell r="BE161">
            <v>4896</v>
          </cell>
          <cell r="BF161">
            <v>4896</v>
          </cell>
          <cell r="BG161">
            <v>0</v>
          </cell>
        </row>
        <row r="161">
          <cell r="BI161" t="str">
            <v>6214391880030698172</v>
          </cell>
        </row>
        <row r="161"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</row>
        <row r="161">
          <cell r="BU161">
            <v>0</v>
          </cell>
        </row>
        <row r="162">
          <cell r="D162" t="str">
            <v>左永红</v>
          </cell>
          <cell r="E162" t="str">
            <v>男</v>
          </cell>
          <cell r="F162" t="str">
            <v>511304198809101412</v>
          </cell>
          <cell r="G162" t="str">
            <v>直工</v>
          </cell>
          <cell r="H162" t="str">
            <v>五金三楼</v>
          </cell>
          <cell r="I162" t="str">
            <v>作业员</v>
          </cell>
          <cell r="J162">
            <v>43567</v>
          </cell>
        </row>
        <row r="162">
          <cell r="M162">
            <v>21</v>
          </cell>
          <cell r="N162">
            <v>21</v>
          </cell>
          <cell r="O162">
            <v>68.5</v>
          </cell>
          <cell r="P162">
            <v>98.5</v>
          </cell>
        </row>
        <row r="162">
          <cell r="S162">
            <v>2150</v>
          </cell>
          <cell r="T162">
            <v>1720</v>
          </cell>
          <cell r="U162">
            <v>1720</v>
          </cell>
          <cell r="V162">
            <v>350</v>
          </cell>
          <cell r="W162">
            <v>350</v>
          </cell>
        </row>
        <row r="162">
          <cell r="Z162">
            <v>14.83</v>
          </cell>
          <cell r="AA162">
            <v>1016</v>
          </cell>
          <cell r="AB162">
            <v>19.77</v>
          </cell>
          <cell r="AC162">
            <v>1947</v>
          </cell>
        </row>
        <row r="162">
          <cell r="AG162">
            <v>80</v>
          </cell>
        </row>
        <row r="162">
          <cell r="AI162">
            <v>0</v>
          </cell>
        </row>
        <row r="162">
          <cell r="AK162">
            <v>5113</v>
          </cell>
          <cell r="AL162">
            <v>0</v>
          </cell>
        </row>
        <row r="162">
          <cell r="AN162">
            <v>21094</v>
          </cell>
          <cell r="AO162">
            <v>30000</v>
          </cell>
          <cell r="AP162">
            <v>0</v>
          </cell>
          <cell r="AQ162">
            <v>0</v>
          </cell>
          <cell r="AR162">
            <v>0</v>
          </cell>
        </row>
        <row r="162">
          <cell r="AU162">
            <v>0</v>
          </cell>
          <cell r="AV162">
            <v>26407</v>
          </cell>
          <cell r="AW162">
            <v>35000</v>
          </cell>
          <cell r="AX162">
            <v>-8593</v>
          </cell>
          <cell r="AY162">
            <v>0</v>
          </cell>
          <cell r="AZ162">
            <v>0</v>
          </cell>
          <cell r="BA162">
            <v>0</v>
          </cell>
          <cell r="BB162">
            <v>200</v>
          </cell>
        </row>
        <row r="162">
          <cell r="BD162">
            <v>200</v>
          </cell>
          <cell r="BE162">
            <v>5313</v>
          </cell>
          <cell r="BF162">
            <v>5313</v>
          </cell>
          <cell r="BG162">
            <v>0</v>
          </cell>
        </row>
        <row r="162">
          <cell r="BI162" t="str">
            <v>621 4391 8800 3054 6181</v>
          </cell>
        </row>
        <row r="162"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</row>
        <row r="162">
          <cell r="BU162">
            <v>0</v>
          </cell>
        </row>
        <row r="163">
          <cell r="D163" t="str">
            <v>何小莲</v>
          </cell>
          <cell r="E163" t="str">
            <v>女</v>
          </cell>
          <cell r="F163" t="str">
            <v>43112419940611164X</v>
          </cell>
          <cell r="G163" t="str">
            <v>直工</v>
          </cell>
          <cell r="H163" t="str">
            <v>五金三楼</v>
          </cell>
          <cell r="I163" t="str">
            <v>作业员</v>
          </cell>
          <cell r="J163">
            <v>43571</v>
          </cell>
        </row>
        <row r="163">
          <cell r="M163">
            <v>21</v>
          </cell>
          <cell r="N163">
            <v>17</v>
          </cell>
          <cell r="O163">
            <v>61.5</v>
          </cell>
          <cell r="P163">
            <v>71</v>
          </cell>
        </row>
        <row r="163">
          <cell r="S163">
            <v>1950</v>
          </cell>
          <cell r="T163">
            <v>1720</v>
          </cell>
          <cell r="U163">
            <v>1392</v>
          </cell>
          <cell r="V163">
            <v>150</v>
          </cell>
          <cell r="W163">
            <v>121</v>
          </cell>
        </row>
        <row r="163">
          <cell r="Z163">
            <v>14.83</v>
          </cell>
          <cell r="AA163">
            <v>912</v>
          </cell>
          <cell r="AB163">
            <v>19.77</v>
          </cell>
          <cell r="AC163">
            <v>1404</v>
          </cell>
        </row>
        <row r="163">
          <cell r="AI163">
            <v>0</v>
          </cell>
        </row>
        <row r="163">
          <cell r="AK163">
            <v>3829</v>
          </cell>
          <cell r="AL163">
            <v>0</v>
          </cell>
        </row>
        <row r="163">
          <cell r="AN163">
            <v>19276</v>
          </cell>
          <cell r="AO163">
            <v>30000</v>
          </cell>
          <cell r="AP163">
            <v>0</v>
          </cell>
          <cell r="AQ163">
            <v>0</v>
          </cell>
          <cell r="AR163">
            <v>0</v>
          </cell>
        </row>
        <row r="163">
          <cell r="AU163">
            <v>0</v>
          </cell>
          <cell r="AV163">
            <v>23105</v>
          </cell>
          <cell r="AW163">
            <v>35000</v>
          </cell>
          <cell r="AX163">
            <v>-11895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</row>
        <row r="163">
          <cell r="BD163">
            <v>0</v>
          </cell>
          <cell r="BE163">
            <v>3829</v>
          </cell>
          <cell r="BF163">
            <v>3829</v>
          </cell>
          <cell r="BG163">
            <v>0</v>
          </cell>
        </row>
        <row r="163">
          <cell r="BI163" t="str">
            <v>621 4391 8800 3036 3306</v>
          </cell>
        </row>
        <row r="163"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</row>
        <row r="163">
          <cell r="BU163">
            <v>0</v>
          </cell>
        </row>
        <row r="164">
          <cell r="D164" t="str">
            <v>刘盛</v>
          </cell>
          <cell r="E164" t="str">
            <v>男</v>
          </cell>
          <cell r="F164" t="str">
            <v>430421199504127879</v>
          </cell>
          <cell r="G164" t="str">
            <v>直工</v>
          </cell>
          <cell r="H164" t="str">
            <v>五金三楼</v>
          </cell>
          <cell r="I164" t="str">
            <v>作业员</v>
          </cell>
          <cell r="J164">
            <v>43573</v>
          </cell>
        </row>
        <row r="164">
          <cell r="M164">
            <v>21</v>
          </cell>
          <cell r="N164">
            <v>16.5</v>
          </cell>
          <cell r="O164">
            <v>65.5</v>
          </cell>
          <cell r="P164">
            <v>73.5</v>
          </cell>
        </row>
        <row r="164">
          <cell r="S164">
            <v>2250</v>
          </cell>
          <cell r="T164">
            <v>1720</v>
          </cell>
          <cell r="U164">
            <v>1351</v>
          </cell>
          <cell r="V164">
            <v>450</v>
          </cell>
          <cell r="W164">
            <v>354</v>
          </cell>
        </row>
        <row r="164">
          <cell r="Z164">
            <v>14.83</v>
          </cell>
          <cell r="AA164">
            <v>971</v>
          </cell>
          <cell r="AB164">
            <v>19.77</v>
          </cell>
          <cell r="AC164">
            <v>1453</v>
          </cell>
        </row>
        <row r="164">
          <cell r="AI164">
            <v>0</v>
          </cell>
        </row>
        <row r="164">
          <cell r="AK164">
            <v>4129</v>
          </cell>
          <cell r="AL164">
            <v>0</v>
          </cell>
        </row>
        <row r="164">
          <cell r="AN164">
            <v>18941.72</v>
          </cell>
          <cell r="AO164">
            <v>30000</v>
          </cell>
          <cell r="AP164">
            <v>0</v>
          </cell>
          <cell r="AQ164">
            <v>0</v>
          </cell>
          <cell r="AR164">
            <v>0</v>
          </cell>
        </row>
        <row r="164">
          <cell r="AU164">
            <v>0</v>
          </cell>
          <cell r="AV164">
            <v>23194.81</v>
          </cell>
          <cell r="AW164">
            <v>35000</v>
          </cell>
          <cell r="AX164">
            <v>-11805.19</v>
          </cell>
          <cell r="AY164">
            <v>0</v>
          </cell>
          <cell r="AZ164">
            <v>0</v>
          </cell>
          <cell r="BA164">
            <v>-75.91</v>
          </cell>
          <cell r="BB164">
            <v>200</v>
          </cell>
        </row>
        <row r="164">
          <cell r="BD164">
            <v>124</v>
          </cell>
          <cell r="BE164">
            <v>4253</v>
          </cell>
          <cell r="BF164">
            <v>4253</v>
          </cell>
          <cell r="BG164">
            <v>0</v>
          </cell>
        </row>
        <row r="164">
          <cell r="BI164" t="str">
            <v>621 4391 8800 3054 6397</v>
          </cell>
        </row>
        <row r="164"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</row>
        <row r="164">
          <cell r="BU164">
            <v>0</v>
          </cell>
        </row>
        <row r="165">
          <cell r="D165" t="str">
            <v>覃金茂</v>
          </cell>
          <cell r="E165" t="str">
            <v>男</v>
          </cell>
          <cell r="F165" t="str">
            <v>452226198106101210</v>
          </cell>
          <cell r="G165" t="str">
            <v>直工</v>
          </cell>
          <cell r="H165" t="str">
            <v>五金三楼</v>
          </cell>
          <cell r="I165" t="str">
            <v>作业员</v>
          </cell>
          <cell r="J165">
            <v>43575</v>
          </cell>
        </row>
        <row r="165">
          <cell r="M165">
            <v>21</v>
          </cell>
          <cell r="N165">
            <v>19.5</v>
          </cell>
          <cell r="O165">
            <v>78</v>
          </cell>
          <cell r="P165">
            <v>101</v>
          </cell>
        </row>
        <row r="165">
          <cell r="S165">
            <v>1950</v>
          </cell>
          <cell r="T165">
            <v>1720</v>
          </cell>
          <cell r="U165">
            <v>1597</v>
          </cell>
          <cell r="V165">
            <v>150</v>
          </cell>
          <cell r="W165">
            <v>139</v>
          </cell>
        </row>
        <row r="165">
          <cell r="Z165">
            <v>14.83</v>
          </cell>
          <cell r="AA165">
            <v>1157</v>
          </cell>
          <cell r="AB165">
            <v>19.77</v>
          </cell>
          <cell r="AC165">
            <v>1997</v>
          </cell>
        </row>
        <row r="165">
          <cell r="AG165">
            <v>80</v>
          </cell>
        </row>
        <row r="165">
          <cell r="AI165">
            <v>0</v>
          </cell>
        </row>
        <row r="165">
          <cell r="AK165">
            <v>4970</v>
          </cell>
          <cell r="AL165">
            <v>0</v>
          </cell>
        </row>
        <row r="165">
          <cell r="AN165">
            <v>19111.32</v>
          </cell>
          <cell r="AO165">
            <v>30000</v>
          </cell>
          <cell r="AP165">
            <v>0</v>
          </cell>
          <cell r="AQ165">
            <v>0</v>
          </cell>
          <cell r="AR165">
            <v>0</v>
          </cell>
        </row>
        <row r="165">
          <cell r="AU165">
            <v>0</v>
          </cell>
          <cell r="AV165">
            <v>24281.32</v>
          </cell>
          <cell r="AW165">
            <v>35000</v>
          </cell>
          <cell r="AX165">
            <v>-10718.68</v>
          </cell>
          <cell r="AY165">
            <v>0</v>
          </cell>
          <cell r="AZ165">
            <v>0</v>
          </cell>
          <cell r="BA165">
            <v>0</v>
          </cell>
          <cell r="BB165">
            <v>200</v>
          </cell>
        </row>
        <row r="165">
          <cell r="BD165">
            <v>200</v>
          </cell>
          <cell r="BE165">
            <v>5170</v>
          </cell>
          <cell r="BF165">
            <v>5170</v>
          </cell>
          <cell r="BG165">
            <v>0</v>
          </cell>
        </row>
        <row r="165">
          <cell r="BI165" t="str">
            <v>621 4391 8800 3036 3488</v>
          </cell>
        </row>
        <row r="165"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</row>
        <row r="165">
          <cell r="BU165">
            <v>0</v>
          </cell>
        </row>
        <row r="166">
          <cell r="D166" t="str">
            <v>朱志雪</v>
          </cell>
          <cell r="E166" t="str">
            <v>女</v>
          </cell>
          <cell r="F166" t="str">
            <v>450803199910065821</v>
          </cell>
          <cell r="G166" t="str">
            <v>直工</v>
          </cell>
          <cell r="H166" t="str">
            <v>五金三楼</v>
          </cell>
          <cell r="I166" t="str">
            <v>作业员</v>
          </cell>
          <cell r="J166">
            <v>43575</v>
          </cell>
        </row>
        <row r="166">
          <cell r="M166">
            <v>21</v>
          </cell>
          <cell r="N166">
            <v>16.9</v>
          </cell>
          <cell r="O166">
            <v>69</v>
          </cell>
          <cell r="P166">
            <v>65</v>
          </cell>
        </row>
        <row r="166">
          <cell r="S166">
            <v>1950</v>
          </cell>
          <cell r="T166">
            <v>1720</v>
          </cell>
          <cell r="U166">
            <v>1384</v>
          </cell>
          <cell r="V166">
            <v>150</v>
          </cell>
          <cell r="W166">
            <v>121</v>
          </cell>
        </row>
        <row r="166">
          <cell r="Z166">
            <v>14.83</v>
          </cell>
          <cell r="AA166">
            <v>1023</v>
          </cell>
          <cell r="AB166">
            <v>19.77</v>
          </cell>
          <cell r="AC166">
            <v>1285</v>
          </cell>
        </row>
        <row r="166">
          <cell r="AI166">
            <v>0</v>
          </cell>
        </row>
        <row r="166">
          <cell r="AK166">
            <v>3813</v>
          </cell>
          <cell r="AL166">
            <v>0</v>
          </cell>
        </row>
        <row r="166">
          <cell r="AN166">
            <v>18692.8</v>
          </cell>
          <cell r="AO166">
            <v>30000</v>
          </cell>
          <cell r="AP166">
            <v>0</v>
          </cell>
          <cell r="AQ166">
            <v>0</v>
          </cell>
          <cell r="AR166">
            <v>0</v>
          </cell>
        </row>
        <row r="166">
          <cell r="AU166">
            <v>0</v>
          </cell>
          <cell r="AV166">
            <v>22610.57</v>
          </cell>
          <cell r="AW166">
            <v>35000</v>
          </cell>
          <cell r="AX166">
            <v>-12389.43</v>
          </cell>
          <cell r="AY166">
            <v>0</v>
          </cell>
          <cell r="AZ166">
            <v>0</v>
          </cell>
          <cell r="BA166">
            <v>-95.23</v>
          </cell>
          <cell r="BB166">
            <v>200</v>
          </cell>
        </row>
        <row r="166">
          <cell r="BD166">
            <v>105</v>
          </cell>
          <cell r="BE166">
            <v>3918</v>
          </cell>
          <cell r="BF166">
            <v>3918</v>
          </cell>
          <cell r="BG166">
            <v>0</v>
          </cell>
        </row>
        <row r="166">
          <cell r="BI166" t="str">
            <v>621 4391 8800 3016 0959</v>
          </cell>
        </row>
        <row r="166"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</row>
        <row r="166">
          <cell r="BU166">
            <v>0</v>
          </cell>
        </row>
        <row r="167">
          <cell r="D167" t="str">
            <v>朱志聪</v>
          </cell>
          <cell r="E167" t="str">
            <v>男</v>
          </cell>
          <cell r="F167" t="str">
            <v>450803200110085811</v>
          </cell>
          <cell r="G167" t="str">
            <v>直工</v>
          </cell>
          <cell r="H167" t="str">
            <v>五金三楼</v>
          </cell>
          <cell r="I167" t="str">
            <v>作业员</v>
          </cell>
          <cell r="J167">
            <v>43575</v>
          </cell>
        </row>
        <row r="167">
          <cell r="M167">
            <v>21</v>
          </cell>
          <cell r="N167">
            <v>16.5</v>
          </cell>
          <cell r="O167">
            <v>58</v>
          </cell>
          <cell r="P167">
            <v>66.5</v>
          </cell>
        </row>
        <row r="167">
          <cell r="S167">
            <v>2150</v>
          </cell>
          <cell r="T167">
            <v>1720</v>
          </cell>
          <cell r="U167">
            <v>1351</v>
          </cell>
          <cell r="V167">
            <v>350</v>
          </cell>
          <cell r="W167">
            <v>275</v>
          </cell>
        </row>
        <row r="167">
          <cell r="Z167">
            <v>14.83</v>
          </cell>
          <cell r="AA167">
            <v>860</v>
          </cell>
          <cell r="AB167">
            <v>19.77</v>
          </cell>
          <cell r="AC167">
            <v>1315</v>
          </cell>
        </row>
        <row r="167">
          <cell r="AI167">
            <v>0</v>
          </cell>
        </row>
        <row r="167">
          <cell r="AK167">
            <v>3801</v>
          </cell>
          <cell r="AL167">
            <v>0</v>
          </cell>
        </row>
        <row r="167">
          <cell r="AN167">
            <v>18868.72</v>
          </cell>
          <cell r="AO167">
            <v>30000</v>
          </cell>
          <cell r="AP167">
            <v>0</v>
          </cell>
          <cell r="AQ167">
            <v>0</v>
          </cell>
          <cell r="AR167">
            <v>0</v>
          </cell>
        </row>
        <row r="167">
          <cell r="AU167">
            <v>0</v>
          </cell>
          <cell r="AV167">
            <v>22793.81</v>
          </cell>
          <cell r="AW167">
            <v>35000</v>
          </cell>
          <cell r="AX167">
            <v>-12206.19</v>
          </cell>
          <cell r="AY167">
            <v>0</v>
          </cell>
          <cell r="AZ167">
            <v>0</v>
          </cell>
          <cell r="BA167">
            <v>-75.91</v>
          </cell>
          <cell r="BB167">
            <v>200</v>
          </cell>
        </row>
        <row r="167">
          <cell r="BD167">
            <v>124</v>
          </cell>
          <cell r="BE167">
            <v>3925</v>
          </cell>
          <cell r="BF167">
            <v>3925</v>
          </cell>
          <cell r="BG167">
            <v>0</v>
          </cell>
        </row>
        <row r="167">
          <cell r="BI167" t="str">
            <v>621 4391 8800 3054 6215</v>
          </cell>
        </row>
        <row r="167"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</row>
        <row r="167">
          <cell r="BU167">
            <v>0</v>
          </cell>
        </row>
        <row r="168">
          <cell r="D168" t="str">
            <v>蔡天杰</v>
          </cell>
          <cell r="E168" t="str">
            <v>男</v>
          </cell>
          <cell r="F168" t="str">
            <v>440923199805110853</v>
          </cell>
          <cell r="G168" t="str">
            <v>直工</v>
          </cell>
          <cell r="H168" t="str">
            <v>五金三楼</v>
          </cell>
          <cell r="I168" t="str">
            <v>作业员</v>
          </cell>
          <cell r="J168">
            <v>43580</v>
          </cell>
        </row>
        <row r="168">
          <cell r="M168">
            <v>21</v>
          </cell>
          <cell r="N168">
            <v>17</v>
          </cell>
          <cell r="O168">
            <v>63</v>
          </cell>
          <cell r="P168">
            <v>71</v>
          </cell>
        </row>
        <row r="168">
          <cell r="S168">
            <v>1950</v>
          </cell>
          <cell r="T168">
            <v>1720</v>
          </cell>
          <cell r="U168">
            <v>1392</v>
          </cell>
          <cell r="V168">
            <v>150</v>
          </cell>
          <cell r="W168">
            <v>121</v>
          </cell>
        </row>
        <row r="168">
          <cell r="Z168">
            <v>14.83</v>
          </cell>
          <cell r="AA168">
            <v>934</v>
          </cell>
          <cell r="AB168">
            <v>19.77</v>
          </cell>
          <cell r="AC168">
            <v>1404</v>
          </cell>
        </row>
        <row r="168">
          <cell r="AI168">
            <v>0</v>
          </cell>
        </row>
        <row r="168">
          <cell r="AK168">
            <v>3851</v>
          </cell>
          <cell r="AL168">
            <v>0</v>
          </cell>
        </row>
        <row r="168">
          <cell r="AN168">
            <v>16399</v>
          </cell>
          <cell r="AO168">
            <v>30000</v>
          </cell>
          <cell r="AP168">
            <v>0</v>
          </cell>
          <cell r="AQ168">
            <v>0</v>
          </cell>
          <cell r="AR168">
            <v>0</v>
          </cell>
        </row>
        <row r="168">
          <cell r="AU168">
            <v>0</v>
          </cell>
          <cell r="AV168">
            <v>20440</v>
          </cell>
          <cell r="AW168">
            <v>35000</v>
          </cell>
          <cell r="AX168">
            <v>-14560</v>
          </cell>
          <cell r="AY168">
            <v>0</v>
          </cell>
          <cell r="AZ168">
            <v>0</v>
          </cell>
          <cell r="BA168">
            <v>0</v>
          </cell>
          <cell r="BB168">
            <v>190</v>
          </cell>
        </row>
        <row r="168">
          <cell r="BD168">
            <v>190</v>
          </cell>
          <cell r="BE168">
            <v>4041</v>
          </cell>
          <cell r="BF168">
            <v>4041</v>
          </cell>
          <cell r="BG168">
            <v>0</v>
          </cell>
        </row>
        <row r="168">
          <cell r="BI168" t="str">
            <v>621 4391 8800 3054 6611</v>
          </cell>
        </row>
        <row r="168"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</row>
        <row r="168">
          <cell r="BU168">
            <v>0</v>
          </cell>
        </row>
        <row r="169">
          <cell r="D169" t="str">
            <v>蔡天明</v>
          </cell>
          <cell r="E169" t="str">
            <v>男</v>
          </cell>
          <cell r="F169" t="str">
            <v>44092319980511087X</v>
          </cell>
          <cell r="G169" t="str">
            <v>直工</v>
          </cell>
          <cell r="H169" t="str">
            <v>五金三楼</v>
          </cell>
          <cell r="I169" t="str">
            <v>作业员</v>
          </cell>
          <cell r="J169">
            <v>43580</v>
          </cell>
        </row>
        <row r="169">
          <cell r="M169">
            <v>21</v>
          </cell>
          <cell r="N169">
            <v>17</v>
          </cell>
          <cell r="O169">
            <v>68</v>
          </cell>
          <cell r="P169">
            <v>68.5</v>
          </cell>
        </row>
        <row r="169">
          <cell r="S169">
            <v>1950</v>
          </cell>
          <cell r="T169">
            <v>1720</v>
          </cell>
          <cell r="U169">
            <v>1392</v>
          </cell>
          <cell r="V169">
            <v>150</v>
          </cell>
          <cell r="W169">
            <v>121</v>
          </cell>
        </row>
        <row r="169">
          <cell r="Z169">
            <v>14.83</v>
          </cell>
          <cell r="AA169">
            <v>1008</v>
          </cell>
          <cell r="AB169">
            <v>19.77</v>
          </cell>
          <cell r="AC169">
            <v>1354</v>
          </cell>
        </row>
        <row r="169">
          <cell r="AI169">
            <v>0</v>
          </cell>
        </row>
        <row r="169">
          <cell r="AK169">
            <v>3875</v>
          </cell>
          <cell r="AL169">
            <v>0</v>
          </cell>
        </row>
        <row r="169">
          <cell r="AN169">
            <v>17727</v>
          </cell>
          <cell r="AO169">
            <v>30000</v>
          </cell>
          <cell r="AP169">
            <v>0</v>
          </cell>
          <cell r="AQ169">
            <v>0</v>
          </cell>
          <cell r="AR169">
            <v>0</v>
          </cell>
        </row>
        <row r="169">
          <cell r="AU169">
            <v>0</v>
          </cell>
          <cell r="AV169">
            <v>21782</v>
          </cell>
          <cell r="AW169">
            <v>35000</v>
          </cell>
          <cell r="AX169">
            <v>-13218</v>
          </cell>
          <cell r="AY169">
            <v>0</v>
          </cell>
          <cell r="AZ169">
            <v>0</v>
          </cell>
          <cell r="BA169">
            <v>0</v>
          </cell>
          <cell r="BB169">
            <v>180</v>
          </cell>
        </row>
        <row r="169">
          <cell r="BD169">
            <v>180</v>
          </cell>
          <cell r="BE169">
            <v>4055</v>
          </cell>
          <cell r="BF169">
            <v>4055</v>
          </cell>
          <cell r="BG169">
            <v>0</v>
          </cell>
        </row>
        <row r="169">
          <cell r="BI169" t="str">
            <v>621 4391 8800 3054 6371</v>
          </cell>
        </row>
        <row r="169"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</row>
        <row r="169">
          <cell r="BU169">
            <v>0</v>
          </cell>
        </row>
        <row r="170">
          <cell r="D170" t="str">
            <v>王可艳</v>
          </cell>
          <cell r="E170" t="str">
            <v>女</v>
          </cell>
          <cell r="F170" t="str">
            <v>500234199301258843</v>
          </cell>
          <cell r="G170" t="str">
            <v>直工</v>
          </cell>
          <cell r="H170" t="str">
            <v>五金三楼</v>
          </cell>
          <cell r="I170" t="str">
            <v>作业员</v>
          </cell>
          <cell r="J170">
            <v>43585</v>
          </cell>
        </row>
        <row r="170">
          <cell r="M170">
            <v>21</v>
          </cell>
          <cell r="N170">
            <v>20</v>
          </cell>
          <cell r="O170">
            <v>70.5</v>
          </cell>
          <cell r="P170">
            <v>99</v>
          </cell>
        </row>
        <row r="170">
          <cell r="S170">
            <v>1950</v>
          </cell>
          <cell r="T170">
            <v>1720</v>
          </cell>
          <cell r="U170">
            <v>1638</v>
          </cell>
          <cell r="V170">
            <v>150</v>
          </cell>
          <cell r="W170">
            <v>143</v>
          </cell>
        </row>
        <row r="170">
          <cell r="Z170">
            <v>14.83</v>
          </cell>
          <cell r="AA170">
            <v>1046</v>
          </cell>
          <cell r="AB170">
            <v>19.77</v>
          </cell>
          <cell r="AC170">
            <v>1957</v>
          </cell>
        </row>
        <row r="170">
          <cell r="AG170">
            <v>40</v>
          </cell>
        </row>
        <row r="170">
          <cell r="AI170">
            <v>0</v>
          </cell>
        </row>
        <row r="170">
          <cell r="AK170">
            <v>4824</v>
          </cell>
          <cell r="AL170">
            <v>0</v>
          </cell>
        </row>
        <row r="170">
          <cell r="AN170">
            <v>17411</v>
          </cell>
          <cell r="AO170">
            <v>30000</v>
          </cell>
          <cell r="AP170">
            <v>0</v>
          </cell>
          <cell r="AQ170">
            <v>0</v>
          </cell>
          <cell r="AR170">
            <v>0</v>
          </cell>
        </row>
        <row r="170">
          <cell r="AU170">
            <v>0</v>
          </cell>
          <cell r="AV170">
            <v>22435</v>
          </cell>
          <cell r="AW170">
            <v>35000</v>
          </cell>
          <cell r="AX170">
            <v>-12565</v>
          </cell>
          <cell r="AY170">
            <v>0</v>
          </cell>
          <cell r="AZ170">
            <v>0</v>
          </cell>
          <cell r="BA170">
            <v>0</v>
          </cell>
          <cell r="BB170">
            <v>200</v>
          </cell>
        </row>
        <row r="170">
          <cell r="BD170">
            <v>200</v>
          </cell>
          <cell r="BE170">
            <v>5024</v>
          </cell>
          <cell r="BF170">
            <v>5024</v>
          </cell>
          <cell r="BG170">
            <v>0</v>
          </cell>
        </row>
        <row r="170">
          <cell r="BI170" t="str">
            <v>621 4391 8800 3036 3603</v>
          </cell>
        </row>
        <row r="170"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</row>
        <row r="170">
          <cell r="BU170">
            <v>0</v>
          </cell>
        </row>
        <row r="171">
          <cell r="D171" t="str">
            <v>石秋霞</v>
          </cell>
          <cell r="E171" t="str">
            <v>女</v>
          </cell>
          <cell r="F171" t="str">
            <v>430529199104264264</v>
          </cell>
          <cell r="G171" t="str">
            <v>直工</v>
          </cell>
          <cell r="H171" t="str">
            <v>五金三楼</v>
          </cell>
          <cell r="I171" t="str">
            <v>作业员</v>
          </cell>
          <cell r="J171">
            <v>43585</v>
          </cell>
        </row>
        <row r="171">
          <cell r="M171">
            <v>21</v>
          </cell>
          <cell r="N171">
            <v>21</v>
          </cell>
          <cell r="O171">
            <v>71.5</v>
          </cell>
          <cell r="P171">
            <v>78</v>
          </cell>
        </row>
        <row r="171">
          <cell r="S171">
            <v>1950</v>
          </cell>
          <cell r="T171">
            <v>1720</v>
          </cell>
          <cell r="U171">
            <v>1720</v>
          </cell>
          <cell r="V171">
            <v>150</v>
          </cell>
          <cell r="W171">
            <v>150</v>
          </cell>
        </row>
        <row r="171">
          <cell r="Z171">
            <v>14.83</v>
          </cell>
          <cell r="AA171">
            <v>1060</v>
          </cell>
          <cell r="AB171">
            <v>19.77</v>
          </cell>
          <cell r="AC171">
            <v>1542</v>
          </cell>
        </row>
        <row r="171">
          <cell r="AG171">
            <v>80</v>
          </cell>
        </row>
        <row r="171">
          <cell r="AI171">
            <v>0</v>
          </cell>
        </row>
        <row r="171">
          <cell r="AK171">
            <v>4552</v>
          </cell>
          <cell r="AL171">
            <v>0</v>
          </cell>
        </row>
        <row r="171">
          <cell r="AN171">
            <v>30780</v>
          </cell>
          <cell r="AO171">
            <v>45000</v>
          </cell>
          <cell r="AP171">
            <v>0</v>
          </cell>
          <cell r="AQ171">
            <v>0</v>
          </cell>
          <cell r="AR171">
            <v>0</v>
          </cell>
        </row>
        <row r="171">
          <cell r="AU171">
            <v>0</v>
          </cell>
          <cell r="AV171">
            <v>35332</v>
          </cell>
          <cell r="AW171">
            <v>50000</v>
          </cell>
          <cell r="AX171">
            <v>-14668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</row>
        <row r="171">
          <cell r="BD171">
            <v>0</v>
          </cell>
          <cell r="BE171">
            <v>4552</v>
          </cell>
          <cell r="BF171">
            <v>4552</v>
          </cell>
          <cell r="BG171">
            <v>0</v>
          </cell>
        </row>
        <row r="171">
          <cell r="BI171" t="str">
            <v>621 4391 8800 2326 1384</v>
          </cell>
        </row>
        <row r="171"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</row>
        <row r="171">
          <cell r="BU171">
            <v>0</v>
          </cell>
        </row>
        <row r="172">
          <cell r="D172" t="str">
            <v>马平发</v>
          </cell>
          <cell r="E172" t="str">
            <v>男</v>
          </cell>
          <cell r="F172" t="str">
            <v>532529199611211816</v>
          </cell>
          <cell r="G172" t="str">
            <v>直工</v>
          </cell>
          <cell r="H172" t="str">
            <v>五金三楼</v>
          </cell>
          <cell r="I172" t="str">
            <v>作业员</v>
          </cell>
          <cell r="J172">
            <v>43612</v>
          </cell>
        </row>
        <row r="172">
          <cell r="M172">
            <v>21</v>
          </cell>
          <cell r="N172">
            <v>19</v>
          </cell>
          <cell r="O172">
            <v>61.5</v>
          </cell>
          <cell r="P172">
            <v>89.5</v>
          </cell>
        </row>
        <row r="172">
          <cell r="S172">
            <v>1950</v>
          </cell>
          <cell r="T172">
            <v>1720</v>
          </cell>
          <cell r="U172">
            <v>1556</v>
          </cell>
          <cell r="V172">
            <v>150</v>
          </cell>
          <cell r="W172">
            <v>136</v>
          </cell>
        </row>
        <row r="172">
          <cell r="Z172">
            <v>14.83</v>
          </cell>
          <cell r="AA172">
            <v>912</v>
          </cell>
          <cell r="AB172">
            <v>19.77</v>
          </cell>
          <cell r="AC172">
            <v>1769</v>
          </cell>
        </row>
        <row r="172">
          <cell r="AG172">
            <v>40</v>
          </cell>
        </row>
        <row r="172">
          <cell r="AI172">
            <v>0</v>
          </cell>
        </row>
        <row r="172">
          <cell r="AK172">
            <v>4413</v>
          </cell>
          <cell r="AL172">
            <v>0</v>
          </cell>
        </row>
        <row r="172">
          <cell r="AN172">
            <v>13467</v>
          </cell>
          <cell r="AO172">
            <v>25000</v>
          </cell>
          <cell r="AP172">
            <v>0</v>
          </cell>
          <cell r="AQ172">
            <v>0</v>
          </cell>
          <cell r="AR172">
            <v>0</v>
          </cell>
        </row>
        <row r="172">
          <cell r="AU172">
            <v>0</v>
          </cell>
          <cell r="AV172">
            <v>17880</v>
          </cell>
          <cell r="AW172">
            <v>30000</v>
          </cell>
          <cell r="AX172">
            <v>-12120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</row>
        <row r="172">
          <cell r="BD172">
            <v>0</v>
          </cell>
          <cell r="BE172">
            <v>4413</v>
          </cell>
          <cell r="BF172">
            <v>4413</v>
          </cell>
          <cell r="BG172">
            <v>0</v>
          </cell>
        </row>
        <row r="172">
          <cell r="BI172" t="str">
            <v>621 4391 8800 1466 4356</v>
          </cell>
        </row>
        <row r="172"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</row>
        <row r="172">
          <cell r="BU172">
            <v>0</v>
          </cell>
        </row>
        <row r="173">
          <cell r="D173" t="str">
            <v>尹月兰</v>
          </cell>
          <cell r="E173" t="str">
            <v>女</v>
          </cell>
          <cell r="F173" t="str">
            <v>431202198508192623</v>
          </cell>
          <cell r="G173" t="str">
            <v>直工</v>
          </cell>
          <cell r="H173" t="str">
            <v>五金三楼</v>
          </cell>
          <cell r="I173" t="str">
            <v>作业员</v>
          </cell>
          <cell r="J173">
            <v>43614</v>
          </cell>
        </row>
        <row r="173">
          <cell r="M173">
            <v>21</v>
          </cell>
          <cell r="N173">
            <v>19.5</v>
          </cell>
          <cell r="O173">
            <v>72</v>
          </cell>
          <cell r="P173">
            <v>102</v>
          </cell>
        </row>
        <row r="173">
          <cell r="S173">
            <v>1950</v>
          </cell>
          <cell r="T173">
            <v>1720</v>
          </cell>
          <cell r="U173">
            <v>1597</v>
          </cell>
          <cell r="V173">
            <v>150</v>
          </cell>
          <cell r="W173">
            <v>139</v>
          </cell>
        </row>
        <row r="173">
          <cell r="Z173">
            <v>14.83</v>
          </cell>
          <cell r="AA173">
            <v>1068</v>
          </cell>
          <cell r="AB173">
            <v>19.77</v>
          </cell>
          <cell r="AC173">
            <v>2017</v>
          </cell>
        </row>
        <row r="173">
          <cell r="AI173">
            <v>0</v>
          </cell>
        </row>
        <row r="173">
          <cell r="AK173">
            <v>4821</v>
          </cell>
          <cell r="AL173">
            <v>0</v>
          </cell>
        </row>
        <row r="173">
          <cell r="AN173">
            <v>14590</v>
          </cell>
          <cell r="AO173">
            <v>25000</v>
          </cell>
          <cell r="AP173">
            <v>0</v>
          </cell>
          <cell r="AQ173">
            <v>0</v>
          </cell>
          <cell r="AR173">
            <v>0</v>
          </cell>
        </row>
        <row r="173">
          <cell r="AU173">
            <v>0</v>
          </cell>
          <cell r="AV173">
            <v>19611</v>
          </cell>
          <cell r="AW173">
            <v>30000</v>
          </cell>
          <cell r="AX173">
            <v>-10389</v>
          </cell>
          <cell r="AY173">
            <v>0</v>
          </cell>
          <cell r="AZ173">
            <v>0</v>
          </cell>
          <cell r="BA173">
            <v>0</v>
          </cell>
          <cell r="BB173">
            <v>200</v>
          </cell>
        </row>
        <row r="173">
          <cell r="BD173">
            <v>200</v>
          </cell>
          <cell r="BE173">
            <v>5021</v>
          </cell>
          <cell r="BF173">
            <v>5021</v>
          </cell>
          <cell r="BG173">
            <v>0</v>
          </cell>
        </row>
        <row r="173">
          <cell r="BI173" t="str">
            <v>621 4391 8800 3016 0967</v>
          </cell>
        </row>
        <row r="173"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</row>
        <row r="173">
          <cell r="BU173">
            <v>0</v>
          </cell>
        </row>
        <row r="174">
          <cell r="D174" t="str">
            <v>唐旭</v>
          </cell>
          <cell r="E174" t="str">
            <v>男</v>
          </cell>
          <cell r="F174" t="str">
            <v>511621200002212894</v>
          </cell>
          <cell r="G174" t="str">
            <v>直工</v>
          </cell>
          <cell r="H174" t="str">
            <v>五金三楼</v>
          </cell>
          <cell r="I174" t="str">
            <v>作业员</v>
          </cell>
          <cell r="J174">
            <v>43607</v>
          </cell>
        </row>
        <row r="174">
          <cell r="M174">
            <v>21</v>
          </cell>
          <cell r="N174">
            <v>19</v>
          </cell>
          <cell r="O174">
            <v>53</v>
          </cell>
          <cell r="P174">
            <v>97.5</v>
          </cell>
        </row>
        <row r="174">
          <cell r="S174">
            <v>1950</v>
          </cell>
          <cell r="T174">
            <v>1720</v>
          </cell>
          <cell r="U174">
            <v>1556</v>
          </cell>
          <cell r="V174">
            <v>150</v>
          </cell>
          <cell r="W174">
            <v>136</v>
          </cell>
        </row>
        <row r="174">
          <cell r="Z174">
            <v>14.83</v>
          </cell>
          <cell r="AA174">
            <v>786</v>
          </cell>
          <cell r="AB174">
            <v>19.77</v>
          </cell>
          <cell r="AC174">
            <v>1928</v>
          </cell>
        </row>
        <row r="174">
          <cell r="AI174">
            <v>459</v>
          </cell>
        </row>
        <row r="174">
          <cell r="AK174">
            <v>4865</v>
          </cell>
          <cell r="AL174">
            <v>0</v>
          </cell>
        </row>
        <row r="174">
          <cell r="AN174">
            <v>12033</v>
          </cell>
          <cell r="AO174">
            <v>25000</v>
          </cell>
          <cell r="AP174">
            <v>0</v>
          </cell>
          <cell r="AQ174">
            <v>0</v>
          </cell>
          <cell r="AR174">
            <v>0</v>
          </cell>
        </row>
        <row r="174">
          <cell r="AU174">
            <v>0</v>
          </cell>
          <cell r="AV174">
            <v>17098</v>
          </cell>
          <cell r="AW174">
            <v>30000</v>
          </cell>
          <cell r="AX174">
            <v>-12902</v>
          </cell>
          <cell r="AY174">
            <v>0</v>
          </cell>
          <cell r="AZ174">
            <v>0</v>
          </cell>
          <cell r="BA174">
            <v>0</v>
          </cell>
          <cell r="BB174">
            <v>200</v>
          </cell>
        </row>
        <row r="174">
          <cell r="BD174">
            <v>200</v>
          </cell>
          <cell r="BE174">
            <v>5065</v>
          </cell>
          <cell r="BF174">
            <v>5065</v>
          </cell>
          <cell r="BG174">
            <v>0</v>
          </cell>
        </row>
        <row r="174">
          <cell r="BI174" t="str">
            <v>621 4391 8800 3036 3900</v>
          </cell>
        </row>
        <row r="174"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</row>
        <row r="174">
          <cell r="BU174">
            <v>0</v>
          </cell>
        </row>
        <row r="175">
          <cell r="D175" t="str">
            <v>苏伟</v>
          </cell>
          <cell r="E175" t="str">
            <v>男</v>
          </cell>
          <cell r="F175" t="str">
            <v>532501199205082813</v>
          </cell>
          <cell r="G175" t="str">
            <v>直工</v>
          </cell>
          <cell r="H175" t="str">
            <v>五金三楼</v>
          </cell>
          <cell r="I175" t="str">
            <v>作业员</v>
          </cell>
          <cell r="J175">
            <v>43614</v>
          </cell>
        </row>
        <row r="175">
          <cell r="M175">
            <v>21</v>
          </cell>
          <cell r="N175">
            <v>15.9</v>
          </cell>
          <cell r="O175">
            <v>48</v>
          </cell>
          <cell r="P175">
            <v>70.5</v>
          </cell>
        </row>
        <row r="175">
          <cell r="S175">
            <v>1950</v>
          </cell>
          <cell r="T175">
            <v>1720</v>
          </cell>
          <cell r="U175">
            <v>1302</v>
          </cell>
          <cell r="V175">
            <v>150</v>
          </cell>
          <cell r="W175">
            <v>114</v>
          </cell>
        </row>
        <row r="175">
          <cell r="Z175">
            <v>14.83</v>
          </cell>
          <cell r="AA175">
            <v>712</v>
          </cell>
          <cell r="AB175">
            <v>19.77</v>
          </cell>
          <cell r="AC175">
            <v>1394</v>
          </cell>
        </row>
        <row r="175">
          <cell r="AI175">
            <v>221</v>
          </cell>
        </row>
        <row r="175">
          <cell r="AK175">
            <v>3743</v>
          </cell>
          <cell r="AL175">
            <v>0</v>
          </cell>
        </row>
        <row r="175">
          <cell r="AN175">
            <v>9820</v>
          </cell>
          <cell r="AO175">
            <v>25000</v>
          </cell>
          <cell r="AP175">
            <v>0</v>
          </cell>
          <cell r="AQ175">
            <v>0</v>
          </cell>
          <cell r="AR175">
            <v>0</v>
          </cell>
        </row>
        <row r="175">
          <cell r="AU175">
            <v>0</v>
          </cell>
          <cell r="AV175">
            <v>13563</v>
          </cell>
          <cell r="AW175">
            <v>30000</v>
          </cell>
          <cell r="AX175">
            <v>-16437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</row>
        <row r="175">
          <cell r="BD175">
            <v>0</v>
          </cell>
          <cell r="BE175">
            <v>3743</v>
          </cell>
          <cell r="BF175">
            <v>3743</v>
          </cell>
          <cell r="BG175">
            <v>0</v>
          </cell>
        </row>
        <row r="175">
          <cell r="BI175" t="str">
            <v>6214391880030773470</v>
          </cell>
        </row>
        <row r="175"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</row>
        <row r="175">
          <cell r="BU175">
            <v>0</v>
          </cell>
        </row>
        <row r="176">
          <cell r="D176" t="str">
            <v>郑仕神</v>
          </cell>
          <cell r="E176" t="str">
            <v>男</v>
          </cell>
          <cell r="F176" t="str">
            <v>460029197412072271</v>
          </cell>
          <cell r="G176" t="str">
            <v>直工</v>
          </cell>
          <cell r="H176" t="str">
            <v>五金三楼</v>
          </cell>
          <cell r="I176" t="str">
            <v>作业员</v>
          </cell>
          <cell r="J176">
            <v>43601</v>
          </cell>
        </row>
        <row r="176">
          <cell r="M176">
            <v>21</v>
          </cell>
          <cell r="N176">
            <v>19.5</v>
          </cell>
          <cell r="O176">
            <v>74</v>
          </cell>
          <cell r="P176">
            <v>101</v>
          </cell>
        </row>
        <row r="176">
          <cell r="S176">
            <v>2150</v>
          </cell>
          <cell r="T176">
            <v>1720</v>
          </cell>
          <cell r="U176">
            <v>1597</v>
          </cell>
          <cell r="V176">
            <v>350</v>
          </cell>
          <cell r="W176">
            <v>325</v>
          </cell>
        </row>
        <row r="176">
          <cell r="Z176">
            <v>14.83</v>
          </cell>
          <cell r="AA176">
            <v>1097</v>
          </cell>
          <cell r="AB176">
            <v>19.77</v>
          </cell>
          <cell r="AC176">
            <v>1997</v>
          </cell>
        </row>
        <row r="176">
          <cell r="AG176">
            <v>80</v>
          </cell>
        </row>
        <row r="176">
          <cell r="AI176">
            <v>0</v>
          </cell>
        </row>
        <row r="176">
          <cell r="AK176">
            <v>5096</v>
          </cell>
          <cell r="AL176">
            <v>0</v>
          </cell>
        </row>
        <row r="176">
          <cell r="AN176">
            <v>15086</v>
          </cell>
          <cell r="AO176">
            <v>25000</v>
          </cell>
          <cell r="AP176">
            <v>0</v>
          </cell>
          <cell r="AQ176">
            <v>0</v>
          </cell>
          <cell r="AR176">
            <v>0</v>
          </cell>
        </row>
        <row r="176">
          <cell r="AU176">
            <v>0</v>
          </cell>
          <cell r="AV176">
            <v>20382</v>
          </cell>
          <cell r="AW176">
            <v>30000</v>
          </cell>
          <cell r="AX176">
            <v>-9618</v>
          </cell>
          <cell r="AY176">
            <v>0</v>
          </cell>
          <cell r="AZ176">
            <v>0</v>
          </cell>
          <cell r="BA176">
            <v>0</v>
          </cell>
          <cell r="BB176">
            <v>200</v>
          </cell>
        </row>
        <row r="176">
          <cell r="BD176">
            <v>200</v>
          </cell>
          <cell r="BE176">
            <v>5296</v>
          </cell>
          <cell r="BF176">
            <v>5296</v>
          </cell>
          <cell r="BG176">
            <v>0</v>
          </cell>
        </row>
        <row r="176">
          <cell r="BI176" t="str">
            <v>621 4391 8800 3036 3595</v>
          </cell>
        </row>
        <row r="176"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</row>
        <row r="176">
          <cell r="BU176">
            <v>0</v>
          </cell>
        </row>
        <row r="177">
          <cell r="D177" t="str">
            <v>黎银美</v>
          </cell>
          <cell r="E177" t="str">
            <v>女</v>
          </cell>
          <cell r="F177" t="str">
            <v>452226200006152125</v>
          </cell>
          <cell r="G177" t="str">
            <v>直工</v>
          </cell>
          <cell r="H177" t="str">
            <v>五金三楼</v>
          </cell>
          <cell r="I177" t="str">
            <v>作业员</v>
          </cell>
          <cell r="J177">
            <v>43601</v>
          </cell>
        </row>
        <row r="177">
          <cell r="M177">
            <v>21</v>
          </cell>
          <cell r="N177">
            <v>18.5</v>
          </cell>
          <cell r="O177">
            <v>66.5</v>
          </cell>
          <cell r="P177">
            <v>100.5</v>
          </cell>
        </row>
        <row r="177">
          <cell r="S177">
            <v>1950</v>
          </cell>
          <cell r="T177">
            <v>1720</v>
          </cell>
          <cell r="U177">
            <v>1515</v>
          </cell>
          <cell r="V177">
            <v>150</v>
          </cell>
          <cell r="W177">
            <v>132</v>
          </cell>
        </row>
        <row r="177">
          <cell r="Z177">
            <v>14.83</v>
          </cell>
          <cell r="AA177">
            <v>986</v>
          </cell>
          <cell r="AB177">
            <v>19.77</v>
          </cell>
          <cell r="AC177">
            <v>1987</v>
          </cell>
        </row>
        <row r="177">
          <cell r="AI177">
            <v>0</v>
          </cell>
        </row>
        <row r="177">
          <cell r="AK177">
            <v>4620</v>
          </cell>
          <cell r="AL177">
            <v>0</v>
          </cell>
        </row>
        <row r="177">
          <cell r="AN177">
            <v>13994</v>
          </cell>
          <cell r="AO177">
            <v>25000</v>
          </cell>
          <cell r="AP177">
            <v>0</v>
          </cell>
          <cell r="AQ177">
            <v>0</v>
          </cell>
          <cell r="AR177">
            <v>0</v>
          </cell>
        </row>
        <row r="177">
          <cell r="AU177">
            <v>0</v>
          </cell>
          <cell r="AV177">
            <v>18814</v>
          </cell>
          <cell r="AW177">
            <v>30000</v>
          </cell>
          <cell r="AX177">
            <v>-11186</v>
          </cell>
          <cell r="AY177">
            <v>0</v>
          </cell>
          <cell r="AZ177">
            <v>0</v>
          </cell>
          <cell r="BA177">
            <v>0</v>
          </cell>
          <cell r="BB177">
            <v>200</v>
          </cell>
        </row>
        <row r="177">
          <cell r="BD177">
            <v>200</v>
          </cell>
          <cell r="BE177">
            <v>4820</v>
          </cell>
          <cell r="BF177">
            <v>4820</v>
          </cell>
          <cell r="BG177">
            <v>0</v>
          </cell>
        </row>
        <row r="177">
          <cell r="BI177" t="str">
            <v>621 4391 8800 3054 6231</v>
          </cell>
        </row>
        <row r="177"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</row>
        <row r="177">
          <cell r="BU177">
            <v>0</v>
          </cell>
        </row>
        <row r="178">
          <cell r="D178" t="str">
            <v>李爱香</v>
          </cell>
          <cell r="E178" t="str">
            <v>女</v>
          </cell>
          <cell r="F178" t="str">
            <v>460029197709092222</v>
          </cell>
          <cell r="G178" t="str">
            <v>直工</v>
          </cell>
          <cell r="H178" t="str">
            <v>五金三楼</v>
          </cell>
          <cell r="I178" t="str">
            <v>作业员</v>
          </cell>
          <cell r="J178">
            <v>43601</v>
          </cell>
        </row>
        <row r="178">
          <cell r="M178">
            <v>21</v>
          </cell>
          <cell r="N178">
            <v>19.5</v>
          </cell>
          <cell r="O178">
            <v>78.5</v>
          </cell>
          <cell r="P178">
            <v>100.5</v>
          </cell>
        </row>
        <row r="178">
          <cell r="S178">
            <v>1950</v>
          </cell>
          <cell r="T178">
            <v>1720</v>
          </cell>
          <cell r="U178">
            <v>1597</v>
          </cell>
          <cell r="V178">
            <v>150</v>
          </cell>
          <cell r="W178">
            <v>139</v>
          </cell>
        </row>
        <row r="178">
          <cell r="Z178">
            <v>14.83</v>
          </cell>
          <cell r="AA178">
            <v>1164</v>
          </cell>
          <cell r="AB178">
            <v>19.77</v>
          </cell>
          <cell r="AC178">
            <v>1987</v>
          </cell>
        </row>
        <row r="178">
          <cell r="AG178">
            <v>80</v>
          </cell>
        </row>
        <row r="178">
          <cell r="AI178">
            <v>0</v>
          </cell>
        </row>
        <row r="178">
          <cell r="AK178">
            <v>4967</v>
          </cell>
          <cell r="AL178">
            <v>0</v>
          </cell>
        </row>
        <row r="178">
          <cell r="AN178">
            <v>15201</v>
          </cell>
          <cell r="AO178">
            <v>25000</v>
          </cell>
          <cell r="AP178">
            <v>0</v>
          </cell>
          <cell r="AQ178">
            <v>0</v>
          </cell>
          <cell r="AR178">
            <v>0</v>
          </cell>
        </row>
        <row r="178">
          <cell r="AU178">
            <v>0</v>
          </cell>
          <cell r="AV178">
            <v>20368</v>
          </cell>
          <cell r="AW178">
            <v>30000</v>
          </cell>
          <cell r="AX178">
            <v>-9632</v>
          </cell>
          <cell r="AY178">
            <v>0</v>
          </cell>
          <cell r="AZ178">
            <v>0</v>
          </cell>
          <cell r="BA178">
            <v>0</v>
          </cell>
          <cell r="BB178">
            <v>200</v>
          </cell>
        </row>
        <row r="178">
          <cell r="BD178">
            <v>200</v>
          </cell>
          <cell r="BE178">
            <v>5167</v>
          </cell>
          <cell r="BF178">
            <v>5167</v>
          </cell>
          <cell r="BG178">
            <v>0</v>
          </cell>
        </row>
        <row r="178">
          <cell r="BI178" t="str">
            <v>621 4391 8800 3016 0983</v>
          </cell>
        </row>
        <row r="178"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</row>
        <row r="178">
          <cell r="BU178">
            <v>0</v>
          </cell>
        </row>
        <row r="179">
          <cell r="D179" t="str">
            <v>汪海祝</v>
          </cell>
          <cell r="E179" t="str">
            <v>女</v>
          </cell>
          <cell r="F179" t="str">
            <v>522632197909277829</v>
          </cell>
          <cell r="G179" t="str">
            <v>直工</v>
          </cell>
          <cell r="H179" t="str">
            <v>五金三楼</v>
          </cell>
          <cell r="I179" t="str">
            <v>作业员</v>
          </cell>
          <cell r="J179">
            <v>43602</v>
          </cell>
        </row>
        <row r="179">
          <cell r="M179">
            <v>21</v>
          </cell>
          <cell r="N179">
            <v>20</v>
          </cell>
          <cell r="O179">
            <v>70.5</v>
          </cell>
          <cell r="P179">
            <v>102</v>
          </cell>
        </row>
        <row r="179">
          <cell r="S179">
            <v>1950</v>
          </cell>
          <cell r="T179">
            <v>1720</v>
          </cell>
          <cell r="U179">
            <v>1638</v>
          </cell>
          <cell r="V179">
            <v>150</v>
          </cell>
          <cell r="W179">
            <v>143</v>
          </cell>
        </row>
        <row r="179">
          <cell r="Z179">
            <v>14.83</v>
          </cell>
          <cell r="AA179">
            <v>1046</v>
          </cell>
          <cell r="AB179">
            <v>19.77</v>
          </cell>
          <cell r="AC179">
            <v>2017</v>
          </cell>
        </row>
        <row r="179">
          <cell r="AG179">
            <v>40</v>
          </cell>
        </row>
        <row r="179">
          <cell r="AI179">
            <v>0</v>
          </cell>
        </row>
        <row r="179">
          <cell r="AK179">
            <v>4884</v>
          </cell>
          <cell r="AL179">
            <v>0</v>
          </cell>
        </row>
        <row r="179">
          <cell r="AN179">
            <v>14042</v>
          </cell>
          <cell r="AO179">
            <v>25000</v>
          </cell>
          <cell r="AP179">
            <v>0</v>
          </cell>
          <cell r="AQ179">
            <v>0</v>
          </cell>
          <cell r="AR179">
            <v>0</v>
          </cell>
        </row>
        <row r="179">
          <cell r="AU179">
            <v>0</v>
          </cell>
          <cell r="AV179">
            <v>19126</v>
          </cell>
          <cell r="AW179">
            <v>30000</v>
          </cell>
          <cell r="AX179">
            <v>-10874</v>
          </cell>
          <cell r="AY179">
            <v>0</v>
          </cell>
          <cell r="AZ179">
            <v>0</v>
          </cell>
          <cell r="BA179">
            <v>0</v>
          </cell>
          <cell r="BB179">
            <v>200</v>
          </cell>
        </row>
        <row r="179">
          <cell r="BD179">
            <v>200</v>
          </cell>
          <cell r="BE179">
            <v>5084</v>
          </cell>
          <cell r="BF179">
            <v>5084</v>
          </cell>
          <cell r="BG179">
            <v>0</v>
          </cell>
        </row>
        <row r="179">
          <cell r="BI179" t="str">
            <v>621 4391 8800 3054 6207</v>
          </cell>
        </row>
        <row r="179"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</row>
        <row r="179">
          <cell r="BU179">
            <v>0</v>
          </cell>
        </row>
        <row r="180">
          <cell r="D180" t="str">
            <v>张双凤</v>
          </cell>
          <cell r="E180" t="str">
            <v>女</v>
          </cell>
          <cell r="F180" t="str">
            <v>431226198104193081</v>
          </cell>
          <cell r="G180" t="str">
            <v>直工</v>
          </cell>
          <cell r="H180" t="str">
            <v>五金三楼</v>
          </cell>
          <cell r="I180" t="str">
            <v>作业员</v>
          </cell>
          <cell r="J180">
            <v>43602</v>
          </cell>
        </row>
        <row r="180">
          <cell r="M180">
            <v>21</v>
          </cell>
          <cell r="N180">
            <v>14.5</v>
          </cell>
          <cell r="O180">
            <v>54.5</v>
          </cell>
          <cell r="P180">
            <v>75.5</v>
          </cell>
        </row>
        <row r="180">
          <cell r="S180">
            <v>1950</v>
          </cell>
          <cell r="T180">
            <v>1720</v>
          </cell>
          <cell r="U180">
            <v>1188</v>
          </cell>
          <cell r="V180">
            <v>150</v>
          </cell>
          <cell r="W180">
            <v>104</v>
          </cell>
        </row>
        <row r="180">
          <cell r="Z180">
            <v>14.83</v>
          </cell>
          <cell r="AA180">
            <v>808</v>
          </cell>
          <cell r="AB180">
            <v>19.77</v>
          </cell>
          <cell r="AC180">
            <v>1493</v>
          </cell>
        </row>
        <row r="180">
          <cell r="AI180">
            <v>0</v>
          </cell>
        </row>
        <row r="180">
          <cell r="AK180">
            <v>3593</v>
          </cell>
          <cell r="AL180">
            <v>0</v>
          </cell>
        </row>
        <row r="180">
          <cell r="AN180">
            <v>16119</v>
          </cell>
          <cell r="AO180">
            <v>25000</v>
          </cell>
          <cell r="AP180">
            <v>0</v>
          </cell>
          <cell r="AQ180">
            <v>0</v>
          </cell>
          <cell r="AR180">
            <v>0</v>
          </cell>
        </row>
        <row r="180">
          <cell r="AU180">
            <v>0</v>
          </cell>
          <cell r="AV180">
            <v>19912</v>
          </cell>
          <cell r="AW180">
            <v>30000</v>
          </cell>
          <cell r="AX180">
            <v>-10088</v>
          </cell>
          <cell r="AY180">
            <v>0</v>
          </cell>
          <cell r="AZ180">
            <v>0</v>
          </cell>
          <cell r="BA180">
            <v>0</v>
          </cell>
          <cell r="BB180">
            <v>200</v>
          </cell>
        </row>
        <row r="180">
          <cell r="BD180">
            <v>200</v>
          </cell>
          <cell r="BE180">
            <v>3793</v>
          </cell>
          <cell r="BF180">
            <v>3793</v>
          </cell>
          <cell r="BG180">
            <v>0</v>
          </cell>
        </row>
        <row r="180">
          <cell r="BI180" t="str">
            <v>621 4391 8800 3036 3462</v>
          </cell>
        </row>
        <row r="180"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</row>
        <row r="180">
          <cell r="BU180">
            <v>0</v>
          </cell>
        </row>
        <row r="181">
          <cell r="D181" t="str">
            <v>付福木</v>
          </cell>
          <cell r="E181" t="str">
            <v>男</v>
          </cell>
          <cell r="F181" t="str">
            <v>53293019910510031X</v>
          </cell>
          <cell r="G181" t="str">
            <v>直工</v>
          </cell>
          <cell r="H181" t="str">
            <v>五金三楼</v>
          </cell>
          <cell r="I181" t="str">
            <v>作业员</v>
          </cell>
          <cell r="J181">
            <v>43605</v>
          </cell>
        </row>
        <row r="181">
          <cell r="M181">
            <v>21</v>
          </cell>
          <cell r="N181">
            <v>17.5</v>
          </cell>
          <cell r="O181">
            <v>71</v>
          </cell>
          <cell r="P181">
            <v>97</v>
          </cell>
        </row>
        <row r="181">
          <cell r="S181">
            <v>2250</v>
          </cell>
          <cell r="T181">
            <v>1720</v>
          </cell>
          <cell r="U181">
            <v>1433</v>
          </cell>
          <cell r="V181">
            <v>450</v>
          </cell>
          <cell r="W181">
            <v>375</v>
          </cell>
        </row>
        <row r="181">
          <cell r="Z181">
            <v>14.83</v>
          </cell>
          <cell r="AA181">
            <v>1053</v>
          </cell>
          <cell r="AB181">
            <v>19.77</v>
          </cell>
          <cell r="AC181">
            <v>1918</v>
          </cell>
        </row>
        <row r="181">
          <cell r="AI181">
            <v>0</v>
          </cell>
        </row>
        <row r="181">
          <cell r="AK181">
            <v>4779</v>
          </cell>
          <cell r="AL181">
            <v>0</v>
          </cell>
        </row>
        <row r="181">
          <cell r="AN181">
            <v>15649</v>
          </cell>
          <cell r="AO181">
            <v>25000</v>
          </cell>
          <cell r="AP181">
            <v>0</v>
          </cell>
          <cell r="AQ181">
            <v>0</v>
          </cell>
          <cell r="AR181">
            <v>0</v>
          </cell>
        </row>
        <row r="181">
          <cell r="AU181">
            <v>0</v>
          </cell>
          <cell r="AV181">
            <v>20428</v>
          </cell>
          <cell r="AW181">
            <v>30000</v>
          </cell>
          <cell r="AX181">
            <v>-9572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</row>
        <row r="181">
          <cell r="BD181">
            <v>0</v>
          </cell>
          <cell r="BE181">
            <v>4779</v>
          </cell>
          <cell r="BF181">
            <v>4779</v>
          </cell>
          <cell r="BG181">
            <v>0</v>
          </cell>
        </row>
        <row r="181">
          <cell r="BI181" t="str">
            <v>621 4391 8800 3054 6199</v>
          </cell>
        </row>
        <row r="181"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</row>
        <row r="181">
          <cell r="BU181">
            <v>0</v>
          </cell>
        </row>
        <row r="182">
          <cell r="D182" t="str">
            <v>张杰</v>
          </cell>
          <cell r="E182" t="str">
            <v>男</v>
          </cell>
          <cell r="F182" t="str">
            <v>520221200105039819</v>
          </cell>
          <cell r="G182" t="str">
            <v>直工</v>
          </cell>
          <cell r="H182" t="str">
            <v>五金三楼</v>
          </cell>
          <cell r="I182" t="str">
            <v>作业员</v>
          </cell>
          <cell r="J182">
            <v>43606</v>
          </cell>
        </row>
        <row r="182">
          <cell r="M182">
            <v>21</v>
          </cell>
          <cell r="N182">
            <v>15.6</v>
          </cell>
          <cell r="O182">
            <v>55.5</v>
          </cell>
          <cell r="P182">
            <v>89.5</v>
          </cell>
        </row>
        <row r="182">
          <cell r="S182">
            <v>1950</v>
          </cell>
          <cell r="T182">
            <v>1720</v>
          </cell>
          <cell r="U182">
            <v>1278</v>
          </cell>
          <cell r="V182">
            <v>150</v>
          </cell>
          <cell r="W182">
            <v>111</v>
          </cell>
        </row>
        <row r="182">
          <cell r="Z182">
            <v>14.83</v>
          </cell>
          <cell r="AA182">
            <v>823</v>
          </cell>
          <cell r="AB182">
            <v>19.77</v>
          </cell>
          <cell r="AC182">
            <v>1769</v>
          </cell>
        </row>
        <row r="182">
          <cell r="AI182">
            <v>0</v>
          </cell>
        </row>
        <row r="182">
          <cell r="AK182">
            <v>3981</v>
          </cell>
          <cell r="AL182">
            <v>0</v>
          </cell>
        </row>
        <row r="182">
          <cell r="AN182">
            <v>13178</v>
          </cell>
          <cell r="AO182">
            <v>25000</v>
          </cell>
          <cell r="AP182">
            <v>0</v>
          </cell>
          <cell r="AQ182">
            <v>0</v>
          </cell>
          <cell r="AR182">
            <v>0</v>
          </cell>
        </row>
        <row r="182">
          <cell r="AU182">
            <v>0</v>
          </cell>
          <cell r="AV182">
            <v>17159</v>
          </cell>
          <cell r="AW182">
            <v>30000</v>
          </cell>
          <cell r="AX182">
            <v>-12841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</row>
        <row r="182">
          <cell r="BD182">
            <v>0</v>
          </cell>
          <cell r="BE182">
            <v>3981</v>
          </cell>
          <cell r="BF182">
            <v>3981</v>
          </cell>
          <cell r="BG182">
            <v>0</v>
          </cell>
        </row>
        <row r="182">
          <cell r="BI182" t="str">
            <v>6214391880030773512</v>
          </cell>
        </row>
        <row r="182"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</row>
        <row r="182">
          <cell r="BU182">
            <v>0</v>
          </cell>
        </row>
        <row r="183">
          <cell r="D183" t="str">
            <v>浓绍福</v>
          </cell>
          <cell r="E183" t="str">
            <v>男</v>
          </cell>
          <cell r="F183" t="str">
            <v>53253119890709103X</v>
          </cell>
          <cell r="G183" t="str">
            <v>直工</v>
          </cell>
          <cell r="H183" t="str">
            <v>五金三楼</v>
          </cell>
          <cell r="I183" t="str">
            <v>作业员</v>
          </cell>
          <cell r="J183">
            <v>43600</v>
          </cell>
        </row>
        <row r="183">
          <cell r="M183">
            <v>21</v>
          </cell>
          <cell r="N183">
            <v>17.5</v>
          </cell>
          <cell r="O183">
            <v>68.5</v>
          </cell>
          <cell r="P183">
            <v>72.5</v>
          </cell>
        </row>
        <row r="183">
          <cell r="S183">
            <v>2250</v>
          </cell>
          <cell r="T183">
            <v>1720</v>
          </cell>
          <cell r="U183">
            <v>1433</v>
          </cell>
          <cell r="V183">
            <v>450</v>
          </cell>
          <cell r="W183">
            <v>375</v>
          </cell>
        </row>
        <row r="183">
          <cell r="Z183">
            <v>14.83</v>
          </cell>
          <cell r="AA183">
            <v>1016</v>
          </cell>
          <cell r="AB183">
            <v>19.77</v>
          </cell>
          <cell r="AC183">
            <v>1433</v>
          </cell>
        </row>
        <row r="183">
          <cell r="AI183">
            <v>0</v>
          </cell>
        </row>
        <row r="183">
          <cell r="AK183">
            <v>4257</v>
          </cell>
          <cell r="AL183">
            <v>0</v>
          </cell>
        </row>
        <row r="183">
          <cell r="AN183">
            <v>13375</v>
          </cell>
          <cell r="AO183">
            <v>25000</v>
          </cell>
          <cell r="AP183">
            <v>0</v>
          </cell>
          <cell r="AQ183">
            <v>0</v>
          </cell>
          <cell r="AR183">
            <v>0</v>
          </cell>
        </row>
        <row r="183">
          <cell r="AU183">
            <v>0</v>
          </cell>
          <cell r="AV183">
            <v>17832</v>
          </cell>
          <cell r="AW183">
            <v>30000</v>
          </cell>
          <cell r="AX183">
            <v>-12168</v>
          </cell>
          <cell r="AY183">
            <v>0</v>
          </cell>
          <cell r="AZ183">
            <v>0</v>
          </cell>
          <cell r="BA183">
            <v>0</v>
          </cell>
          <cell r="BB183">
            <v>200</v>
          </cell>
        </row>
        <row r="183">
          <cell r="BD183">
            <v>200</v>
          </cell>
          <cell r="BE183">
            <v>4457</v>
          </cell>
          <cell r="BF183">
            <v>4457</v>
          </cell>
          <cell r="BG183">
            <v>0</v>
          </cell>
        </row>
        <row r="183">
          <cell r="BI183" t="str">
            <v>621 4391 8800 3036 3660</v>
          </cell>
        </row>
        <row r="183"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</row>
        <row r="183">
          <cell r="BU183">
            <v>0</v>
          </cell>
        </row>
        <row r="184">
          <cell r="D184" t="str">
            <v>郑爱珠</v>
          </cell>
          <cell r="E184" t="str">
            <v>女</v>
          </cell>
          <cell r="F184" t="str">
            <v>460003199707252224</v>
          </cell>
          <cell r="G184" t="str">
            <v>直工</v>
          </cell>
          <cell r="H184" t="str">
            <v>五金三楼</v>
          </cell>
          <cell r="I184" t="str">
            <v>作业员</v>
          </cell>
          <cell r="J184">
            <v>43600</v>
          </cell>
        </row>
        <row r="184">
          <cell r="M184">
            <v>21</v>
          </cell>
          <cell r="N184">
            <v>18</v>
          </cell>
          <cell r="O184">
            <v>63.5</v>
          </cell>
          <cell r="P184">
            <v>94.5</v>
          </cell>
        </row>
        <row r="184">
          <cell r="S184">
            <v>1950</v>
          </cell>
          <cell r="T184">
            <v>1720</v>
          </cell>
          <cell r="U184">
            <v>1474</v>
          </cell>
          <cell r="V184">
            <v>150</v>
          </cell>
          <cell r="W184">
            <v>129</v>
          </cell>
        </row>
        <row r="184">
          <cell r="Z184">
            <v>14.83</v>
          </cell>
          <cell r="AA184">
            <v>942</v>
          </cell>
          <cell r="AB184">
            <v>19.77</v>
          </cell>
          <cell r="AC184">
            <v>1868</v>
          </cell>
        </row>
        <row r="184">
          <cell r="AI184">
            <v>0</v>
          </cell>
        </row>
        <row r="184">
          <cell r="AK184">
            <v>4413</v>
          </cell>
          <cell r="AL184">
            <v>0</v>
          </cell>
        </row>
        <row r="184">
          <cell r="AN184">
            <v>12867.8</v>
          </cell>
          <cell r="AO184">
            <v>25000</v>
          </cell>
          <cell r="AP184">
            <v>0</v>
          </cell>
          <cell r="AQ184">
            <v>0</v>
          </cell>
          <cell r="AR184">
            <v>0</v>
          </cell>
        </row>
        <row r="184">
          <cell r="AU184">
            <v>0</v>
          </cell>
          <cell r="AV184">
            <v>17470.8</v>
          </cell>
          <cell r="AW184">
            <v>30000</v>
          </cell>
          <cell r="AX184">
            <v>-12529.2</v>
          </cell>
          <cell r="AY184">
            <v>0</v>
          </cell>
          <cell r="AZ184">
            <v>0</v>
          </cell>
          <cell r="BA184">
            <v>0</v>
          </cell>
          <cell r="BB184">
            <v>190</v>
          </cell>
        </row>
        <row r="184">
          <cell r="BD184">
            <v>190</v>
          </cell>
          <cell r="BE184">
            <v>4603</v>
          </cell>
          <cell r="BF184">
            <v>4603</v>
          </cell>
          <cell r="BG184">
            <v>0</v>
          </cell>
        </row>
        <row r="184">
          <cell r="BI184" t="str">
            <v>621 4391 8800 3054 6223</v>
          </cell>
        </row>
        <row r="184"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</row>
        <row r="184">
          <cell r="BU184">
            <v>0</v>
          </cell>
        </row>
        <row r="185">
          <cell r="D185" t="str">
            <v>梁金元</v>
          </cell>
          <cell r="E185" t="str">
            <v>男</v>
          </cell>
          <cell r="F185" t="str">
            <v>450922199406201251</v>
          </cell>
          <cell r="G185" t="str">
            <v>直工</v>
          </cell>
          <cell r="H185" t="str">
            <v>五金三楼</v>
          </cell>
          <cell r="I185" t="str">
            <v>作业员</v>
          </cell>
          <cell r="J185">
            <v>43640</v>
          </cell>
        </row>
        <row r="185">
          <cell r="M185">
            <v>21</v>
          </cell>
          <cell r="N185">
            <v>17.5</v>
          </cell>
          <cell r="O185">
            <v>61.5</v>
          </cell>
          <cell r="P185">
            <v>83.5</v>
          </cell>
        </row>
        <row r="185">
          <cell r="S185">
            <v>1950</v>
          </cell>
          <cell r="T185">
            <v>1720</v>
          </cell>
          <cell r="U185">
            <v>1433</v>
          </cell>
          <cell r="V185">
            <v>150</v>
          </cell>
          <cell r="W185">
            <v>125</v>
          </cell>
        </row>
        <row r="185">
          <cell r="Z185">
            <v>14.83</v>
          </cell>
          <cell r="AA185">
            <v>912</v>
          </cell>
          <cell r="AB185">
            <v>19.77</v>
          </cell>
          <cell r="AC185">
            <v>1651</v>
          </cell>
        </row>
        <row r="185">
          <cell r="AI185">
            <v>0</v>
          </cell>
        </row>
        <row r="185">
          <cell r="AK185">
            <v>4121</v>
          </cell>
          <cell r="AL185">
            <v>0</v>
          </cell>
        </row>
        <row r="185">
          <cell r="AN185">
            <v>9243</v>
          </cell>
          <cell r="AO185">
            <v>20000</v>
          </cell>
          <cell r="AP185">
            <v>0</v>
          </cell>
          <cell r="AQ185">
            <v>0</v>
          </cell>
          <cell r="AR185">
            <v>0</v>
          </cell>
        </row>
        <row r="185">
          <cell r="AU185">
            <v>0</v>
          </cell>
          <cell r="AV185">
            <v>13364</v>
          </cell>
          <cell r="AW185">
            <v>25000</v>
          </cell>
          <cell r="AX185">
            <v>-11636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</row>
        <row r="185">
          <cell r="BD185">
            <v>0</v>
          </cell>
          <cell r="BE185">
            <v>4121</v>
          </cell>
          <cell r="BF185">
            <v>4121</v>
          </cell>
          <cell r="BG185">
            <v>0</v>
          </cell>
        </row>
        <row r="185">
          <cell r="BI185" t="str">
            <v>6214391880030638053</v>
          </cell>
        </row>
        <row r="185"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</row>
        <row r="185">
          <cell r="BU185">
            <v>0</v>
          </cell>
        </row>
        <row r="186">
          <cell r="D186" t="str">
            <v>黄漫</v>
          </cell>
          <cell r="E186" t="str">
            <v>女</v>
          </cell>
          <cell r="F186" t="str">
            <v>450922199810260966</v>
          </cell>
          <cell r="G186" t="str">
            <v>直工</v>
          </cell>
          <cell r="H186" t="str">
            <v>五金三楼</v>
          </cell>
          <cell r="I186" t="str">
            <v>作业员</v>
          </cell>
          <cell r="J186">
            <v>43637</v>
          </cell>
        </row>
        <row r="186">
          <cell r="M186">
            <v>21</v>
          </cell>
          <cell r="N186">
            <v>16.5</v>
          </cell>
          <cell r="O186">
            <v>66.5</v>
          </cell>
          <cell r="P186">
            <v>104.5</v>
          </cell>
        </row>
        <row r="186">
          <cell r="S186">
            <v>1950</v>
          </cell>
          <cell r="T186">
            <v>1720</v>
          </cell>
          <cell r="U186">
            <v>1351</v>
          </cell>
          <cell r="V186">
            <v>150</v>
          </cell>
          <cell r="W186">
            <v>118</v>
          </cell>
        </row>
        <row r="186">
          <cell r="Z186">
            <v>14.83</v>
          </cell>
          <cell r="AA186">
            <v>986</v>
          </cell>
          <cell r="AB186">
            <v>19.77</v>
          </cell>
          <cell r="AC186">
            <v>2066</v>
          </cell>
        </row>
        <row r="186">
          <cell r="AI186">
            <v>0</v>
          </cell>
        </row>
        <row r="186">
          <cell r="AK186">
            <v>4521</v>
          </cell>
          <cell r="AL186">
            <v>0</v>
          </cell>
        </row>
        <row r="186">
          <cell r="AN186">
            <v>11083</v>
          </cell>
          <cell r="AO186">
            <v>20000</v>
          </cell>
          <cell r="AP186">
            <v>0</v>
          </cell>
          <cell r="AQ186">
            <v>0</v>
          </cell>
          <cell r="AR186">
            <v>0</v>
          </cell>
        </row>
        <row r="186">
          <cell r="AU186">
            <v>0</v>
          </cell>
          <cell r="AV186">
            <v>15804</v>
          </cell>
          <cell r="AW186">
            <v>25000</v>
          </cell>
          <cell r="AX186">
            <v>-9196</v>
          </cell>
          <cell r="AY186">
            <v>0</v>
          </cell>
          <cell r="AZ186">
            <v>0</v>
          </cell>
          <cell r="BA186">
            <v>0</v>
          </cell>
          <cell r="BB186">
            <v>200</v>
          </cell>
        </row>
        <row r="186">
          <cell r="BD186">
            <v>200</v>
          </cell>
          <cell r="BE186">
            <v>4721</v>
          </cell>
          <cell r="BF186">
            <v>4721</v>
          </cell>
          <cell r="BG186">
            <v>0</v>
          </cell>
        </row>
        <row r="186">
          <cell r="BI186" t="str">
            <v>6214391880030638707</v>
          </cell>
        </row>
        <row r="186"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</row>
        <row r="186">
          <cell r="BU186">
            <v>0</v>
          </cell>
        </row>
        <row r="187">
          <cell r="D187" t="str">
            <v>黄露妃</v>
          </cell>
          <cell r="E187" t="str">
            <v>女</v>
          </cell>
          <cell r="F187" t="str">
            <v>450922200006190923</v>
          </cell>
          <cell r="G187" t="str">
            <v>直工</v>
          </cell>
          <cell r="H187" t="str">
            <v>五金三楼</v>
          </cell>
          <cell r="I187" t="str">
            <v>作业员</v>
          </cell>
          <cell r="J187">
            <v>43637</v>
          </cell>
        </row>
        <row r="187">
          <cell r="M187">
            <v>21</v>
          </cell>
          <cell r="N187">
            <v>18.5</v>
          </cell>
          <cell r="O187">
            <v>73</v>
          </cell>
          <cell r="P187">
            <v>101.5</v>
          </cell>
        </row>
        <row r="187">
          <cell r="S187">
            <v>1950</v>
          </cell>
          <cell r="T187">
            <v>1720</v>
          </cell>
          <cell r="U187">
            <v>1515</v>
          </cell>
          <cell r="V187">
            <v>150</v>
          </cell>
          <cell r="W187">
            <v>132</v>
          </cell>
        </row>
        <row r="187">
          <cell r="Z187">
            <v>14.83</v>
          </cell>
          <cell r="AA187">
            <v>1083</v>
          </cell>
          <cell r="AB187">
            <v>19.77</v>
          </cell>
          <cell r="AC187">
            <v>2007</v>
          </cell>
        </row>
        <row r="187">
          <cell r="AI187">
            <v>0</v>
          </cell>
        </row>
        <row r="187">
          <cell r="AK187">
            <v>4737</v>
          </cell>
          <cell r="AL187">
            <v>0</v>
          </cell>
        </row>
        <row r="187">
          <cell r="AN187">
            <v>10983</v>
          </cell>
          <cell r="AO187">
            <v>20000</v>
          </cell>
          <cell r="AP187">
            <v>0</v>
          </cell>
          <cell r="AQ187">
            <v>0</v>
          </cell>
          <cell r="AR187">
            <v>0</v>
          </cell>
        </row>
        <row r="187">
          <cell r="AU187">
            <v>0</v>
          </cell>
          <cell r="AV187">
            <v>15920</v>
          </cell>
          <cell r="AW187">
            <v>25000</v>
          </cell>
          <cell r="AX187">
            <v>-9080</v>
          </cell>
          <cell r="AY187">
            <v>0</v>
          </cell>
          <cell r="AZ187">
            <v>0</v>
          </cell>
          <cell r="BA187">
            <v>0</v>
          </cell>
          <cell r="BB187">
            <v>200</v>
          </cell>
        </row>
        <row r="187">
          <cell r="BD187">
            <v>200</v>
          </cell>
          <cell r="BE187">
            <v>4937</v>
          </cell>
          <cell r="BF187">
            <v>4937</v>
          </cell>
          <cell r="BG187">
            <v>0</v>
          </cell>
        </row>
        <row r="187">
          <cell r="BI187" t="str">
            <v>6214391880030638699</v>
          </cell>
        </row>
        <row r="187"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</row>
        <row r="187">
          <cell r="BU187">
            <v>0</v>
          </cell>
        </row>
        <row r="188">
          <cell r="D188" t="str">
            <v>黄清</v>
          </cell>
          <cell r="E188" t="str">
            <v>女</v>
          </cell>
          <cell r="F188" t="str">
            <v>450922200206050925</v>
          </cell>
          <cell r="G188" t="str">
            <v>直工</v>
          </cell>
          <cell r="H188" t="str">
            <v>五金三楼</v>
          </cell>
          <cell r="I188" t="str">
            <v>作业员</v>
          </cell>
          <cell r="J188">
            <v>43637</v>
          </cell>
        </row>
        <row r="188">
          <cell r="M188">
            <v>21</v>
          </cell>
          <cell r="N188">
            <v>18.5</v>
          </cell>
          <cell r="O188">
            <v>68</v>
          </cell>
          <cell r="P188">
            <v>101.5</v>
          </cell>
        </row>
        <row r="188">
          <cell r="S188">
            <v>1950</v>
          </cell>
          <cell r="T188">
            <v>1720</v>
          </cell>
          <cell r="U188">
            <v>1515</v>
          </cell>
          <cell r="V188">
            <v>150</v>
          </cell>
          <cell r="W188">
            <v>132</v>
          </cell>
        </row>
        <row r="188">
          <cell r="Z188">
            <v>14.83</v>
          </cell>
          <cell r="AA188">
            <v>1008</v>
          </cell>
          <cell r="AB188">
            <v>19.77</v>
          </cell>
          <cell r="AC188">
            <v>2007</v>
          </cell>
        </row>
        <row r="188">
          <cell r="AI188">
            <v>0</v>
          </cell>
        </row>
        <row r="188">
          <cell r="AK188">
            <v>4662</v>
          </cell>
          <cell r="AL188">
            <v>0</v>
          </cell>
        </row>
        <row r="188">
          <cell r="AN188">
            <v>11072</v>
          </cell>
          <cell r="AO188">
            <v>20000</v>
          </cell>
          <cell r="AP188">
            <v>0</v>
          </cell>
          <cell r="AQ188">
            <v>0</v>
          </cell>
          <cell r="AR188">
            <v>0</v>
          </cell>
        </row>
        <row r="188">
          <cell r="AU188">
            <v>0</v>
          </cell>
          <cell r="AV188">
            <v>15934</v>
          </cell>
          <cell r="AW188">
            <v>25000</v>
          </cell>
          <cell r="AX188">
            <v>-9066</v>
          </cell>
          <cell r="AY188">
            <v>0</v>
          </cell>
          <cell r="AZ188">
            <v>0</v>
          </cell>
          <cell r="BA188">
            <v>0</v>
          </cell>
          <cell r="BB188">
            <v>200</v>
          </cell>
        </row>
        <row r="188">
          <cell r="BD188">
            <v>200</v>
          </cell>
          <cell r="BE188">
            <v>4862</v>
          </cell>
          <cell r="BF188">
            <v>4862</v>
          </cell>
          <cell r="BG188">
            <v>0</v>
          </cell>
        </row>
        <row r="188">
          <cell r="BI188" t="str">
            <v>6214391880030638715</v>
          </cell>
        </row>
        <row r="188"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</row>
        <row r="188">
          <cell r="BU188">
            <v>0</v>
          </cell>
        </row>
        <row r="189">
          <cell r="D189" t="str">
            <v>白顺福</v>
          </cell>
          <cell r="E189" t="str">
            <v>男</v>
          </cell>
          <cell r="F189" t="str">
            <v>532531198902131012</v>
          </cell>
          <cell r="G189" t="str">
            <v>直工</v>
          </cell>
          <cell r="H189" t="str">
            <v>五金三楼</v>
          </cell>
          <cell r="I189" t="str">
            <v>作业员</v>
          </cell>
          <cell r="J189">
            <v>43626</v>
          </cell>
        </row>
        <row r="189">
          <cell r="M189">
            <v>21</v>
          </cell>
          <cell r="N189">
            <v>21</v>
          </cell>
          <cell r="O189">
            <v>62</v>
          </cell>
          <cell r="P189">
            <v>86</v>
          </cell>
        </row>
        <row r="189">
          <cell r="S189">
            <v>1950</v>
          </cell>
          <cell r="T189">
            <v>1720</v>
          </cell>
          <cell r="U189">
            <v>1720</v>
          </cell>
          <cell r="V189">
            <v>150</v>
          </cell>
          <cell r="W189">
            <v>150</v>
          </cell>
        </row>
        <row r="189">
          <cell r="Z189">
            <v>14.83</v>
          </cell>
          <cell r="AA189">
            <v>919</v>
          </cell>
          <cell r="AB189">
            <v>19.77</v>
          </cell>
          <cell r="AC189">
            <v>1700</v>
          </cell>
        </row>
        <row r="189">
          <cell r="AG189">
            <v>80</v>
          </cell>
        </row>
        <row r="189">
          <cell r="AI189">
            <v>0</v>
          </cell>
        </row>
        <row r="189">
          <cell r="AK189">
            <v>4569</v>
          </cell>
          <cell r="AL189">
            <v>0</v>
          </cell>
        </row>
        <row r="189">
          <cell r="AN189">
            <v>11145</v>
          </cell>
          <cell r="AO189">
            <v>20000</v>
          </cell>
          <cell r="AP189">
            <v>0</v>
          </cell>
          <cell r="AQ189">
            <v>0</v>
          </cell>
          <cell r="AR189">
            <v>0</v>
          </cell>
        </row>
        <row r="189">
          <cell r="AU189">
            <v>0</v>
          </cell>
          <cell r="AV189">
            <v>15728.83</v>
          </cell>
          <cell r="AW189">
            <v>25000</v>
          </cell>
          <cell r="AX189">
            <v>-9271.17</v>
          </cell>
          <cell r="AY189">
            <v>0</v>
          </cell>
          <cell r="AZ189">
            <v>0</v>
          </cell>
          <cell r="BA189">
            <v>0</v>
          </cell>
          <cell r="BB189">
            <v>14.83</v>
          </cell>
        </row>
        <row r="189">
          <cell r="BD189">
            <v>15</v>
          </cell>
          <cell r="BE189">
            <v>4584</v>
          </cell>
          <cell r="BF189">
            <v>4584</v>
          </cell>
          <cell r="BG189">
            <v>0</v>
          </cell>
        </row>
        <row r="189">
          <cell r="BI189" t="str">
            <v>621 4391 8800 3274 2309</v>
          </cell>
        </row>
        <row r="189"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</row>
        <row r="189">
          <cell r="BU189">
            <v>0</v>
          </cell>
        </row>
        <row r="190">
          <cell r="D190" t="str">
            <v>蔡石间</v>
          </cell>
          <cell r="E190" t="str">
            <v>女</v>
          </cell>
          <cell r="F190" t="str">
            <v>450422200109131945</v>
          </cell>
          <cell r="G190" t="str">
            <v>直工</v>
          </cell>
          <cell r="H190" t="str">
            <v>五金三楼</v>
          </cell>
          <cell r="I190" t="str">
            <v>作业员</v>
          </cell>
          <cell r="J190">
            <v>43627</v>
          </cell>
        </row>
        <row r="190">
          <cell r="M190">
            <v>21</v>
          </cell>
          <cell r="N190">
            <v>19.5</v>
          </cell>
          <cell r="O190">
            <v>67.5</v>
          </cell>
          <cell r="P190">
            <v>100.5</v>
          </cell>
        </row>
        <row r="190">
          <cell r="S190">
            <v>1950</v>
          </cell>
          <cell r="T190">
            <v>1720</v>
          </cell>
          <cell r="U190">
            <v>1597</v>
          </cell>
          <cell r="V190">
            <v>150</v>
          </cell>
          <cell r="W190">
            <v>139</v>
          </cell>
        </row>
        <row r="190">
          <cell r="Z190">
            <v>14.83</v>
          </cell>
          <cell r="AA190">
            <v>1001</v>
          </cell>
          <cell r="AB190">
            <v>19.77</v>
          </cell>
          <cell r="AC190">
            <v>1987</v>
          </cell>
        </row>
        <row r="190">
          <cell r="AG190">
            <v>80</v>
          </cell>
        </row>
        <row r="190">
          <cell r="AI190">
            <v>0</v>
          </cell>
        </row>
        <row r="190">
          <cell r="AK190">
            <v>4804</v>
          </cell>
          <cell r="AL190">
            <v>0</v>
          </cell>
        </row>
        <row r="190">
          <cell r="AN190">
            <v>10255</v>
          </cell>
          <cell r="AO190">
            <v>20000</v>
          </cell>
          <cell r="AP190">
            <v>0</v>
          </cell>
          <cell r="AQ190">
            <v>0</v>
          </cell>
          <cell r="AR190">
            <v>0</v>
          </cell>
        </row>
        <row r="190">
          <cell r="AU190">
            <v>0</v>
          </cell>
          <cell r="AV190">
            <v>15259</v>
          </cell>
          <cell r="AW190">
            <v>25000</v>
          </cell>
          <cell r="AX190">
            <v>-9741</v>
          </cell>
          <cell r="AY190">
            <v>0</v>
          </cell>
          <cell r="AZ190">
            <v>0</v>
          </cell>
          <cell r="BA190">
            <v>0</v>
          </cell>
          <cell r="BB190">
            <v>200</v>
          </cell>
        </row>
        <row r="190">
          <cell r="BD190">
            <v>200</v>
          </cell>
          <cell r="BE190">
            <v>5004</v>
          </cell>
          <cell r="BF190">
            <v>5004</v>
          </cell>
          <cell r="BG190">
            <v>0</v>
          </cell>
        </row>
        <row r="190">
          <cell r="BI190" t="str">
            <v>6214391880030773504</v>
          </cell>
        </row>
        <row r="190"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</row>
        <row r="190">
          <cell r="BU190">
            <v>0</v>
          </cell>
        </row>
        <row r="191">
          <cell r="D191" t="str">
            <v>李赞</v>
          </cell>
          <cell r="E191" t="str">
            <v>男</v>
          </cell>
          <cell r="F191" t="str">
            <v>513002199705019331</v>
          </cell>
          <cell r="G191" t="str">
            <v>直工</v>
          </cell>
          <cell r="H191" t="str">
            <v>五金三楼</v>
          </cell>
          <cell r="I191" t="str">
            <v>作业员</v>
          </cell>
          <cell r="J191">
            <v>43627</v>
          </cell>
        </row>
        <row r="191">
          <cell r="M191">
            <v>21</v>
          </cell>
          <cell r="N191">
            <v>18.9</v>
          </cell>
          <cell r="O191">
            <v>65</v>
          </cell>
          <cell r="P191">
            <v>85</v>
          </cell>
        </row>
        <row r="191">
          <cell r="S191">
            <v>1950</v>
          </cell>
          <cell r="T191">
            <v>1720</v>
          </cell>
          <cell r="U191">
            <v>1548</v>
          </cell>
          <cell r="V191">
            <v>150</v>
          </cell>
          <cell r="W191">
            <v>135</v>
          </cell>
        </row>
        <row r="191">
          <cell r="Z191">
            <v>14.83</v>
          </cell>
          <cell r="AA191">
            <v>964</v>
          </cell>
          <cell r="AB191">
            <v>19.77</v>
          </cell>
          <cell r="AC191">
            <v>1680</v>
          </cell>
        </row>
        <row r="191">
          <cell r="AG191">
            <v>40</v>
          </cell>
        </row>
        <row r="191">
          <cell r="AI191">
            <v>0</v>
          </cell>
        </row>
        <row r="191">
          <cell r="AK191">
            <v>4367</v>
          </cell>
          <cell r="AL191">
            <v>0</v>
          </cell>
        </row>
        <row r="191">
          <cell r="AN191">
            <v>10213.55</v>
          </cell>
          <cell r="AO191">
            <v>20000</v>
          </cell>
          <cell r="AP191">
            <v>0</v>
          </cell>
          <cell r="AQ191">
            <v>0</v>
          </cell>
          <cell r="AR191">
            <v>0</v>
          </cell>
        </row>
        <row r="191">
          <cell r="AU191">
            <v>0</v>
          </cell>
          <cell r="AV191">
            <v>14379.67</v>
          </cell>
          <cell r="AW191">
            <v>25000</v>
          </cell>
          <cell r="AX191">
            <v>-10620.33</v>
          </cell>
          <cell r="AY191">
            <v>0</v>
          </cell>
          <cell r="AZ191">
            <v>0</v>
          </cell>
          <cell r="BA191">
            <v>-100.88</v>
          </cell>
          <cell r="BB191">
            <v>-100</v>
          </cell>
        </row>
        <row r="191">
          <cell r="BD191">
            <v>-201</v>
          </cell>
          <cell r="BE191">
            <v>4166</v>
          </cell>
          <cell r="BF191">
            <v>4166</v>
          </cell>
          <cell r="BG191">
            <v>0</v>
          </cell>
        </row>
        <row r="191">
          <cell r="BI191" t="str">
            <v>621 4391 8800 3036 3587</v>
          </cell>
        </row>
        <row r="191"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</row>
        <row r="191">
          <cell r="BU191">
            <v>0</v>
          </cell>
        </row>
        <row r="192">
          <cell r="D192" t="str">
            <v>何春叶</v>
          </cell>
          <cell r="E192" t="str">
            <v>女</v>
          </cell>
          <cell r="F192" t="str">
            <v>452126198305180323</v>
          </cell>
          <cell r="G192" t="str">
            <v>直工</v>
          </cell>
          <cell r="H192" t="str">
            <v>五金三楼</v>
          </cell>
          <cell r="I192" t="str">
            <v>作业员</v>
          </cell>
          <cell r="J192">
            <v>43629</v>
          </cell>
        </row>
        <row r="192">
          <cell r="M192">
            <v>21</v>
          </cell>
          <cell r="N192">
            <v>19.5</v>
          </cell>
          <cell r="O192">
            <v>77.5</v>
          </cell>
          <cell r="P192">
            <v>100.5</v>
          </cell>
        </row>
        <row r="192">
          <cell r="S192">
            <v>1950</v>
          </cell>
          <cell r="T192">
            <v>1720</v>
          </cell>
          <cell r="U192">
            <v>1597</v>
          </cell>
          <cell r="V192">
            <v>150</v>
          </cell>
          <cell r="W192">
            <v>139</v>
          </cell>
        </row>
        <row r="192">
          <cell r="Z192">
            <v>14.83</v>
          </cell>
          <cell r="AA192">
            <v>1149</v>
          </cell>
          <cell r="AB192">
            <v>19.77</v>
          </cell>
          <cell r="AC192">
            <v>1987</v>
          </cell>
        </row>
        <row r="192">
          <cell r="AG192">
            <v>80</v>
          </cell>
        </row>
        <row r="192">
          <cell r="AI192">
            <v>0</v>
          </cell>
        </row>
        <row r="192">
          <cell r="AK192">
            <v>4952</v>
          </cell>
          <cell r="AL192">
            <v>0</v>
          </cell>
        </row>
        <row r="192">
          <cell r="AN192">
            <v>11527.8</v>
          </cell>
          <cell r="AO192">
            <v>20000</v>
          </cell>
          <cell r="AP192">
            <v>0</v>
          </cell>
          <cell r="AQ192">
            <v>0</v>
          </cell>
          <cell r="AR192">
            <v>0</v>
          </cell>
        </row>
        <row r="192">
          <cell r="AU192">
            <v>0</v>
          </cell>
          <cell r="AV192">
            <v>16479.8</v>
          </cell>
          <cell r="AW192">
            <v>25000</v>
          </cell>
          <cell r="AX192">
            <v>-8520.2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</row>
        <row r="192">
          <cell r="BD192">
            <v>0</v>
          </cell>
          <cell r="BE192">
            <v>4952</v>
          </cell>
          <cell r="BF192">
            <v>4952</v>
          </cell>
          <cell r="BG192">
            <v>0</v>
          </cell>
        </row>
        <row r="192">
          <cell r="BI192" t="str">
            <v>6214391880018592090</v>
          </cell>
        </row>
        <row r="192"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</row>
        <row r="192">
          <cell r="BU192">
            <v>0</v>
          </cell>
        </row>
        <row r="193">
          <cell r="D193" t="str">
            <v>罗成德</v>
          </cell>
          <cell r="E193" t="str">
            <v>男</v>
          </cell>
          <cell r="F193" t="str">
            <v>522731199401089411</v>
          </cell>
          <cell r="G193" t="str">
            <v>直工</v>
          </cell>
          <cell r="H193" t="str">
            <v>五金三楼</v>
          </cell>
          <cell r="I193" t="str">
            <v>作业员</v>
          </cell>
          <cell r="J193">
            <v>43621</v>
          </cell>
        </row>
        <row r="193">
          <cell r="M193">
            <v>21</v>
          </cell>
          <cell r="N193">
            <v>17.6</v>
          </cell>
          <cell r="O193">
            <v>67</v>
          </cell>
          <cell r="P193">
            <v>85</v>
          </cell>
        </row>
        <row r="193">
          <cell r="S193">
            <v>1950</v>
          </cell>
          <cell r="T193">
            <v>1720</v>
          </cell>
          <cell r="U193">
            <v>1442</v>
          </cell>
          <cell r="V193">
            <v>150</v>
          </cell>
          <cell r="W193">
            <v>126</v>
          </cell>
        </row>
        <row r="193">
          <cell r="Z193">
            <v>14.83</v>
          </cell>
          <cell r="AA193">
            <v>994</v>
          </cell>
          <cell r="AB193">
            <v>19.77</v>
          </cell>
          <cell r="AC193">
            <v>1680</v>
          </cell>
        </row>
        <row r="193">
          <cell r="AI193">
            <v>0</v>
          </cell>
        </row>
        <row r="193">
          <cell r="AK193">
            <v>4242</v>
          </cell>
          <cell r="AL193">
            <v>0</v>
          </cell>
        </row>
        <row r="193">
          <cell r="AN193">
            <v>11799.1862068965</v>
          </cell>
          <cell r="AO193">
            <v>20000</v>
          </cell>
          <cell r="AP193">
            <v>0</v>
          </cell>
          <cell r="AQ193">
            <v>0</v>
          </cell>
          <cell r="AR193">
            <v>0</v>
          </cell>
        </row>
        <row r="193">
          <cell r="AU193">
            <v>0</v>
          </cell>
          <cell r="AV193">
            <v>15896.2662068965</v>
          </cell>
          <cell r="AW193">
            <v>25000</v>
          </cell>
          <cell r="AX193">
            <v>-9103.7337931035</v>
          </cell>
          <cell r="AY193">
            <v>0</v>
          </cell>
          <cell r="AZ193">
            <v>0</v>
          </cell>
          <cell r="BA193">
            <v>-144.92</v>
          </cell>
          <cell r="BB193">
            <v>0</v>
          </cell>
        </row>
        <row r="193">
          <cell r="BD193">
            <v>-145</v>
          </cell>
          <cell r="BE193">
            <v>4097</v>
          </cell>
          <cell r="BF193">
            <v>4097</v>
          </cell>
          <cell r="BG193">
            <v>0</v>
          </cell>
        </row>
        <row r="193">
          <cell r="BI193" t="str">
            <v>621 4391 8800 3036 3629</v>
          </cell>
        </row>
        <row r="193"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</row>
        <row r="193">
          <cell r="BU193">
            <v>0</v>
          </cell>
        </row>
        <row r="194">
          <cell r="D194" t="str">
            <v>罗田保</v>
          </cell>
          <cell r="E194" t="str">
            <v>男</v>
          </cell>
          <cell r="F194" t="str">
            <v>522731200108166313</v>
          </cell>
          <cell r="G194" t="str">
            <v>直工</v>
          </cell>
          <cell r="H194" t="str">
            <v>五金三楼</v>
          </cell>
          <cell r="I194" t="str">
            <v>作业员</v>
          </cell>
          <cell r="J194">
            <v>43621</v>
          </cell>
        </row>
        <row r="194">
          <cell r="M194">
            <v>21</v>
          </cell>
          <cell r="N194">
            <v>17.5</v>
          </cell>
          <cell r="O194">
            <v>53</v>
          </cell>
          <cell r="P194">
            <v>70.5</v>
          </cell>
        </row>
        <row r="194">
          <cell r="S194">
            <v>1950</v>
          </cell>
          <cell r="T194">
            <v>1720</v>
          </cell>
          <cell r="U194">
            <v>1433</v>
          </cell>
          <cell r="V194">
            <v>150</v>
          </cell>
          <cell r="W194">
            <v>125</v>
          </cell>
        </row>
        <row r="194">
          <cell r="Z194">
            <v>14.83</v>
          </cell>
          <cell r="AA194">
            <v>786</v>
          </cell>
          <cell r="AB194">
            <v>19.77</v>
          </cell>
          <cell r="AC194">
            <v>1394</v>
          </cell>
        </row>
        <row r="194">
          <cell r="AI194">
            <v>0</v>
          </cell>
        </row>
        <row r="194">
          <cell r="AK194">
            <v>3738</v>
          </cell>
          <cell r="AL194">
            <v>0</v>
          </cell>
        </row>
        <row r="194">
          <cell r="AN194">
            <v>10752.19</v>
          </cell>
          <cell r="AO194">
            <v>20000</v>
          </cell>
          <cell r="AP194">
            <v>0</v>
          </cell>
          <cell r="AQ194">
            <v>0</v>
          </cell>
          <cell r="AR194">
            <v>0</v>
          </cell>
        </row>
        <row r="194">
          <cell r="AU194">
            <v>0</v>
          </cell>
          <cell r="AV194">
            <v>14535.27</v>
          </cell>
          <cell r="AW194">
            <v>25000</v>
          </cell>
          <cell r="AX194">
            <v>-10464.73</v>
          </cell>
          <cell r="AY194">
            <v>0</v>
          </cell>
          <cell r="AZ194">
            <v>0</v>
          </cell>
          <cell r="BA194">
            <v>-144.92</v>
          </cell>
          <cell r="BB194">
            <v>190</v>
          </cell>
        </row>
        <row r="194">
          <cell r="BD194">
            <v>45</v>
          </cell>
          <cell r="BE194">
            <v>3783</v>
          </cell>
          <cell r="BF194">
            <v>3783</v>
          </cell>
          <cell r="BG194">
            <v>0</v>
          </cell>
        </row>
        <row r="194">
          <cell r="BI194" t="str">
            <v>621 4391 8800 3036 3611</v>
          </cell>
        </row>
        <row r="194"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</row>
        <row r="194">
          <cell r="BU194">
            <v>0</v>
          </cell>
        </row>
        <row r="195">
          <cell r="D195" t="str">
            <v>罗海戈</v>
          </cell>
          <cell r="E195" t="str">
            <v>男</v>
          </cell>
          <cell r="F195" t="str">
            <v>522731199406276339</v>
          </cell>
          <cell r="G195" t="str">
            <v>直工</v>
          </cell>
          <cell r="H195" t="str">
            <v>五金三楼</v>
          </cell>
          <cell r="I195" t="str">
            <v>作业员</v>
          </cell>
          <cell r="J195">
            <v>43621</v>
          </cell>
        </row>
        <row r="195">
          <cell r="M195">
            <v>21</v>
          </cell>
          <cell r="N195">
            <v>19.5</v>
          </cell>
          <cell r="O195">
            <v>67.5</v>
          </cell>
          <cell r="P195">
            <v>88.5</v>
          </cell>
        </row>
        <row r="195">
          <cell r="S195">
            <v>1950</v>
          </cell>
          <cell r="T195">
            <v>1720</v>
          </cell>
          <cell r="U195">
            <v>1597</v>
          </cell>
          <cell r="V195">
            <v>150</v>
          </cell>
          <cell r="W195">
            <v>139</v>
          </cell>
        </row>
        <row r="195">
          <cell r="Z195">
            <v>14.83</v>
          </cell>
          <cell r="AA195">
            <v>1001</v>
          </cell>
          <cell r="AB195">
            <v>19.77</v>
          </cell>
          <cell r="AC195">
            <v>1750</v>
          </cell>
        </row>
        <row r="195">
          <cell r="AG195">
            <v>80</v>
          </cell>
        </row>
        <row r="195">
          <cell r="AI195">
            <v>0</v>
          </cell>
        </row>
        <row r="195">
          <cell r="AK195">
            <v>4567</v>
          </cell>
          <cell r="AL195">
            <v>0</v>
          </cell>
        </row>
        <row r="195">
          <cell r="AN195">
            <v>12312.19</v>
          </cell>
          <cell r="AO195">
            <v>20000</v>
          </cell>
          <cell r="AP195">
            <v>0</v>
          </cell>
          <cell r="AQ195">
            <v>0</v>
          </cell>
          <cell r="AR195">
            <v>0</v>
          </cell>
        </row>
        <row r="195">
          <cell r="AU195">
            <v>0</v>
          </cell>
          <cell r="AV195">
            <v>16764.27</v>
          </cell>
          <cell r="AW195">
            <v>25000</v>
          </cell>
          <cell r="AX195">
            <v>-8235.73</v>
          </cell>
          <cell r="AY195">
            <v>0</v>
          </cell>
          <cell r="AZ195">
            <v>0</v>
          </cell>
          <cell r="BA195">
            <v>-114.92</v>
          </cell>
          <cell r="BB195">
            <v>0</v>
          </cell>
        </row>
        <row r="195">
          <cell r="BD195">
            <v>-115</v>
          </cell>
          <cell r="BE195">
            <v>4452</v>
          </cell>
          <cell r="BF195">
            <v>4452</v>
          </cell>
          <cell r="BG195">
            <v>0</v>
          </cell>
        </row>
        <row r="195">
          <cell r="BI195" t="str">
            <v>621 4391 8800 3036 3637</v>
          </cell>
        </row>
        <row r="195"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</row>
        <row r="195">
          <cell r="BU195">
            <v>0</v>
          </cell>
        </row>
        <row r="196">
          <cell r="D196" t="str">
            <v>谢能宁</v>
          </cell>
          <cell r="E196" t="str">
            <v>男</v>
          </cell>
          <cell r="F196" t="str">
            <v>450721200009200413</v>
          </cell>
          <cell r="G196" t="str">
            <v>直工</v>
          </cell>
          <cell r="H196" t="str">
            <v>五金三楼</v>
          </cell>
        </row>
        <row r="196">
          <cell r="M196">
            <v>21</v>
          </cell>
          <cell r="N196">
            <v>17</v>
          </cell>
          <cell r="O196">
            <v>59.5</v>
          </cell>
          <cell r="P196">
            <v>88</v>
          </cell>
        </row>
        <row r="196">
          <cell r="S196">
            <v>1950</v>
          </cell>
          <cell r="T196">
            <v>1720</v>
          </cell>
          <cell r="U196">
            <v>1392</v>
          </cell>
          <cell r="V196">
            <v>150</v>
          </cell>
          <cell r="W196">
            <v>121</v>
          </cell>
        </row>
        <row r="196">
          <cell r="Z196">
            <v>14.83</v>
          </cell>
          <cell r="AA196">
            <v>882</v>
          </cell>
          <cell r="AB196">
            <v>19.77</v>
          </cell>
          <cell r="AC196">
            <v>1740</v>
          </cell>
        </row>
        <row r="196">
          <cell r="AI196">
            <v>0</v>
          </cell>
        </row>
        <row r="196">
          <cell r="AK196">
            <v>4135</v>
          </cell>
          <cell r="AL196">
            <v>0</v>
          </cell>
        </row>
        <row r="196">
          <cell r="AN196">
            <v>7037.02926829268</v>
          </cell>
          <cell r="AO196">
            <v>10000</v>
          </cell>
          <cell r="AP196">
            <v>0</v>
          </cell>
          <cell r="AQ196">
            <v>0</v>
          </cell>
          <cell r="AR196">
            <v>0</v>
          </cell>
        </row>
        <row r="196">
          <cell r="AU196">
            <v>0</v>
          </cell>
          <cell r="AV196">
            <v>11289.0192682927</v>
          </cell>
          <cell r="AW196">
            <v>15000</v>
          </cell>
          <cell r="AX196">
            <v>-3710.98073170732</v>
          </cell>
          <cell r="AY196">
            <v>0</v>
          </cell>
          <cell r="AZ196">
            <v>0</v>
          </cell>
          <cell r="BA196">
            <v>-83.01</v>
          </cell>
          <cell r="BB196">
            <v>200</v>
          </cell>
        </row>
        <row r="196">
          <cell r="BD196">
            <v>117</v>
          </cell>
          <cell r="BE196">
            <v>4252</v>
          </cell>
          <cell r="BF196">
            <v>4252</v>
          </cell>
          <cell r="BG196">
            <v>0</v>
          </cell>
        </row>
        <row r="196">
          <cell r="BI196" t="str">
            <v>6214391880026642630</v>
          </cell>
        </row>
        <row r="196"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</row>
        <row r="196">
          <cell r="BU196">
            <v>0</v>
          </cell>
        </row>
        <row r="197">
          <cell r="D197" t="str">
            <v>贺曼青</v>
          </cell>
          <cell r="E197" t="str">
            <v>女</v>
          </cell>
          <cell r="F197" t="str">
            <v>430419197309110907</v>
          </cell>
          <cell r="G197" t="str">
            <v>直工</v>
          </cell>
          <cell r="H197" t="str">
            <v>五金三楼</v>
          </cell>
        </row>
        <row r="197">
          <cell r="M197">
            <v>21</v>
          </cell>
          <cell r="N197">
            <v>19.5</v>
          </cell>
          <cell r="O197">
            <v>69.5</v>
          </cell>
          <cell r="P197">
            <v>103</v>
          </cell>
        </row>
        <row r="197">
          <cell r="S197">
            <v>1950</v>
          </cell>
          <cell r="T197">
            <v>1720</v>
          </cell>
          <cell r="U197">
            <v>1597</v>
          </cell>
          <cell r="V197">
            <v>150</v>
          </cell>
          <cell r="W197">
            <v>139</v>
          </cell>
        </row>
        <row r="197">
          <cell r="Z197">
            <v>14.83</v>
          </cell>
          <cell r="AA197">
            <v>1031</v>
          </cell>
          <cell r="AB197">
            <v>19.77</v>
          </cell>
          <cell r="AC197">
            <v>2036</v>
          </cell>
        </row>
        <row r="197">
          <cell r="AG197">
            <v>80</v>
          </cell>
        </row>
        <row r="197">
          <cell r="AI197">
            <v>0</v>
          </cell>
        </row>
        <row r="197">
          <cell r="AK197">
            <v>4883</v>
          </cell>
          <cell r="AL197">
            <v>0</v>
          </cell>
        </row>
        <row r="197">
          <cell r="AN197">
            <v>7132</v>
          </cell>
          <cell r="AO197">
            <v>10000</v>
          </cell>
          <cell r="AP197">
            <v>0</v>
          </cell>
          <cell r="AQ197">
            <v>0</v>
          </cell>
          <cell r="AR197">
            <v>0</v>
          </cell>
        </row>
        <row r="197">
          <cell r="AU197">
            <v>0</v>
          </cell>
          <cell r="AV197">
            <v>12015</v>
          </cell>
          <cell r="AW197">
            <v>15000</v>
          </cell>
          <cell r="AX197">
            <v>-2985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</row>
        <row r="197">
          <cell r="BD197">
            <v>0</v>
          </cell>
          <cell r="BE197">
            <v>4883</v>
          </cell>
          <cell r="BF197">
            <v>4883</v>
          </cell>
          <cell r="BG197">
            <v>0</v>
          </cell>
        </row>
        <row r="197">
          <cell r="BI197" t="str">
            <v>621 4391 8800 3274 2267</v>
          </cell>
        </row>
        <row r="197"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</row>
        <row r="197">
          <cell r="BU197">
            <v>0</v>
          </cell>
        </row>
        <row r="198">
          <cell r="D198" t="str">
            <v>粟发军</v>
          </cell>
          <cell r="E198" t="str">
            <v>男</v>
          </cell>
          <cell r="F198" t="str">
            <v>450821200008040839</v>
          </cell>
          <cell r="G198" t="str">
            <v>直工</v>
          </cell>
          <cell r="H198" t="str">
            <v>五金三楼</v>
          </cell>
        </row>
        <row r="198">
          <cell r="M198">
            <v>21</v>
          </cell>
          <cell r="N198">
            <v>16</v>
          </cell>
          <cell r="O198">
            <v>43.5</v>
          </cell>
          <cell r="P198">
            <v>78.5</v>
          </cell>
        </row>
        <row r="198">
          <cell r="S198">
            <v>1950</v>
          </cell>
          <cell r="T198">
            <v>1720</v>
          </cell>
          <cell r="U198">
            <v>1310</v>
          </cell>
          <cell r="V198">
            <v>150</v>
          </cell>
          <cell r="W198">
            <v>114</v>
          </cell>
        </row>
        <row r="198">
          <cell r="Z198">
            <v>14.83</v>
          </cell>
          <cell r="AA198">
            <v>645</v>
          </cell>
          <cell r="AB198">
            <v>19.77</v>
          </cell>
          <cell r="AC198">
            <v>1552</v>
          </cell>
        </row>
        <row r="198">
          <cell r="AI198">
            <v>0</v>
          </cell>
        </row>
        <row r="198">
          <cell r="AK198">
            <v>3621</v>
          </cell>
          <cell r="AL198">
            <v>0</v>
          </cell>
        </row>
        <row r="198">
          <cell r="AN198">
            <v>6955.49</v>
          </cell>
          <cell r="AO198">
            <v>10000</v>
          </cell>
          <cell r="AP198">
            <v>0</v>
          </cell>
          <cell r="AQ198">
            <v>0</v>
          </cell>
          <cell r="AR198">
            <v>0</v>
          </cell>
        </row>
        <row r="198">
          <cell r="AU198">
            <v>0</v>
          </cell>
          <cell r="AV198">
            <v>10422.49</v>
          </cell>
          <cell r="AW198">
            <v>15000</v>
          </cell>
          <cell r="AX198">
            <v>-4577.51</v>
          </cell>
          <cell r="AY198">
            <v>0</v>
          </cell>
          <cell r="AZ198">
            <v>0</v>
          </cell>
          <cell r="BA198">
            <v>-154</v>
          </cell>
          <cell r="BB198">
            <v>0</v>
          </cell>
        </row>
        <row r="198">
          <cell r="BD198">
            <v>-154</v>
          </cell>
          <cell r="BE198">
            <v>3467</v>
          </cell>
          <cell r="BF198">
            <v>3467</v>
          </cell>
          <cell r="BG198">
            <v>0</v>
          </cell>
        </row>
        <row r="198">
          <cell r="BI198" t="str">
            <v>621 4391 8800 3274 2788</v>
          </cell>
        </row>
        <row r="198"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</row>
        <row r="198">
          <cell r="BU198">
            <v>0</v>
          </cell>
        </row>
        <row r="199">
          <cell r="D199" t="str">
            <v>梁广彬</v>
          </cell>
          <cell r="E199" t="str">
            <v>男</v>
          </cell>
          <cell r="F199" t="str">
            <v>450922199211181238</v>
          </cell>
          <cell r="G199" t="str">
            <v>直工</v>
          </cell>
          <cell r="H199" t="str">
            <v>五金三楼</v>
          </cell>
        </row>
        <row r="199">
          <cell r="M199">
            <v>21</v>
          </cell>
          <cell r="N199">
            <v>15.5</v>
          </cell>
          <cell r="O199">
            <v>60.5</v>
          </cell>
          <cell r="P199">
            <v>94</v>
          </cell>
        </row>
        <row r="199">
          <cell r="S199">
            <v>1950</v>
          </cell>
          <cell r="T199">
            <v>1720</v>
          </cell>
          <cell r="U199">
            <v>1270</v>
          </cell>
          <cell r="V199">
            <v>150</v>
          </cell>
          <cell r="W199">
            <v>111</v>
          </cell>
        </row>
        <row r="199">
          <cell r="Z199">
            <v>14.83</v>
          </cell>
          <cell r="AA199">
            <v>897</v>
          </cell>
          <cell r="AB199">
            <v>19.77</v>
          </cell>
          <cell r="AC199">
            <v>1858</v>
          </cell>
        </row>
        <row r="199">
          <cell r="AI199">
            <v>0</v>
          </cell>
        </row>
        <row r="199">
          <cell r="AK199">
            <v>4136</v>
          </cell>
          <cell r="AL199">
            <v>0</v>
          </cell>
        </row>
        <row r="199">
          <cell r="AN199">
            <v>6448</v>
          </cell>
          <cell r="AO199">
            <v>10000</v>
          </cell>
          <cell r="AP199">
            <v>0</v>
          </cell>
          <cell r="AQ199">
            <v>0</v>
          </cell>
          <cell r="AR199">
            <v>0</v>
          </cell>
        </row>
        <row r="199">
          <cell r="AU199">
            <v>0</v>
          </cell>
          <cell r="AV199">
            <v>10584</v>
          </cell>
          <cell r="AW199">
            <v>15000</v>
          </cell>
          <cell r="AX199">
            <v>-4416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</row>
        <row r="199">
          <cell r="BD199">
            <v>0</v>
          </cell>
          <cell r="BE199">
            <v>4136</v>
          </cell>
          <cell r="BF199">
            <v>4136</v>
          </cell>
          <cell r="BG199">
            <v>0</v>
          </cell>
        </row>
        <row r="199">
          <cell r="BI199" t="str">
            <v>6214391880031699336</v>
          </cell>
        </row>
        <row r="199"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</row>
        <row r="199">
          <cell r="BU199">
            <v>0</v>
          </cell>
        </row>
        <row r="200">
          <cell r="D200" t="str">
            <v>韦锦云</v>
          </cell>
          <cell r="E200" t="str">
            <v>女</v>
          </cell>
          <cell r="F200" t="str">
            <v>452632199908201022</v>
          </cell>
          <cell r="G200" t="str">
            <v>直工</v>
          </cell>
          <cell r="H200" t="str">
            <v>五金三楼</v>
          </cell>
        </row>
        <row r="200">
          <cell r="M200">
            <v>21</v>
          </cell>
          <cell r="N200">
            <v>17.1</v>
          </cell>
          <cell r="O200">
            <v>64.5</v>
          </cell>
          <cell r="P200">
            <v>100.5</v>
          </cell>
        </row>
        <row r="200">
          <cell r="S200">
            <v>1950</v>
          </cell>
          <cell r="T200">
            <v>1720</v>
          </cell>
          <cell r="U200">
            <v>1401</v>
          </cell>
          <cell r="V200">
            <v>150</v>
          </cell>
          <cell r="W200">
            <v>122</v>
          </cell>
        </row>
        <row r="200">
          <cell r="Z200">
            <v>14.83</v>
          </cell>
          <cell r="AA200">
            <v>957</v>
          </cell>
          <cell r="AB200">
            <v>19.77</v>
          </cell>
          <cell r="AC200">
            <v>1987</v>
          </cell>
        </row>
        <row r="200">
          <cell r="AI200">
            <v>0</v>
          </cell>
        </row>
        <row r="200">
          <cell r="AK200">
            <v>4467</v>
          </cell>
          <cell r="AL200">
            <v>0</v>
          </cell>
        </row>
        <row r="200">
          <cell r="AN200">
            <v>5761</v>
          </cell>
          <cell r="AO200">
            <v>10000</v>
          </cell>
          <cell r="AP200">
            <v>0</v>
          </cell>
          <cell r="AQ200">
            <v>0</v>
          </cell>
          <cell r="AR200">
            <v>0</v>
          </cell>
        </row>
        <row r="200">
          <cell r="AU200">
            <v>0</v>
          </cell>
          <cell r="AV200">
            <v>10228</v>
          </cell>
          <cell r="AW200">
            <v>15000</v>
          </cell>
          <cell r="AX200">
            <v>-4772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</row>
        <row r="200">
          <cell r="BD200">
            <v>0</v>
          </cell>
          <cell r="BE200">
            <v>4467</v>
          </cell>
          <cell r="BF200">
            <v>4467</v>
          </cell>
          <cell r="BG200">
            <v>0</v>
          </cell>
        </row>
        <row r="200">
          <cell r="BI200" t="str">
            <v>621 4391 8800 3274 2242</v>
          </cell>
        </row>
        <row r="200"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</row>
        <row r="200">
          <cell r="BU200">
            <v>0</v>
          </cell>
        </row>
        <row r="201">
          <cell r="D201" t="str">
            <v>李海玲</v>
          </cell>
          <cell r="E201" t="str">
            <v>女</v>
          </cell>
          <cell r="F201" t="str">
            <v>430526197710105521</v>
          </cell>
          <cell r="G201" t="str">
            <v>直工</v>
          </cell>
          <cell r="H201" t="str">
            <v>五金三楼</v>
          </cell>
        </row>
        <row r="201">
          <cell r="M201">
            <v>21</v>
          </cell>
          <cell r="N201">
            <v>19.5</v>
          </cell>
          <cell r="O201">
            <v>77.5</v>
          </cell>
          <cell r="P201">
            <v>100.5</v>
          </cell>
        </row>
        <row r="201">
          <cell r="S201">
            <v>1950</v>
          </cell>
          <cell r="T201">
            <v>1720</v>
          </cell>
          <cell r="U201">
            <v>1597</v>
          </cell>
          <cell r="V201">
            <v>150</v>
          </cell>
          <cell r="W201">
            <v>139</v>
          </cell>
        </row>
        <row r="201">
          <cell r="Z201">
            <v>14.83</v>
          </cell>
          <cell r="AA201">
            <v>1149</v>
          </cell>
          <cell r="AB201">
            <v>19.77</v>
          </cell>
          <cell r="AC201">
            <v>1987</v>
          </cell>
        </row>
        <row r="201">
          <cell r="AG201">
            <v>80</v>
          </cell>
        </row>
        <row r="201">
          <cell r="AI201">
            <v>0</v>
          </cell>
        </row>
        <row r="201">
          <cell r="AK201">
            <v>4952</v>
          </cell>
          <cell r="AL201">
            <v>0</v>
          </cell>
        </row>
        <row r="201">
          <cell r="AN201">
            <v>8474.8</v>
          </cell>
          <cell r="AO201">
            <v>10000</v>
          </cell>
          <cell r="AP201">
            <v>0</v>
          </cell>
          <cell r="AQ201">
            <v>0</v>
          </cell>
          <cell r="AR201">
            <v>0</v>
          </cell>
        </row>
        <row r="201">
          <cell r="AU201">
            <v>0</v>
          </cell>
          <cell r="AV201">
            <v>13426.8</v>
          </cell>
          <cell r="AW201">
            <v>15000</v>
          </cell>
          <cell r="AX201">
            <v>-1573.2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</row>
        <row r="201">
          <cell r="BD201">
            <v>0</v>
          </cell>
          <cell r="BE201">
            <v>4952</v>
          </cell>
          <cell r="BF201">
            <v>4952</v>
          </cell>
          <cell r="BG201">
            <v>0</v>
          </cell>
        </row>
        <row r="201">
          <cell r="BI201" t="str">
            <v>6214391880030995495</v>
          </cell>
        </row>
        <row r="201"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</row>
        <row r="201">
          <cell r="BU201">
            <v>0</v>
          </cell>
        </row>
        <row r="202">
          <cell r="D202" t="str">
            <v>梁秀锋</v>
          </cell>
          <cell r="E202" t="str">
            <v>男</v>
          </cell>
          <cell r="F202" t="str">
            <v>450922199010091295</v>
          </cell>
          <cell r="G202" t="str">
            <v>直工</v>
          </cell>
          <cell r="H202" t="str">
            <v>五金三楼</v>
          </cell>
        </row>
        <row r="202">
          <cell r="M202">
            <v>21</v>
          </cell>
          <cell r="N202">
            <v>14</v>
          </cell>
          <cell r="O202">
            <v>36</v>
          </cell>
          <cell r="P202">
            <v>71.5</v>
          </cell>
        </row>
        <row r="202">
          <cell r="S202">
            <v>1950</v>
          </cell>
          <cell r="T202">
            <v>1720</v>
          </cell>
          <cell r="U202">
            <v>1147</v>
          </cell>
          <cell r="V202">
            <v>150</v>
          </cell>
          <cell r="W202">
            <v>100</v>
          </cell>
        </row>
        <row r="202">
          <cell r="Z202">
            <v>14.83</v>
          </cell>
          <cell r="AA202">
            <v>534</v>
          </cell>
          <cell r="AB202">
            <v>19.77</v>
          </cell>
          <cell r="AC202">
            <v>1414</v>
          </cell>
        </row>
        <row r="202">
          <cell r="AI202">
            <v>0</v>
          </cell>
        </row>
        <row r="202">
          <cell r="AK202">
            <v>3195</v>
          </cell>
          <cell r="AL202">
            <v>0</v>
          </cell>
        </row>
        <row r="202">
          <cell r="AN202">
            <v>6662</v>
          </cell>
          <cell r="AO202">
            <v>10000</v>
          </cell>
          <cell r="AP202">
            <v>0</v>
          </cell>
          <cell r="AQ202">
            <v>0</v>
          </cell>
          <cell r="AR202">
            <v>0</v>
          </cell>
        </row>
        <row r="202">
          <cell r="AU202">
            <v>0</v>
          </cell>
          <cell r="AV202">
            <v>9857</v>
          </cell>
          <cell r="AW202">
            <v>15000</v>
          </cell>
          <cell r="AX202">
            <v>-5143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</row>
        <row r="202">
          <cell r="BD202">
            <v>0</v>
          </cell>
          <cell r="BE202">
            <v>3195</v>
          </cell>
          <cell r="BF202">
            <v>3195</v>
          </cell>
          <cell r="BG202">
            <v>0</v>
          </cell>
        </row>
        <row r="202">
          <cell r="BI202" t="str">
            <v>6214391880030772795</v>
          </cell>
        </row>
        <row r="202"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</row>
        <row r="202">
          <cell r="BU202">
            <v>0</v>
          </cell>
        </row>
        <row r="203">
          <cell r="D203" t="str">
            <v>余玉玺</v>
          </cell>
          <cell r="E203" t="str">
            <v>男</v>
          </cell>
          <cell r="F203" t="str">
            <v>511725200101224613</v>
          </cell>
          <cell r="G203" t="str">
            <v>直工</v>
          </cell>
          <cell r="H203" t="str">
            <v>五金三楼</v>
          </cell>
        </row>
        <row r="203">
          <cell r="M203">
            <v>21</v>
          </cell>
          <cell r="N203">
            <v>14</v>
          </cell>
          <cell r="O203">
            <v>39.5</v>
          </cell>
          <cell r="P203">
            <v>104.5</v>
          </cell>
        </row>
        <row r="203">
          <cell r="S203">
            <v>1950</v>
          </cell>
          <cell r="T203">
            <v>1720</v>
          </cell>
          <cell r="U203">
            <v>1147</v>
          </cell>
          <cell r="V203">
            <v>150</v>
          </cell>
          <cell r="W203">
            <v>100</v>
          </cell>
        </row>
        <row r="203">
          <cell r="Z203">
            <v>14.83</v>
          </cell>
          <cell r="AA203">
            <v>586</v>
          </cell>
          <cell r="AB203">
            <v>19.77</v>
          </cell>
          <cell r="AC203">
            <v>2066</v>
          </cell>
        </row>
        <row r="203">
          <cell r="AI203">
            <v>0</v>
          </cell>
        </row>
        <row r="203">
          <cell r="AK203">
            <v>3899</v>
          </cell>
          <cell r="AL203">
            <v>0</v>
          </cell>
        </row>
        <row r="203">
          <cell r="AN203">
            <v>7679.15792682927</v>
          </cell>
          <cell r="AO203">
            <v>10000</v>
          </cell>
          <cell r="AP203">
            <v>0</v>
          </cell>
          <cell r="AQ203">
            <v>0</v>
          </cell>
          <cell r="AR203">
            <v>0</v>
          </cell>
        </row>
        <row r="203">
          <cell r="AU203">
            <v>0</v>
          </cell>
          <cell r="AV203">
            <v>11495.1479268293</v>
          </cell>
          <cell r="AW203">
            <v>15000</v>
          </cell>
          <cell r="AX203">
            <v>-3504.85207317073</v>
          </cell>
          <cell r="AY203">
            <v>0</v>
          </cell>
          <cell r="AZ203">
            <v>0</v>
          </cell>
          <cell r="BA203">
            <v>-83.01</v>
          </cell>
          <cell r="BB203">
            <v>0</v>
          </cell>
        </row>
        <row r="203">
          <cell r="BD203">
            <v>-83</v>
          </cell>
          <cell r="BE203">
            <v>3816</v>
          </cell>
          <cell r="BF203">
            <v>3816</v>
          </cell>
          <cell r="BG203">
            <v>0</v>
          </cell>
        </row>
        <row r="203">
          <cell r="BI203" t="str">
            <v>621 4391 8800 3274 2200 </v>
          </cell>
        </row>
        <row r="203"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</row>
        <row r="203">
          <cell r="BU203">
            <v>0</v>
          </cell>
        </row>
        <row r="204">
          <cell r="D204" t="str">
            <v>潘秋梅</v>
          </cell>
          <cell r="E204" t="str">
            <v>女</v>
          </cell>
          <cell r="F204" t="str">
            <v>452228199308213023</v>
          </cell>
          <cell r="G204" t="str">
            <v>直工</v>
          </cell>
          <cell r="H204" t="str">
            <v>五金三楼</v>
          </cell>
        </row>
        <row r="204">
          <cell r="M204">
            <v>21</v>
          </cell>
          <cell r="N204">
            <v>18.8</v>
          </cell>
          <cell r="O204">
            <v>64.5</v>
          </cell>
          <cell r="P204">
            <v>101</v>
          </cell>
        </row>
        <row r="204">
          <cell r="S204">
            <v>1950</v>
          </cell>
          <cell r="T204">
            <v>1720</v>
          </cell>
          <cell r="U204">
            <v>1540</v>
          </cell>
          <cell r="V204">
            <v>150</v>
          </cell>
          <cell r="W204">
            <v>134</v>
          </cell>
        </row>
        <row r="204">
          <cell r="Z204">
            <v>14.83</v>
          </cell>
          <cell r="AA204">
            <v>957</v>
          </cell>
          <cell r="AB204">
            <v>19.77</v>
          </cell>
          <cell r="AC204">
            <v>1997</v>
          </cell>
        </row>
        <row r="204">
          <cell r="AG204">
            <v>40</v>
          </cell>
        </row>
        <row r="204">
          <cell r="AI204">
            <v>0</v>
          </cell>
        </row>
        <row r="204">
          <cell r="AK204">
            <v>4668</v>
          </cell>
          <cell r="AL204">
            <v>0</v>
          </cell>
        </row>
        <row r="204">
          <cell r="AN204">
            <v>5257</v>
          </cell>
          <cell r="AO204">
            <v>10000</v>
          </cell>
          <cell r="AP204">
            <v>0</v>
          </cell>
          <cell r="AQ204">
            <v>0</v>
          </cell>
          <cell r="AR204">
            <v>0</v>
          </cell>
        </row>
        <row r="204">
          <cell r="AU204">
            <v>0</v>
          </cell>
          <cell r="AV204">
            <v>10125</v>
          </cell>
          <cell r="AW204">
            <v>15000</v>
          </cell>
          <cell r="AX204">
            <v>-4875</v>
          </cell>
          <cell r="AY204">
            <v>0</v>
          </cell>
          <cell r="AZ204">
            <v>0</v>
          </cell>
          <cell r="BA204">
            <v>0</v>
          </cell>
          <cell r="BB204">
            <v>200</v>
          </cell>
        </row>
        <row r="204">
          <cell r="BD204">
            <v>200</v>
          </cell>
          <cell r="BE204">
            <v>4868</v>
          </cell>
          <cell r="BF204">
            <v>4868</v>
          </cell>
          <cell r="BG204">
            <v>0</v>
          </cell>
        </row>
        <row r="204">
          <cell r="BI204" t="str">
            <v>621 4391 8800 2326 1350</v>
          </cell>
        </row>
        <row r="204"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</row>
        <row r="204">
          <cell r="BU204">
            <v>0</v>
          </cell>
        </row>
        <row r="205">
          <cell r="D205" t="str">
            <v>郭斗发</v>
          </cell>
          <cell r="E205" t="str">
            <v>男</v>
          </cell>
          <cell r="F205" t="str">
            <v>532529199801251835</v>
          </cell>
          <cell r="G205" t="str">
            <v>直工</v>
          </cell>
          <cell r="H205" t="str">
            <v>五金三楼</v>
          </cell>
        </row>
        <row r="205">
          <cell r="M205">
            <v>21</v>
          </cell>
          <cell r="N205">
            <v>19.5</v>
          </cell>
          <cell r="O205">
            <v>75</v>
          </cell>
          <cell r="P205">
            <v>91.5</v>
          </cell>
        </row>
        <row r="205">
          <cell r="S205">
            <v>1950</v>
          </cell>
          <cell r="T205">
            <v>1720</v>
          </cell>
          <cell r="U205">
            <v>1597</v>
          </cell>
          <cell r="V205">
            <v>150</v>
          </cell>
          <cell r="W205">
            <v>139</v>
          </cell>
        </row>
        <row r="205">
          <cell r="Z205">
            <v>14.83</v>
          </cell>
          <cell r="AA205">
            <v>1112</v>
          </cell>
          <cell r="AB205">
            <v>19.77</v>
          </cell>
          <cell r="AC205">
            <v>1809</v>
          </cell>
        </row>
        <row r="205">
          <cell r="AG205">
            <v>80</v>
          </cell>
        </row>
        <row r="205">
          <cell r="AI205">
            <v>0</v>
          </cell>
        </row>
        <row r="205">
          <cell r="AK205">
            <v>4737</v>
          </cell>
          <cell r="AL205">
            <v>0</v>
          </cell>
        </row>
        <row r="205">
          <cell r="AN205">
            <v>6392</v>
          </cell>
          <cell r="AO205">
            <v>10000</v>
          </cell>
          <cell r="AP205">
            <v>0</v>
          </cell>
          <cell r="AQ205">
            <v>0</v>
          </cell>
          <cell r="AR205">
            <v>0</v>
          </cell>
        </row>
        <row r="205">
          <cell r="AU205">
            <v>0</v>
          </cell>
          <cell r="AV205">
            <v>11129</v>
          </cell>
          <cell r="AW205">
            <v>15000</v>
          </cell>
          <cell r="AX205">
            <v>-3871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</row>
        <row r="205">
          <cell r="BD205">
            <v>0</v>
          </cell>
          <cell r="BE205">
            <v>4737</v>
          </cell>
          <cell r="BF205">
            <v>4737</v>
          </cell>
          <cell r="BG205">
            <v>0</v>
          </cell>
        </row>
        <row r="205">
          <cell r="BI205" t="str">
            <v>6214391880031700100</v>
          </cell>
        </row>
        <row r="205"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</row>
        <row r="205">
          <cell r="BU205">
            <v>0</v>
          </cell>
        </row>
        <row r="206">
          <cell r="D206" t="str">
            <v>王旭丽</v>
          </cell>
          <cell r="E206" t="str">
            <v>女</v>
          </cell>
          <cell r="F206" t="str">
            <v>452632199803271024</v>
          </cell>
          <cell r="G206" t="str">
            <v>直工</v>
          </cell>
          <cell r="H206" t="str">
            <v>五金三楼</v>
          </cell>
        </row>
        <row r="206">
          <cell r="M206">
            <v>21</v>
          </cell>
          <cell r="N206">
            <v>19.5</v>
          </cell>
          <cell r="O206">
            <v>68.5</v>
          </cell>
          <cell r="P206">
            <v>90.5</v>
          </cell>
        </row>
        <row r="206">
          <cell r="S206">
            <v>1950</v>
          </cell>
          <cell r="T206">
            <v>1720</v>
          </cell>
          <cell r="U206">
            <v>1597</v>
          </cell>
          <cell r="V206">
            <v>150</v>
          </cell>
          <cell r="W206">
            <v>139</v>
          </cell>
        </row>
        <row r="206">
          <cell r="Z206">
            <v>14.83</v>
          </cell>
          <cell r="AA206">
            <v>1016</v>
          </cell>
          <cell r="AB206">
            <v>19.77</v>
          </cell>
          <cell r="AC206">
            <v>1789</v>
          </cell>
        </row>
        <row r="206">
          <cell r="AG206">
            <v>80</v>
          </cell>
        </row>
        <row r="206">
          <cell r="AI206">
            <v>0</v>
          </cell>
        </row>
        <row r="206">
          <cell r="AK206">
            <v>4621</v>
          </cell>
          <cell r="AL206">
            <v>0</v>
          </cell>
        </row>
        <row r="206">
          <cell r="AN206">
            <v>5114</v>
          </cell>
          <cell r="AO206">
            <v>10000</v>
          </cell>
          <cell r="AP206">
            <v>0</v>
          </cell>
          <cell r="AQ206">
            <v>0</v>
          </cell>
          <cell r="AR206">
            <v>0</v>
          </cell>
        </row>
        <row r="206">
          <cell r="AU206">
            <v>0</v>
          </cell>
          <cell r="AV206">
            <v>9735</v>
          </cell>
          <cell r="AW206">
            <v>15000</v>
          </cell>
          <cell r="AX206">
            <v>-5265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</row>
        <row r="206">
          <cell r="BD206">
            <v>0</v>
          </cell>
          <cell r="BE206">
            <v>4621</v>
          </cell>
          <cell r="BF206">
            <v>4621</v>
          </cell>
          <cell r="BG206">
            <v>0</v>
          </cell>
        </row>
        <row r="206">
          <cell r="BI206" t="str">
            <v>621 4391 8800 3274 2234</v>
          </cell>
        </row>
        <row r="206"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</row>
        <row r="206">
          <cell r="BU206">
            <v>0</v>
          </cell>
        </row>
        <row r="207">
          <cell r="D207" t="str">
            <v>谢丽华</v>
          </cell>
          <cell r="E207" t="str">
            <v>女</v>
          </cell>
          <cell r="F207" t="str">
            <v>440182199607171547</v>
          </cell>
          <cell r="G207" t="str">
            <v>直工</v>
          </cell>
          <cell r="H207" t="str">
            <v>五金三楼</v>
          </cell>
        </row>
        <row r="207">
          <cell r="M207">
            <v>21</v>
          </cell>
          <cell r="N207">
            <v>18.5</v>
          </cell>
          <cell r="O207">
            <v>62.5</v>
          </cell>
          <cell r="P207">
            <v>81.5</v>
          </cell>
        </row>
        <row r="207">
          <cell r="S207">
            <v>1950</v>
          </cell>
          <cell r="T207">
            <v>1720</v>
          </cell>
          <cell r="U207">
            <v>1515</v>
          </cell>
          <cell r="V207">
            <v>150</v>
          </cell>
          <cell r="W207">
            <v>132</v>
          </cell>
        </row>
        <row r="207">
          <cell r="Z207">
            <v>14.83</v>
          </cell>
          <cell r="AA207">
            <v>927</v>
          </cell>
          <cell r="AB207">
            <v>19.77</v>
          </cell>
          <cell r="AC207">
            <v>1611</v>
          </cell>
        </row>
        <row r="207">
          <cell r="AI207">
            <v>0</v>
          </cell>
        </row>
        <row r="207">
          <cell r="AK207">
            <v>4185</v>
          </cell>
          <cell r="AL207">
            <v>0</v>
          </cell>
        </row>
        <row r="207">
          <cell r="AN207">
            <v>1469</v>
          </cell>
          <cell r="AO207">
            <v>10000</v>
          </cell>
          <cell r="AP207">
            <v>0</v>
          </cell>
          <cell r="AQ207">
            <v>0</v>
          </cell>
          <cell r="AR207">
            <v>0</v>
          </cell>
        </row>
        <row r="207">
          <cell r="AU207">
            <v>0</v>
          </cell>
          <cell r="AV207">
            <v>5644</v>
          </cell>
          <cell r="AW207">
            <v>15000</v>
          </cell>
          <cell r="AX207">
            <v>-9356</v>
          </cell>
          <cell r="AY207">
            <v>0</v>
          </cell>
          <cell r="AZ207">
            <v>0</v>
          </cell>
          <cell r="BA207">
            <v>0</v>
          </cell>
          <cell r="BB207">
            <v>-10</v>
          </cell>
        </row>
        <row r="207">
          <cell r="BD207">
            <v>-10</v>
          </cell>
          <cell r="BE207">
            <v>4175</v>
          </cell>
          <cell r="BF207">
            <v>4175</v>
          </cell>
          <cell r="BG207">
            <v>0</v>
          </cell>
        </row>
        <row r="207">
          <cell r="BI207" t="str">
            <v>621 4391 8800 3233 0170</v>
          </cell>
        </row>
        <row r="207"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</row>
        <row r="207">
          <cell r="BU207">
            <v>0</v>
          </cell>
        </row>
        <row r="208">
          <cell r="D208" t="str">
            <v>黄庭明</v>
          </cell>
          <cell r="E208" t="str">
            <v>男</v>
          </cell>
          <cell r="F208" t="str">
            <v>360721199509200818</v>
          </cell>
          <cell r="G208" t="str">
            <v>直工</v>
          </cell>
          <cell r="H208" t="str">
            <v>五金三楼</v>
          </cell>
        </row>
        <row r="208">
          <cell r="M208">
            <v>21</v>
          </cell>
          <cell r="N208">
            <v>16.5</v>
          </cell>
          <cell r="O208">
            <v>69.5</v>
          </cell>
          <cell r="P208">
            <v>60.5</v>
          </cell>
        </row>
        <row r="208">
          <cell r="S208">
            <v>1950</v>
          </cell>
          <cell r="T208">
            <v>1720</v>
          </cell>
          <cell r="U208">
            <v>1351</v>
          </cell>
          <cell r="V208">
            <v>150</v>
          </cell>
          <cell r="W208">
            <v>118</v>
          </cell>
        </row>
        <row r="208">
          <cell r="Z208">
            <v>14.83</v>
          </cell>
          <cell r="AA208">
            <v>1031</v>
          </cell>
          <cell r="AB208">
            <v>19.77</v>
          </cell>
          <cell r="AC208">
            <v>1196</v>
          </cell>
        </row>
        <row r="208">
          <cell r="AI208">
            <v>0</v>
          </cell>
        </row>
        <row r="208">
          <cell r="AK208">
            <v>3696</v>
          </cell>
          <cell r="AL208">
            <v>0</v>
          </cell>
        </row>
        <row r="208">
          <cell r="AN208">
            <v>3089</v>
          </cell>
          <cell r="AO208">
            <v>10000</v>
          </cell>
          <cell r="AP208">
            <v>0</v>
          </cell>
          <cell r="AQ208">
            <v>0</v>
          </cell>
          <cell r="AR208">
            <v>0</v>
          </cell>
        </row>
        <row r="208">
          <cell r="AU208">
            <v>0</v>
          </cell>
          <cell r="AV208">
            <v>6785</v>
          </cell>
          <cell r="AW208">
            <v>15000</v>
          </cell>
          <cell r="AX208">
            <v>-8215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</row>
        <row r="208">
          <cell r="BD208">
            <v>0</v>
          </cell>
          <cell r="BE208">
            <v>3696</v>
          </cell>
          <cell r="BF208">
            <v>3696</v>
          </cell>
          <cell r="BG208">
            <v>0</v>
          </cell>
        </row>
        <row r="208">
          <cell r="BI208" t="str">
            <v>621 4391 8800 3254 0505</v>
          </cell>
        </row>
        <row r="208"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</row>
        <row r="208">
          <cell r="BU208">
            <v>0</v>
          </cell>
        </row>
        <row r="209">
          <cell r="D209" t="str">
            <v>杨宏剑</v>
          </cell>
          <cell r="E209" t="str">
            <v>男</v>
          </cell>
          <cell r="F209" t="str">
            <v>450328200104121214</v>
          </cell>
          <cell r="G209" t="str">
            <v>直工</v>
          </cell>
          <cell r="H209" t="str">
            <v>五金三楼</v>
          </cell>
        </row>
        <row r="209">
          <cell r="M209">
            <v>21</v>
          </cell>
          <cell r="N209">
            <v>19.5</v>
          </cell>
          <cell r="O209">
            <v>77.5</v>
          </cell>
          <cell r="P209">
            <v>99.5</v>
          </cell>
        </row>
        <row r="209">
          <cell r="S209">
            <v>1950</v>
          </cell>
          <cell r="T209">
            <v>1720</v>
          </cell>
          <cell r="U209">
            <v>1597</v>
          </cell>
          <cell r="V209">
            <v>150</v>
          </cell>
          <cell r="W209">
            <v>139</v>
          </cell>
        </row>
        <row r="209">
          <cell r="Z209">
            <v>14.83</v>
          </cell>
          <cell r="AA209">
            <v>1149</v>
          </cell>
          <cell r="AB209">
            <v>19.77</v>
          </cell>
          <cell r="AC209">
            <v>1967</v>
          </cell>
        </row>
        <row r="209">
          <cell r="AG209">
            <v>80</v>
          </cell>
        </row>
        <row r="209">
          <cell r="AI209">
            <v>0</v>
          </cell>
        </row>
        <row r="209">
          <cell r="AK209">
            <v>4932</v>
          </cell>
          <cell r="AL209">
            <v>0</v>
          </cell>
        </row>
        <row r="209">
          <cell r="AN209">
            <v>3933</v>
          </cell>
          <cell r="AO209">
            <v>10000</v>
          </cell>
          <cell r="AP209">
            <v>0</v>
          </cell>
          <cell r="AQ209">
            <v>0</v>
          </cell>
          <cell r="AR209">
            <v>0</v>
          </cell>
        </row>
        <row r="209">
          <cell r="AU209">
            <v>0</v>
          </cell>
          <cell r="AV209">
            <v>8865</v>
          </cell>
          <cell r="AW209">
            <v>15000</v>
          </cell>
          <cell r="AX209">
            <v>-6135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</row>
        <row r="209">
          <cell r="BD209">
            <v>0</v>
          </cell>
          <cell r="BE209">
            <v>4932</v>
          </cell>
          <cell r="BF209">
            <v>4932</v>
          </cell>
          <cell r="BG209">
            <v>0</v>
          </cell>
        </row>
        <row r="209">
          <cell r="BI209" t="str">
            <v>6214391880032107545</v>
          </cell>
        </row>
        <row r="209"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</row>
        <row r="209">
          <cell r="BU209">
            <v>0</v>
          </cell>
        </row>
        <row r="210">
          <cell r="D210" t="str">
            <v>陆小英</v>
          </cell>
          <cell r="E210" t="str">
            <v>女</v>
          </cell>
          <cell r="F210" t="str">
            <v>45212219831213272X</v>
          </cell>
          <cell r="G210" t="str">
            <v>直工</v>
          </cell>
          <cell r="H210" t="str">
            <v>五金三楼</v>
          </cell>
        </row>
        <row r="210">
          <cell r="M210">
            <v>21</v>
          </cell>
          <cell r="N210">
            <v>21</v>
          </cell>
          <cell r="O210">
            <v>73.5</v>
          </cell>
          <cell r="P210">
            <v>82</v>
          </cell>
        </row>
        <row r="210">
          <cell r="S210">
            <v>1950</v>
          </cell>
          <cell r="T210">
            <v>1720</v>
          </cell>
          <cell r="U210">
            <v>1720</v>
          </cell>
          <cell r="V210">
            <v>150</v>
          </cell>
          <cell r="W210">
            <v>150</v>
          </cell>
        </row>
        <row r="210">
          <cell r="Z210">
            <v>14.83</v>
          </cell>
          <cell r="AA210">
            <v>1090</v>
          </cell>
          <cell r="AB210">
            <v>19.77</v>
          </cell>
          <cell r="AC210">
            <v>1621</v>
          </cell>
        </row>
        <row r="210">
          <cell r="AG210">
            <v>80</v>
          </cell>
        </row>
        <row r="210">
          <cell r="AI210">
            <v>0</v>
          </cell>
        </row>
        <row r="210">
          <cell r="AK210">
            <v>4661</v>
          </cell>
          <cell r="AL210">
            <v>0</v>
          </cell>
        </row>
        <row r="210">
          <cell r="AN210">
            <v>3367</v>
          </cell>
          <cell r="AO210">
            <v>10000</v>
          </cell>
          <cell r="AP210">
            <v>0</v>
          </cell>
          <cell r="AQ210">
            <v>0</v>
          </cell>
          <cell r="AR210">
            <v>0</v>
          </cell>
        </row>
        <row r="210">
          <cell r="AU210">
            <v>0</v>
          </cell>
          <cell r="AV210">
            <v>7973.08</v>
          </cell>
          <cell r="AW210">
            <v>15000</v>
          </cell>
          <cell r="AX210">
            <v>-7026.92</v>
          </cell>
          <cell r="AY210">
            <v>0</v>
          </cell>
          <cell r="AZ210">
            <v>0</v>
          </cell>
          <cell r="BA210">
            <v>-54.92</v>
          </cell>
          <cell r="BB210">
            <v>0</v>
          </cell>
        </row>
        <row r="210">
          <cell r="BD210">
            <v>-55</v>
          </cell>
          <cell r="BE210">
            <v>4606</v>
          </cell>
          <cell r="BF210">
            <v>4606</v>
          </cell>
          <cell r="BG210">
            <v>0</v>
          </cell>
        </row>
        <row r="210">
          <cell r="BI210" t="str">
            <v>621 4391 8800 3274 3000</v>
          </cell>
        </row>
        <row r="210"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</row>
        <row r="210">
          <cell r="BU210">
            <v>0</v>
          </cell>
        </row>
        <row r="211">
          <cell r="D211" t="str">
            <v>雷强</v>
          </cell>
          <cell r="E211" t="str">
            <v>男</v>
          </cell>
          <cell r="F211" t="str">
            <v>513030199507200338</v>
          </cell>
          <cell r="G211" t="str">
            <v>直工</v>
          </cell>
          <cell r="H211" t="str">
            <v>五金三楼</v>
          </cell>
        </row>
        <row r="211">
          <cell r="M211">
            <v>21</v>
          </cell>
          <cell r="N211">
            <v>19.5</v>
          </cell>
          <cell r="O211">
            <v>68.5</v>
          </cell>
          <cell r="P211">
            <v>89</v>
          </cell>
        </row>
        <row r="211">
          <cell r="S211">
            <v>1950</v>
          </cell>
          <cell r="T211">
            <v>1720</v>
          </cell>
          <cell r="U211">
            <v>1597</v>
          </cell>
          <cell r="V211">
            <v>150</v>
          </cell>
          <cell r="W211">
            <v>139</v>
          </cell>
        </row>
        <row r="211">
          <cell r="Z211">
            <v>14.83</v>
          </cell>
          <cell r="AA211">
            <v>1016</v>
          </cell>
          <cell r="AB211">
            <v>19.77</v>
          </cell>
          <cell r="AC211">
            <v>1760</v>
          </cell>
        </row>
        <row r="211">
          <cell r="AG211">
            <v>80</v>
          </cell>
        </row>
        <row r="211">
          <cell r="AI211">
            <v>0</v>
          </cell>
        </row>
        <row r="211">
          <cell r="AK211">
            <v>4592</v>
          </cell>
          <cell r="AL211">
            <v>0</v>
          </cell>
        </row>
        <row r="211">
          <cell r="AN211">
            <v>3315</v>
          </cell>
          <cell r="AO211">
            <v>10000</v>
          </cell>
          <cell r="AP211">
            <v>0</v>
          </cell>
          <cell r="AQ211">
            <v>0</v>
          </cell>
          <cell r="AR211">
            <v>0</v>
          </cell>
        </row>
        <row r="211">
          <cell r="AU211">
            <v>0</v>
          </cell>
          <cell r="AV211">
            <v>8087</v>
          </cell>
          <cell r="AW211">
            <v>15000</v>
          </cell>
          <cell r="AX211">
            <v>-6913</v>
          </cell>
          <cell r="AY211">
            <v>0</v>
          </cell>
          <cell r="AZ211">
            <v>0</v>
          </cell>
          <cell r="BA211">
            <v>0</v>
          </cell>
          <cell r="BB211">
            <v>180</v>
          </cell>
        </row>
        <row r="211">
          <cell r="BD211">
            <v>180</v>
          </cell>
          <cell r="BE211">
            <v>4772</v>
          </cell>
          <cell r="BF211">
            <v>4772</v>
          </cell>
          <cell r="BG211">
            <v>0</v>
          </cell>
        </row>
        <row r="211">
          <cell r="BI211" t="str">
            <v>621 4391 8800 3274 2218</v>
          </cell>
        </row>
        <row r="211"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</row>
        <row r="211">
          <cell r="BU211">
            <v>0</v>
          </cell>
        </row>
        <row r="212">
          <cell r="D212" t="str">
            <v>陈佩华</v>
          </cell>
          <cell r="E212" t="str">
            <v>男</v>
          </cell>
          <cell r="F212" t="str">
            <v>43112419960207361X</v>
          </cell>
          <cell r="G212" t="str">
            <v>直工</v>
          </cell>
          <cell r="H212" t="str">
            <v>五金三楼</v>
          </cell>
        </row>
        <row r="212">
          <cell r="M212">
            <v>21</v>
          </cell>
          <cell r="N212">
            <v>21</v>
          </cell>
          <cell r="O212">
            <v>72</v>
          </cell>
          <cell r="P212">
            <v>78</v>
          </cell>
        </row>
        <row r="212">
          <cell r="S212">
            <v>1950</v>
          </cell>
          <cell r="T212">
            <v>1720</v>
          </cell>
          <cell r="U212">
            <v>1720</v>
          </cell>
          <cell r="V212">
            <v>150</v>
          </cell>
          <cell r="W212">
            <v>150</v>
          </cell>
        </row>
        <row r="212">
          <cell r="Z212">
            <v>14.83</v>
          </cell>
          <cell r="AA212">
            <v>1068</v>
          </cell>
          <cell r="AB212">
            <v>19.77</v>
          </cell>
          <cell r="AC212">
            <v>1542</v>
          </cell>
        </row>
        <row r="212">
          <cell r="AG212">
            <v>80</v>
          </cell>
        </row>
        <row r="212">
          <cell r="AI212">
            <v>0</v>
          </cell>
        </row>
        <row r="212">
          <cell r="AK212">
            <v>4560</v>
          </cell>
          <cell r="AL212">
            <v>0</v>
          </cell>
        </row>
        <row r="212">
          <cell r="AN212">
            <v>1938</v>
          </cell>
          <cell r="AO212">
            <v>10000</v>
          </cell>
          <cell r="AP212">
            <v>0</v>
          </cell>
          <cell r="AQ212">
            <v>0</v>
          </cell>
          <cell r="AR212">
            <v>0</v>
          </cell>
        </row>
        <row r="212">
          <cell r="AU212">
            <v>0</v>
          </cell>
          <cell r="AV212">
            <v>6498</v>
          </cell>
          <cell r="AW212">
            <v>15000</v>
          </cell>
          <cell r="AX212">
            <v>-8502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</row>
        <row r="212">
          <cell r="BD212">
            <v>0</v>
          </cell>
          <cell r="BE212">
            <v>4560</v>
          </cell>
          <cell r="BF212">
            <v>4560</v>
          </cell>
          <cell r="BG212">
            <v>0</v>
          </cell>
        </row>
        <row r="212">
          <cell r="BI212" t="str">
            <v>621 4391 8800 3274 2796</v>
          </cell>
        </row>
        <row r="212"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</row>
        <row r="212">
          <cell r="BU212">
            <v>0</v>
          </cell>
        </row>
        <row r="213">
          <cell r="D213" t="str">
            <v>谢政栋</v>
          </cell>
          <cell r="E213" t="str">
            <v>男</v>
          </cell>
          <cell r="F213" t="str">
            <v>450923198605184636</v>
          </cell>
          <cell r="G213" t="str">
            <v>直工</v>
          </cell>
          <cell r="H213" t="str">
            <v>五金三楼</v>
          </cell>
        </row>
        <row r="213">
          <cell r="M213">
            <v>21</v>
          </cell>
          <cell r="N213">
            <v>16</v>
          </cell>
          <cell r="O213">
            <v>49</v>
          </cell>
          <cell r="P213">
            <v>74.5</v>
          </cell>
        </row>
        <row r="213">
          <cell r="S213">
            <v>1950</v>
          </cell>
          <cell r="T213">
            <v>1720</v>
          </cell>
          <cell r="U213">
            <v>1310</v>
          </cell>
          <cell r="V213">
            <v>150</v>
          </cell>
          <cell r="W213">
            <v>114</v>
          </cell>
        </row>
        <row r="213">
          <cell r="Z213">
            <v>14.83</v>
          </cell>
          <cell r="AA213">
            <v>727</v>
          </cell>
          <cell r="AB213">
            <v>19.77</v>
          </cell>
          <cell r="AC213">
            <v>1473</v>
          </cell>
        </row>
        <row r="213">
          <cell r="AI213">
            <v>0</v>
          </cell>
        </row>
        <row r="213">
          <cell r="AK213">
            <v>3624</v>
          </cell>
          <cell r="AL213">
            <v>0</v>
          </cell>
        </row>
        <row r="213"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</row>
        <row r="213">
          <cell r="AU213">
            <v>0</v>
          </cell>
          <cell r="AV213">
            <v>3614.23</v>
          </cell>
          <cell r="AW213">
            <v>5000</v>
          </cell>
          <cell r="AX213">
            <v>-1385.77</v>
          </cell>
          <cell r="AY213">
            <v>0</v>
          </cell>
          <cell r="AZ213">
            <v>0</v>
          </cell>
          <cell r="BA213">
            <v>-9.77</v>
          </cell>
          <cell r="BB213">
            <v>0</v>
          </cell>
        </row>
        <row r="213">
          <cell r="BD213">
            <v>-10</v>
          </cell>
          <cell r="BE213">
            <v>3614</v>
          </cell>
          <cell r="BF213">
            <v>3614</v>
          </cell>
          <cell r="BG213">
            <v>0</v>
          </cell>
        </row>
        <row r="213">
          <cell r="BI213" t="str">
            <v>621 4391 8800 3274 4396</v>
          </cell>
        </row>
        <row r="213"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</row>
        <row r="213">
          <cell r="BU213">
            <v>0</v>
          </cell>
        </row>
        <row r="214">
          <cell r="D214" t="str">
            <v>吴洪群</v>
          </cell>
          <cell r="E214" t="str">
            <v>女</v>
          </cell>
          <cell r="F214" t="str">
            <v>513030198305195425</v>
          </cell>
          <cell r="G214" t="str">
            <v>直工</v>
          </cell>
          <cell r="H214" t="str">
            <v>五金三楼</v>
          </cell>
        </row>
        <row r="214">
          <cell r="M214">
            <v>21</v>
          </cell>
          <cell r="N214">
            <v>16.5</v>
          </cell>
          <cell r="O214">
            <v>61</v>
          </cell>
          <cell r="P214">
            <v>84.5</v>
          </cell>
        </row>
        <row r="214">
          <cell r="S214">
            <v>1950</v>
          </cell>
          <cell r="T214">
            <v>1720</v>
          </cell>
          <cell r="U214">
            <v>1351</v>
          </cell>
          <cell r="V214">
            <v>150</v>
          </cell>
          <cell r="W214">
            <v>118</v>
          </cell>
        </row>
        <row r="214">
          <cell r="Z214">
            <v>14.83</v>
          </cell>
          <cell r="AA214">
            <v>905</v>
          </cell>
          <cell r="AB214">
            <v>19.77</v>
          </cell>
          <cell r="AC214">
            <v>1671</v>
          </cell>
        </row>
        <row r="214">
          <cell r="AI214">
            <v>0</v>
          </cell>
        </row>
        <row r="214">
          <cell r="AK214">
            <v>4045</v>
          </cell>
          <cell r="AL214">
            <v>0</v>
          </cell>
        </row>
        <row r="214"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</row>
        <row r="214">
          <cell r="AU214">
            <v>0</v>
          </cell>
          <cell r="AV214">
            <v>4045</v>
          </cell>
          <cell r="AW214">
            <v>5000</v>
          </cell>
          <cell r="AX214">
            <v>-955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</row>
        <row r="214">
          <cell r="BD214">
            <v>0</v>
          </cell>
          <cell r="BE214">
            <v>4045</v>
          </cell>
          <cell r="BF214">
            <v>4045</v>
          </cell>
          <cell r="BG214">
            <v>0</v>
          </cell>
        </row>
        <row r="214">
          <cell r="BI214" t="str">
            <v>621 4391 8800 3202 7784</v>
          </cell>
        </row>
        <row r="214"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</row>
        <row r="214">
          <cell r="BU214">
            <v>0</v>
          </cell>
        </row>
        <row r="215">
          <cell r="D215" t="str">
            <v>陈兰超</v>
          </cell>
        </row>
        <row r="215">
          <cell r="G215" t="str">
            <v>直工</v>
          </cell>
          <cell r="H215" t="str">
            <v>五金三楼</v>
          </cell>
        </row>
        <row r="215">
          <cell r="M215">
            <v>21</v>
          </cell>
          <cell r="N215">
            <v>14.5</v>
          </cell>
          <cell r="O215">
            <v>45</v>
          </cell>
          <cell r="P215">
            <v>50.5</v>
          </cell>
        </row>
        <row r="215">
          <cell r="S215">
            <v>1950</v>
          </cell>
          <cell r="T215">
            <v>1720</v>
          </cell>
          <cell r="U215">
            <v>1188</v>
          </cell>
          <cell r="V215">
            <v>150</v>
          </cell>
          <cell r="W215">
            <v>104</v>
          </cell>
        </row>
        <row r="215">
          <cell r="Z215">
            <v>14.83</v>
          </cell>
          <cell r="AA215">
            <v>667</v>
          </cell>
          <cell r="AB215">
            <v>19.77</v>
          </cell>
          <cell r="AC215">
            <v>998</v>
          </cell>
        </row>
        <row r="215">
          <cell r="AK215">
            <v>2957</v>
          </cell>
        </row>
        <row r="215">
          <cell r="AN215">
            <v>4518.08219512195</v>
          </cell>
          <cell r="AO215">
            <v>10000</v>
          </cell>
          <cell r="AP215">
            <v>0</v>
          </cell>
          <cell r="AQ215">
            <v>0</v>
          </cell>
          <cell r="AR215">
            <v>0</v>
          </cell>
        </row>
        <row r="215">
          <cell r="AU215">
            <v>0</v>
          </cell>
          <cell r="AV215">
            <v>7362.07219512195</v>
          </cell>
          <cell r="AW215">
            <v>15000</v>
          </cell>
          <cell r="AX215">
            <v>-7637.92780487805</v>
          </cell>
          <cell r="AY215">
            <v>0</v>
          </cell>
          <cell r="AZ215">
            <v>0</v>
          </cell>
          <cell r="BA215">
            <v>-83.01</v>
          </cell>
          <cell r="BB215">
            <v>-30</v>
          </cell>
        </row>
        <row r="215">
          <cell r="BD215">
            <v>-113</v>
          </cell>
          <cell r="BE215">
            <v>2844</v>
          </cell>
          <cell r="BF215">
            <v>2844</v>
          </cell>
          <cell r="BG215">
            <v>0</v>
          </cell>
        </row>
        <row r="215"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</row>
        <row r="215">
          <cell r="BU215">
            <v>0</v>
          </cell>
        </row>
        <row r="216">
          <cell r="D216" t="str">
            <v>唐辉师</v>
          </cell>
        </row>
        <row r="216">
          <cell r="G216" t="str">
            <v>直工</v>
          </cell>
          <cell r="H216" t="str">
            <v>五金三楼</v>
          </cell>
        </row>
        <row r="216">
          <cell r="M216">
            <v>21</v>
          </cell>
          <cell r="N216">
            <v>19.5</v>
          </cell>
          <cell r="O216">
            <v>66.5</v>
          </cell>
          <cell r="P216">
            <v>92.5</v>
          </cell>
        </row>
        <row r="216">
          <cell r="S216">
            <v>1950</v>
          </cell>
          <cell r="T216">
            <v>1720</v>
          </cell>
          <cell r="U216">
            <v>1597</v>
          </cell>
          <cell r="V216">
            <v>150</v>
          </cell>
          <cell r="W216">
            <v>139</v>
          </cell>
        </row>
        <row r="216">
          <cell r="Z216">
            <v>14.83</v>
          </cell>
          <cell r="AA216">
            <v>986</v>
          </cell>
          <cell r="AB216">
            <v>19.77</v>
          </cell>
          <cell r="AC216">
            <v>1829</v>
          </cell>
        </row>
        <row r="216">
          <cell r="AG216">
            <v>80</v>
          </cell>
        </row>
        <row r="216">
          <cell r="AK216">
            <v>4631</v>
          </cell>
        </row>
        <row r="216">
          <cell r="AN216">
            <v>3387.49</v>
          </cell>
          <cell r="AO216">
            <v>10000</v>
          </cell>
          <cell r="AP216">
            <v>0</v>
          </cell>
          <cell r="AQ216">
            <v>0</v>
          </cell>
          <cell r="AR216">
            <v>0</v>
          </cell>
        </row>
        <row r="216">
          <cell r="AU216">
            <v>0</v>
          </cell>
          <cell r="AV216">
            <v>8018.49</v>
          </cell>
          <cell r="AW216">
            <v>15000</v>
          </cell>
          <cell r="AX216">
            <v>-6981.51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</row>
        <row r="216">
          <cell r="BD216">
            <v>0</v>
          </cell>
          <cell r="BE216">
            <v>4631</v>
          </cell>
          <cell r="BF216">
            <v>4631</v>
          </cell>
          <cell r="BG216">
            <v>0</v>
          </cell>
        </row>
        <row r="216"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</row>
        <row r="216">
          <cell r="BU216">
            <v>0</v>
          </cell>
        </row>
        <row r="217">
          <cell r="D217" t="str">
            <v>部门合计</v>
          </cell>
        </row>
        <row r="217">
          <cell r="O217">
            <v>5907.5</v>
          </cell>
          <cell r="P217">
            <v>7697</v>
          </cell>
          <cell r="Q217">
            <v>0</v>
          </cell>
          <cell r="R217">
            <v>0</v>
          </cell>
        </row>
        <row r="217">
          <cell r="U217">
            <v>137419</v>
          </cell>
        </row>
        <row r="217">
          <cell r="W217">
            <v>16165</v>
          </cell>
        </row>
        <row r="217">
          <cell r="Y217">
            <v>174</v>
          </cell>
        </row>
        <row r="217">
          <cell r="AA217">
            <v>87605</v>
          </cell>
        </row>
        <row r="217">
          <cell r="AC217">
            <v>152174</v>
          </cell>
          <cell r="AD217">
            <v>0</v>
          </cell>
          <cell r="AE217">
            <v>0</v>
          </cell>
          <cell r="AF217">
            <v>0</v>
          </cell>
          <cell r="AG217">
            <v>3840</v>
          </cell>
          <cell r="AH217">
            <v>559</v>
          </cell>
          <cell r="AI217">
            <v>680</v>
          </cell>
          <cell r="AJ217">
            <v>0</v>
          </cell>
          <cell r="AK217">
            <v>398616</v>
          </cell>
          <cell r="AL217">
            <v>0</v>
          </cell>
          <cell r="AM217">
            <v>0</v>
          </cell>
          <cell r="AN217">
            <v>1583404.3016302</v>
          </cell>
          <cell r="AO217">
            <v>2445000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1988174.3116302</v>
          </cell>
          <cell r="AW217">
            <v>2890000</v>
          </cell>
          <cell r="AX217">
            <v>-901825.688369802</v>
          </cell>
          <cell r="AY217">
            <v>0</v>
          </cell>
          <cell r="AZ217">
            <v>0</v>
          </cell>
          <cell r="BA217">
            <v>-1370.82</v>
          </cell>
          <cell r="BB217">
            <v>7524.83</v>
          </cell>
          <cell r="BC217">
            <v>0</v>
          </cell>
          <cell r="BD217">
            <v>6155</v>
          </cell>
          <cell r="BE217">
            <v>404771</v>
          </cell>
          <cell r="BF217">
            <v>404771</v>
          </cell>
          <cell r="BG217">
            <v>0</v>
          </cell>
        </row>
        <row r="217">
          <cell r="BI217" t="e">
            <v>#N/A</v>
          </cell>
        </row>
        <row r="217">
          <cell r="BU217">
            <v>0</v>
          </cell>
        </row>
        <row r="218">
          <cell r="D218" t="str">
            <v>吴琳</v>
          </cell>
          <cell r="E218" t="str">
            <v>女</v>
          </cell>
          <cell r="F218" t="str">
            <v>511324198812081307</v>
          </cell>
          <cell r="G218" t="str">
            <v>直工</v>
          </cell>
          <cell r="H218" t="str">
            <v>品质</v>
          </cell>
          <cell r="I218" t="str">
            <v>IPQC班长</v>
          </cell>
          <cell r="J218">
            <v>42248</v>
          </cell>
        </row>
        <row r="218">
          <cell r="M218">
            <v>21</v>
          </cell>
          <cell r="N218">
            <v>21</v>
          </cell>
          <cell r="O218">
            <v>49.5</v>
          </cell>
          <cell r="P218">
            <v>80</v>
          </cell>
        </row>
        <row r="218">
          <cell r="S218">
            <v>2822</v>
          </cell>
          <cell r="T218">
            <v>1720</v>
          </cell>
          <cell r="U218">
            <v>1720</v>
          </cell>
          <cell r="V218">
            <v>1022</v>
          </cell>
          <cell r="W218">
            <v>1022</v>
          </cell>
        </row>
        <row r="218">
          <cell r="Z218">
            <v>14.83</v>
          </cell>
          <cell r="AA218">
            <v>734</v>
          </cell>
          <cell r="AB218">
            <v>19.77</v>
          </cell>
          <cell r="AC218">
            <v>1582</v>
          </cell>
        </row>
        <row r="218">
          <cell r="AG218">
            <v>80</v>
          </cell>
          <cell r="AH218">
            <v>200</v>
          </cell>
          <cell r="AI218">
            <v>0</v>
          </cell>
        </row>
        <row r="218">
          <cell r="AK218">
            <v>5338</v>
          </cell>
          <cell r="AL218">
            <v>0</v>
          </cell>
        </row>
        <row r="218">
          <cell r="AN218">
            <v>47397</v>
          </cell>
          <cell r="AO218">
            <v>45000</v>
          </cell>
          <cell r="AP218">
            <v>0</v>
          </cell>
          <cell r="AQ218">
            <v>0</v>
          </cell>
          <cell r="AR218">
            <v>0</v>
          </cell>
        </row>
        <row r="218">
          <cell r="AU218">
            <v>0</v>
          </cell>
          <cell r="AV218">
            <v>52735</v>
          </cell>
          <cell r="AW218">
            <v>50000</v>
          </cell>
          <cell r="AX218">
            <v>2735</v>
          </cell>
          <cell r="AY218">
            <v>71.91</v>
          </cell>
          <cell r="AZ218">
            <v>-10.14</v>
          </cell>
          <cell r="BA218">
            <v>0</v>
          </cell>
          <cell r="BB218">
            <v>0</v>
          </cell>
        </row>
        <row r="218">
          <cell r="BD218">
            <v>-10</v>
          </cell>
          <cell r="BE218">
            <v>5328</v>
          </cell>
          <cell r="BF218">
            <v>5328</v>
          </cell>
          <cell r="BG218">
            <v>0</v>
          </cell>
        </row>
        <row r="218">
          <cell r="BI218" t="str">
            <v>6214391880018592454</v>
          </cell>
        </row>
        <row r="218">
          <cell r="BK218">
            <v>40.89</v>
          </cell>
          <cell r="BL218">
            <v>10.41</v>
          </cell>
          <cell r="BM218">
            <v>59.52</v>
          </cell>
          <cell r="BN218">
            <v>10.71</v>
          </cell>
          <cell r="BO218">
            <v>-63.06</v>
          </cell>
          <cell r="BP218">
            <v>13.44</v>
          </cell>
        </row>
        <row r="218">
          <cell r="BU218">
            <v>71.91</v>
          </cell>
        </row>
        <row r="219">
          <cell r="D219" t="str">
            <v>刘目兰</v>
          </cell>
          <cell r="E219" t="str">
            <v>女</v>
          </cell>
          <cell r="F219" t="str">
            <v>430524198910204825</v>
          </cell>
          <cell r="G219" t="str">
            <v>直工</v>
          </cell>
          <cell r="H219" t="str">
            <v>品质</v>
          </cell>
          <cell r="I219" t="str">
            <v>QC</v>
          </cell>
          <cell r="J219">
            <v>42965</v>
          </cell>
        </row>
        <row r="219">
          <cell r="M219">
            <v>21</v>
          </cell>
          <cell r="N219">
            <v>21</v>
          </cell>
          <cell r="O219">
            <v>56.5</v>
          </cell>
          <cell r="P219">
            <v>76</v>
          </cell>
        </row>
        <row r="219">
          <cell r="S219">
            <v>2260</v>
          </cell>
          <cell r="T219">
            <v>1720</v>
          </cell>
          <cell r="U219">
            <v>1720</v>
          </cell>
          <cell r="V219">
            <v>460</v>
          </cell>
          <cell r="W219">
            <v>460</v>
          </cell>
        </row>
        <row r="219">
          <cell r="Z219">
            <v>14.83</v>
          </cell>
          <cell r="AA219">
            <v>838</v>
          </cell>
          <cell r="AB219">
            <v>19.77</v>
          </cell>
          <cell r="AC219">
            <v>1503</v>
          </cell>
        </row>
        <row r="219">
          <cell r="AG219">
            <v>80</v>
          </cell>
          <cell r="AH219">
            <v>100</v>
          </cell>
          <cell r="AI219">
            <v>0</v>
          </cell>
        </row>
        <row r="219">
          <cell r="AK219">
            <v>4701</v>
          </cell>
          <cell r="AL219">
            <v>0</v>
          </cell>
        </row>
        <row r="219">
          <cell r="AN219">
            <v>37693</v>
          </cell>
          <cell r="AO219">
            <v>45000</v>
          </cell>
          <cell r="AP219">
            <v>0</v>
          </cell>
          <cell r="AQ219">
            <v>0</v>
          </cell>
          <cell r="AR219">
            <v>0</v>
          </cell>
        </row>
        <row r="219">
          <cell r="AU219">
            <v>0</v>
          </cell>
          <cell r="AV219">
            <v>42394</v>
          </cell>
          <cell r="AW219">
            <v>50000</v>
          </cell>
          <cell r="AX219">
            <v>-7606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</row>
        <row r="219">
          <cell r="BD219">
            <v>0</v>
          </cell>
          <cell r="BE219">
            <v>4701</v>
          </cell>
          <cell r="BF219">
            <v>4701</v>
          </cell>
          <cell r="BG219">
            <v>0</v>
          </cell>
        </row>
        <row r="219">
          <cell r="BI219" t="str">
            <v>6214391880020218866</v>
          </cell>
        </row>
        <row r="219">
          <cell r="BK219">
            <v>13.02</v>
          </cell>
          <cell r="BL219">
            <v>0</v>
          </cell>
          <cell r="BM219">
            <v>0</v>
          </cell>
          <cell r="BN219">
            <v>0</v>
          </cell>
          <cell r="BO219">
            <v>-13.02</v>
          </cell>
          <cell r="BP219">
            <v>0</v>
          </cell>
        </row>
        <row r="219">
          <cell r="BU219">
            <v>0</v>
          </cell>
        </row>
        <row r="220">
          <cell r="D220" t="str">
            <v>舒芳玲</v>
          </cell>
          <cell r="E220" t="str">
            <v>女</v>
          </cell>
          <cell r="F220" t="str">
            <v>430626199002050026</v>
          </cell>
          <cell r="G220" t="str">
            <v>直工</v>
          </cell>
          <cell r="H220" t="str">
            <v>品质</v>
          </cell>
          <cell r="I220" t="str">
            <v>QC</v>
          </cell>
          <cell r="J220">
            <v>43515</v>
          </cell>
        </row>
        <row r="220">
          <cell r="M220">
            <v>21</v>
          </cell>
          <cell r="N220">
            <v>20.5</v>
          </cell>
          <cell r="O220">
            <v>66</v>
          </cell>
          <cell r="P220">
            <v>91.5</v>
          </cell>
        </row>
        <row r="220">
          <cell r="S220">
            <v>2250</v>
          </cell>
          <cell r="T220">
            <v>1720</v>
          </cell>
          <cell r="U220">
            <v>1679</v>
          </cell>
          <cell r="V220">
            <v>450</v>
          </cell>
          <cell r="W220">
            <v>439</v>
          </cell>
        </row>
        <row r="220">
          <cell r="Z220">
            <v>14.83</v>
          </cell>
          <cell r="AA220">
            <v>979</v>
          </cell>
          <cell r="AB220">
            <v>19.77</v>
          </cell>
          <cell r="AC220">
            <v>1809</v>
          </cell>
        </row>
        <row r="220">
          <cell r="AG220">
            <v>40</v>
          </cell>
        </row>
        <row r="220">
          <cell r="AI220">
            <v>0</v>
          </cell>
        </row>
        <row r="220">
          <cell r="AK220">
            <v>4946</v>
          </cell>
          <cell r="AL220">
            <v>0</v>
          </cell>
        </row>
        <row r="220">
          <cell r="AN220">
            <v>30615</v>
          </cell>
          <cell r="AO220">
            <v>40000</v>
          </cell>
          <cell r="AP220">
            <v>0</v>
          </cell>
          <cell r="AQ220">
            <v>0</v>
          </cell>
          <cell r="AR220">
            <v>0</v>
          </cell>
        </row>
        <row r="220">
          <cell r="AU220">
            <v>0</v>
          </cell>
          <cell r="AV220">
            <v>35561</v>
          </cell>
          <cell r="AW220">
            <v>45000</v>
          </cell>
          <cell r="AX220">
            <v>-9439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</row>
        <row r="220">
          <cell r="BD220">
            <v>0</v>
          </cell>
          <cell r="BE220">
            <v>4946</v>
          </cell>
          <cell r="BF220">
            <v>4946</v>
          </cell>
          <cell r="BG220">
            <v>0</v>
          </cell>
        </row>
        <row r="220">
          <cell r="BI220" t="str">
            <v>621 4391 8800 1859 2223</v>
          </cell>
        </row>
        <row r="220">
          <cell r="BK220">
            <v>28.29</v>
          </cell>
          <cell r="BL220">
            <v>11.52</v>
          </cell>
          <cell r="BM220">
            <v>0</v>
          </cell>
          <cell r="BN220">
            <v>0</v>
          </cell>
          <cell r="BO220">
            <v>-39.81</v>
          </cell>
          <cell r="BP220">
            <v>0</v>
          </cell>
        </row>
        <row r="220">
          <cell r="BU220">
            <v>0</v>
          </cell>
        </row>
        <row r="221">
          <cell r="D221" t="str">
            <v>王珍风</v>
          </cell>
          <cell r="E221" t="str">
            <v>女</v>
          </cell>
          <cell r="F221" t="str">
            <v>362430197801205125</v>
          </cell>
          <cell r="G221" t="str">
            <v>直工</v>
          </cell>
          <cell r="H221" t="str">
            <v>品质</v>
          </cell>
          <cell r="I221" t="str">
            <v>QC</v>
          </cell>
          <cell r="J221">
            <v>43533</v>
          </cell>
        </row>
        <row r="221">
          <cell r="M221">
            <v>21</v>
          </cell>
          <cell r="N221">
            <v>1</v>
          </cell>
          <cell r="O221">
            <v>0</v>
          </cell>
          <cell r="P221">
            <v>0</v>
          </cell>
        </row>
        <row r="221">
          <cell r="S221">
            <v>2250</v>
          </cell>
          <cell r="T221">
            <v>1720</v>
          </cell>
          <cell r="U221">
            <v>82</v>
          </cell>
          <cell r="V221">
            <v>450</v>
          </cell>
          <cell r="W221">
            <v>21</v>
          </cell>
        </row>
        <row r="221">
          <cell r="Z221">
            <v>14.83</v>
          </cell>
          <cell r="AA221">
            <v>0</v>
          </cell>
          <cell r="AB221">
            <v>19.77</v>
          </cell>
          <cell r="AC221">
            <v>0</v>
          </cell>
        </row>
        <row r="221">
          <cell r="AI221">
            <v>0</v>
          </cell>
        </row>
        <row r="221">
          <cell r="AK221">
            <v>103</v>
          </cell>
          <cell r="AL221">
            <v>0</v>
          </cell>
        </row>
        <row r="221">
          <cell r="AN221">
            <v>20967</v>
          </cell>
          <cell r="AO221">
            <v>30000</v>
          </cell>
          <cell r="AP221">
            <v>0</v>
          </cell>
          <cell r="AQ221">
            <v>0</v>
          </cell>
          <cell r="AR221">
            <v>0</v>
          </cell>
        </row>
        <row r="221">
          <cell r="AU221">
            <v>0</v>
          </cell>
          <cell r="AV221">
            <v>21070</v>
          </cell>
          <cell r="AW221">
            <v>35000</v>
          </cell>
          <cell r="AX221">
            <v>-13930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</row>
        <row r="221">
          <cell r="BD221">
            <v>0</v>
          </cell>
          <cell r="BE221">
            <v>103</v>
          </cell>
          <cell r="BF221">
            <v>103</v>
          </cell>
          <cell r="BG221">
            <v>0</v>
          </cell>
        </row>
        <row r="221">
          <cell r="BI221" t="str">
            <v>621 4391 8800 2905 6077</v>
          </cell>
        </row>
        <row r="221">
          <cell r="BK221">
            <v>0</v>
          </cell>
          <cell r="BL221">
            <v>10.26</v>
          </cell>
          <cell r="BM221">
            <v>5.58</v>
          </cell>
          <cell r="BN221">
            <v>0</v>
          </cell>
          <cell r="BO221">
            <v>-15.84</v>
          </cell>
          <cell r="BP221">
            <v>0</v>
          </cell>
        </row>
        <row r="221">
          <cell r="BU221">
            <v>0</v>
          </cell>
        </row>
        <row r="222">
          <cell r="D222" t="str">
            <v>谭少年</v>
          </cell>
          <cell r="E222" t="str">
            <v>女</v>
          </cell>
          <cell r="F222" t="str">
            <v>422801197702212625</v>
          </cell>
          <cell r="G222" t="str">
            <v>直工</v>
          </cell>
          <cell r="H222" t="str">
            <v>品质</v>
          </cell>
          <cell r="I222" t="str">
            <v>QC</v>
          </cell>
          <cell r="J222" t="str">
            <v>2019/-3-1</v>
          </cell>
        </row>
        <row r="222">
          <cell r="M222">
            <v>21</v>
          </cell>
          <cell r="N222">
            <v>21</v>
          </cell>
          <cell r="O222">
            <v>74</v>
          </cell>
          <cell r="P222">
            <v>101</v>
          </cell>
        </row>
        <row r="222">
          <cell r="S222">
            <v>2250</v>
          </cell>
          <cell r="T222">
            <v>1720</v>
          </cell>
          <cell r="U222">
            <v>1720</v>
          </cell>
          <cell r="V222">
            <v>450</v>
          </cell>
          <cell r="W222">
            <v>450</v>
          </cell>
        </row>
        <row r="222">
          <cell r="Z222">
            <v>14.83</v>
          </cell>
          <cell r="AA222">
            <v>1097</v>
          </cell>
          <cell r="AB222">
            <v>19.77</v>
          </cell>
          <cell r="AC222">
            <v>1997</v>
          </cell>
        </row>
        <row r="222">
          <cell r="AG222">
            <v>80</v>
          </cell>
        </row>
        <row r="222">
          <cell r="AI222">
            <v>0</v>
          </cell>
        </row>
        <row r="222">
          <cell r="AK222">
            <v>5344</v>
          </cell>
          <cell r="AL222">
            <v>0</v>
          </cell>
        </row>
        <row r="222">
          <cell r="AN222">
            <v>22178.2</v>
          </cell>
          <cell r="AO222">
            <v>30000</v>
          </cell>
          <cell r="AP222">
            <v>0</v>
          </cell>
          <cell r="AQ222">
            <v>0</v>
          </cell>
          <cell r="AR222">
            <v>0</v>
          </cell>
        </row>
        <row r="222">
          <cell r="AU222">
            <v>0</v>
          </cell>
          <cell r="AV222">
            <v>27500.87</v>
          </cell>
          <cell r="AW222">
            <v>35000</v>
          </cell>
          <cell r="AX222">
            <v>-7499.13</v>
          </cell>
          <cell r="AY222">
            <v>0</v>
          </cell>
          <cell r="AZ222">
            <v>0</v>
          </cell>
          <cell r="BA222">
            <v>-11.33</v>
          </cell>
          <cell r="BB222">
            <v>-10</v>
          </cell>
        </row>
        <row r="222">
          <cell r="BD222">
            <v>-21</v>
          </cell>
          <cell r="BE222">
            <v>5323</v>
          </cell>
          <cell r="BF222">
            <v>5323</v>
          </cell>
          <cell r="BG222">
            <v>0</v>
          </cell>
        </row>
        <row r="222">
          <cell r="BI222" t="str">
            <v>6214391880029055673</v>
          </cell>
        </row>
        <row r="222">
          <cell r="BK222">
            <v>0</v>
          </cell>
          <cell r="BL222">
            <v>1.41</v>
          </cell>
          <cell r="BM222">
            <v>0</v>
          </cell>
          <cell r="BN222">
            <v>0.99</v>
          </cell>
          <cell r="BO222">
            <v>-2.4</v>
          </cell>
          <cell r="BP222">
            <v>0</v>
          </cell>
        </row>
        <row r="222">
          <cell r="BU222">
            <v>0</v>
          </cell>
        </row>
        <row r="223">
          <cell r="D223" t="str">
            <v>陈香玲</v>
          </cell>
          <cell r="E223" t="str">
            <v>女</v>
          </cell>
          <cell r="F223" t="str">
            <v>513030199705230626</v>
          </cell>
          <cell r="G223" t="str">
            <v>直工</v>
          </cell>
          <cell r="H223" t="str">
            <v>品质</v>
          </cell>
          <cell r="I223" t="str">
            <v>QC</v>
          </cell>
          <cell r="J223">
            <v>43536</v>
          </cell>
        </row>
        <row r="223">
          <cell r="M223">
            <v>21</v>
          </cell>
          <cell r="N223">
            <v>18</v>
          </cell>
          <cell r="O223">
            <v>43</v>
          </cell>
          <cell r="P223">
            <v>78</v>
          </cell>
        </row>
        <row r="223">
          <cell r="S223">
            <v>2250</v>
          </cell>
          <cell r="T223">
            <v>1720</v>
          </cell>
          <cell r="U223">
            <v>1474</v>
          </cell>
          <cell r="V223">
            <v>450</v>
          </cell>
          <cell r="W223">
            <v>386</v>
          </cell>
        </row>
        <row r="223">
          <cell r="Z223">
            <v>14.83</v>
          </cell>
          <cell r="AA223">
            <v>638</v>
          </cell>
          <cell r="AB223">
            <v>19.77</v>
          </cell>
          <cell r="AC223">
            <v>1542</v>
          </cell>
        </row>
        <row r="223">
          <cell r="AI223">
            <v>0</v>
          </cell>
        </row>
        <row r="223">
          <cell r="AK223">
            <v>4040</v>
          </cell>
          <cell r="AL223">
            <v>0</v>
          </cell>
        </row>
        <row r="223">
          <cell r="AN223">
            <v>26290</v>
          </cell>
          <cell r="AO223">
            <v>35000</v>
          </cell>
          <cell r="AP223">
            <v>0</v>
          </cell>
          <cell r="AQ223">
            <v>0</v>
          </cell>
          <cell r="AR223">
            <v>0</v>
          </cell>
        </row>
        <row r="223">
          <cell r="AU223">
            <v>0</v>
          </cell>
          <cell r="AV223">
            <v>30330</v>
          </cell>
          <cell r="AW223">
            <v>40000</v>
          </cell>
          <cell r="AX223">
            <v>-9670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</row>
        <row r="223">
          <cell r="BD223">
            <v>0</v>
          </cell>
          <cell r="BE223">
            <v>4040</v>
          </cell>
          <cell r="BF223">
            <v>4040</v>
          </cell>
          <cell r="BG223">
            <v>0</v>
          </cell>
        </row>
        <row r="223">
          <cell r="BI223" t="str">
            <v>6214391880020218916</v>
          </cell>
        </row>
        <row r="223"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</row>
        <row r="223">
          <cell r="BU223">
            <v>0</v>
          </cell>
        </row>
        <row r="224">
          <cell r="D224" t="str">
            <v>覃美珍</v>
          </cell>
          <cell r="E224" t="str">
            <v>女</v>
          </cell>
          <cell r="F224" t="str">
            <v>452226198507102222</v>
          </cell>
          <cell r="G224" t="str">
            <v>直工</v>
          </cell>
          <cell r="H224" t="str">
            <v>品质</v>
          </cell>
          <cell r="I224" t="str">
            <v>QC</v>
          </cell>
          <cell r="J224">
            <v>43575</v>
          </cell>
        </row>
        <row r="224">
          <cell r="M224">
            <v>21</v>
          </cell>
          <cell r="N224">
            <v>21</v>
          </cell>
          <cell r="O224">
            <v>66</v>
          </cell>
          <cell r="P224">
            <v>86.5</v>
          </cell>
        </row>
        <row r="224">
          <cell r="S224">
            <v>2350</v>
          </cell>
          <cell r="T224">
            <v>1720</v>
          </cell>
          <cell r="U224">
            <v>1720</v>
          </cell>
          <cell r="V224">
            <v>550</v>
          </cell>
          <cell r="W224">
            <v>550</v>
          </cell>
        </row>
        <row r="224">
          <cell r="Z224">
            <v>14.83</v>
          </cell>
          <cell r="AA224">
            <v>979</v>
          </cell>
          <cell r="AB224">
            <v>19.77</v>
          </cell>
          <cell r="AC224">
            <v>1710</v>
          </cell>
        </row>
        <row r="224">
          <cell r="AG224">
            <v>80</v>
          </cell>
        </row>
        <row r="224">
          <cell r="AI224">
            <v>0</v>
          </cell>
        </row>
        <row r="224">
          <cell r="AK224">
            <v>5039</v>
          </cell>
          <cell r="AL224">
            <v>0</v>
          </cell>
        </row>
        <row r="224">
          <cell r="AN224">
            <v>20279</v>
          </cell>
          <cell r="AO224">
            <v>30000</v>
          </cell>
          <cell r="AP224">
            <v>0</v>
          </cell>
          <cell r="AQ224">
            <v>0</v>
          </cell>
          <cell r="AR224">
            <v>0</v>
          </cell>
        </row>
        <row r="224">
          <cell r="AU224">
            <v>0</v>
          </cell>
          <cell r="AV224">
            <v>25318</v>
          </cell>
          <cell r="AW224">
            <v>35000</v>
          </cell>
          <cell r="AX224">
            <v>-9682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</row>
        <row r="224">
          <cell r="BD224">
            <v>0</v>
          </cell>
          <cell r="BE224">
            <v>5039</v>
          </cell>
          <cell r="BF224">
            <v>5039</v>
          </cell>
          <cell r="BG224">
            <v>0</v>
          </cell>
        </row>
        <row r="224">
          <cell r="BI224" t="str">
            <v>621 4391 8800 3036 4023</v>
          </cell>
        </row>
        <row r="224"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</row>
        <row r="224">
          <cell r="BU224">
            <v>0</v>
          </cell>
        </row>
        <row r="225">
          <cell r="D225" t="str">
            <v>覃妙红</v>
          </cell>
          <cell r="E225" t="str">
            <v>女</v>
          </cell>
          <cell r="F225" t="str">
            <v>430726199008194827</v>
          </cell>
          <cell r="G225" t="str">
            <v>直工</v>
          </cell>
          <cell r="H225" t="str">
            <v>品质</v>
          </cell>
          <cell r="I225" t="str">
            <v>QC</v>
          </cell>
          <cell r="J225">
            <v>43643</v>
          </cell>
        </row>
        <row r="225">
          <cell r="M225">
            <v>21</v>
          </cell>
          <cell r="N225">
            <v>21</v>
          </cell>
          <cell r="O225">
            <v>65.5</v>
          </cell>
          <cell r="P225">
            <v>88.5</v>
          </cell>
        </row>
        <row r="225">
          <cell r="S225">
            <v>2350</v>
          </cell>
          <cell r="T225">
            <v>1720</v>
          </cell>
          <cell r="U225">
            <v>1720</v>
          </cell>
          <cell r="V225">
            <v>550</v>
          </cell>
          <cell r="W225">
            <v>550</v>
          </cell>
        </row>
        <row r="225">
          <cell r="Z225">
            <v>14.83</v>
          </cell>
          <cell r="AA225">
            <v>971</v>
          </cell>
          <cell r="AB225">
            <v>19.77</v>
          </cell>
          <cell r="AC225">
            <v>1750</v>
          </cell>
        </row>
        <row r="225">
          <cell r="AG225">
            <v>80</v>
          </cell>
        </row>
        <row r="225">
          <cell r="AI225">
            <v>0</v>
          </cell>
        </row>
        <row r="225">
          <cell r="AK225">
            <v>5071</v>
          </cell>
          <cell r="AL225">
            <v>0</v>
          </cell>
        </row>
        <row r="225">
          <cell r="AN225">
            <v>9943</v>
          </cell>
          <cell r="AO225">
            <v>20000</v>
          </cell>
          <cell r="AP225">
            <v>0</v>
          </cell>
          <cell r="AQ225">
            <v>0</v>
          </cell>
          <cell r="AR225">
            <v>0</v>
          </cell>
        </row>
        <row r="225">
          <cell r="AU225">
            <v>0</v>
          </cell>
          <cell r="AV225">
            <v>15014</v>
          </cell>
          <cell r="AW225">
            <v>25000</v>
          </cell>
          <cell r="AX225">
            <v>-9986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</row>
        <row r="225">
          <cell r="BD225">
            <v>0</v>
          </cell>
          <cell r="BE225">
            <v>5071</v>
          </cell>
          <cell r="BF225">
            <v>5071</v>
          </cell>
          <cell r="BG225">
            <v>0</v>
          </cell>
        </row>
        <row r="225">
          <cell r="BI225" t="str">
            <v>6214391880030995073</v>
          </cell>
        </row>
        <row r="225"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</row>
        <row r="225">
          <cell r="BU225">
            <v>0</v>
          </cell>
        </row>
        <row r="226">
          <cell r="D226" t="str">
            <v>潘亚文</v>
          </cell>
          <cell r="E226" t="str">
            <v>女</v>
          </cell>
          <cell r="F226" t="str">
            <v>412821199605131543</v>
          </cell>
          <cell r="G226" t="str">
            <v>直工</v>
          </cell>
          <cell r="H226" t="str">
            <v>品质</v>
          </cell>
        </row>
        <row r="226">
          <cell r="M226">
            <v>21</v>
          </cell>
          <cell r="N226">
            <v>18.5</v>
          </cell>
          <cell r="O226">
            <v>49.5</v>
          </cell>
          <cell r="P226">
            <v>100.5</v>
          </cell>
        </row>
        <row r="226">
          <cell r="S226">
            <v>2250</v>
          </cell>
          <cell r="T226">
            <v>1720</v>
          </cell>
          <cell r="U226">
            <v>1515</v>
          </cell>
          <cell r="V226">
            <v>450</v>
          </cell>
          <cell r="W226">
            <v>396</v>
          </cell>
        </row>
        <row r="226">
          <cell r="Z226">
            <v>14.83</v>
          </cell>
          <cell r="AA226">
            <v>734</v>
          </cell>
          <cell r="AB226">
            <v>19.77</v>
          </cell>
          <cell r="AC226">
            <v>1987</v>
          </cell>
        </row>
        <row r="226">
          <cell r="AI226">
            <v>0</v>
          </cell>
        </row>
        <row r="226">
          <cell r="AK226">
            <v>4632</v>
          </cell>
          <cell r="AL226">
            <v>0</v>
          </cell>
        </row>
        <row r="226">
          <cell r="AN226">
            <v>7904</v>
          </cell>
          <cell r="AO226">
            <v>10000</v>
          </cell>
          <cell r="AP226">
            <v>0</v>
          </cell>
          <cell r="AQ226">
            <v>0</v>
          </cell>
          <cell r="AR226">
            <v>0</v>
          </cell>
        </row>
        <row r="226">
          <cell r="AU226">
            <v>0</v>
          </cell>
          <cell r="AV226">
            <v>12536</v>
          </cell>
          <cell r="AW226">
            <v>15000</v>
          </cell>
          <cell r="AX226">
            <v>-2464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</row>
        <row r="226">
          <cell r="BD226">
            <v>0</v>
          </cell>
          <cell r="BE226">
            <v>4632</v>
          </cell>
          <cell r="BF226">
            <v>4632</v>
          </cell>
          <cell r="BG226">
            <v>0</v>
          </cell>
        </row>
        <row r="226">
          <cell r="BI226" t="str">
            <v>621 4391 8800 3199 1592</v>
          </cell>
        </row>
        <row r="226"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</row>
        <row r="226">
          <cell r="BU226">
            <v>0</v>
          </cell>
        </row>
        <row r="227">
          <cell r="D227" t="str">
            <v>杨春琳</v>
          </cell>
          <cell r="E227" t="str">
            <v>女</v>
          </cell>
          <cell r="F227" t="str">
            <v>522627199603050064</v>
          </cell>
          <cell r="G227" t="str">
            <v>直工</v>
          </cell>
          <cell r="H227" t="str">
            <v>品质</v>
          </cell>
        </row>
        <row r="227">
          <cell r="M227">
            <v>21</v>
          </cell>
          <cell r="N227">
            <v>19</v>
          </cell>
          <cell r="O227">
            <v>46</v>
          </cell>
          <cell r="P227">
            <v>51</v>
          </cell>
        </row>
        <row r="227">
          <cell r="S227">
            <v>2250</v>
          </cell>
          <cell r="T227">
            <v>1720</v>
          </cell>
          <cell r="U227">
            <v>1556</v>
          </cell>
          <cell r="V227">
            <v>450</v>
          </cell>
          <cell r="W227">
            <v>407</v>
          </cell>
        </row>
        <row r="227">
          <cell r="Z227">
            <v>14.83</v>
          </cell>
          <cell r="AA227">
            <v>682</v>
          </cell>
          <cell r="AB227">
            <v>19.77</v>
          </cell>
          <cell r="AC227">
            <v>1008</v>
          </cell>
        </row>
        <row r="227">
          <cell r="AI227">
            <v>0</v>
          </cell>
        </row>
        <row r="227">
          <cell r="AK227">
            <v>3653</v>
          </cell>
          <cell r="AL227">
            <v>0</v>
          </cell>
        </row>
        <row r="227">
          <cell r="AN227">
            <v>1941</v>
          </cell>
          <cell r="AO227">
            <v>10000</v>
          </cell>
          <cell r="AP227">
            <v>0</v>
          </cell>
          <cell r="AQ227">
            <v>0</v>
          </cell>
          <cell r="AR227">
            <v>0</v>
          </cell>
        </row>
        <row r="227">
          <cell r="AU227">
            <v>0</v>
          </cell>
          <cell r="AV227">
            <v>5324.9</v>
          </cell>
          <cell r="AW227">
            <v>15000</v>
          </cell>
          <cell r="AX227">
            <v>-9675.1</v>
          </cell>
          <cell r="AY227">
            <v>0</v>
          </cell>
          <cell r="AZ227">
            <v>0</v>
          </cell>
          <cell r="BA227">
            <v>-269.1</v>
          </cell>
          <cell r="BB227">
            <v>0</v>
          </cell>
        </row>
        <row r="227">
          <cell r="BD227">
            <v>-269</v>
          </cell>
          <cell r="BE227">
            <v>3384</v>
          </cell>
          <cell r="BF227">
            <v>3384</v>
          </cell>
          <cell r="BG227">
            <v>0</v>
          </cell>
        </row>
        <row r="227">
          <cell r="BI227" t="str">
            <v>6214391880031512059</v>
          </cell>
        </row>
        <row r="227"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</row>
        <row r="227">
          <cell r="BU227">
            <v>0</v>
          </cell>
        </row>
        <row r="228">
          <cell r="D228" t="str">
            <v>部门合计</v>
          </cell>
        </row>
        <row r="228">
          <cell r="O228">
            <v>516</v>
          </cell>
          <cell r="P228">
            <v>753</v>
          </cell>
          <cell r="Q228">
            <v>0</v>
          </cell>
          <cell r="R228">
            <v>0</v>
          </cell>
        </row>
        <row r="228">
          <cell r="U228">
            <v>14906</v>
          </cell>
        </row>
        <row r="228">
          <cell r="W228">
            <v>4681</v>
          </cell>
        </row>
        <row r="228">
          <cell r="Y228">
            <v>0</v>
          </cell>
        </row>
        <row r="228">
          <cell r="AA228">
            <v>7652</v>
          </cell>
        </row>
        <row r="228">
          <cell r="AC228">
            <v>14888</v>
          </cell>
          <cell r="AD228">
            <v>0</v>
          </cell>
          <cell r="AE228">
            <v>0</v>
          </cell>
          <cell r="AF228">
            <v>0</v>
          </cell>
          <cell r="AG228">
            <v>440</v>
          </cell>
          <cell r="AH228">
            <v>300</v>
          </cell>
          <cell r="AI228">
            <v>0</v>
          </cell>
          <cell r="AJ228">
            <v>0</v>
          </cell>
          <cell r="AK228">
            <v>42867</v>
          </cell>
          <cell r="AL228">
            <v>0</v>
          </cell>
          <cell r="AM228">
            <v>0</v>
          </cell>
          <cell r="AN228">
            <v>225207.2</v>
          </cell>
          <cell r="AO228">
            <v>295000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267783.77</v>
          </cell>
          <cell r="AW228">
            <v>345000</v>
          </cell>
          <cell r="AX228">
            <v>-77216.23</v>
          </cell>
          <cell r="AY228">
            <v>71.91</v>
          </cell>
          <cell r="AZ228">
            <v>-10.14</v>
          </cell>
          <cell r="BA228">
            <v>-280.43</v>
          </cell>
          <cell r="BB228">
            <v>-10</v>
          </cell>
          <cell r="BC228">
            <v>0</v>
          </cell>
          <cell r="BD228">
            <v>-300</v>
          </cell>
          <cell r="BE228">
            <v>42567</v>
          </cell>
          <cell r="BF228">
            <v>42567</v>
          </cell>
          <cell r="BG228">
            <v>0</v>
          </cell>
        </row>
        <row r="228">
          <cell r="BI228" t="e">
            <v>#N/A</v>
          </cell>
        </row>
        <row r="228">
          <cell r="BU228">
            <v>0</v>
          </cell>
        </row>
        <row r="229">
          <cell r="D229" t="str">
            <v>直工合计</v>
          </cell>
        </row>
        <row r="229">
          <cell r="O229">
            <v>12375</v>
          </cell>
          <cell r="P229">
            <v>16936</v>
          </cell>
          <cell r="Q229">
            <v>0</v>
          </cell>
          <cell r="R229">
            <v>0</v>
          </cell>
        </row>
        <row r="229">
          <cell r="U229">
            <v>329348</v>
          </cell>
        </row>
        <row r="229">
          <cell r="W229">
            <v>51288</v>
          </cell>
        </row>
        <row r="229">
          <cell r="Y229">
            <v>1461</v>
          </cell>
        </row>
        <row r="229">
          <cell r="AA229">
            <v>183514</v>
          </cell>
        </row>
        <row r="229">
          <cell r="AC229">
            <v>334829</v>
          </cell>
          <cell r="AD229">
            <v>0</v>
          </cell>
          <cell r="AE229">
            <v>0</v>
          </cell>
          <cell r="AF229">
            <v>0</v>
          </cell>
          <cell r="AG229">
            <v>9280</v>
          </cell>
          <cell r="AH229">
            <v>1955</v>
          </cell>
          <cell r="AI229">
            <v>10501</v>
          </cell>
          <cell r="AJ229">
            <v>0</v>
          </cell>
          <cell r="AK229">
            <v>922176</v>
          </cell>
          <cell r="AL229">
            <v>-1204</v>
          </cell>
          <cell r="AM229">
            <v>0</v>
          </cell>
          <cell r="AN229">
            <v>3622497.48354297</v>
          </cell>
          <cell r="AO229">
            <v>5560000</v>
          </cell>
          <cell r="AP229">
            <v>7647.52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8851.52</v>
          </cell>
          <cell r="AV229">
            <v>4549284.69354297</v>
          </cell>
          <cell r="AW229">
            <v>6658851.52</v>
          </cell>
          <cell r="AX229">
            <v>-2109566.82645703</v>
          </cell>
          <cell r="AY229">
            <v>172.8</v>
          </cell>
          <cell r="AZ229">
            <v>-29.76</v>
          </cell>
          <cell r="BA229">
            <v>-3363.94</v>
          </cell>
          <cell r="BB229">
            <v>7970.32</v>
          </cell>
          <cell r="BC229">
            <v>4.83</v>
          </cell>
          <cell r="BD229">
            <v>3381</v>
          </cell>
          <cell r="BE229">
            <v>925557</v>
          </cell>
          <cell r="BF229">
            <v>921709</v>
          </cell>
          <cell r="BG229">
            <v>3848</v>
          </cell>
        </row>
        <row r="229">
          <cell r="BI229" t="e">
            <v>#N/A</v>
          </cell>
        </row>
        <row r="229">
          <cell r="BK229">
            <v>0</v>
          </cell>
          <cell r="BL229">
            <v>147.31</v>
          </cell>
          <cell r="BM229">
            <v>402.39</v>
          </cell>
          <cell r="BN229">
            <v>94.26</v>
          </cell>
          <cell r="BO229">
            <v>-1138.78</v>
          </cell>
          <cell r="BP229">
            <v>9.72</v>
          </cell>
        </row>
        <row r="229">
          <cell r="BU229">
            <v>-485.1</v>
          </cell>
        </row>
        <row r="230">
          <cell r="D230" t="str">
            <v>覃彭欢</v>
          </cell>
          <cell r="E230" t="str">
            <v>女</v>
          </cell>
          <cell r="F230" t="str">
            <v>452723199102203220</v>
          </cell>
          <cell r="G230" t="str">
            <v>抛光</v>
          </cell>
          <cell r="H230" t="str">
            <v>抛光</v>
          </cell>
          <cell r="I230" t="str">
            <v>作业员</v>
          </cell>
          <cell r="J230">
            <v>42577</v>
          </cell>
        </row>
        <row r="230">
          <cell r="M230">
            <v>21</v>
          </cell>
          <cell r="N230">
            <v>21</v>
          </cell>
          <cell r="O230">
            <v>75.5</v>
          </cell>
          <cell r="P230">
            <v>84.5</v>
          </cell>
        </row>
        <row r="230">
          <cell r="S230">
            <v>2350</v>
          </cell>
          <cell r="T230">
            <v>1720</v>
          </cell>
          <cell r="U230">
            <v>1720</v>
          </cell>
          <cell r="V230">
            <v>550</v>
          </cell>
          <cell r="W230">
            <v>550</v>
          </cell>
        </row>
        <row r="230">
          <cell r="Z230">
            <v>14.83</v>
          </cell>
          <cell r="AA230">
            <v>1120</v>
          </cell>
          <cell r="AB230">
            <v>19.77</v>
          </cell>
          <cell r="AC230">
            <v>1671</v>
          </cell>
        </row>
        <row r="230">
          <cell r="AF230">
            <v>0</v>
          </cell>
          <cell r="AG230">
            <v>80</v>
          </cell>
          <cell r="AH230">
            <v>150</v>
          </cell>
          <cell r="AI230">
            <v>0</v>
          </cell>
        </row>
        <row r="230">
          <cell r="AK230">
            <v>5291</v>
          </cell>
          <cell r="AL230">
            <v>0</v>
          </cell>
        </row>
        <row r="230">
          <cell r="AN230">
            <v>43968.08</v>
          </cell>
          <cell r="AO230">
            <v>45000</v>
          </cell>
          <cell r="AP230">
            <v>0</v>
          </cell>
          <cell r="AQ230">
            <v>0</v>
          </cell>
          <cell r="AR230">
            <v>0</v>
          </cell>
        </row>
        <row r="230">
          <cell r="AU230">
            <v>0</v>
          </cell>
          <cell r="AV230">
            <v>49227.75</v>
          </cell>
          <cell r="AW230">
            <v>50000</v>
          </cell>
          <cell r="AX230">
            <v>-772.25</v>
          </cell>
          <cell r="AY230">
            <v>0</v>
          </cell>
          <cell r="AZ230">
            <v>0</v>
          </cell>
          <cell r="BA230">
            <v>-11.33</v>
          </cell>
          <cell r="BB230">
            <v>-20</v>
          </cell>
        </row>
        <row r="230">
          <cell r="BD230">
            <v>-31</v>
          </cell>
          <cell r="BE230">
            <v>5260</v>
          </cell>
          <cell r="BF230">
            <v>5260</v>
          </cell>
          <cell r="BG230">
            <v>0</v>
          </cell>
        </row>
        <row r="230">
          <cell r="BI230" t="str">
            <v>6214391880018592108</v>
          </cell>
        </row>
        <row r="230">
          <cell r="BK230">
            <v>30.72</v>
          </cell>
          <cell r="BL230">
            <v>22.29</v>
          </cell>
          <cell r="BM230">
            <v>16.8</v>
          </cell>
          <cell r="BN230">
            <v>16.83</v>
          </cell>
          <cell r="BO230">
            <v>-86.64</v>
          </cell>
          <cell r="BP230">
            <v>0</v>
          </cell>
        </row>
        <row r="230">
          <cell r="BU230">
            <v>0</v>
          </cell>
        </row>
        <row r="231">
          <cell r="D231" t="str">
            <v>陆晓蝶</v>
          </cell>
          <cell r="E231" t="str">
            <v>女</v>
          </cell>
          <cell r="F231" t="str">
            <v>450802199310031744</v>
          </cell>
          <cell r="G231" t="str">
            <v>抛光</v>
          </cell>
          <cell r="H231" t="str">
            <v>抛光</v>
          </cell>
          <cell r="I231" t="str">
            <v>作业员</v>
          </cell>
          <cell r="J231">
            <v>42167</v>
          </cell>
        </row>
        <row r="231">
          <cell r="M231">
            <v>21</v>
          </cell>
          <cell r="N231">
            <v>19</v>
          </cell>
          <cell r="O231">
            <v>56.5</v>
          </cell>
          <cell r="P231">
            <v>56.5</v>
          </cell>
        </row>
        <row r="231">
          <cell r="S231">
            <v>2342</v>
          </cell>
          <cell r="T231">
            <v>1720</v>
          </cell>
          <cell r="U231">
            <v>1556</v>
          </cell>
          <cell r="V231">
            <v>452</v>
          </cell>
          <cell r="W231">
            <v>409</v>
          </cell>
          <cell r="X231">
            <v>100</v>
          </cell>
          <cell r="Y231">
            <v>90</v>
          </cell>
          <cell r="Z231">
            <v>14.83</v>
          </cell>
          <cell r="AA231">
            <v>838</v>
          </cell>
          <cell r="AB231">
            <v>19.77</v>
          </cell>
          <cell r="AC231">
            <v>1117</v>
          </cell>
        </row>
        <row r="231">
          <cell r="AF231">
            <v>0</v>
          </cell>
        </row>
        <row r="231">
          <cell r="AH231">
            <v>181</v>
          </cell>
          <cell r="AI231">
            <v>0</v>
          </cell>
        </row>
        <row r="231">
          <cell r="AK231">
            <v>4191</v>
          </cell>
          <cell r="AL231">
            <v>0</v>
          </cell>
        </row>
        <row r="231">
          <cell r="AN231">
            <v>35566.1666666667</v>
          </cell>
          <cell r="AO231">
            <v>45000</v>
          </cell>
          <cell r="AP231">
            <v>0</v>
          </cell>
          <cell r="AQ231">
            <v>0</v>
          </cell>
          <cell r="AR231">
            <v>0</v>
          </cell>
        </row>
        <row r="231">
          <cell r="AU231">
            <v>0</v>
          </cell>
          <cell r="AV231">
            <v>39733.7666666667</v>
          </cell>
          <cell r="AW231">
            <v>50000</v>
          </cell>
          <cell r="AX231">
            <v>-10266.2333333333</v>
          </cell>
          <cell r="AY231">
            <v>0</v>
          </cell>
          <cell r="AZ231">
            <v>0</v>
          </cell>
          <cell r="BA231">
            <v>-23.4</v>
          </cell>
          <cell r="BB231">
            <v>0</v>
          </cell>
        </row>
        <row r="231">
          <cell r="BD231">
            <v>-23</v>
          </cell>
          <cell r="BE231">
            <v>4168</v>
          </cell>
          <cell r="BF231">
            <v>4168</v>
          </cell>
          <cell r="BG231">
            <v>0</v>
          </cell>
        </row>
        <row r="231">
          <cell r="BI231" t="str">
            <v>6214391880018693385</v>
          </cell>
        </row>
        <row r="231">
          <cell r="BK231">
            <v>0</v>
          </cell>
          <cell r="BL231">
            <v>0</v>
          </cell>
          <cell r="BM231">
            <v>24.09</v>
          </cell>
          <cell r="BN231">
            <v>31.59</v>
          </cell>
          <cell r="BO231">
            <v>-55.68</v>
          </cell>
          <cell r="BP231">
            <v>0</v>
          </cell>
        </row>
        <row r="231">
          <cell r="BU231">
            <v>0</v>
          </cell>
        </row>
        <row r="232">
          <cell r="D232" t="str">
            <v>杨金枝</v>
          </cell>
          <cell r="E232" t="str">
            <v>女</v>
          </cell>
          <cell r="F232" t="str">
            <v>420322199211181221</v>
          </cell>
          <cell r="G232" t="str">
            <v>抛光</v>
          </cell>
          <cell r="H232" t="str">
            <v>抛光</v>
          </cell>
          <cell r="I232" t="str">
            <v>作业员</v>
          </cell>
          <cell r="J232">
            <v>43571</v>
          </cell>
        </row>
        <row r="232">
          <cell r="M232">
            <v>21</v>
          </cell>
          <cell r="N232">
            <v>21</v>
          </cell>
          <cell r="O232">
            <v>72.5</v>
          </cell>
          <cell r="P232">
            <v>88.5</v>
          </cell>
        </row>
        <row r="232">
          <cell r="S232">
            <v>2330</v>
          </cell>
          <cell r="T232">
            <v>1720</v>
          </cell>
          <cell r="U232">
            <v>1720</v>
          </cell>
          <cell r="V232">
            <v>450</v>
          </cell>
          <cell r="W232">
            <v>450</v>
          </cell>
          <cell r="X232">
            <v>80</v>
          </cell>
          <cell r="Y232">
            <v>80</v>
          </cell>
          <cell r="Z232">
            <v>14.83</v>
          </cell>
          <cell r="AA232">
            <v>1075</v>
          </cell>
          <cell r="AB232">
            <v>19.77</v>
          </cell>
          <cell r="AC232">
            <v>1750</v>
          </cell>
        </row>
        <row r="232">
          <cell r="AF232">
            <v>0</v>
          </cell>
          <cell r="AG232">
            <v>80</v>
          </cell>
        </row>
        <row r="232">
          <cell r="AI232">
            <v>0</v>
          </cell>
        </row>
        <row r="232">
          <cell r="AK232">
            <v>5155</v>
          </cell>
          <cell r="AL232">
            <v>0</v>
          </cell>
        </row>
        <row r="232">
          <cell r="AN232">
            <v>23062.8</v>
          </cell>
          <cell r="AO232">
            <v>30000</v>
          </cell>
          <cell r="AP232">
            <v>0</v>
          </cell>
          <cell r="AQ232">
            <v>0</v>
          </cell>
          <cell r="AR232">
            <v>0</v>
          </cell>
        </row>
        <row r="232">
          <cell r="AU232">
            <v>0</v>
          </cell>
          <cell r="AV232">
            <v>28122.57</v>
          </cell>
          <cell r="AW232">
            <v>35000</v>
          </cell>
          <cell r="AX232">
            <v>-6877.43</v>
          </cell>
          <cell r="AY232">
            <v>0</v>
          </cell>
          <cell r="AZ232">
            <v>0</v>
          </cell>
          <cell r="BA232">
            <v>-95.23</v>
          </cell>
          <cell r="BB232">
            <v>0</v>
          </cell>
        </row>
        <row r="232">
          <cell r="BD232">
            <v>-95</v>
          </cell>
          <cell r="BE232">
            <v>5060</v>
          </cell>
          <cell r="BF232">
            <v>5060</v>
          </cell>
          <cell r="BG232">
            <v>0</v>
          </cell>
        </row>
        <row r="232">
          <cell r="BI232" t="str">
            <v>621 4391 8800 3016 0835</v>
          </cell>
        </row>
        <row r="232">
          <cell r="BK232">
            <v>0</v>
          </cell>
          <cell r="BL232">
            <v>0</v>
          </cell>
          <cell r="BM232">
            <v>0</v>
          </cell>
          <cell r="BN232">
            <v>20.07</v>
          </cell>
          <cell r="BO232">
            <v>-20.07</v>
          </cell>
          <cell r="BP232">
            <v>0</v>
          </cell>
        </row>
        <row r="232">
          <cell r="BU232">
            <v>0</v>
          </cell>
        </row>
        <row r="233">
          <cell r="D233" t="str">
            <v>任大慈</v>
          </cell>
          <cell r="E233" t="str">
            <v>女</v>
          </cell>
          <cell r="F233" t="str">
            <v>512222197301117062</v>
          </cell>
          <cell r="G233" t="str">
            <v>抛光</v>
          </cell>
          <cell r="H233" t="str">
            <v>抛光</v>
          </cell>
        </row>
        <row r="233">
          <cell r="M233">
            <v>21</v>
          </cell>
          <cell r="N233">
            <v>21</v>
          </cell>
          <cell r="O233">
            <v>59.5</v>
          </cell>
          <cell r="P233">
            <v>87</v>
          </cell>
        </row>
        <row r="233">
          <cell r="S233">
            <v>2250</v>
          </cell>
          <cell r="T233">
            <v>1720</v>
          </cell>
          <cell r="U233">
            <v>1720</v>
          </cell>
          <cell r="V233">
            <v>450</v>
          </cell>
          <cell r="W233">
            <v>450</v>
          </cell>
        </row>
        <row r="233">
          <cell r="Y233">
            <v>0</v>
          </cell>
          <cell r="Z233">
            <v>14.83</v>
          </cell>
          <cell r="AA233">
            <v>882</v>
          </cell>
          <cell r="AB233">
            <v>19.77</v>
          </cell>
          <cell r="AC233">
            <v>1720</v>
          </cell>
        </row>
        <row r="233">
          <cell r="AF233">
            <v>0</v>
          </cell>
          <cell r="AG233">
            <v>80</v>
          </cell>
        </row>
        <row r="233">
          <cell r="AI233">
            <v>0</v>
          </cell>
        </row>
        <row r="233">
          <cell r="AK233">
            <v>4852</v>
          </cell>
          <cell r="AL233">
            <v>-301</v>
          </cell>
        </row>
        <row r="233">
          <cell r="AN233">
            <v>16004</v>
          </cell>
          <cell r="AO233">
            <v>25000</v>
          </cell>
          <cell r="AP233">
            <v>0</v>
          </cell>
          <cell r="AQ233">
            <v>0</v>
          </cell>
          <cell r="AR233">
            <v>0</v>
          </cell>
        </row>
        <row r="233">
          <cell r="AU233">
            <v>301</v>
          </cell>
          <cell r="AV233">
            <v>20856</v>
          </cell>
          <cell r="AW233">
            <v>30301</v>
          </cell>
          <cell r="AX233">
            <v>-9445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</row>
        <row r="233">
          <cell r="BD233">
            <v>-301</v>
          </cell>
          <cell r="BE233">
            <v>4551</v>
          </cell>
          <cell r="BF233">
            <v>4551</v>
          </cell>
          <cell r="BG233">
            <v>0</v>
          </cell>
        </row>
        <row r="233">
          <cell r="BI233" t="str">
            <v>621 4391 8800 3054 5316</v>
          </cell>
        </row>
        <row r="233"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</row>
        <row r="233">
          <cell r="BU233">
            <v>0</v>
          </cell>
        </row>
        <row r="234">
          <cell r="D234" t="str">
            <v>黄海满</v>
          </cell>
          <cell r="E234" t="str">
            <v>女</v>
          </cell>
          <cell r="F234" t="str">
            <v>522327198503101820</v>
          </cell>
          <cell r="G234" t="str">
            <v>抛光</v>
          </cell>
          <cell r="H234" t="str">
            <v>抛光</v>
          </cell>
        </row>
        <row r="234">
          <cell r="M234">
            <v>21</v>
          </cell>
          <cell r="N234">
            <v>21</v>
          </cell>
          <cell r="O234">
            <v>72.5</v>
          </cell>
          <cell r="P234">
            <v>84.5</v>
          </cell>
        </row>
        <row r="234">
          <cell r="S234">
            <v>2750</v>
          </cell>
          <cell r="T234">
            <v>1720</v>
          </cell>
          <cell r="U234">
            <v>1720</v>
          </cell>
          <cell r="V234">
            <v>800</v>
          </cell>
          <cell r="W234">
            <v>800</v>
          </cell>
          <cell r="X234">
            <v>150</v>
          </cell>
          <cell r="Y234">
            <v>150</v>
          </cell>
          <cell r="Z234">
            <v>14.83</v>
          </cell>
          <cell r="AA234">
            <v>1075</v>
          </cell>
          <cell r="AB234">
            <v>19.77</v>
          </cell>
          <cell r="AC234">
            <v>1671</v>
          </cell>
        </row>
        <row r="234">
          <cell r="AF234">
            <v>0</v>
          </cell>
          <cell r="AG234">
            <v>80</v>
          </cell>
        </row>
        <row r="234">
          <cell r="AI234">
            <v>0</v>
          </cell>
        </row>
        <row r="234">
          <cell r="AK234">
            <v>5496</v>
          </cell>
          <cell r="AL234">
            <v>0</v>
          </cell>
        </row>
        <row r="234">
          <cell r="AN234">
            <v>17845.8</v>
          </cell>
          <cell r="AO234">
            <v>25000</v>
          </cell>
          <cell r="AP234">
            <v>0</v>
          </cell>
          <cell r="AQ234">
            <v>0</v>
          </cell>
          <cell r="AR234">
            <v>0</v>
          </cell>
        </row>
        <row r="234">
          <cell r="AU234">
            <v>0</v>
          </cell>
          <cell r="AV234">
            <v>23246.57</v>
          </cell>
          <cell r="AW234">
            <v>30000</v>
          </cell>
          <cell r="AX234">
            <v>-6753.43</v>
          </cell>
          <cell r="AY234">
            <v>0</v>
          </cell>
          <cell r="AZ234">
            <v>0</v>
          </cell>
          <cell r="BA234">
            <v>-95.23</v>
          </cell>
          <cell r="BB234">
            <v>0</v>
          </cell>
        </row>
        <row r="234">
          <cell r="BD234">
            <v>-95</v>
          </cell>
          <cell r="BE234">
            <v>5401</v>
          </cell>
          <cell r="BF234">
            <v>5401</v>
          </cell>
          <cell r="BG234">
            <v>0</v>
          </cell>
        </row>
        <row r="234">
          <cell r="BI234" t="str">
            <v>6214391880030995370</v>
          </cell>
        </row>
        <row r="234">
          <cell r="BK234">
            <v>0</v>
          </cell>
          <cell r="BL234">
            <v>0</v>
          </cell>
          <cell r="BM234">
            <v>0</v>
          </cell>
          <cell r="BN234">
            <v>26.49</v>
          </cell>
          <cell r="BO234">
            <v>-26.49</v>
          </cell>
          <cell r="BP234">
            <v>0</v>
          </cell>
        </row>
        <row r="234">
          <cell r="BU234">
            <v>0</v>
          </cell>
        </row>
        <row r="235">
          <cell r="D235" t="str">
            <v>吴文珍</v>
          </cell>
          <cell r="E235" t="str">
            <v>女</v>
          </cell>
          <cell r="F235" t="str">
            <v>433031197704081224</v>
          </cell>
          <cell r="G235" t="str">
            <v>抛光</v>
          </cell>
          <cell r="H235" t="str">
            <v>抛光</v>
          </cell>
        </row>
        <row r="235">
          <cell r="M235">
            <v>21</v>
          </cell>
          <cell r="N235">
            <v>21</v>
          </cell>
          <cell r="O235">
            <v>96.5</v>
          </cell>
          <cell r="P235">
            <v>99.5</v>
          </cell>
        </row>
        <row r="235">
          <cell r="S235">
            <v>2150</v>
          </cell>
          <cell r="T235">
            <v>1720</v>
          </cell>
          <cell r="U235">
            <v>1720</v>
          </cell>
          <cell r="V235">
            <v>350</v>
          </cell>
          <cell r="W235">
            <v>350</v>
          </cell>
        </row>
        <row r="235">
          <cell r="Y235">
            <v>0</v>
          </cell>
          <cell r="Z235">
            <v>14.83</v>
          </cell>
          <cell r="AA235">
            <v>1431</v>
          </cell>
          <cell r="AB235">
            <v>19.77</v>
          </cell>
          <cell r="AC235">
            <v>1967</v>
          </cell>
        </row>
        <row r="235">
          <cell r="AF235">
            <v>0</v>
          </cell>
          <cell r="AG235">
            <v>80</v>
          </cell>
        </row>
        <row r="235">
          <cell r="AI235">
            <v>0</v>
          </cell>
        </row>
        <row r="235">
          <cell r="AK235">
            <v>5548</v>
          </cell>
          <cell r="AL235">
            <v>0</v>
          </cell>
        </row>
        <row r="235">
          <cell r="AN235">
            <v>10344</v>
          </cell>
          <cell r="AO235">
            <v>10000</v>
          </cell>
          <cell r="AP235">
            <v>0</v>
          </cell>
          <cell r="AQ235">
            <v>0</v>
          </cell>
          <cell r="AR235">
            <v>0</v>
          </cell>
        </row>
        <row r="235">
          <cell r="AU235">
            <v>0</v>
          </cell>
          <cell r="AV235">
            <v>15892</v>
          </cell>
          <cell r="AW235">
            <v>15000</v>
          </cell>
          <cell r="AX235">
            <v>892</v>
          </cell>
          <cell r="AY235">
            <v>10.32</v>
          </cell>
          <cell r="AZ235">
            <v>-16.44</v>
          </cell>
          <cell r="BA235">
            <v>0</v>
          </cell>
          <cell r="BB235">
            <v>0</v>
          </cell>
        </row>
        <row r="235">
          <cell r="BD235">
            <v>-16</v>
          </cell>
          <cell r="BE235">
            <v>5532</v>
          </cell>
          <cell r="BF235">
            <v>5532</v>
          </cell>
          <cell r="BG235">
            <v>0</v>
          </cell>
        </row>
        <row r="235">
          <cell r="BI235" t="str">
            <v>621 4391 8800 3274 2937</v>
          </cell>
        </row>
        <row r="235"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10.32</v>
          </cell>
        </row>
        <row r="235">
          <cell r="BU235">
            <v>10.32</v>
          </cell>
        </row>
        <row r="236">
          <cell r="D236" t="str">
            <v>黎祖英</v>
          </cell>
          <cell r="E236" t="str">
            <v>女</v>
          </cell>
          <cell r="F236" t="str">
            <v>451221200001110361</v>
          </cell>
          <cell r="G236" t="str">
            <v>抛光</v>
          </cell>
          <cell r="H236" t="str">
            <v>抛光</v>
          </cell>
        </row>
        <row r="236">
          <cell r="M236">
            <v>21</v>
          </cell>
          <cell r="N236">
            <v>19.5</v>
          </cell>
          <cell r="O236">
            <v>71.5</v>
          </cell>
          <cell r="P236">
            <v>64.5</v>
          </cell>
        </row>
        <row r="236">
          <cell r="S236">
            <v>2250</v>
          </cell>
          <cell r="T236">
            <v>1720</v>
          </cell>
          <cell r="U236">
            <v>1597</v>
          </cell>
          <cell r="V236">
            <v>450</v>
          </cell>
          <cell r="W236">
            <v>418</v>
          </cell>
        </row>
        <row r="236">
          <cell r="Y236">
            <v>0</v>
          </cell>
          <cell r="Z236">
            <v>14.83</v>
          </cell>
          <cell r="AA236">
            <v>1060</v>
          </cell>
          <cell r="AB236">
            <v>19.77</v>
          </cell>
          <cell r="AC236">
            <v>1275</v>
          </cell>
        </row>
        <row r="236">
          <cell r="AF236">
            <v>0</v>
          </cell>
        </row>
        <row r="236">
          <cell r="AI236">
            <v>0</v>
          </cell>
        </row>
        <row r="236">
          <cell r="AK236">
            <v>4350</v>
          </cell>
          <cell r="AL236">
            <v>0</v>
          </cell>
        </row>
        <row r="236">
          <cell r="AN236">
            <v>4935</v>
          </cell>
          <cell r="AO236">
            <v>10000</v>
          </cell>
          <cell r="AP236">
            <v>0</v>
          </cell>
          <cell r="AQ236">
            <v>0</v>
          </cell>
          <cell r="AR236">
            <v>0</v>
          </cell>
        </row>
        <row r="236">
          <cell r="AU236">
            <v>0</v>
          </cell>
          <cell r="AV236">
            <v>9285</v>
          </cell>
          <cell r="AW236">
            <v>15000</v>
          </cell>
          <cell r="AX236">
            <v>-5715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</row>
        <row r="236">
          <cell r="BD236">
            <v>0</v>
          </cell>
          <cell r="BE236">
            <v>4350</v>
          </cell>
          <cell r="BF236">
            <v>4350</v>
          </cell>
          <cell r="BG236">
            <v>0</v>
          </cell>
        </row>
        <row r="236">
          <cell r="BI236" t="str">
            <v>621 4391 8800 3274 2382</v>
          </cell>
        </row>
        <row r="236"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</row>
        <row r="236">
          <cell r="BU236">
            <v>0</v>
          </cell>
        </row>
        <row r="237">
          <cell r="D237" t="str">
            <v>张楚澄</v>
          </cell>
          <cell r="E237" t="str">
            <v>女</v>
          </cell>
          <cell r="F237" t="str">
            <v>445322200207224026</v>
          </cell>
          <cell r="G237" t="str">
            <v>抛光</v>
          </cell>
          <cell r="H237" t="str">
            <v>抛光</v>
          </cell>
        </row>
        <row r="237">
          <cell r="M237">
            <v>21</v>
          </cell>
          <cell r="N237">
            <v>20</v>
          </cell>
          <cell r="O237">
            <v>68.5</v>
          </cell>
          <cell r="P237">
            <v>72.5</v>
          </cell>
        </row>
        <row r="237">
          <cell r="S237">
            <v>2250</v>
          </cell>
          <cell r="T237">
            <v>1720</v>
          </cell>
          <cell r="U237">
            <v>1638</v>
          </cell>
          <cell r="V237">
            <v>450</v>
          </cell>
          <cell r="W237">
            <v>429</v>
          </cell>
        </row>
        <row r="237">
          <cell r="Y237">
            <v>0</v>
          </cell>
          <cell r="Z237">
            <v>14.83</v>
          </cell>
          <cell r="AA237">
            <v>1016</v>
          </cell>
          <cell r="AB237">
            <v>19.77</v>
          </cell>
          <cell r="AC237">
            <v>1433</v>
          </cell>
        </row>
        <row r="237">
          <cell r="AF237">
            <v>0</v>
          </cell>
        </row>
        <row r="237">
          <cell r="AI237">
            <v>0</v>
          </cell>
        </row>
        <row r="237">
          <cell r="AK237">
            <v>4516</v>
          </cell>
          <cell r="AL237">
            <v>0</v>
          </cell>
        </row>
        <row r="237">
          <cell r="AN237">
            <v>5473</v>
          </cell>
          <cell r="AO237">
            <v>10000</v>
          </cell>
          <cell r="AP237">
            <v>0</v>
          </cell>
          <cell r="AQ237">
            <v>0</v>
          </cell>
          <cell r="AR237">
            <v>0</v>
          </cell>
        </row>
        <row r="237">
          <cell r="AU237">
            <v>0</v>
          </cell>
          <cell r="AV237">
            <v>9989</v>
          </cell>
          <cell r="AW237">
            <v>15000</v>
          </cell>
          <cell r="AX237">
            <v>-5011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</row>
        <row r="237">
          <cell r="BD237">
            <v>0</v>
          </cell>
          <cell r="BE237">
            <v>4516</v>
          </cell>
          <cell r="BF237">
            <v>4516</v>
          </cell>
          <cell r="BG237">
            <v>0</v>
          </cell>
        </row>
        <row r="237">
          <cell r="BI237" t="str">
            <v>621 4391 8800 3274 2390 </v>
          </cell>
        </row>
        <row r="237"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</row>
        <row r="237">
          <cell r="BU237">
            <v>0</v>
          </cell>
        </row>
        <row r="238">
          <cell r="D238" t="str">
            <v>叶春梅</v>
          </cell>
          <cell r="E238" t="str">
            <v>女</v>
          </cell>
          <cell r="F238" t="str">
            <v>450981199512295060</v>
          </cell>
          <cell r="G238" t="str">
            <v>抛光</v>
          </cell>
          <cell r="H238" t="str">
            <v>抛光</v>
          </cell>
        </row>
        <row r="238">
          <cell r="M238">
            <v>21</v>
          </cell>
          <cell r="N238">
            <v>21</v>
          </cell>
          <cell r="O238">
            <v>76.5</v>
          </cell>
          <cell r="P238">
            <v>88.5</v>
          </cell>
        </row>
        <row r="238">
          <cell r="S238">
            <v>1950</v>
          </cell>
          <cell r="T238">
            <v>1720</v>
          </cell>
          <cell r="U238">
            <v>1720</v>
          </cell>
          <cell r="V238">
            <v>150</v>
          </cell>
          <cell r="W238">
            <v>150</v>
          </cell>
        </row>
        <row r="238">
          <cell r="Y238">
            <v>0</v>
          </cell>
          <cell r="Z238">
            <v>14.83</v>
          </cell>
          <cell r="AA238">
            <v>1134</v>
          </cell>
          <cell r="AB238">
            <v>19.77</v>
          </cell>
          <cell r="AC238">
            <v>1750</v>
          </cell>
        </row>
        <row r="238">
          <cell r="AF238">
            <v>0</v>
          </cell>
          <cell r="AG238">
            <v>80</v>
          </cell>
        </row>
        <row r="238">
          <cell r="AI238">
            <v>0</v>
          </cell>
        </row>
        <row r="238">
          <cell r="AK238">
            <v>4834</v>
          </cell>
          <cell r="AL238">
            <v>0</v>
          </cell>
        </row>
        <row r="238">
          <cell r="AN238">
            <v>3341</v>
          </cell>
          <cell r="AO238">
            <v>10000</v>
          </cell>
          <cell r="AP238">
            <v>0</v>
          </cell>
          <cell r="AQ238">
            <v>0</v>
          </cell>
          <cell r="AR238">
            <v>0</v>
          </cell>
        </row>
        <row r="238">
          <cell r="AU238">
            <v>0</v>
          </cell>
          <cell r="AV238">
            <v>8163.67</v>
          </cell>
          <cell r="AW238">
            <v>15000</v>
          </cell>
          <cell r="AX238">
            <v>-6836.33</v>
          </cell>
          <cell r="AY238">
            <v>0</v>
          </cell>
          <cell r="AZ238">
            <v>0</v>
          </cell>
          <cell r="BA238">
            <v>-11.33</v>
          </cell>
          <cell r="BB238">
            <v>0</v>
          </cell>
        </row>
        <row r="238">
          <cell r="BD238">
            <v>-11</v>
          </cell>
          <cell r="BE238">
            <v>4823</v>
          </cell>
          <cell r="BF238">
            <v>4823</v>
          </cell>
          <cell r="BG238">
            <v>0</v>
          </cell>
        </row>
        <row r="238">
          <cell r="BI238" t="str">
            <v>621 4391 8800 3267 1656</v>
          </cell>
        </row>
        <row r="238"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</row>
        <row r="238">
          <cell r="BU238">
            <v>0</v>
          </cell>
        </row>
        <row r="239">
          <cell r="D239" t="str">
            <v>梁晓</v>
          </cell>
          <cell r="E239" t="str">
            <v>女</v>
          </cell>
          <cell r="F239" t="str">
            <v>440983199808291625</v>
          </cell>
          <cell r="G239" t="str">
            <v>抛光</v>
          </cell>
          <cell r="H239" t="str">
            <v>抛光</v>
          </cell>
        </row>
        <row r="239">
          <cell r="M239">
            <v>21</v>
          </cell>
          <cell r="N239">
            <v>20.5</v>
          </cell>
          <cell r="O239">
            <v>68</v>
          </cell>
          <cell r="P239">
            <v>84</v>
          </cell>
        </row>
        <row r="239">
          <cell r="S239">
            <v>1950</v>
          </cell>
          <cell r="T239">
            <v>1720</v>
          </cell>
          <cell r="U239">
            <v>1679</v>
          </cell>
          <cell r="V239">
            <v>150</v>
          </cell>
          <cell r="W239">
            <v>146</v>
          </cell>
        </row>
        <row r="239">
          <cell r="Y239">
            <v>0</v>
          </cell>
          <cell r="Z239">
            <v>14.83</v>
          </cell>
          <cell r="AA239">
            <v>1008</v>
          </cell>
          <cell r="AB239">
            <v>19.77</v>
          </cell>
          <cell r="AC239">
            <v>1661</v>
          </cell>
        </row>
        <row r="239">
          <cell r="AF239">
            <v>0</v>
          </cell>
          <cell r="AG239">
            <v>40</v>
          </cell>
        </row>
        <row r="239">
          <cell r="AI239">
            <v>0</v>
          </cell>
        </row>
        <row r="239">
          <cell r="AK239">
            <v>4534</v>
          </cell>
          <cell r="AL239">
            <v>0</v>
          </cell>
        </row>
        <row r="239">
          <cell r="AN239">
            <v>1541</v>
          </cell>
          <cell r="AO239">
            <v>10000</v>
          </cell>
          <cell r="AP239">
            <v>0</v>
          </cell>
          <cell r="AQ239">
            <v>0</v>
          </cell>
          <cell r="AR239">
            <v>0</v>
          </cell>
        </row>
        <row r="239">
          <cell r="AU239">
            <v>0</v>
          </cell>
          <cell r="AV239">
            <v>6075</v>
          </cell>
          <cell r="AW239">
            <v>15000</v>
          </cell>
          <cell r="AX239">
            <v>-8925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</row>
        <row r="239">
          <cell r="BD239">
            <v>0</v>
          </cell>
          <cell r="BE239">
            <v>4534</v>
          </cell>
          <cell r="BF239">
            <v>4534</v>
          </cell>
          <cell r="BG239">
            <v>0</v>
          </cell>
        </row>
        <row r="239">
          <cell r="BI239" t="str">
            <v>621 4391 8800 3274 2929</v>
          </cell>
        </row>
        <row r="239"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</row>
        <row r="239">
          <cell r="BU239">
            <v>0</v>
          </cell>
        </row>
        <row r="240">
          <cell r="D240" t="str">
            <v>周妹</v>
          </cell>
          <cell r="E240" t="str">
            <v>女</v>
          </cell>
          <cell r="F240" t="str">
            <v>460026199802222423</v>
          </cell>
          <cell r="G240" t="str">
            <v>抛光</v>
          </cell>
          <cell r="H240" t="str">
            <v>抛光</v>
          </cell>
        </row>
        <row r="240">
          <cell r="M240">
            <v>21</v>
          </cell>
          <cell r="N240">
            <v>21</v>
          </cell>
          <cell r="O240">
            <v>58</v>
          </cell>
          <cell r="P240">
            <v>75</v>
          </cell>
        </row>
        <row r="240">
          <cell r="S240">
            <v>1950</v>
          </cell>
          <cell r="T240">
            <v>1720</v>
          </cell>
          <cell r="U240">
            <v>1720</v>
          </cell>
          <cell r="V240">
            <v>150</v>
          </cell>
          <cell r="W240">
            <v>150</v>
          </cell>
        </row>
        <row r="240">
          <cell r="Y240">
            <v>0</v>
          </cell>
          <cell r="Z240">
            <v>14.83</v>
          </cell>
          <cell r="AA240">
            <v>860</v>
          </cell>
          <cell r="AB240">
            <v>19.77</v>
          </cell>
          <cell r="AC240">
            <v>1483</v>
          </cell>
        </row>
        <row r="240">
          <cell r="AF240">
            <v>0</v>
          </cell>
          <cell r="AG240">
            <v>80</v>
          </cell>
        </row>
        <row r="240">
          <cell r="AI240">
            <v>0</v>
          </cell>
        </row>
        <row r="240">
          <cell r="AK240">
            <v>4293</v>
          </cell>
          <cell r="AL240">
            <v>0</v>
          </cell>
        </row>
        <row r="240">
          <cell r="AN240">
            <v>3231</v>
          </cell>
          <cell r="AO240">
            <v>10000</v>
          </cell>
          <cell r="AP240">
            <v>0</v>
          </cell>
          <cell r="AQ240">
            <v>0</v>
          </cell>
          <cell r="AR240">
            <v>0</v>
          </cell>
        </row>
        <row r="240">
          <cell r="AU240">
            <v>0</v>
          </cell>
          <cell r="AV240">
            <v>7524</v>
          </cell>
          <cell r="AW240">
            <v>15000</v>
          </cell>
          <cell r="AX240">
            <v>-7476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</row>
        <row r="240">
          <cell r="BD240">
            <v>0</v>
          </cell>
          <cell r="BE240">
            <v>4293</v>
          </cell>
          <cell r="BF240">
            <v>4293</v>
          </cell>
          <cell r="BG240">
            <v>0</v>
          </cell>
        </row>
        <row r="240">
          <cell r="BI240" t="str">
            <v>6214391880032329131</v>
          </cell>
        </row>
        <row r="240"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</row>
        <row r="240">
          <cell r="BU240">
            <v>0</v>
          </cell>
        </row>
        <row r="241">
          <cell r="D241" t="str">
            <v>张东梅</v>
          </cell>
          <cell r="E241" t="str">
            <v>女</v>
          </cell>
          <cell r="F241" t="str">
            <v>532130198910141765</v>
          </cell>
          <cell r="G241" t="str">
            <v>抛光</v>
          </cell>
          <cell r="H241" t="str">
            <v>抛光</v>
          </cell>
        </row>
        <row r="241">
          <cell r="M241">
            <v>21</v>
          </cell>
          <cell r="N241">
            <v>21</v>
          </cell>
          <cell r="O241">
            <v>73</v>
          </cell>
          <cell r="P241">
            <v>88.5</v>
          </cell>
        </row>
        <row r="241">
          <cell r="S241">
            <v>1950</v>
          </cell>
          <cell r="T241">
            <v>1720</v>
          </cell>
          <cell r="U241">
            <v>1720</v>
          </cell>
          <cell r="V241">
            <v>150</v>
          </cell>
          <cell r="W241">
            <v>150</v>
          </cell>
        </row>
        <row r="241">
          <cell r="Y241">
            <v>0</v>
          </cell>
          <cell r="Z241">
            <v>14.83</v>
          </cell>
          <cell r="AA241">
            <v>1083</v>
          </cell>
          <cell r="AB241">
            <v>19.77</v>
          </cell>
          <cell r="AC241">
            <v>1750</v>
          </cell>
        </row>
        <row r="241">
          <cell r="AF241">
            <v>0</v>
          </cell>
          <cell r="AG241">
            <v>80</v>
          </cell>
        </row>
        <row r="241">
          <cell r="AI241">
            <v>0</v>
          </cell>
        </row>
        <row r="241">
          <cell r="AK241">
            <v>4783</v>
          </cell>
          <cell r="AL241">
            <v>0</v>
          </cell>
        </row>
        <row r="241">
          <cell r="AN241">
            <v>1788</v>
          </cell>
          <cell r="AO241">
            <v>10000</v>
          </cell>
          <cell r="AP241">
            <v>0</v>
          </cell>
          <cell r="AQ241">
            <v>0</v>
          </cell>
          <cell r="AR241">
            <v>0</v>
          </cell>
        </row>
        <row r="241">
          <cell r="AU241">
            <v>0</v>
          </cell>
          <cell r="AV241">
            <v>6571</v>
          </cell>
          <cell r="AW241">
            <v>15000</v>
          </cell>
          <cell r="AX241">
            <v>-8429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</row>
        <row r="241">
          <cell r="BD241">
            <v>0</v>
          </cell>
          <cell r="BE241">
            <v>4783</v>
          </cell>
          <cell r="BF241">
            <v>4783</v>
          </cell>
          <cell r="BG241">
            <v>0</v>
          </cell>
        </row>
        <row r="241">
          <cell r="BI241" t="str">
            <v>621 4391 8800 3274 2374</v>
          </cell>
        </row>
        <row r="241"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</row>
        <row r="241">
          <cell r="BU241">
            <v>0</v>
          </cell>
        </row>
        <row r="242">
          <cell r="D242" t="str">
            <v>谭玉娟</v>
          </cell>
          <cell r="E242" t="str">
            <v>女</v>
          </cell>
          <cell r="F242" t="str">
            <v>450722199802074628</v>
          </cell>
          <cell r="G242" t="str">
            <v>抛光</v>
          </cell>
          <cell r="H242" t="str">
            <v>抛光</v>
          </cell>
        </row>
        <row r="242">
          <cell r="M242">
            <v>21</v>
          </cell>
          <cell r="N242">
            <v>19.5</v>
          </cell>
          <cell r="O242">
            <v>45</v>
          </cell>
          <cell r="P242">
            <v>63</v>
          </cell>
        </row>
        <row r="242">
          <cell r="S242">
            <v>1950</v>
          </cell>
          <cell r="T242">
            <v>1720</v>
          </cell>
          <cell r="U242">
            <v>1597</v>
          </cell>
          <cell r="V242">
            <v>150</v>
          </cell>
          <cell r="W242">
            <v>139</v>
          </cell>
        </row>
        <row r="242">
          <cell r="Y242">
            <v>0</v>
          </cell>
          <cell r="Z242">
            <v>14.83</v>
          </cell>
          <cell r="AA242">
            <v>667</v>
          </cell>
          <cell r="AB242">
            <v>19.77</v>
          </cell>
          <cell r="AC242">
            <v>1246</v>
          </cell>
        </row>
        <row r="242">
          <cell r="AF242">
            <v>0</v>
          </cell>
        </row>
        <row r="242">
          <cell r="AI242">
            <v>0</v>
          </cell>
        </row>
        <row r="242">
          <cell r="AK242">
            <v>3649</v>
          </cell>
          <cell r="AL242">
            <v>0</v>
          </cell>
        </row>
        <row r="242">
          <cell r="AN242">
            <v>2731</v>
          </cell>
          <cell r="AO242">
            <v>10000</v>
          </cell>
          <cell r="AP242">
            <v>0</v>
          </cell>
          <cell r="AQ242">
            <v>0</v>
          </cell>
          <cell r="AR242">
            <v>0</v>
          </cell>
        </row>
        <row r="242">
          <cell r="AU242">
            <v>0</v>
          </cell>
          <cell r="AV242">
            <v>6216.85</v>
          </cell>
          <cell r="AW242">
            <v>15000</v>
          </cell>
          <cell r="AX242">
            <v>-8783.15</v>
          </cell>
          <cell r="AY242">
            <v>0</v>
          </cell>
          <cell r="AZ242">
            <v>0</v>
          </cell>
          <cell r="BA242">
            <v>-163.15</v>
          </cell>
          <cell r="BB242">
            <v>0</v>
          </cell>
        </row>
        <row r="242">
          <cell r="BD242">
            <v>-163</v>
          </cell>
          <cell r="BE242">
            <v>3486</v>
          </cell>
          <cell r="BF242">
            <v>3486</v>
          </cell>
          <cell r="BG242">
            <v>0</v>
          </cell>
        </row>
        <row r="242">
          <cell r="BI242" t="str">
            <v>6214391880032123989</v>
          </cell>
        </row>
        <row r="242"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</row>
        <row r="242">
          <cell r="BU242">
            <v>0</v>
          </cell>
        </row>
        <row r="243">
          <cell r="D243" t="str">
            <v>石丙生</v>
          </cell>
          <cell r="E243" t="str">
            <v>男</v>
          </cell>
          <cell r="F243" t="str">
            <v>452228199005183015</v>
          </cell>
          <cell r="G243" t="str">
            <v>抛光</v>
          </cell>
          <cell r="H243" t="str">
            <v>抛光</v>
          </cell>
        </row>
        <row r="243">
          <cell r="AF243">
            <v>5218.65</v>
          </cell>
        </row>
        <row r="243">
          <cell r="AI243">
            <v>0</v>
          </cell>
        </row>
        <row r="243">
          <cell r="AK243">
            <v>5219</v>
          </cell>
          <cell r="AL243">
            <v>0</v>
          </cell>
        </row>
        <row r="243">
          <cell r="AN243">
            <v>64636</v>
          </cell>
          <cell r="AO243">
            <v>45000</v>
          </cell>
          <cell r="AP243">
            <v>0</v>
          </cell>
          <cell r="AQ243">
            <v>0</v>
          </cell>
          <cell r="AR243">
            <v>0</v>
          </cell>
        </row>
        <row r="243">
          <cell r="AU243">
            <v>0</v>
          </cell>
          <cell r="AV243">
            <v>69845</v>
          </cell>
          <cell r="AW243">
            <v>50000</v>
          </cell>
          <cell r="AX243">
            <v>19845</v>
          </cell>
          <cell r="AY243">
            <v>589.08</v>
          </cell>
          <cell r="AZ243">
            <v>-6.26999999999998</v>
          </cell>
          <cell r="BA243">
            <v>0</v>
          </cell>
          <cell r="BB243">
            <v>-10</v>
          </cell>
        </row>
        <row r="243">
          <cell r="BD243">
            <v>-16</v>
          </cell>
          <cell r="BE243">
            <v>5203</v>
          </cell>
          <cell r="BF243">
            <v>5203</v>
          </cell>
          <cell r="BG243">
            <v>0</v>
          </cell>
        </row>
        <row r="243">
          <cell r="BI243" t="str">
            <v>6214391880020218973</v>
          </cell>
        </row>
        <row r="243">
          <cell r="BK243">
            <v>86.67</v>
          </cell>
          <cell r="BL243">
            <v>68.37</v>
          </cell>
          <cell r="BM243">
            <v>137.3</v>
          </cell>
          <cell r="BN243">
            <v>173.7</v>
          </cell>
          <cell r="BO243">
            <v>91.69</v>
          </cell>
          <cell r="BP243">
            <v>31.35</v>
          </cell>
        </row>
        <row r="243">
          <cell r="BU243">
            <v>589.08</v>
          </cell>
        </row>
        <row r="244">
          <cell r="D244" t="str">
            <v>欧明军</v>
          </cell>
          <cell r="E244" t="str">
            <v>男</v>
          </cell>
          <cell r="F244" t="str">
            <v>430581198510076534</v>
          </cell>
          <cell r="G244" t="str">
            <v>抛光</v>
          </cell>
          <cell r="H244" t="str">
            <v>抛光</v>
          </cell>
        </row>
        <row r="244">
          <cell r="AF244">
            <v>7834.41</v>
          </cell>
        </row>
        <row r="244">
          <cell r="AI244">
            <v>0</v>
          </cell>
        </row>
        <row r="244">
          <cell r="AK244">
            <v>7834</v>
          </cell>
          <cell r="AL244">
            <v>0</v>
          </cell>
        </row>
        <row r="244">
          <cell r="AN244">
            <v>66953</v>
          </cell>
          <cell r="AO244">
            <v>45000</v>
          </cell>
          <cell r="AP244">
            <v>16000</v>
          </cell>
          <cell r="AQ244">
            <v>1000</v>
          </cell>
          <cell r="AR244">
            <v>1000</v>
          </cell>
        </row>
        <row r="244">
          <cell r="AU244">
            <v>18000</v>
          </cell>
          <cell r="AV244">
            <v>74787</v>
          </cell>
          <cell r="AW244">
            <v>68000</v>
          </cell>
          <cell r="AX244">
            <v>6787</v>
          </cell>
          <cell r="AY244">
            <v>178.59</v>
          </cell>
          <cell r="AZ244">
            <v>-25.02</v>
          </cell>
          <cell r="BA244">
            <v>0</v>
          </cell>
          <cell r="BB244">
            <v>0</v>
          </cell>
        </row>
        <row r="244">
          <cell r="BD244">
            <v>-25</v>
          </cell>
          <cell r="BE244">
            <v>7809</v>
          </cell>
          <cell r="BF244">
            <v>7809</v>
          </cell>
          <cell r="BG244">
            <v>0</v>
          </cell>
        </row>
        <row r="244">
          <cell r="BI244" t="str">
            <v>6214391880021063899</v>
          </cell>
        </row>
        <row r="244">
          <cell r="BK244">
            <v>25.56</v>
          </cell>
          <cell r="BL244">
            <v>0</v>
          </cell>
          <cell r="BM244">
            <v>32.55</v>
          </cell>
          <cell r="BN244">
            <v>140.8</v>
          </cell>
          <cell r="BO244">
            <v>2.84</v>
          </cell>
          <cell r="BP244">
            <v>-23.16</v>
          </cell>
        </row>
        <row r="244">
          <cell r="BU244">
            <v>178.59</v>
          </cell>
        </row>
        <row r="245">
          <cell r="D245" t="str">
            <v>潘志林</v>
          </cell>
          <cell r="E245" t="str">
            <v>男</v>
          </cell>
          <cell r="F245" t="str">
            <v>452228198909163012</v>
          </cell>
          <cell r="G245" t="str">
            <v>抛光</v>
          </cell>
          <cell r="H245" t="str">
            <v>抛光</v>
          </cell>
        </row>
        <row r="245">
          <cell r="AF245">
            <v>5031.27</v>
          </cell>
        </row>
        <row r="245">
          <cell r="AI245">
            <v>0</v>
          </cell>
        </row>
        <row r="245">
          <cell r="AK245">
            <v>5031</v>
          </cell>
          <cell r="AL245">
            <v>0</v>
          </cell>
        </row>
        <row r="245">
          <cell r="AN245">
            <v>56513</v>
          </cell>
          <cell r="AO245">
            <v>45000</v>
          </cell>
          <cell r="AP245">
            <v>0</v>
          </cell>
          <cell r="AQ245">
            <v>0</v>
          </cell>
          <cell r="AR245">
            <v>0</v>
          </cell>
        </row>
        <row r="245">
          <cell r="AU245">
            <v>0</v>
          </cell>
          <cell r="AV245">
            <v>61544</v>
          </cell>
          <cell r="AW245">
            <v>50000</v>
          </cell>
          <cell r="AX245">
            <v>11544</v>
          </cell>
          <cell r="AY245">
            <v>345.39</v>
          </cell>
          <cell r="AZ245">
            <v>-0.930000000000007</v>
          </cell>
          <cell r="BA245">
            <v>0</v>
          </cell>
          <cell r="BB245">
            <v>0</v>
          </cell>
        </row>
        <row r="245">
          <cell r="BD245">
            <v>-1</v>
          </cell>
          <cell r="BE245">
            <v>5030</v>
          </cell>
          <cell r="BF245">
            <v>5030</v>
          </cell>
          <cell r="BG245">
            <v>0</v>
          </cell>
        </row>
        <row r="245">
          <cell r="BI245" t="str">
            <v>6214391880023261459</v>
          </cell>
        </row>
        <row r="245">
          <cell r="BK245">
            <v>127.3</v>
          </cell>
          <cell r="BL245">
            <v>34.83</v>
          </cell>
          <cell r="BM245">
            <v>62.4</v>
          </cell>
          <cell r="BN245">
            <v>76.92</v>
          </cell>
          <cell r="BO245">
            <v>33.05</v>
          </cell>
          <cell r="BP245">
            <v>10.89</v>
          </cell>
        </row>
        <row r="245">
          <cell r="BU245">
            <v>345.39</v>
          </cell>
        </row>
        <row r="246">
          <cell r="D246" t="str">
            <v>甘宇宏</v>
          </cell>
          <cell r="E246" t="str">
            <v>男</v>
          </cell>
          <cell r="F246" t="str">
            <v>441622199704094717</v>
          </cell>
          <cell r="G246" t="str">
            <v>抛光</v>
          </cell>
          <cell r="H246" t="str">
            <v>抛光</v>
          </cell>
        </row>
        <row r="246">
          <cell r="M246">
            <v>21</v>
          </cell>
          <cell r="N246">
            <v>21</v>
          </cell>
          <cell r="O246">
            <v>74</v>
          </cell>
          <cell r="P246">
            <v>85</v>
          </cell>
        </row>
        <row r="246">
          <cell r="S246">
            <v>2850</v>
          </cell>
          <cell r="T246">
            <v>1720</v>
          </cell>
          <cell r="U246">
            <v>1720</v>
          </cell>
          <cell r="V246">
            <v>750</v>
          </cell>
          <cell r="W246">
            <v>750</v>
          </cell>
          <cell r="X246">
            <v>300</v>
          </cell>
          <cell r="Y246">
            <v>300</v>
          </cell>
          <cell r="Z246">
            <v>14.83</v>
          </cell>
          <cell r="AA246">
            <v>1097</v>
          </cell>
          <cell r="AB246">
            <v>19.77</v>
          </cell>
          <cell r="AC246">
            <v>1680</v>
          </cell>
        </row>
        <row r="246">
          <cell r="AF246">
            <v>0</v>
          </cell>
          <cell r="AG246">
            <v>80</v>
          </cell>
        </row>
        <row r="246">
          <cell r="AI246">
            <v>0</v>
          </cell>
        </row>
        <row r="246">
          <cell r="AK246">
            <v>5627</v>
          </cell>
          <cell r="AL246">
            <v>0</v>
          </cell>
        </row>
        <row r="246">
          <cell r="AN246">
            <v>46332.4655737705</v>
          </cell>
          <cell r="AO246">
            <v>45000</v>
          </cell>
          <cell r="AP246">
            <v>0</v>
          </cell>
          <cell r="AQ246">
            <v>0</v>
          </cell>
          <cell r="AR246">
            <v>0</v>
          </cell>
        </row>
        <row r="246">
          <cell r="AU246">
            <v>0</v>
          </cell>
          <cell r="AV246">
            <v>51866.3155737705</v>
          </cell>
          <cell r="AW246">
            <v>50000</v>
          </cell>
          <cell r="AX246">
            <v>1866.3155737705</v>
          </cell>
          <cell r="AY246">
            <v>39.97</v>
          </cell>
          <cell r="AZ246">
            <v>-16.02</v>
          </cell>
          <cell r="BA246">
            <v>-33.15</v>
          </cell>
          <cell r="BB246">
            <v>-60</v>
          </cell>
        </row>
        <row r="246">
          <cell r="BD246">
            <v>-109</v>
          </cell>
          <cell r="BE246">
            <v>5518</v>
          </cell>
          <cell r="BF246">
            <v>5518</v>
          </cell>
          <cell r="BG246">
            <v>0</v>
          </cell>
        </row>
        <row r="246">
          <cell r="BI246" t="str">
            <v>6214391880021205532</v>
          </cell>
        </row>
        <row r="246">
          <cell r="BK246">
            <v>45</v>
          </cell>
          <cell r="BL246">
            <v>42.51</v>
          </cell>
          <cell r="BM246">
            <v>34.14</v>
          </cell>
          <cell r="BN246">
            <v>27.21</v>
          </cell>
          <cell r="BO246">
            <v>-131.03</v>
          </cell>
          <cell r="BP246">
            <v>22.14</v>
          </cell>
        </row>
        <row r="246">
          <cell r="BU246">
            <v>39.97</v>
          </cell>
        </row>
        <row r="247">
          <cell r="D247" t="str">
            <v>苏正田</v>
          </cell>
          <cell r="E247" t="str">
            <v>男</v>
          </cell>
          <cell r="F247" t="str">
            <v>452623198111242731</v>
          </cell>
          <cell r="G247" t="str">
            <v>抛光</v>
          </cell>
          <cell r="H247" t="str">
            <v>抛光</v>
          </cell>
        </row>
        <row r="247">
          <cell r="AF247">
            <v>4405.14</v>
          </cell>
        </row>
        <row r="247">
          <cell r="AI247">
            <v>0</v>
          </cell>
        </row>
        <row r="247">
          <cell r="AK247">
            <v>4405</v>
          </cell>
          <cell r="AL247">
            <v>0</v>
          </cell>
        </row>
        <row r="247">
          <cell r="AN247">
            <v>68885</v>
          </cell>
          <cell r="AO247">
            <v>45000</v>
          </cell>
          <cell r="AP247">
            <v>18000</v>
          </cell>
          <cell r="AQ247">
            <v>1000</v>
          </cell>
          <cell r="AR247">
            <v>1000</v>
          </cell>
        </row>
        <row r="247">
          <cell r="AU247">
            <v>20000</v>
          </cell>
          <cell r="AV247">
            <v>73290</v>
          </cell>
          <cell r="AW247">
            <v>70000</v>
          </cell>
          <cell r="AX247">
            <v>3290</v>
          </cell>
          <cell r="AY247">
            <v>176.55</v>
          </cell>
          <cell r="AZ247">
            <v>77.85</v>
          </cell>
          <cell r="BA247">
            <v>0</v>
          </cell>
          <cell r="BB247">
            <v>0</v>
          </cell>
        </row>
        <row r="247">
          <cell r="BD247">
            <v>78</v>
          </cell>
          <cell r="BE247">
            <v>4483</v>
          </cell>
          <cell r="BF247">
            <v>4483</v>
          </cell>
          <cell r="BG247">
            <v>0</v>
          </cell>
        </row>
        <row r="247">
          <cell r="BI247" t="str">
            <v>6214391880021205524</v>
          </cell>
        </row>
        <row r="247">
          <cell r="BK247">
            <v>207.1</v>
          </cell>
          <cell r="BL247">
            <v>18.84</v>
          </cell>
          <cell r="BM247">
            <v>75.51</v>
          </cell>
          <cell r="BN247">
            <v>150.4</v>
          </cell>
          <cell r="BO247">
            <v>-242.75</v>
          </cell>
          <cell r="BP247">
            <v>-32.55</v>
          </cell>
        </row>
        <row r="247">
          <cell r="BU247">
            <v>176.55</v>
          </cell>
        </row>
        <row r="248">
          <cell r="D248" t="str">
            <v>李建华</v>
          </cell>
          <cell r="E248" t="str">
            <v>男</v>
          </cell>
          <cell r="F248" t="str">
            <v>362421196705128018</v>
          </cell>
          <cell r="G248" t="str">
            <v>抛光</v>
          </cell>
          <cell r="H248" t="str">
            <v>抛光</v>
          </cell>
        </row>
        <row r="248">
          <cell r="AF248">
            <v>6584.14</v>
          </cell>
        </row>
        <row r="248">
          <cell r="AI248">
            <v>0</v>
          </cell>
        </row>
        <row r="248">
          <cell r="AK248">
            <v>6584</v>
          </cell>
          <cell r="AL248">
            <v>0</v>
          </cell>
        </row>
        <row r="248">
          <cell r="AN248">
            <v>52696.6701149425</v>
          </cell>
          <cell r="AO248">
            <v>45000</v>
          </cell>
          <cell r="AP248">
            <v>0</v>
          </cell>
          <cell r="AQ248">
            <v>0</v>
          </cell>
          <cell r="AR248">
            <v>0</v>
          </cell>
        </row>
        <row r="248">
          <cell r="AU248">
            <v>0</v>
          </cell>
          <cell r="AV248">
            <v>59258.1101149425</v>
          </cell>
          <cell r="AW248">
            <v>50000</v>
          </cell>
          <cell r="AX248">
            <v>9258.1101149425</v>
          </cell>
          <cell r="AY248">
            <v>230.9</v>
          </cell>
          <cell r="AZ248">
            <v>-46.8399999999999</v>
          </cell>
          <cell r="BA248">
            <v>-22.56</v>
          </cell>
          <cell r="BB248">
            <v>0</v>
          </cell>
        </row>
        <row r="248">
          <cell r="BD248">
            <v>-69</v>
          </cell>
          <cell r="BE248">
            <v>6515</v>
          </cell>
          <cell r="BF248">
            <v>6515</v>
          </cell>
          <cell r="BG248">
            <v>0</v>
          </cell>
        </row>
        <row r="248">
          <cell r="BI248" t="str">
            <v>6214391880026642309</v>
          </cell>
        </row>
        <row r="248">
          <cell r="BK248">
            <v>86.61</v>
          </cell>
          <cell r="BL248">
            <v>18.54</v>
          </cell>
          <cell r="BM248">
            <v>66.12</v>
          </cell>
          <cell r="BN248">
            <v>171.8</v>
          </cell>
          <cell r="BO248">
            <v>-69.27</v>
          </cell>
          <cell r="BP248">
            <v>-42.9</v>
          </cell>
        </row>
        <row r="248">
          <cell r="BU248">
            <v>230.9</v>
          </cell>
        </row>
        <row r="249">
          <cell r="D249" t="str">
            <v>周小平</v>
          </cell>
          <cell r="E249" t="str">
            <v>男</v>
          </cell>
          <cell r="F249" t="str">
            <v>500231198808124912</v>
          </cell>
          <cell r="G249" t="str">
            <v>抛光</v>
          </cell>
          <cell r="H249" t="str">
            <v>抛光</v>
          </cell>
        </row>
        <row r="249">
          <cell r="AF249">
            <v>5282.91</v>
          </cell>
        </row>
        <row r="249">
          <cell r="AI249">
            <v>0</v>
          </cell>
        </row>
        <row r="249">
          <cell r="AK249">
            <v>5283</v>
          </cell>
          <cell r="AL249">
            <v>0</v>
          </cell>
        </row>
        <row r="249">
          <cell r="AN249">
            <v>55852</v>
          </cell>
          <cell r="AO249">
            <v>45000</v>
          </cell>
          <cell r="AP249">
            <v>0</v>
          </cell>
          <cell r="AQ249">
            <v>0</v>
          </cell>
          <cell r="AR249">
            <v>0</v>
          </cell>
        </row>
        <row r="249">
          <cell r="AU249">
            <v>0</v>
          </cell>
          <cell r="AV249">
            <v>61135</v>
          </cell>
          <cell r="AW249">
            <v>50000</v>
          </cell>
          <cell r="AX249">
            <v>11135</v>
          </cell>
          <cell r="AY249">
            <v>325.56</v>
          </cell>
          <cell r="AZ249">
            <v>-8.48999999999995</v>
          </cell>
          <cell r="BA249">
            <v>0</v>
          </cell>
          <cell r="BB249">
            <v>0</v>
          </cell>
        </row>
        <row r="249">
          <cell r="BD249">
            <v>-8</v>
          </cell>
          <cell r="BE249">
            <v>5275</v>
          </cell>
          <cell r="BF249">
            <v>5275</v>
          </cell>
          <cell r="BG249">
            <v>0</v>
          </cell>
        </row>
        <row r="249">
          <cell r="BI249" t="str">
            <v>6214391880026642846</v>
          </cell>
        </row>
        <row r="249">
          <cell r="BK249">
            <v>289.7</v>
          </cell>
          <cell r="BL249">
            <v>6.03</v>
          </cell>
          <cell r="BM249">
            <v>0</v>
          </cell>
          <cell r="BN249">
            <v>219.5</v>
          </cell>
          <cell r="BO249">
            <v>-220.54</v>
          </cell>
          <cell r="BP249">
            <v>30.87</v>
          </cell>
        </row>
        <row r="249">
          <cell r="BU249">
            <v>325.56</v>
          </cell>
        </row>
        <row r="250">
          <cell r="D250" t="str">
            <v>姜立桂</v>
          </cell>
          <cell r="E250" t="str">
            <v>男</v>
          </cell>
          <cell r="F250" t="str">
            <v>450721198506033011</v>
          </cell>
          <cell r="G250" t="str">
            <v>抛光</v>
          </cell>
          <cell r="H250" t="str">
            <v>抛光</v>
          </cell>
        </row>
        <row r="250">
          <cell r="AF250">
            <v>3205.87</v>
          </cell>
        </row>
        <row r="250">
          <cell r="AI250">
            <v>0</v>
          </cell>
        </row>
        <row r="250">
          <cell r="AK250">
            <v>3206</v>
          </cell>
          <cell r="AL250">
            <v>0</v>
          </cell>
        </row>
        <row r="250">
          <cell r="AN250">
            <v>45462.662804878</v>
          </cell>
          <cell r="AO250">
            <v>45000</v>
          </cell>
          <cell r="AP250">
            <v>17000</v>
          </cell>
          <cell r="AQ250">
            <v>1000</v>
          </cell>
          <cell r="AR250">
            <v>1000</v>
          </cell>
        </row>
        <row r="250">
          <cell r="AU250">
            <v>19000</v>
          </cell>
          <cell r="AV250">
            <v>48585.652804878</v>
          </cell>
          <cell r="AW250">
            <v>69000</v>
          </cell>
          <cell r="AX250">
            <v>-20414.347195122</v>
          </cell>
          <cell r="AY250">
            <v>0</v>
          </cell>
          <cell r="AZ250">
            <v>0</v>
          </cell>
          <cell r="BA250">
            <v>-83.01</v>
          </cell>
          <cell r="BB250">
            <v>0</v>
          </cell>
        </row>
        <row r="250">
          <cell r="BD250">
            <v>-83</v>
          </cell>
          <cell r="BE250">
            <v>3123</v>
          </cell>
          <cell r="BF250">
            <v>3123</v>
          </cell>
          <cell r="BG250">
            <v>0</v>
          </cell>
        </row>
        <row r="250">
          <cell r="BI250" t="str">
            <v>6214391880026642820</v>
          </cell>
        </row>
        <row r="250">
          <cell r="BK250">
            <v>3.51</v>
          </cell>
          <cell r="BL250">
            <v>0</v>
          </cell>
          <cell r="BM250">
            <v>0</v>
          </cell>
          <cell r="BN250">
            <v>20.02</v>
          </cell>
          <cell r="BO250">
            <v>-23.53</v>
          </cell>
          <cell r="BP250">
            <v>0</v>
          </cell>
        </row>
        <row r="250">
          <cell r="BU250">
            <v>0</v>
          </cell>
        </row>
        <row r="251">
          <cell r="D251" t="str">
            <v>涂晓林</v>
          </cell>
          <cell r="E251" t="str">
            <v>男</v>
          </cell>
          <cell r="F251" t="str">
            <v>500234199105144398</v>
          </cell>
          <cell r="G251" t="str">
            <v>抛光</v>
          </cell>
          <cell r="H251" t="str">
            <v>抛光</v>
          </cell>
        </row>
        <row r="251">
          <cell r="AF251">
            <v>4730.58</v>
          </cell>
        </row>
        <row r="251">
          <cell r="AI251">
            <v>0</v>
          </cell>
        </row>
        <row r="251">
          <cell r="AK251">
            <v>4731</v>
          </cell>
          <cell r="AL251">
            <v>0</v>
          </cell>
        </row>
        <row r="251">
          <cell r="AN251">
            <v>59754</v>
          </cell>
          <cell r="AO251">
            <v>45000</v>
          </cell>
          <cell r="AP251">
            <v>0</v>
          </cell>
          <cell r="AQ251">
            <v>0</v>
          </cell>
          <cell r="AR251">
            <v>0</v>
          </cell>
        </row>
        <row r="251">
          <cell r="AU251">
            <v>0</v>
          </cell>
          <cell r="AV251">
            <v>64485</v>
          </cell>
          <cell r="AW251">
            <v>50000</v>
          </cell>
          <cell r="AX251">
            <v>14485</v>
          </cell>
          <cell r="AY251">
            <v>442.62</v>
          </cell>
          <cell r="AZ251">
            <v>8.06999999999999</v>
          </cell>
          <cell r="BA251">
            <v>0</v>
          </cell>
          <cell r="BB251">
            <v>0</v>
          </cell>
        </row>
        <row r="251">
          <cell r="BD251">
            <v>8</v>
          </cell>
          <cell r="BE251">
            <v>4739</v>
          </cell>
          <cell r="BF251">
            <v>4739</v>
          </cell>
          <cell r="BG251">
            <v>0</v>
          </cell>
        </row>
        <row r="251">
          <cell r="BI251" t="str">
            <v>6214391880026642366</v>
          </cell>
        </row>
        <row r="251">
          <cell r="BK251">
            <v>163.8</v>
          </cell>
          <cell r="BL251">
            <v>16.68</v>
          </cell>
          <cell r="BM251">
            <v>74.79</v>
          </cell>
          <cell r="BN251">
            <v>233.6</v>
          </cell>
          <cell r="BO251">
            <v>-47.45</v>
          </cell>
          <cell r="BP251">
            <v>1.19999999999999</v>
          </cell>
        </row>
        <row r="251">
          <cell r="BU251">
            <v>442.62</v>
          </cell>
        </row>
        <row r="252">
          <cell r="D252" t="str">
            <v>陈均</v>
          </cell>
          <cell r="E252" t="str">
            <v>男</v>
          </cell>
          <cell r="F252" t="str">
            <v>510523197202191110</v>
          </cell>
          <cell r="G252" t="str">
            <v>抛光</v>
          </cell>
          <cell r="H252" t="str">
            <v>抛光</v>
          </cell>
        </row>
        <row r="252">
          <cell r="AF252">
            <v>3689.2</v>
          </cell>
        </row>
        <row r="252">
          <cell r="AI252">
            <v>0</v>
          </cell>
        </row>
        <row r="252">
          <cell r="AK252">
            <v>3689</v>
          </cell>
          <cell r="AL252">
            <v>0</v>
          </cell>
        </row>
        <row r="252">
          <cell r="AN252">
            <v>45105.47</v>
          </cell>
          <cell r="AO252">
            <v>45000</v>
          </cell>
          <cell r="AP252">
            <v>0</v>
          </cell>
          <cell r="AQ252">
            <v>0</v>
          </cell>
          <cell r="AR252">
            <v>0</v>
          </cell>
        </row>
        <row r="252">
          <cell r="AU252">
            <v>0</v>
          </cell>
          <cell r="AV252">
            <v>48761.32</v>
          </cell>
          <cell r="AW252">
            <v>50000</v>
          </cell>
          <cell r="AX252">
            <v>-1238.68</v>
          </cell>
          <cell r="AY252">
            <v>3.16</v>
          </cell>
          <cell r="AZ252">
            <v>3.16</v>
          </cell>
          <cell r="BA252">
            <v>-33.15</v>
          </cell>
          <cell r="BB252">
            <v>0</v>
          </cell>
        </row>
        <row r="252">
          <cell r="BD252">
            <v>-30</v>
          </cell>
          <cell r="BE252">
            <v>3659</v>
          </cell>
          <cell r="BF252">
            <v>3659</v>
          </cell>
          <cell r="BG252">
            <v>0</v>
          </cell>
        </row>
        <row r="252">
          <cell r="BI252" t="str">
            <v>621 4391 8800 2905 5962</v>
          </cell>
        </row>
        <row r="252">
          <cell r="BK252">
            <v>17.88</v>
          </cell>
          <cell r="BL252">
            <v>46.44</v>
          </cell>
          <cell r="BM252">
            <v>37.2</v>
          </cell>
          <cell r="BN252">
            <v>9.15</v>
          </cell>
          <cell r="BO252">
            <v>-16.04</v>
          </cell>
          <cell r="BP252">
            <v>-91.47</v>
          </cell>
        </row>
        <row r="252">
          <cell r="BU252">
            <v>3.16</v>
          </cell>
        </row>
        <row r="253">
          <cell r="D253" t="str">
            <v>蓝崇规</v>
          </cell>
          <cell r="E253" t="str">
            <v>男</v>
          </cell>
          <cell r="F253" t="str">
            <v>452702197110162894</v>
          </cell>
          <cell r="G253" t="str">
            <v>抛光</v>
          </cell>
          <cell r="H253" t="str">
            <v>抛光</v>
          </cell>
        </row>
        <row r="253">
          <cell r="AF253">
            <v>4912.02</v>
          </cell>
        </row>
        <row r="253">
          <cell r="AI253">
            <v>0</v>
          </cell>
        </row>
        <row r="253">
          <cell r="AK253">
            <v>4912</v>
          </cell>
          <cell r="AL253">
            <v>0</v>
          </cell>
        </row>
        <row r="253">
          <cell r="AN253">
            <v>33692</v>
          </cell>
          <cell r="AO253">
            <v>45000</v>
          </cell>
          <cell r="AP253">
            <v>0</v>
          </cell>
          <cell r="AQ253">
            <v>0</v>
          </cell>
          <cell r="AR253">
            <v>0</v>
          </cell>
        </row>
        <row r="253">
          <cell r="AU253">
            <v>0</v>
          </cell>
          <cell r="AV253">
            <v>38604</v>
          </cell>
          <cell r="AW253">
            <v>50000</v>
          </cell>
          <cell r="AX253">
            <v>-11396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</row>
        <row r="253">
          <cell r="BD253">
            <v>0</v>
          </cell>
          <cell r="BE253">
            <v>4912</v>
          </cell>
          <cell r="BF253">
            <v>4912</v>
          </cell>
          <cell r="BG253">
            <v>0</v>
          </cell>
        </row>
        <row r="253">
          <cell r="BI253" t="str">
            <v>6214391880029055681</v>
          </cell>
        </row>
        <row r="253">
          <cell r="BK253">
            <v>0</v>
          </cell>
          <cell r="BL253">
            <v>0</v>
          </cell>
          <cell r="BM253">
            <v>0</v>
          </cell>
          <cell r="BN253">
            <v>7.32</v>
          </cell>
          <cell r="BO253">
            <v>-7.32</v>
          </cell>
          <cell r="BP253">
            <v>0</v>
          </cell>
        </row>
        <row r="253">
          <cell r="BU253">
            <v>0</v>
          </cell>
        </row>
        <row r="254">
          <cell r="D254" t="str">
            <v>粟明元</v>
          </cell>
          <cell r="E254" t="str">
            <v>男</v>
          </cell>
          <cell r="F254" t="str">
            <v>51302219870923139X</v>
          </cell>
          <cell r="G254" t="str">
            <v>抛光</v>
          </cell>
          <cell r="H254" t="str">
            <v>抛光</v>
          </cell>
        </row>
        <row r="254">
          <cell r="AF254">
            <v>4499.38</v>
          </cell>
        </row>
        <row r="254">
          <cell r="AI254">
            <v>0</v>
          </cell>
        </row>
        <row r="254">
          <cell r="AK254">
            <v>4499</v>
          </cell>
          <cell r="AL254">
            <v>0</v>
          </cell>
        </row>
        <row r="254">
          <cell r="AN254">
            <v>31858.47</v>
          </cell>
          <cell r="AO254">
            <v>40000</v>
          </cell>
          <cell r="AP254">
            <v>0</v>
          </cell>
          <cell r="AQ254">
            <v>0</v>
          </cell>
          <cell r="AR254">
            <v>0</v>
          </cell>
        </row>
        <row r="254">
          <cell r="AU254">
            <v>0</v>
          </cell>
          <cell r="AV254">
            <v>36324.32</v>
          </cell>
          <cell r="AW254">
            <v>45000</v>
          </cell>
          <cell r="AX254">
            <v>-8675.68</v>
          </cell>
          <cell r="AY254">
            <v>0</v>
          </cell>
          <cell r="AZ254">
            <v>0</v>
          </cell>
          <cell r="BA254">
            <v>-33.15</v>
          </cell>
          <cell r="BB254">
            <v>0</v>
          </cell>
        </row>
        <row r="254">
          <cell r="BD254">
            <v>-33</v>
          </cell>
          <cell r="BE254">
            <v>4466</v>
          </cell>
          <cell r="BF254">
            <v>4466</v>
          </cell>
          <cell r="BG254">
            <v>0</v>
          </cell>
        </row>
        <row r="254">
          <cell r="BI254" t="str">
            <v>6214391880029055947</v>
          </cell>
        </row>
        <row r="254">
          <cell r="BK254">
            <v>0</v>
          </cell>
          <cell r="BL254">
            <v>0</v>
          </cell>
          <cell r="BM254">
            <v>49.56</v>
          </cell>
          <cell r="BN254">
            <v>33.12</v>
          </cell>
          <cell r="BO254">
            <v>-82.68</v>
          </cell>
          <cell r="BP254">
            <v>0</v>
          </cell>
        </row>
        <row r="254">
          <cell r="BU254">
            <v>0</v>
          </cell>
        </row>
        <row r="255">
          <cell r="D255" t="str">
            <v>杨李杰</v>
          </cell>
          <cell r="E255" t="str">
            <v>男</v>
          </cell>
          <cell r="F255" t="str">
            <v>142726197408132717</v>
          </cell>
          <cell r="G255" t="str">
            <v>抛光</v>
          </cell>
          <cell r="H255" t="str">
            <v>抛光</v>
          </cell>
        </row>
        <row r="255">
          <cell r="AF255">
            <v>6225.13</v>
          </cell>
        </row>
        <row r="255">
          <cell r="AI255">
            <v>0</v>
          </cell>
        </row>
        <row r="255">
          <cell r="AK255">
            <v>6225</v>
          </cell>
          <cell r="AL255">
            <v>0</v>
          </cell>
        </row>
        <row r="255">
          <cell r="AN255">
            <v>44222.67</v>
          </cell>
          <cell r="AO255">
            <v>40000</v>
          </cell>
          <cell r="AP255">
            <v>20000</v>
          </cell>
          <cell r="AQ255">
            <v>500</v>
          </cell>
          <cell r="AR255">
            <v>2000</v>
          </cell>
        </row>
        <row r="255">
          <cell r="AU255">
            <v>22500</v>
          </cell>
          <cell r="AV255">
            <v>50425.11</v>
          </cell>
          <cell r="AW255">
            <v>67500</v>
          </cell>
          <cell r="AX255">
            <v>-17074.89</v>
          </cell>
          <cell r="AY255">
            <v>0</v>
          </cell>
          <cell r="AZ255">
            <v>0</v>
          </cell>
          <cell r="BA255">
            <v>-22.56</v>
          </cell>
          <cell r="BB255">
            <v>0</v>
          </cell>
        </row>
        <row r="255">
          <cell r="BD255">
            <v>-23</v>
          </cell>
          <cell r="BE255">
            <v>6202</v>
          </cell>
          <cell r="BF255">
            <v>6202</v>
          </cell>
          <cell r="BG255">
            <v>0</v>
          </cell>
        </row>
        <row r="255">
          <cell r="BI255" t="str">
            <v>6214391880029055921</v>
          </cell>
        </row>
        <row r="255">
          <cell r="BK255">
            <v>161.6</v>
          </cell>
          <cell r="BL255">
            <v>82.38</v>
          </cell>
          <cell r="BM255">
            <v>74.91</v>
          </cell>
          <cell r="BN255">
            <v>51.75</v>
          </cell>
          <cell r="BO255">
            <v>-370.64</v>
          </cell>
          <cell r="BP255">
            <v>0</v>
          </cell>
        </row>
        <row r="255">
          <cell r="BU255">
            <v>0</v>
          </cell>
        </row>
        <row r="256">
          <cell r="D256" t="str">
            <v>潘红兵</v>
          </cell>
          <cell r="E256" t="str">
            <v>男</v>
          </cell>
          <cell r="F256" t="str">
            <v>422432197404104557</v>
          </cell>
          <cell r="G256" t="str">
            <v>抛光</v>
          </cell>
          <cell r="H256" t="str">
            <v>抛光</v>
          </cell>
        </row>
        <row r="256">
          <cell r="AF256">
            <v>5359.71</v>
          </cell>
        </row>
        <row r="256">
          <cell r="AI256">
            <v>0</v>
          </cell>
        </row>
        <row r="256">
          <cell r="AK256">
            <v>5360</v>
          </cell>
          <cell r="AL256">
            <v>0</v>
          </cell>
        </row>
        <row r="256">
          <cell r="AN256">
            <v>38018.34</v>
          </cell>
          <cell r="AO256">
            <v>40000</v>
          </cell>
          <cell r="AP256">
            <v>0</v>
          </cell>
          <cell r="AQ256">
            <v>0</v>
          </cell>
          <cell r="AR256">
            <v>0</v>
          </cell>
        </row>
        <row r="256">
          <cell r="AU256">
            <v>0</v>
          </cell>
          <cell r="AV256">
            <v>43304.11</v>
          </cell>
          <cell r="AW256">
            <v>45000</v>
          </cell>
          <cell r="AX256">
            <v>-1695.89</v>
          </cell>
          <cell r="AY256">
            <v>0</v>
          </cell>
          <cell r="AZ256">
            <v>0</v>
          </cell>
          <cell r="BA256">
            <v>-74.23</v>
          </cell>
          <cell r="BB256">
            <v>0</v>
          </cell>
        </row>
        <row r="256">
          <cell r="BD256">
            <v>-74</v>
          </cell>
          <cell r="BE256">
            <v>5286</v>
          </cell>
          <cell r="BF256">
            <v>5286</v>
          </cell>
          <cell r="BG256">
            <v>0</v>
          </cell>
        </row>
        <row r="256">
          <cell r="BI256" t="str">
            <v>6214391880029055897</v>
          </cell>
        </row>
        <row r="256">
          <cell r="BK256">
            <v>23.73</v>
          </cell>
          <cell r="BL256">
            <v>11.4</v>
          </cell>
          <cell r="BM256">
            <v>36.42</v>
          </cell>
          <cell r="BN256">
            <v>68.01</v>
          </cell>
          <cell r="BO256">
            <v>-139.56</v>
          </cell>
          <cell r="BP256">
            <v>0</v>
          </cell>
        </row>
        <row r="256">
          <cell r="BU256">
            <v>0</v>
          </cell>
        </row>
        <row r="257">
          <cell r="D257" t="str">
            <v>杨秀云</v>
          </cell>
          <cell r="E257" t="str">
            <v>男</v>
          </cell>
          <cell r="F257" t="str">
            <v>522601198601044412</v>
          </cell>
          <cell r="G257" t="str">
            <v>抛光</v>
          </cell>
          <cell r="H257" t="str">
            <v>抛光</v>
          </cell>
        </row>
        <row r="257">
          <cell r="AF257">
            <v>6260.5</v>
          </cell>
        </row>
        <row r="257">
          <cell r="AI257">
            <v>0</v>
          </cell>
        </row>
        <row r="257">
          <cell r="AK257">
            <v>6261</v>
          </cell>
          <cell r="AL257">
            <v>0</v>
          </cell>
        </row>
        <row r="257">
          <cell r="AN257">
            <v>40582.47</v>
          </cell>
          <cell r="AO257">
            <v>40000</v>
          </cell>
          <cell r="AP257">
            <v>0</v>
          </cell>
          <cell r="AQ257">
            <v>0</v>
          </cell>
          <cell r="AR257">
            <v>0</v>
          </cell>
        </row>
        <row r="257">
          <cell r="AU257">
            <v>0</v>
          </cell>
          <cell r="AV257">
            <v>46810.32</v>
          </cell>
          <cell r="AW257">
            <v>45000</v>
          </cell>
          <cell r="AX257">
            <v>1810.32</v>
          </cell>
          <cell r="AY257">
            <v>17.47</v>
          </cell>
          <cell r="AZ257">
            <v>-36.84</v>
          </cell>
          <cell r="BA257">
            <v>-33.15</v>
          </cell>
          <cell r="BB257">
            <v>0</v>
          </cell>
        </row>
        <row r="257">
          <cell r="BD257">
            <v>-70</v>
          </cell>
          <cell r="BE257">
            <v>6191</v>
          </cell>
          <cell r="BF257">
            <v>6191</v>
          </cell>
          <cell r="BG257">
            <v>0</v>
          </cell>
        </row>
        <row r="257">
          <cell r="BI257" t="str">
            <v>6214391880029056101</v>
          </cell>
        </row>
        <row r="257">
          <cell r="BK257">
            <v>25.77</v>
          </cell>
          <cell r="BL257">
            <v>36.51</v>
          </cell>
          <cell r="BM257">
            <v>54.21</v>
          </cell>
          <cell r="BN257">
            <v>73.92</v>
          </cell>
          <cell r="BO257">
            <v>-170.06</v>
          </cell>
          <cell r="BP257">
            <v>-2.88</v>
          </cell>
        </row>
        <row r="257">
          <cell r="BU257">
            <v>17.47</v>
          </cell>
        </row>
        <row r="258">
          <cell r="D258" t="str">
            <v>李鸿金</v>
          </cell>
          <cell r="E258" t="str">
            <v>男</v>
          </cell>
          <cell r="F258" t="str">
            <v>452122198701085496</v>
          </cell>
          <cell r="G258" t="str">
            <v>抛光</v>
          </cell>
          <cell r="H258" t="str">
            <v>抛光</v>
          </cell>
        </row>
        <row r="258">
          <cell r="AF258">
            <v>7516.2</v>
          </cell>
        </row>
        <row r="258">
          <cell r="AI258">
            <v>0</v>
          </cell>
        </row>
        <row r="258">
          <cell r="AK258">
            <v>7516</v>
          </cell>
          <cell r="AL258">
            <v>0</v>
          </cell>
        </row>
        <row r="258">
          <cell r="AN258">
            <v>45927</v>
          </cell>
          <cell r="AO258">
            <v>35000</v>
          </cell>
          <cell r="AP258">
            <v>0</v>
          </cell>
          <cell r="AQ258">
            <v>0</v>
          </cell>
          <cell r="AR258">
            <v>0</v>
          </cell>
        </row>
        <row r="258">
          <cell r="AU258">
            <v>0</v>
          </cell>
          <cell r="AV258">
            <v>53443</v>
          </cell>
          <cell r="AW258">
            <v>40000</v>
          </cell>
          <cell r="AX258">
            <v>13443</v>
          </cell>
          <cell r="AY258">
            <v>327.81</v>
          </cell>
          <cell r="AZ258">
            <v>-75.48</v>
          </cell>
          <cell r="BA258">
            <v>0</v>
          </cell>
          <cell r="BB258">
            <v>0</v>
          </cell>
        </row>
        <row r="258">
          <cell r="BD258">
            <v>-75</v>
          </cell>
          <cell r="BE258">
            <v>7441</v>
          </cell>
          <cell r="BF258">
            <v>7441</v>
          </cell>
          <cell r="BG258">
            <v>0</v>
          </cell>
        </row>
        <row r="258">
          <cell r="BI258" t="str">
            <v>621 4391 8800 2984 3573</v>
          </cell>
        </row>
        <row r="258">
          <cell r="BK258">
            <v>60.66</v>
          </cell>
          <cell r="BL258">
            <v>44.4</v>
          </cell>
          <cell r="BM258">
            <v>72.54</v>
          </cell>
          <cell r="BN258">
            <v>139.6</v>
          </cell>
          <cell r="BO258">
            <v>-43.18</v>
          </cell>
          <cell r="BP258">
            <v>53.79</v>
          </cell>
        </row>
        <row r="258">
          <cell r="BU258">
            <v>327.81</v>
          </cell>
        </row>
        <row r="259">
          <cell r="D259" t="str">
            <v>康美华</v>
          </cell>
          <cell r="E259" t="str">
            <v>男</v>
          </cell>
          <cell r="F259" t="str">
            <v>500234198802293896</v>
          </cell>
          <cell r="G259" t="str">
            <v>抛光</v>
          </cell>
          <cell r="H259" t="str">
            <v>抛光</v>
          </cell>
        </row>
        <row r="259">
          <cell r="AF259">
            <v>2232.93</v>
          </cell>
        </row>
        <row r="259">
          <cell r="AI259">
            <v>0</v>
          </cell>
        </row>
        <row r="259">
          <cell r="AK259">
            <v>2233</v>
          </cell>
          <cell r="AL259">
            <v>0</v>
          </cell>
        </row>
        <row r="259">
          <cell r="AN259">
            <v>45748</v>
          </cell>
          <cell r="AO259">
            <v>45000</v>
          </cell>
          <cell r="AP259">
            <v>18000</v>
          </cell>
          <cell r="AQ259">
            <v>2000</v>
          </cell>
          <cell r="AR259">
            <v>0</v>
          </cell>
        </row>
        <row r="259">
          <cell r="AU259">
            <v>20000</v>
          </cell>
          <cell r="AV259">
            <v>47981</v>
          </cell>
          <cell r="AW259">
            <v>70000</v>
          </cell>
          <cell r="AX259">
            <v>-22019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</row>
        <row r="259">
          <cell r="BD259">
            <v>0</v>
          </cell>
          <cell r="BE259">
            <v>2233</v>
          </cell>
          <cell r="BF259">
            <v>2233</v>
          </cell>
          <cell r="BG259">
            <v>0</v>
          </cell>
        </row>
        <row r="259">
          <cell r="BI259" t="str">
            <v>6214391880021063857</v>
          </cell>
        </row>
        <row r="259">
          <cell r="BK259">
            <v>127.7</v>
          </cell>
          <cell r="BL259">
            <v>5.01</v>
          </cell>
          <cell r="BM259">
            <v>48.3</v>
          </cell>
          <cell r="BN259">
            <v>57.33</v>
          </cell>
          <cell r="BO259">
            <v>-238.34</v>
          </cell>
          <cell r="BP259">
            <v>0</v>
          </cell>
        </row>
        <row r="259">
          <cell r="BU259">
            <v>0</v>
          </cell>
        </row>
        <row r="260">
          <cell r="D260" t="str">
            <v>吴永山</v>
          </cell>
          <cell r="E260" t="str">
            <v>男</v>
          </cell>
          <cell r="F260" t="str">
            <v>522601198311114435</v>
          </cell>
          <cell r="G260" t="str">
            <v>抛光</v>
          </cell>
          <cell r="H260" t="str">
            <v>抛光</v>
          </cell>
        </row>
        <row r="260">
          <cell r="AF260">
            <v>5332.18</v>
          </cell>
        </row>
        <row r="260">
          <cell r="AI260">
            <v>0</v>
          </cell>
        </row>
        <row r="260">
          <cell r="AK260">
            <v>5332</v>
          </cell>
          <cell r="AL260">
            <v>0</v>
          </cell>
        </row>
        <row r="260">
          <cell r="AN260">
            <v>41390.47</v>
          </cell>
          <cell r="AO260">
            <v>45000</v>
          </cell>
          <cell r="AP260">
            <v>18000</v>
          </cell>
          <cell r="AQ260">
            <v>1000</v>
          </cell>
          <cell r="AR260">
            <v>1000</v>
          </cell>
        </row>
        <row r="260">
          <cell r="AU260">
            <v>20000</v>
          </cell>
          <cell r="AV260">
            <v>46722.47</v>
          </cell>
          <cell r="AW260">
            <v>70000</v>
          </cell>
          <cell r="AX260">
            <v>-23277.53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</row>
        <row r="260">
          <cell r="BD260">
            <v>0</v>
          </cell>
          <cell r="BE260">
            <v>5332</v>
          </cell>
          <cell r="BF260">
            <v>5332</v>
          </cell>
          <cell r="BG260">
            <v>0</v>
          </cell>
        </row>
        <row r="260">
          <cell r="BI260" t="str">
            <v>6214391880026642333</v>
          </cell>
        </row>
        <row r="260">
          <cell r="BK260">
            <v>177.1</v>
          </cell>
          <cell r="BL260">
            <v>48.3</v>
          </cell>
          <cell r="BM260">
            <v>66.72</v>
          </cell>
          <cell r="BN260">
            <v>0</v>
          </cell>
          <cell r="BO260">
            <v>-292.12</v>
          </cell>
          <cell r="BP260">
            <v>0</v>
          </cell>
        </row>
        <row r="260">
          <cell r="BU260">
            <v>0</v>
          </cell>
        </row>
        <row r="261">
          <cell r="D261" t="str">
            <v>唐佳郴</v>
          </cell>
          <cell r="E261" t="str">
            <v>男</v>
          </cell>
          <cell r="F261" t="str">
            <v>511622199805067011</v>
          </cell>
          <cell r="G261" t="str">
            <v>抛光</v>
          </cell>
          <cell r="H261" t="str">
            <v>抛光</v>
          </cell>
        </row>
        <row r="261">
          <cell r="AF261">
            <v>6378.5</v>
          </cell>
        </row>
        <row r="261">
          <cell r="AI261">
            <v>0</v>
          </cell>
        </row>
        <row r="261">
          <cell r="AK261">
            <v>6379</v>
          </cell>
          <cell r="AL261">
            <v>0</v>
          </cell>
        </row>
        <row r="261">
          <cell r="AN261">
            <v>28677.8285714286</v>
          </cell>
          <cell r="AO261">
            <v>25000</v>
          </cell>
          <cell r="AP261">
            <v>0</v>
          </cell>
          <cell r="AQ261">
            <v>0</v>
          </cell>
          <cell r="AR261">
            <v>0</v>
          </cell>
        </row>
        <row r="261">
          <cell r="AU261">
            <v>0</v>
          </cell>
          <cell r="AV261">
            <v>35056.8285714286</v>
          </cell>
          <cell r="AW261">
            <v>30000</v>
          </cell>
          <cell r="AX261">
            <v>5056.8285714286</v>
          </cell>
          <cell r="AY261">
            <v>110.33</v>
          </cell>
          <cell r="AZ261">
            <v>-41.37</v>
          </cell>
          <cell r="BA261">
            <v>0</v>
          </cell>
          <cell r="BB261">
            <v>0</v>
          </cell>
        </row>
        <row r="261">
          <cell r="BD261">
            <v>-41</v>
          </cell>
          <cell r="BE261">
            <v>6338</v>
          </cell>
          <cell r="BF261">
            <v>6338</v>
          </cell>
          <cell r="BG261">
            <v>0</v>
          </cell>
        </row>
        <row r="261">
          <cell r="BI261" t="str">
            <v>621 4391 8800 2664 2903</v>
          </cell>
        </row>
        <row r="261">
          <cell r="BK261">
            <v>0</v>
          </cell>
          <cell r="BL261">
            <v>0</v>
          </cell>
          <cell r="BM261">
            <v>62.4</v>
          </cell>
          <cell r="BN261">
            <v>86.28</v>
          </cell>
          <cell r="BO261">
            <v>-49.72</v>
          </cell>
          <cell r="BP261">
            <v>11.37</v>
          </cell>
        </row>
        <row r="261">
          <cell r="BU261">
            <v>110.33</v>
          </cell>
        </row>
        <row r="262">
          <cell r="D262" t="str">
            <v>肖爱勇</v>
          </cell>
          <cell r="E262" t="str">
            <v>男</v>
          </cell>
          <cell r="F262" t="str">
            <v>430523197606262317</v>
          </cell>
          <cell r="G262" t="str">
            <v>抛光</v>
          </cell>
          <cell r="H262" t="str">
            <v>抛光</v>
          </cell>
        </row>
        <row r="262">
          <cell r="AF262">
            <v>7468.1</v>
          </cell>
        </row>
        <row r="262">
          <cell r="AI262">
            <v>0</v>
          </cell>
        </row>
        <row r="262">
          <cell r="AK262">
            <v>7468</v>
          </cell>
          <cell r="AL262">
            <v>0</v>
          </cell>
        </row>
        <row r="262">
          <cell r="AN262">
            <v>33695</v>
          </cell>
          <cell r="AO262">
            <v>30000</v>
          </cell>
          <cell r="AP262">
            <v>0</v>
          </cell>
          <cell r="AQ262">
            <v>0</v>
          </cell>
          <cell r="AR262">
            <v>0</v>
          </cell>
        </row>
        <row r="262">
          <cell r="AU262">
            <v>0</v>
          </cell>
          <cell r="AV262">
            <v>41163</v>
          </cell>
          <cell r="AW262">
            <v>35000</v>
          </cell>
          <cell r="AX262">
            <v>6163</v>
          </cell>
          <cell r="AY262">
            <v>110.85</v>
          </cell>
          <cell r="AZ262">
            <v>-74.04</v>
          </cell>
          <cell r="BA262">
            <v>0</v>
          </cell>
          <cell r="BB262">
            <v>0</v>
          </cell>
        </row>
        <row r="262">
          <cell r="BD262">
            <v>-74</v>
          </cell>
          <cell r="BE262">
            <v>7394</v>
          </cell>
          <cell r="BF262">
            <v>7394</v>
          </cell>
          <cell r="BG262">
            <v>0</v>
          </cell>
        </row>
        <row r="262">
          <cell r="BI262" t="str">
            <v>621 4391 8800 3015 7658</v>
          </cell>
        </row>
        <row r="262">
          <cell r="BK262">
            <v>0</v>
          </cell>
          <cell r="BL262">
            <v>0</v>
          </cell>
          <cell r="BM262">
            <v>0</v>
          </cell>
          <cell r="BN262">
            <v>122.1</v>
          </cell>
          <cell r="BO262">
            <v>-114.15</v>
          </cell>
          <cell r="BP262">
            <v>102.9</v>
          </cell>
        </row>
        <row r="262">
          <cell r="BU262">
            <v>110.85</v>
          </cell>
        </row>
        <row r="263">
          <cell r="D263" t="str">
            <v>李育道</v>
          </cell>
          <cell r="E263" t="str">
            <v>男</v>
          </cell>
          <cell r="F263" t="str">
            <v>441624197304186114</v>
          </cell>
          <cell r="G263" t="str">
            <v>抛光</v>
          </cell>
          <cell r="H263" t="str">
            <v>抛光</v>
          </cell>
        </row>
        <row r="263">
          <cell r="AF263">
            <v>9407.3</v>
          </cell>
        </row>
        <row r="263">
          <cell r="AI263">
            <v>0</v>
          </cell>
        </row>
        <row r="263">
          <cell r="AK263">
            <v>9407</v>
          </cell>
          <cell r="AL263">
            <v>0</v>
          </cell>
        </row>
        <row r="263">
          <cell r="AN263">
            <v>42300.8</v>
          </cell>
          <cell r="AO263">
            <v>30000</v>
          </cell>
          <cell r="AP263">
            <v>20000</v>
          </cell>
          <cell r="AQ263">
            <v>2000</v>
          </cell>
          <cell r="AR263">
            <v>2000</v>
          </cell>
        </row>
        <row r="263">
          <cell r="AU263">
            <v>24000</v>
          </cell>
          <cell r="AV263">
            <v>51632.92</v>
          </cell>
          <cell r="AW263">
            <v>59000</v>
          </cell>
          <cell r="AX263">
            <v>-7367.07999999999</v>
          </cell>
          <cell r="AY263">
            <v>0</v>
          </cell>
          <cell r="AZ263">
            <v>0</v>
          </cell>
          <cell r="BA263">
            <v>-74.88</v>
          </cell>
          <cell r="BB263">
            <v>0</v>
          </cell>
        </row>
        <row r="263">
          <cell r="BD263">
            <v>-75</v>
          </cell>
          <cell r="BE263">
            <v>9332</v>
          </cell>
          <cell r="BF263">
            <v>9332</v>
          </cell>
          <cell r="BG263">
            <v>0</v>
          </cell>
        </row>
        <row r="263">
          <cell r="BI263" t="str">
            <v>621 4391 8800 3016 0900</v>
          </cell>
        </row>
        <row r="263">
          <cell r="BK263">
            <v>0</v>
          </cell>
          <cell r="BL263">
            <v>0</v>
          </cell>
          <cell r="BM263">
            <v>350.5</v>
          </cell>
          <cell r="BN263">
            <v>45.72</v>
          </cell>
          <cell r="BO263">
            <v>-396.22</v>
          </cell>
          <cell r="BP263">
            <v>0</v>
          </cell>
        </row>
        <row r="263">
          <cell r="BU263">
            <v>0</v>
          </cell>
        </row>
        <row r="264">
          <cell r="D264" t="str">
            <v>李亚焦</v>
          </cell>
          <cell r="E264" t="str">
            <v>男</v>
          </cell>
          <cell r="F264" t="str">
            <v>441624198010116115</v>
          </cell>
          <cell r="G264" t="str">
            <v>抛光</v>
          </cell>
          <cell r="H264" t="str">
            <v>抛光</v>
          </cell>
        </row>
        <row r="264">
          <cell r="AF264">
            <v>6984</v>
          </cell>
        </row>
        <row r="264">
          <cell r="AI264">
            <v>0</v>
          </cell>
        </row>
        <row r="264">
          <cell r="AK264">
            <v>6984</v>
          </cell>
          <cell r="AL264">
            <v>0</v>
          </cell>
        </row>
        <row r="264">
          <cell r="AN264">
            <v>32027.8</v>
          </cell>
          <cell r="AO264">
            <v>30000</v>
          </cell>
          <cell r="AP264">
            <v>0</v>
          </cell>
          <cell r="AQ264">
            <v>0</v>
          </cell>
          <cell r="AR264">
            <v>0</v>
          </cell>
        </row>
        <row r="264">
          <cell r="AU264">
            <v>0</v>
          </cell>
          <cell r="AV264">
            <v>38936.92</v>
          </cell>
          <cell r="AW264">
            <v>35000</v>
          </cell>
          <cell r="AX264">
            <v>3936.92</v>
          </cell>
          <cell r="AY264">
            <v>60.83</v>
          </cell>
          <cell r="AZ264">
            <v>-57.28</v>
          </cell>
          <cell r="BA264">
            <v>-74.88</v>
          </cell>
          <cell r="BB264">
            <v>0</v>
          </cell>
        </row>
        <row r="264">
          <cell r="BD264">
            <v>-132</v>
          </cell>
          <cell r="BE264">
            <v>6852</v>
          </cell>
          <cell r="BF264">
            <v>6852</v>
          </cell>
          <cell r="BG264">
            <v>0</v>
          </cell>
        </row>
        <row r="264">
          <cell r="BI264" t="str">
            <v>621 4391 8800 3036 3314</v>
          </cell>
        </row>
        <row r="264">
          <cell r="BK264">
            <v>0</v>
          </cell>
          <cell r="BL264">
            <v>0</v>
          </cell>
          <cell r="BM264">
            <v>133.7</v>
          </cell>
          <cell r="BN264">
            <v>144.6</v>
          </cell>
          <cell r="BO264">
            <v>-251.16</v>
          </cell>
          <cell r="BP264">
            <v>33.69</v>
          </cell>
        </row>
        <row r="264">
          <cell r="BU264">
            <v>60.83</v>
          </cell>
        </row>
        <row r="265">
          <cell r="D265" t="str">
            <v>李文明</v>
          </cell>
          <cell r="E265" t="str">
            <v>男</v>
          </cell>
          <cell r="F265" t="str">
            <v>341221198705061339</v>
          </cell>
          <cell r="G265" t="str">
            <v>抛光</v>
          </cell>
          <cell r="H265" t="str">
            <v>抛光</v>
          </cell>
        </row>
        <row r="265">
          <cell r="AF265">
            <v>11846.8</v>
          </cell>
        </row>
        <row r="265">
          <cell r="AI265">
            <v>0</v>
          </cell>
        </row>
        <row r="265">
          <cell r="AK265">
            <v>11847</v>
          </cell>
          <cell r="AL265">
            <v>0</v>
          </cell>
        </row>
        <row r="265">
          <cell r="AN265">
            <v>35276.58</v>
          </cell>
          <cell r="AO265">
            <v>30000</v>
          </cell>
          <cell r="AP265">
            <v>0</v>
          </cell>
          <cell r="AQ265">
            <v>0</v>
          </cell>
          <cell r="AR265">
            <v>0</v>
          </cell>
        </row>
        <row r="265">
          <cell r="AU265">
            <v>0</v>
          </cell>
          <cell r="AV265">
            <v>46811.72</v>
          </cell>
          <cell r="AW265">
            <v>35000</v>
          </cell>
          <cell r="AX265">
            <v>11811.72</v>
          </cell>
          <cell r="AY265">
            <v>158.3</v>
          </cell>
          <cell r="AZ265">
            <v>-196.05</v>
          </cell>
          <cell r="BA265">
            <v>-301.86</v>
          </cell>
          <cell r="BB265">
            <v>-10</v>
          </cell>
        </row>
        <row r="265">
          <cell r="BD265">
            <v>-508</v>
          </cell>
          <cell r="BE265">
            <v>11339</v>
          </cell>
          <cell r="BF265">
            <v>11339</v>
          </cell>
          <cell r="BG265">
            <v>0</v>
          </cell>
        </row>
        <row r="265">
          <cell r="BI265" t="str">
            <v>621 4391 8800 3016 0892</v>
          </cell>
        </row>
        <row r="265">
          <cell r="BK265">
            <v>0</v>
          </cell>
          <cell r="BL265">
            <v>0</v>
          </cell>
          <cell r="BM265">
            <v>346.5</v>
          </cell>
          <cell r="BN265">
            <v>240.5</v>
          </cell>
          <cell r="BO265">
            <v>-571.05</v>
          </cell>
          <cell r="BP265">
            <v>142.35</v>
          </cell>
        </row>
        <row r="265">
          <cell r="BU265">
            <v>158.3</v>
          </cell>
        </row>
        <row r="266">
          <cell r="D266" t="str">
            <v>何中全</v>
          </cell>
          <cell r="E266" t="str">
            <v>男</v>
          </cell>
          <cell r="F266" t="str">
            <v>431124198707032051</v>
          </cell>
          <cell r="G266" t="str">
            <v>抛光</v>
          </cell>
          <cell r="H266" t="str">
            <v>抛光</v>
          </cell>
        </row>
        <row r="266">
          <cell r="AF266">
            <v>8715.1</v>
          </cell>
        </row>
        <row r="266">
          <cell r="AI266">
            <v>0</v>
          </cell>
        </row>
        <row r="266">
          <cell r="AK266">
            <v>8715</v>
          </cell>
          <cell r="AL266">
            <v>0</v>
          </cell>
        </row>
        <row r="266">
          <cell r="AN266">
            <v>37872</v>
          </cell>
          <cell r="AO266">
            <v>30000</v>
          </cell>
          <cell r="AP266">
            <v>0</v>
          </cell>
          <cell r="AQ266">
            <v>0</v>
          </cell>
          <cell r="AR266">
            <v>0</v>
          </cell>
        </row>
        <row r="266">
          <cell r="AU266">
            <v>0</v>
          </cell>
          <cell r="AV266">
            <v>46587</v>
          </cell>
          <cell r="AW266">
            <v>35000</v>
          </cell>
          <cell r="AX266">
            <v>11587</v>
          </cell>
          <cell r="AY266">
            <v>236.16</v>
          </cell>
          <cell r="AZ266">
            <v>-111.45</v>
          </cell>
          <cell r="BA266">
            <v>0</v>
          </cell>
          <cell r="BB266">
            <v>0</v>
          </cell>
        </row>
        <row r="266">
          <cell r="BD266">
            <v>-111</v>
          </cell>
          <cell r="BE266">
            <v>8604</v>
          </cell>
          <cell r="BF266">
            <v>8604</v>
          </cell>
          <cell r="BG266">
            <v>0</v>
          </cell>
        </row>
        <row r="266">
          <cell r="BI266" t="str">
            <v>621 4391 8800 2975 0117</v>
          </cell>
        </row>
        <row r="266">
          <cell r="BK266">
            <v>0</v>
          </cell>
          <cell r="BL266">
            <v>0</v>
          </cell>
          <cell r="BM266">
            <v>304.2</v>
          </cell>
          <cell r="BN266">
            <v>388.2</v>
          </cell>
          <cell r="BO266">
            <v>-491.01</v>
          </cell>
          <cell r="BP266">
            <v>34.77</v>
          </cell>
        </row>
        <row r="266">
          <cell r="BU266">
            <v>236.16</v>
          </cell>
        </row>
        <row r="267">
          <cell r="D267" t="str">
            <v>冉令文</v>
          </cell>
          <cell r="E267" t="str">
            <v>男</v>
          </cell>
          <cell r="F267" t="str">
            <v>512222196801077074</v>
          </cell>
          <cell r="G267" t="str">
            <v>抛光</v>
          </cell>
          <cell r="H267" t="str">
            <v>抛光</v>
          </cell>
        </row>
        <row r="267">
          <cell r="AF267">
            <v>10679.85</v>
          </cell>
        </row>
        <row r="267">
          <cell r="AI267">
            <v>0</v>
          </cell>
        </row>
        <row r="267">
          <cell r="AK267">
            <v>10680</v>
          </cell>
          <cell r="AL267">
            <v>0</v>
          </cell>
        </row>
        <row r="267">
          <cell r="AN267">
            <v>38003.8</v>
          </cell>
          <cell r="AO267">
            <v>25000</v>
          </cell>
          <cell r="AP267">
            <v>0</v>
          </cell>
          <cell r="AQ267">
            <v>0</v>
          </cell>
          <cell r="AR267">
            <v>0</v>
          </cell>
        </row>
        <row r="267">
          <cell r="AU267">
            <v>0</v>
          </cell>
          <cell r="AV267">
            <v>48608.92</v>
          </cell>
          <cell r="AW267">
            <v>30000</v>
          </cell>
          <cell r="AX267">
            <v>18608.92</v>
          </cell>
          <cell r="AY267">
            <v>390.11</v>
          </cell>
          <cell r="AZ267">
            <v>-168.16</v>
          </cell>
          <cell r="BA267">
            <v>-74.88</v>
          </cell>
          <cell r="BB267">
            <v>0</v>
          </cell>
        </row>
        <row r="267">
          <cell r="BD267">
            <v>-243</v>
          </cell>
          <cell r="BE267">
            <v>10437</v>
          </cell>
          <cell r="BF267">
            <v>10437</v>
          </cell>
          <cell r="BG267">
            <v>0</v>
          </cell>
        </row>
        <row r="267">
          <cell r="BI267" t="str">
            <v>621 4391 8800 3016 0926</v>
          </cell>
        </row>
        <row r="267">
          <cell r="BK267">
            <v>0</v>
          </cell>
          <cell r="BL267">
            <v>0</v>
          </cell>
          <cell r="BM267">
            <v>30.12</v>
          </cell>
          <cell r="BN267">
            <v>220.7</v>
          </cell>
          <cell r="BO267">
            <v>-32.1</v>
          </cell>
          <cell r="BP267">
            <v>171.39</v>
          </cell>
        </row>
        <row r="267">
          <cell r="BU267">
            <v>390.11</v>
          </cell>
        </row>
        <row r="268">
          <cell r="D268" t="str">
            <v>李威勇</v>
          </cell>
          <cell r="E268" t="str">
            <v>男</v>
          </cell>
          <cell r="F268" t="str">
            <v>44162419741206611X</v>
          </cell>
          <cell r="G268" t="str">
            <v>抛光</v>
          </cell>
          <cell r="H268" t="str">
            <v>抛光</v>
          </cell>
        </row>
        <row r="268">
          <cell r="AF268">
            <v>11515.4</v>
          </cell>
        </row>
        <row r="268">
          <cell r="AI268">
            <v>0</v>
          </cell>
        </row>
        <row r="268">
          <cell r="AK268">
            <v>11515</v>
          </cell>
          <cell r="AL268">
            <v>0</v>
          </cell>
        </row>
        <row r="268">
          <cell r="AN268">
            <v>31122.8</v>
          </cell>
          <cell r="AO268">
            <v>25000</v>
          </cell>
          <cell r="AP268">
            <v>0</v>
          </cell>
          <cell r="AQ268">
            <v>0</v>
          </cell>
          <cell r="AR268">
            <v>0</v>
          </cell>
        </row>
        <row r="268">
          <cell r="AU268">
            <v>0</v>
          </cell>
          <cell r="AV268">
            <v>42562.92</v>
          </cell>
          <cell r="AW268">
            <v>30000</v>
          </cell>
          <cell r="AX268">
            <v>12562.92</v>
          </cell>
          <cell r="AY268">
            <v>183.68</v>
          </cell>
          <cell r="AZ268">
            <v>-193.21</v>
          </cell>
          <cell r="BA268">
            <v>-74.88</v>
          </cell>
          <cell r="BB268">
            <v>0</v>
          </cell>
        </row>
        <row r="268">
          <cell r="BD268">
            <v>-268</v>
          </cell>
          <cell r="BE268">
            <v>11247</v>
          </cell>
          <cell r="BF268">
            <v>11247</v>
          </cell>
          <cell r="BG268">
            <v>0</v>
          </cell>
        </row>
        <row r="268">
          <cell r="BI268" t="str">
            <v>621 4391 8800 3015 9373</v>
          </cell>
        </row>
        <row r="268">
          <cell r="BK268">
            <v>0</v>
          </cell>
          <cell r="BL268">
            <v>0</v>
          </cell>
          <cell r="BM268">
            <v>13.8</v>
          </cell>
          <cell r="BN268">
            <v>188.7</v>
          </cell>
          <cell r="BO268">
            <v>-46.66</v>
          </cell>
          <cell r="BP268">
            <v>27.84</v>
          </cell>
        </row>
        <row r="268">
          <cell r="BU268">
            <v>183.68</v>
          </cell>
        </row>
        <row r="269">
          <cell r="D269" t="str">
            <v>谭术均</v>
          </cell>
          <cell r="E269" t="str">
            <v>男</v>
          </cell>
          <cell r="F269" t="str">
            <v>512222197402026012</v>
          </cell>
          <cell r="G269" t="str">
            <v>抛光</v>
          </cell>
          <cell r="H269" t="str">
            <v>抛光</v>
          </cell>
        </row>
        <row r="269">
          <cell r="AF269">
            <v>11778</v>
          </cell>
        </row>
        <row r="269">
          <cell r="AI269">
            <v>0</v>
          </cell>
        </row>
        <row r="269">
          <cell r="AK269">
            <v>11778</v>
          </cell>
          <cell r="AL269">
            <v>-300.76</v>
          </cell>
        </row>
        <row r="269">
          <cell r="AN269">
            <v>30630.97</v>
          </cell>
          <cell r="AO269">
            <v>25000</v>
          </cell>
          <cell r="AP269">
            <v>0</v>
          </cell>
          <cell r="AQ269">
            <v>0</v>
          </cell>
          <cell r="AR269">
            <v>0</v>
          </cell>
        </row>
        <row r="269">
          <cell r="AU269">
            <v>300.76</v>
          </cell>
          <cell r="AV269">
            <v>42320.89</v>
          </cell>
          <cell r="AW269">
            <v>30300.76</v>
          </cell>
          <cell r="AX269">
            <v>12020.13</v>
          </cell>
          <cell r="AY269">
            <v>168.93</v>
          </cell>
          <cell r="AZ269">
            <v>-191.67</v>
          </cell>
          <cell r="BA269">
            <v>-88.08</v>
          </cell>
          <cell r="BB269">
            <v>0</v>
          </cell>
        </row>
        <row r="269">
          <cell r="BD269">
            <v>-581</v>
          </cell>
          <cell r="BE269">
            <v>11197</v>
          </cell>
          <cell r="BF269">
            <v>11197</v>
          </cell>
          <cell r="BG269">
            <v>0</v>
          </cell>
        </row>
        <row r="269">
          <cell r="BI269" t="str">
            <v>621 4391 8800 3036 1946</v>
          </cell>
        </row>
        <row r="269">
          <cell r="BK269">
            <v>0</v>
          </cell>
          <cell r="BL269">
            <v>0</v>
          </cell>
          <cell r="BM269">
            <v>0</v>
          </cell>
          <cell r="BN269">
            <v>281.8</v>
          </cell>
          <cell r="BO269">
            <v>-175.78</v>
          </cell>
          <cell r="BP269">
            <v>62.91</v>
          </cell>
        </row>
        <row r="269">
          <cell r="BU269">
            <v>168.93</v>
          </cell>
        </row>
        <row r="270">
          <cell r="D270" t="str">
            <v>齐上英</v>
          </cell>
          <cell r="E270" t="str">
            <v>男</v>
          </cell>
          <cell r="F270" t="str">
            <v>431124199003181619</v>
          </cell>
          <cell r="G270" t="str">
            <v>抛光</v>
          </cell>
          <cell r="H270" t="str">
            <v>抛光</v>
          </cell>
        </row>
        <row r="270">
          <cell r="AF270">
            <v>5858.5</v>
          </cell>
        </row>
        <row r="270">
          <cell r="AI270">
            <v>0</v>
          </cell>
        </row>
        <row r="270">
          <cell r="AK270">
            <v>5859</v>
          </cell>
          <cell r="AL270">
            <v>0</v>
          </cell>
        </row>
        <row r="270">
          <cell r="AN270">
            <v>32042</v>
          </cell>
          <cell r="AO270">
            <v>25000</v>
          </cell>
          <cell r="AP270">
            <v>0</v>
          </cell>
          <cell r="AQ270">
            <v>0</v>
          </cell>
          <cell r="AR270">
            <v>0</v>
          </cell>
        </row>
        <row r="270">
          <cell r="AU270">
            <v>0</v>
          </cell>
          <cell r="AV270">
            <v>37901</v>
          </cell>
          <cell r="AW270">
            <v>30000</v>
          </cell>
          <cell r="AX270">
            <v>7901</v>
          </cell>
          <cell r="AY270">
            <v>211.26</v>
          </cell>
          <cell r="AZ270">
            <v>-25.77</v>
          </cell>
          <cell r="BA270">
            <v>0</v>
          </cell>
          <cell r="BB270">
            <v>0</v>
          </cell>
        </row>
        <row r="270">
          <cell r="BD270">
            <v>-26</v>
          </cell>
          <cell r="BE270">
            <v>5833</v>
          </cell>
          <cell r="BF270">
            <v>5833</v>
          </cell>
          <cell r="BG270">
            <v>0</v>
          </cell>
        </row>
        <row r="270">
          <cell r="BI270" t="str">
            <v>621 4391 8800 3036 1714</v>
          </cell>
        </row>
        <row r="270">
          <cell r="BK270">
            <v>0</v>
          </cell>
          <cell r="BL270">
            <v>0</v>
          </cell>
          <cell r="BM270">
            <v>0</v>
          </cell>
          <cell r="BN270">
            <v>321.6</v>
          </cell>
          <cell r="BO270">
            <v>-144.87</v>
          </cell>
          <cell r="BP270">
            <v>34.53</v>
          </cell>
        </row>
        <row r="270">
          <cell r="BU270">
            <v>211.26</v>
          </cell>
        </row>
        <row r="271">
          <cell r="D271" t="str">
            <v>陈小明</v>
          </cell>
          <cell r="E271" t="str">
            <v>男</v>
          </cell>
          <cell r="F271" t="str">
            <v>513031197401287313</v>
          </cell>
          <cell r="G271" t="str">
            <v>抛光</v>
          </cell>
          <cell r="H271" t="str">
            <v>抛光</v>
          </cell>
        </row>
        <row r="271">
          <cell r="AF271">
            <v>10702.75</v>
          </cell>
        </row>
        <row r="271">
          <cell r="AI271">
            <v>0</v>
          </cell>
        </row>
        <row r="271">
          <cell r="AK271">
            <v>10703</v>
          </cell>
          <cell r="AL271">
            <v>0</v>
          </cell>
        </row>
        <row r="271">
          <cell r="AN271">
            <v>36879.7</v>
          </cell>
          <cell r="AO271">
            <v>25000</v>
          </cell>
          <cell r="AP271">
            <v>0</v>
          </cell>
          <cell r="AQ271">
            <v>0</v>
          </cell>
          <cell r="AR271">
            <v>0</v>
          </cell>
        </row>
        <row r="271">
          <cell r="AU271">
            <v>0</v>
          </cell>
          <cell r="AV271">
            <v>47461.8</v>
          </cell>
          <cell r="AW271">
            <v>30000</v>
          </cell>
          <cell r="AX271">
            <v>17461.8</v>
          </cell>
          <cell r="AY271">
            <v>356.39</v>
          </cell>
          <cell r="AZ271">
            <v>-167.46</v>
          </cell>
          <cell r="BA271">
            <v>-120.9</v>
          </cell>
          <cell r="BB271">
            <v>0</v>
          </cell>
        </row>
        <row r="271">
          <cell r="BD271">
            <v>-288</v>
          </cell>
          <cell r="BE271">
            <v>10415</v>
          </cell>
          <cell r="BF271">
            <v>10415</v>
          </cell>
          <cell r="BG271">
            <v>0</v>
          </cell>
        </row>
        <row r="271">
          <cell r="BI271" t="str">
            <v>621 4391 8800 3036 3298</v>
          </cell>
        </row>
        <row r="271">
          <cell r="BK271">
            <v>0</v>
          </cell>
          <cell r="BL271">
            <v>0</v>
          </cell>
          <cell r="BM271">
            <v>49.98</v>
          </cell>
          <cell r="BN271">
            <v>348.2</v>
          </cell>
          <cell r="BO271">
            <v>-146.01</v>
          </cell>
          <cell r="BP271">
            <v>104.22</v>
          </cell>
        </row>
        <row r="271">
          <cell r="BU271">
            <v>356.39</v>
          </cell>
        </row>
        <row r="272">
          <cell r="D272" t="str">
            <v>冉应伍</v>
          </cell>
          <cell r="E272" t="str">
            <v>男</v>
          </cell>
          <cell r="F272" t="str">
            <v>511221198211137059</v>
          </cell>
          <cell r="G272" t="str">
            <v>抛光</v>
          </cell>
          <cell r="H272" t="str">
            <v>抛光</v>
          </cell>
        </row>
        <row r="272">
          <cell r="AF272">
            <v>8100</v>
          </cell>
        </row>
        <row r="272">
          <cell r="AI272">
            <v>0</v>
          </cell>
        </row>
        <row r="272">
          <cell r="AK272">
            <v>8100</v>
          </cell>
          <cell r="AL272">
            <v>0</v>
          </cell>
        </row>
        <row r="272">
          <cell r="AN272">
            <v>31666.7</v>
          </cell>
          <cell r="AO272">
            <v>30000</v>
          </cell>
          <cell r="AP272">
            <v>0</v>
          </cell>
          <cell r="AQ272">
            <v>0</v>
          </cell>
          <cell r="AR272">
            <v>0</v>
          </cell>
        </row>
        <row r="272">
          <cell r="AU272">
            <v>0</v>
          </cell>
          <cell r="AV272">
            <v>39645.8</v>
          </cell>
          <cell r="AW272">
            <v>35000</v>
          </cell>
          <cell r="AX272">
            <v>4645.8</v>
          </cell>
          <cell r="AY272">
            <v>50</v>
          </cell>
          <cell r="AZ272">
            <v>-89.37</v>
          </cell>
          <cell r="BA272">
            <v>-120.9</v>
          </cell>
          <cell r="BB272">
            <v>0</v>
          </cell>
        </row>
        <row r="272">
          <cell r="BD272">
            <v>-210</v>
          </cell>
          <cell r="BE272">
            <v>7890</v>
          </cell>
          <cell r="BF272">
            <v>7890</v>
          </cell>
          <cell r="BG272">
            <v>0</v>
          </cell>
        </row>
        <row r="272">
          <cell r="BI272" t="str">
            <v>621 4391 8800 3000 8281</v>
          </cell>
        </row>
        <row r="272">
          <cell r="BK272">
            <v>0</v>
          </cell>
          <cell r="BL272">
            <v>0</v>
          </cell>
          <cell r="BM272">
            <v>51.69</v>
          </cell>
          <cell r="BN272">
            <v>70.29</v>
          </cell>
          <cell r="BO272">
            <v>-121.98</v>
          </cell>
          <cell r="BP272">
            <v>50</v>
          </cell>
        </row>
        <row r="272">
          <cell r="BU272">
            <v>50</v>
          </cell>
        </row>
        <row r="273">
          <cell r="D273" t="str">
            <v>邢定</v>
          </cell>
          <cell r="E273" t="str">
            <v>男</v>
          </cell>
          <cell r="F273" t="str">
            <v>411325199102209078</v>
          </cell>
          <cell r="G273" t="str">
            <v>抛光</v>
          </cell>
          <cell r="H273" t="str">
            <v>抛光</v>
          </cell>
        </row>
        <row r="273">
          <cell r="AF273">
            <v>9022.6</v>
          </cell>
        </row>
        <row r="273">
          <cell r="AI273">
            <v>0</v>
          </cell>
        </row>
        <row r="273">
          <cell r="AK273">
            <v>9023</v>
          </cell>
          <cell r="AL273">
            <v>0</v>
          </cell>
        </row>
        <row r="273">
          <cell r="AN273">
            <v>48128.5833333333</v>
          </cell>
          <cell r="AO273">
            <v>45000</v>
          </cell>
          <cell r="AP273">
            <v>0</v>
          </cell>
          <cell r="AQ273">
            <v>0</v>
          </cell>
          <cell r="AR273">
            <v>0</v>
          </cell>
        </row>
        <row r="273">
          <cell r="AU273">
            <v>0</v>
          </cell>
          <cell r="AV273">
            <v>56659.0233333333</v>
          </cell>
          <cell r="AW273">
            <v>50000</v>
          </cell>
          <cell r="AX273">
            <v>6659.0233333333</v>
          </cell>
          <cell r="AY273">
            <v>93.86</v>
          </cell>
          <cell r="AZ273">
            <v>-105.91</v>
          </cell>
          <cell r="BA273">
            <v>-301.86</v>
          </cell>
          <cell r="BB273">
            <v>-230</v>
          </cell>
          <cell r="BC273">
            <v>39.3</v>
          </cell>
          <cell r="BD273">
            <v>-598</v>
          </cell>
          <cell r="BE273">
            <v>8425</v>
          </cell>
          <cell r="BF273">
            <v>8425</v>
          </cell>
          <cell r="BG273">
            <v>0</v>
          </cell>
        </row>
        <row r="273">
          <cell r="BI273" t="str">
            <v>6214391880029056093</v>
          </cell>
        </row>
        <row r="273">
          <cell r="BK273">
            <v>21.99</v>
          </cell>
          <cell r="BL273">
            <v>20.85</v>
          </cell>
          <cell r="BM273">
            <v>290</v>
          </cell>
          <cell r="BN273">
            <v>0</v>
          </cell>
          <cell r="BO273">
            <v>-332.84</v>
          </cell>
          <cell r="BP273">
            <v>93.86</v>
          </cell>
        </row>
        <row r="273">
          <cell r="BU273">
            <v>93.86</v>
          </cell>
        </row>
        <row r="274">
          <cell r="D274" t="str">
            <v>李斌</v>
          </cell>
          <cell r="E274" t="str">
            <v>男</v>
          </cell>
          <cell r="F274" t="str">
            <v>511225197811252254</v>
          </cell>
          <cell r="G274" t="str">
            <v>抛光</v>
          </cell>
          <cell r="H274" t="str">
            <v>抛光</v>
          </cell>
        </row>
        <row r="274">
          <cell r="AF274">
            <v>10857.35</v>
          </cell>
        </row>
        <row r="274">
          <cell r="AI274">
            <v>0</v>
          </cell>
        </row>
        <row r="274">
          <cell r="AK274">
            <v>10857</v>
          </cell>
          <cell r="AL274">
            <v>-301</v>
          </cell>
        </row>
        <row r="274">
          <cell r="AN274">
            <v>33297.97</v>
          </cell>
          <cell r="AO274">
            <v>25000</v>
          </cell>
          <cell r="AP274">
            <v>20000</v>
          </cell>
          <cell r="AQ274">
            <v>2000</v>
          </cell>
          <cell r="AR274">
            <v>2000</v>
          </cell>
        </row>
        <row r="274">
          <cell r="AU274">
            <v>24301</v>
          </cell>
          <cell r="AV274">
            <v>44066.89</v>
          </cell>
          <cell r="AW274">
            <v>54301</v>
          </cell>
          <cell r="AX274">
            <v>-10234.11</v>
          </cell>
          <cell r="AY274">
            <v>0</v>
          </cell>
          <cell r="AZ274">
            <v>0</v>
          </cell>
          <cell r="BA274">
            <v>-88.08</v>
          </cell>
          <cell r="BB274">
            <v>0</v>
          </cell>
        </row>
        <row r="274">
          <cell r="BD274">
            <v>-389</v>
          </cell>
          <cell r="BE274">
            <v>10468</v>
          </cell>
          <cell r="BF274">
            <v>10468</v>
          </cell>
          <cell r="BG274">
            <v>0</v>
          </cell>
        </row>
        <row r="274">
          <cell r="BI274" t="str">
            <v>621 4391 8800 3022 9879</v>
          </cell>
        </row>
        <row r="274">
          <cell r="BK274">
            <v>0</v>
          </cell>
          <cell r="BL274">
            <v>0</v>
          </cell>
          <cell r="BM274">
            <v>0</v>
          </cell>
          <cell r="BN274">
            <v>184.3</v>
          </cell>
          <cell r="BO274">
            <v>-184.3</v>
          </cell>
          <cell r="BP274">
            <v>0</v>
          </cell>
        </row>
        <row r="274">
          <cell r="BU274">
            <v>0</v>
          </cell>
        </row>
        <row r="275">
          <cell r="D275" t="str">
            <v>伍应平</v>
          </cell>
          <cell r="E275" t="str">
            <v>男</v>
          </cell>
          <cell r="F275" t="str">
            <v>513023197303091819</v>
          </cell>
          <cell r="G275" t="str">
            <v>抛光</v>
          </cell>
          <cell r="H275" t="str">
            <v>抛光</v>
          </cell>
        </row>
        <row r="275">
          <cell r="AF275">
            <v>9824.1</v>
          </cell>
        </row>
        <row r="275">
          <cell r="AI275">
            <v>0</v>
          </cell>
        </row>
        <row r="275">
          <cell r="AK275">
            <v>9824</v>
          </cell>
          <cell r="AL275">
            <v>0</v>
          </cell>
        </row>
        <row r="275">
          <cell r="AN275">
            <v>26859.8</v>
          </cell>
          <cell r="AO275">
            <v>20000</v>
          </cell>
          <cell r="AP275">
            <v>0</v>
          </cell>
          <cell r="AQ275">
            <v>0</v>
          </cell>
          <cell r="AR275">
            <v>0</v>
          </cell>
        </row>
        <row r="275">
          <cell r="AU275">
            <v>0</v>
          </cell>
          <cell r="AV275">
            <v>36608.92</v>
          </cell>
          <cell r="AW275">
            <v>25000</v>
          </cell>
          <cell r="AX275">
            <v>11608.92</v>
          </cell>
          <cell r="AY275">
            <v>205.79</v>
          </cell>
          <cell r="AZ275">
            <v>-142.48</v>
          </cell>
          <cell r="BA275">
            <v>-74.88</v>
          </cell>
          <cell r="BB275">
            <v>0</v>
          </cell>
        </row>
        <row r="275">
          <cell r="BD275">
            <v>-217</v>
          </cell>
          <cell r="BE275">
            <v>9607</v>
          </cell>
          <cell r="BF275">
            <v>9607</v>
          </cell>
          <cell r="BG275">
            <v>0</v>
          </cell>
        </row>
        <row r="275">
          <cell r="BI275" t="str">
            <v>6214391880030160934</v>
          </cell>
        </row>
        <row r="275">
          <cell r="BK275">
            <v>0</v>
          </cell>
          <cell r="BL275">
            <v>0</v>
          </cell>
          <cell r="BM275">
            <v>0</v>
          </cell>
          <cell r="BN275">
            <v>59.25</v>
          </cell>
          <cell r="BO275">
            <v>53.33</v>
          </cell>
          <cell r="BP275">
            <v>93.21</v>
          </cell>
        </row>
        <row r="275">
          <cell r="BU275">
            <v>205.79</v>
          </cell>
        </row>
        <row r="276">
          <cell r="D276" t="str">
            <v>李留成</v>
          </cell>
          <cell r="E276" t="str">
            <v>男</v>
          </cell>
          <cell r="F276" t="str">
            <v>411329198105013135</v>
          </cell>
          <cell r="G276" t="str">
            <v>抛光</v>
          </cell>
          <cell r="H276" t="str">
            <v>抛光</v>
          </cell>
          <cell r="I276" t="str">
            <v>抛光员</v>
          </cell>
          <cell r="J276">
            <v>43620</v>
          </cell>
        </row>
        <row r="276">
          <cell r="AF276">
            <v>5926.3</v>
          </cell>
        </row>
        <row r="276">
          <cell r="AI276">
            <v>0</v>
          </cell>
        </row>
        <row r="276">
          <cell r="AK276">
            <v>5926</v>
          </cell>
          <cell r="AL276">
            <v>0</v>
          </cell>
        </row>
        <row r="276">
          <cell r="AN276">
            <v>19914.97</v>
          </cell>
          <cell r="AO276">
            <v>20000</v>
          </cell>
          <cell r="AP276">
            <v>0</v>
          </cell>
          <cell r="AQ276">
            <v>0</v>
          </cell>
          <cell r="AR276">
            <v>0</v>
          </cell>
        </row>
        <row r="276">
          <cell r="AU276">
            <v>0</v>
          </cell>
          <cell r="AV276">
            <v>25752.89</v>
          </cell>
          <cell r="AW276">
            <v>25000</v>
          </cell>
          <cell r="AX276">
            <v>752.889999999999</v>
          </cell>
          <cell r="AY276">
            <v>0</v>
          </cell>
          <cell r="AZ276">
            <v>-22.59</v>
          </cell>
          <cell r="BA276">
            <v>-88.08</v>
          </cell>
          <cell r="BB276">
            <v>0</v>
          </cell>
        </row>
        <row r="276">
          <cell r="BD276">
            <v>-111</v>
          </cell>
          <cell r="BE276">
            <v>5815</v>
          </cell>
          <cell r="BF276">
            <v>5815</v>
          </cell>
          <cell r="BG276">
            <v>0</v>
          </cell>
        </row>
        <row r="276">
          <cell r="BI276" t="str">
            <v>621 4391 8800 3016 1783</v>
          </cell>
        </row>
        <row r="276">
          <cell r="BK276">
            <v>0</v>
          </cell>
          <cell r="BL276">
            <v>0</v>
          </cell>
          <cell r="BM276">
            <v>0</v>
          </cell>
          <cell r="BN276">
            <v>53.79</v>
          </cell>
          <cell r="BO276">
            <v>18.06</v>
          </cell>
          <cell r="BP276">
            <v>-71.85</v>
          </cell>
        </row>
        <row r="276">
          <cell r="BU276">
            <v>0</v>
          </cell>
        </row>
        <row r="277">
          <cell r="D277" t="str">
            <v>毕强</v>
          </cell>
          <cell r="E277" t="str">
            <v>男</v>
          </cell>
          <cell r="F277" t="str">
            <v>412824197710091432</v>
          </cell>
          <cell r="G277" t="str">
            <v>抛光</v>
          </cell>
          <cell r="H277" t="str">
            <v>抛光</v>
          </cell>
          <cell r="I277" t="str">
            <v>抛光员</v>
          </cell>
          <cell r="J277">
            <v>43644</v>
          </cell>
        </row>
        <row r="277">
          <cell r="AF277">
            <v>9945.3</v>
          </cell>
        </row>
        <row r="277">
          <cell r="AI277">
            <v>0</v>
          </cell>
        </row>
        <row r="277">
          <cell r="AK277">
            <v>9945</v>
          </cell>
          <cell r="AL277">
            <v>0</v>
          </cell>
        </row>
        <row r="277">
          <cell r="AN277">
            <v>15305.58</v>
          </cell>
          <cell r="AO277">
            <v>20000</v>
          </cell>
          <cell r="AP277">
            <v>0</v>
          </cell>
          <cell r="AQ277">
            <v>0</v>
          </cell>
          <cell r="AR277">
            <v>0</v>
          </cell>
        </row>
        <row r="277">
          <cell r="AU277">
            <v>0</v>
          </cell>
          <cell r="AV277">
            <v>24948.72</v>
          </cell>
          <cell r="AW277">
            <v>25000</v>
          </cell>
          <cell r="AX277">
            <v>-51.2799999999988</v>
          </cell>
          <cell r="AY277">
            <v>0</v>
          </cell>
          <cell r="AZ277">
            <v>0</v>
          </cell>
          <cell r="BA277">
            <v>-301.86</v>
          </cell>
          <cell r="BB277">
            <v>0</v>
          </cell>
        </row>
        <row r="277">
          <cell r="BD277">
            <v>-302</v>
          </cell>
          <cell r="BE277">
            <v>9643</v>
          </cell>
          <cell r="BF277">
            <v>9643</v>
          </cell>
          <cell r="BG277">
            <v>0</v>
          </cell>
        </row>
        <row r="277">
          <cell r="BI277" t="str">
            <v>6214391880030996386</v>
          </cell>
        </row>
        <row r="277"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</row>
        <row r="277">
          <cell r="BU277">
            <v>0</v>
          </cell>
        </row>
        <row r="278">
          <cell r="D278" t="str">
            <v>潘运军</v>
          </cell>
          <cell r="E278" t="str">
            <v>男</v>
          </cell>
          <cell r="F278" t="str">
            <v>452228199208033017</v>
          </cell>
          <cell r="G278" t="str">
            <v>抛光</v>
          </cell>
          <cell r="H278" t="str">
            <v>抛光</v>
          </cell>
          <cell r="I278" t="str">
            <v>抛光员</v>
          </cell>
          <cell r="J278">
            <v>43551</v>
          </cell>
        </row>
        <row r="278">
          <cell r="M278">
            <v>21</v>
          </cell>
          <cell r="N278">
            <v>13</v>
          </cell>
          <cell r="O278">
            <v>27</v>
          </cell>
          <cell r="P278">
            <v>73</v>
          </cell>
        </row>
        <row r="278">
          <cell r="S278">
            <v>1950</v>
          </cell>
          <cell r="T278">
            <v>1720</v>
          </cell>
          <cell r="U278">
            <v>1065</v>
          </cell>
          <cell r="V278">
            <v>150</v>
          </cell>
          <cell r="W278">
            <v>93</v>
          </cell>
        </row>
        <row r="278">
          <cell r="Z278">
            <v>14.83</v>
          </cell>
          <cell r="AA278">
            <v>400</v>
          </cell>
          <cell r="AB278">
            <v>19.77</v>
          </cell>
          <cell r="AC278">
            <v>1443</v>
          </cell>
        </row>
        <row r="278">
          <cell r="AF278">
            <v>1603.44</v>
          </cell>
        </row>
        <row r="278">
          <cell r="AI278">
            <v>0</v>
          </cell>
        </row>
        <row r="278">
          <cell r="AK278">
            <v>4604</v>
          </cell>
          <cell r="AL278">
            <v>0</v>
          </cell>
        </row>
        <row r="278">
          <cell r="AN278">
            <v>33003</v>
          </cell>
          <cell r="AO278">
            <v>35000</v>
          </cell>
          <cell r="AP278">
            <v>0</v>
          </cell>
          <cell r="AQ278">
            <v>0</v>
          </cell>
          <cell r="AR278">
            <v>0</v>
          </cell>
        </row>
        <row r="278">
          <cell r="AU278">
            <v>0</v>
          </cell>
          <cell r="AV278">
            <v>38407</v>
          </cell>
          <cell r="AW278">
            <v>40000</v>
          </cell>
          <cell r="AX278">
            <v>-1593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800</v>
          </cell>
          <cell r="BD278">
            <v>800</v>
          </cell>
          <cell r="BE278">
            <v>5404</v>
          </cell>
          <cell r="BF278">
            <v>5404</v>
          </cell>
          <cell r="BG278">
            <v>0</v>
          </cell>
        </row>
        <row r="278">
          <cell r="BI278" t="str">
            <v>621 4391 8800 2980 3783</v>
          </cell>
        </row>
        <row r="278">
          <cell r="BK278">
            <v>0</v>
          </cell>
          <cell r="BL278">
            <v>30.84</v>
          </cell>
          <cell r="BM278">
            <v>47.58</v>
          </cell>
          <cell r="BN278">
            <v>107.8</v>
          </cell>
          <cell r="BO278">
            <v>-166.15</v>
          </cell>
          <cell r="BP278">
            <v>-20.07</v>
          </cell>
        </row>
        <row r="278">
          <cell r="BU278">
            <v>0</v>
          </cell>
        </row>
        <row r="279">
          <cell r="D279" t="str">
            <v>罗方武</v>
          </cell>
          <cell r="E279" t="str">
            <v>男</v>
          </cell>
          <cell r="F279" t="str">
            <v>433031197307031215</v>
          </cell>
          <cell r="G279" t="str">
            <v>抛光</v>
          </cell>
          <cell r="H279" t="str">
            <v>抛光</v>
          </cell>
        </row>
        <row r="279">
          <cell r="M279">
            <v>21</v>
          </cell>
          <cell r="N279">
            <v>21</v>
          </cell>
          <cell r="O279">
            <v>76.5</v>
          </cell>
          <cell r="P279">
            <v>90.5</v>
          </cell>
        </row>
        <row r="279">
          <cell r="S279">
            <v>1950</v>
          </cell>
          <cell r="T279">
            <v>1720</v>
          </cell>
          <cell r="U279">
            <v>1720</v>
          </cell>
          <cell r="V279">
            <v>150</v>
          </cell>
          <cell r="W279">
            <v>150</v>
          </cell>
        </row>
        <row r="279">
          <cell r="Z279">
            <v>14.83</v>
          </cell>
          <cell r="AA279">
            <v>1134</v>
          </cell>
          <cell r="AB279">
            <v>19.77</v>
          </cell>
          <cell r="AC279">
            <v>1789</v>
          </cell>
        </row>
        <row r="279">
          <cell r="AF279">
            <v>0</v>
          </cell>
          <cell r="AG279">
            <v>80</v>
          </cell>
        </row>
        <row r="279">
          <cell r="AI279">
            <v>0</v>
          </cell>
        </row>
        <row r="279">
          <cell r="AK279">
            <v>4873</v>
          </cell>
          <cell r="AL279">
            <v>0</v>
          </cell>
        </row>
        <row r="279">
          <cell r="AN279">
            <v>9277</v>
          </cell>
          <cell r="AO279">
            <v>10000</v>
          </cell>
          <cell r="AP279">
            <v>0</v>
          </cell>
          <cell r="AQ279">
            <v>0</v>
          </cell>
          <cell r="AR279">
            <v>0</v>
          </cell>
        </row>
        <row r="279">
          <cell r="AU279">
            <v>0</v>
          </cell>
          <cell r="AV279">
            <v>14150</v>
          </cell>
          <cell r="AW279">
            <v>15000</v>
          </cell>
          <cell r="AX279">
            <v>-850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</row>
        <row r="279">
          <cell r="BD279">
            <v>0</v>
          </cell>
          <cell r="BE279">
            <v>4873</v>
          </cell>
          <cell r="BF279">
            <v>4873</v>
          </cell>
          <cell r="BG279">
            <v>0</v>
          </cell>
        </row>
        <row r="279">
          <cell r="BI279" t="str">
            <v>621 4391 8800 3274 2366</v>
          </cell>
        </row>
        <row r="279"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</row>
        <row r="279">
          <cell r="BU279">
            <v>0</v>
          </cell>
        </row>
        <row r="280">
          <cell r="D280" t="str">
            <v>余鸿福</v>
          </cell>
          <cell r="E280" t="str">
            <v>男</v>
          </cell>
          <cell r="F280" t="str">
            <v>511023199711119291</v>
          </cell>
          <cell r="G280" t="str">
            <v>抛光</v>
          </cell>
          <cell r="H280" t="str">
            <v>抛光</v>
          </cell>
        </row>
        <row r="280">
          <cell r="M280">
            <v>21</v>
          </cell>
          <cell r="N280">
            <v>20</v>
          </cell>
          <cell r="O280">
            <v>60.5</v>
          </cell>
          <cell r="P280">
            <v>74</v>
          </cell>
        </row>
        <row r="280">
          <cell r="S280">
            <v>1950</v>
          </cell>
          <cell r="T280">
            <v>1720</v>
          </cell>
          <cell r="U280">
            <v>1638</v>
          </cell>
          <cell r="V280">
            <v>150</v>
          </cell>
          <cell r="W280">
            <v>143</v>
          </cell>
        </row>
        <row r="280">
          <cell r="Z280">
            <v>14.83</v>
          </cell>
          <cell r="AA280">
            <v>897</v>
          </cell>
          <cell r="AB280">
            <v>19.77</v>
          </cell>
          <cell r="AC280">
            <v>1463</v>
          </cell>
        </row>
        <row r="280">
          <cell r="AF280">
            <v>0</v>
          </cell>
        </row>
        <row r="280">
          <cell r="AI280">
            <v>0</v>
          </cell>
        </row>
        <row r="280">
          <cell r="AK280">
            <v>4141</v>
          </cell>
          <cell r="AL280">
            <v>0</v>
          </cell>
        </row>
        <row r="280">
          <cell r="AN280">
            <v>10203.0781609195</v>
          </cell>
          <cell r="AO280">
            <v>10000</v>
          </cell>
          <cell r="AP280">
            <v>0</v>
          </cell>
          <cell r="AQ280">
            <v>0</v>
          </cell>
          <cell r="AR280">
            <v>0</v>
          </cell>
        </row>
        <row r="280">
          <cell r="AU280">
            <v>0</v>
          </cell>
          <cell r="AV280">
            <v>14321.5181609195</v>
          </cell>
          <cell r="AW280">
            <v>15000</v>
          </cell>
          <cell r="AX280">
            <v>-678.481839080501</v>
          </cell>
          <cell r="AY280">
            <v>6.09</v>
          </cell>
          <cell r="AZ280">
            <v>6.09</v>
          </cell>
          <cell r="BA280">
            <v>-22.56</v>
          </cell>
          <cell r="BB280">
            <v>0</v>
          </cell>
        </row>
        <row r="280">
          <cell r="BD280">
            <v>-16</v>
          </cell>
          <cell r="BE280">
            <v>4125</v>
          </cell>
          <cell r="BF280">
            <v>4125</v>
          </cell>
          <cell r="BG280">
            <v>0</v>
          </cell>
        </row>
        <row r="280">
          <cell r="BI280" t="str">
            <v>6214391880031399721</v>
          </cell>
        </row>
        <row r="280"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18.63</v>
          </cell>
          <cell r="BP280">
            <v>-12.54</v>
          </cell>
        </row>
        <row r="280">
          <cell r="BU280">
            <v>6.09</v>
          </cell>
        </row>
        <row r="281">
          <cell r="D281" t="str">
            <v>马周发</v>
          </cell>
          <cell r="E281" t="str">
            <v>男</v>
          </cell>
          <cell r="F281" t="str">
            <v>532529199506151831</v>
          </cell>
          <cell r="G281" t="str">
            <v>抛光</v>
          </cell>
          <cell r="H281" t="str">
            <v>抛光</v>
          </cell>
        </row>
        <row r="281">
          <cell r="M281">
            <v>21</v>
          </cell>
          <cell r="N281">
            <v>20.5</v>
          </cell>
          <cell r="O281">
            <v>67.5</v>
          </cell>
          <cell r="P281">
            <v>80.5</v>
          </cell>
        </row>
        <row r="281">
          <cell r="S281">
            <v>1950</v>
          </cell>
          <cell r="T281">
            <v>1720</v>
          </cell>
          <cell r="U281">
            <v>1679</v>
          </cell>
          <cell r="V281">
            <v>150</v>
          </cell>
          <cell r="W281">
            <v>146</v>
          </cell>
        </row>
        <row r="281">
          <cell r="Z281">
            <v>14.83</v>
          </cell>
          <cell r="AA281">
            <v>1001</v>
          </cell>
          <cell r="AB281">
            <v>19.77</v>
          </cell>
          <cell r="AC281">
            <v>1591</v>
          </cell>
        </row>
        <row r="281">
          <cell r="AF281">
            <v>0</v>
          </cell>
          <cell r="AG281">
            <v>40</v>
          </cell>
        </row>
        <row r="281">
          <cell r="AI281">
            <v>0</v>
          </cell>
        </row>
        <row r="281">
          <cell r="AK281">
            <v>4457</v>
          </cell>
          <cell r="AL281">
            <v>0</v>
          </cell>
        </row>
        <row r="281">
          <cell r="AN281">
            <v>5847</v>
          </cell>
          <cell r="AO281">
            <v>10000</v>
          </cell>
          <cell r="AP281">
            <v>0</v>
          </cell>
          <cell r="AQ281">
            <v>0</v>
          </cell>
          <cell r="AR281">
            <v>0</v>
          </cell>
        </row>
        <row r="281">
          <cell r="AU281">
            <v>0</v>
          </cell>
          <cell r="AV281">
            <v>10304</v>
          </cell>
          <cell r="AW281">
            <v>15000</v>
          </cell>
          <cell r="AX281">
            <v>-4696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</row>
        <row r="281">
          <cell r="BD281">
            <v>0</v>
          </cell>
          <cell r="BE281">
            <v>4457</v>
          </cell>
          <cell r="BF281">
            <v>4457</v>
          </cell>
          <cell r="BG281">
            <v>0</v>
          </cell>
        </row>
        <row r="281">
          <cell r="BI281" t="str">
            <v>6214391880031240743</v>
          </cell>
        </row>
        <row r="281"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</row>
        <row r="281">
          <cell r="BU281">
            <v>0</v>
          </cell>
        </row>
        <row r="282">
          <cell r="D282" t="str">
            <v>杜明友</v>
          </cell>
          <cell r="E282" t="str">
            <v>男</v>
          </cell>
          <cell r="F282" t="str">
            <v>511227197707082091</v>
          </cell>
          <cell r="G282" t="str">
            <v>抛光</v>
          </cell>
          <cell r="H282" t="str">
            <v>抛光</v>
          </cell>
        </row>
        <row r="282">
          <cell r="M282">
            <v>21</v>
          </cell>
          <cell r="N282">
            <v>21</v>
          </cell>
          <cell r="O282">
            <v>75</v>
          </cell>
          <cell r="P282">
            <v>90.5</v>
          </cell>
        </row>
        <row r="282">
          <cell r="S282">
            <v>1950</v>
          </cell>
          <cell r="T282">
            <v>1720</v>
          </cell>
          <cell r="U282">
            <v>1720</v>
          </cell>
          <cell r="V282">
            <v>150</v>
          </cell>
          <cell r="W282">
            <v>150</v>
          </cell>
        </row>
        <row r="282">
          <cell r="Z282">
            <v>14.83</v>
          </cell>
          <cell r="AA282">
            <v>1112</v>
          </cell>
          <cell r="AB282">
            <v>19.77</v>
          </cell>
          <cell r="AC282">
            <v>1789</v>
          </cell>
        </row>
        <row r="282">
          <cell r="AF282">
            <v>0</v>
          </cell>
          <cell r="AG282">
            <v>80</v>
          </cell>
        </row>
        <row r="282">
          <cell r="AI282">
            <v>0</v>
          </cell>
        </row>
        <row r="282">
          <cell r="AK282">
            <v>4851</v>
          </cell>
          <cell r="AL282">
            <v>0</v>
          </cell>
        </row>
        <row r="282">
          <cell r="AN282">
            <v>4211</v>
          </cell>
          <cell r="AO282">
            <v>10000</v>
          </cell>
          <cell r="AP282">
            <v>0</v>
          </cell>
          <cell r="AQ282">
            <v>0</v>
          </cell>
          <cell r="AR282">
            <v>0</v>
          </cell>
        </row>
        <row r="282">
          <cell r="AU282">
            <v>0</v>
          </cell>
          <cell r="AV282">
            <v>9062</v>
          </cell>
          <cell r="AW282">
            <v>15000</v>
          </cell>
          <cell r="AX282">
            <v>-5938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</row>
        <row r="282">
          <cell r="BD282">
            <v>0</v>
          </cell>
          <cell r="BE282">
            <v>4851</v>
          </cell>
          <cell r="BF282">
            <v>4851</v>
          </cell>
          <cell r="BG282">
            <v>0</v>
          </cell>
        </row>
        <row r="282">
          <cell r="BI282" t="str">
            <v>621 4391 8800 3234 0963</v>
          </cell>
        </row>
        <row r="282"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</row>
        <row r="282">
          <cell r="BU282">
            <v>0</v>
          </cell>
        </row>
        <row r="283">
          <cell r="D283" t="str">
            <v>邓德兵</v>
          </cell>
          <cell r="E283" t="str">
            <v>男</v>
          </cell>
          <cell r="F283" t="str">
            <v>511221198206026311</v>
          </cell>
          <cell r="G283" t="str">
            <v>抛光</v>
          </cell>
          <cell r="H283" t="str">
            <v>抛光</v>
          </cell>
        </row>
        <row r="283">
          <cell r="N283">
            <v>2</v>
          </cell>
          <cell r="O283">
            <v>4</v>
          </cell>
          <cell r="P283">
            <v>18</v>
          </cell>
        </row>
        <row r="283">
          <cell r="U283">
            <v>332.8</v>
          </cell>
        </row>
        <row r="283">
          <cell r="Z283">
            <v>20.8</v>
          </cell>
          <cell r="AA283">
            <v>83.2</v>
          </cell>
          <cell r="AB283">
            <v>20.8</v>
          </cell>
          <cell r="AC283">
            <v>374.4</v>
          </cell>
        </row>
        <row r="283">
          <cell r="AF283">
            <v>1758.2</v>
          </cell>
        </row>
        <row r="283">
          <cell r="AI283">
            <v>0</v>
          </cell>
        </row>
        <row r="283">
          <cell r="AK283">
            <v>2549</v>
          </cell>
          <cell r="AL283">
            <v>0</v>
          </cell>
        </row>
        <row r="283"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</row>
        <row r="283">
          <cell r="AU283">
            <v>0</v>
          </cell>
          <cell r="AV283">
            <v>2549</v>
          </cell>
          <cell r="AW283">
            <v>5000</v>
          </cell>
          <cell r="AX283">
            <v>-2451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</row>
        <row r="283">
          <cell r="BD283">
            <v>0</v>
          </cell>
          <cell r="BE283">
            <v>2549</v>
          </cell>
          <cell r="BF283">
            <v>2549</v>
          </cell>
          <cell r="BG283">
            <v>0</v>
          </cell>
        </row>
        <row r="283">
          <cell r="BI283" t="str">
            <v>621 4391 8800 3234 0484</v>
          </cell>
        </row>
        <row r="283"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</row>
        <row r="283">
          <cell r="BU283">
            <v>0</v>
          </cell>
        </row>
        <row r="284">
          <cell r="D284" t="str">
            <v>雷登华</v>
          </cell>
          <cell r="E284" t="str">
            <v>男</v>
          </cell>
          <cell r="F284" t="str">
            <v>50023419910504467X</v>
          </cell>
          <cell r="G284" t="str">
            <v>抛光</v>
          </cell>
          <cell r="H284" t="str">
            <v>抛光</v>
          </cell>
        </row>
        <row r="284">
          <cell r="N284">
            <v>1</v>
          </cell>
          <cell r="O284">
            <v>2</v>
          </cell>
          <cell r="P284">
            <v>18</v>
          </cell>
        </row>
        <row r="284">
          <cell r="U284">
            <v>166.4</v>
          </cell>
        </row>
        <row r="284">
          <cell r="Z284">
            <v>20.8</v>
          </cell>
          <cell r="AA284">
            <v>41.6</v>
          </cell>
          <cell r="AB284">
            <v>20.8</v>
          </cell>
          <cell r="AC284">
            <v>374.4</v>
          </cell>
        </row>
        <row r="284">
          <cell r="AF284">
            <v>2557</v>
          </cell>
        </row>
        <row r="284">
          <cell r="AI284">
            <v>0</v>
          </cell>
        </row>
        <row r="284">
          <cell r="AK284">
            <v>3139</v>
          </cell>
          <cell r="AL284">
            <v>0</v>
          </cell>
        </row>
        <row r="284"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</row>
        <row r="284">
          <cell r="AU284">
            <v>0</v>
          </cell>
          <cell r="AV284">
            <v>3038.38</v>
          </cell>
          <cell r="AW284">
            <v>5000</v>
          </cell>
          <cell r="AX284">
            <v>-1961.62</v>
          </cell>
          <cell r="AY284">
            <v>0</v>
          </cell>
          <cell r="AZ284">
            <v>0</v>
          </cell>
          <cell r="BA284">
            <v>-100.62</v>
          </cell>
          <cell r="BB284">
            <v>0</v>
          </cell>
        </row>
        <row r="284">
          <cell r="BD284">
            <v>-101</v>
          </cell>
          <cell r="BE284">
            <v>3038</v>
          </cell>
          <cell r="BF284">
            <v>3038</v>
          </cell>
          <cell r="BG284">
            <v>0</v>
          </cell>
        </row>
        <row r="284">
          <cell r="BI284" t="str">
            <v>621 4391 8800 3274 2903</v>
          </cell>
        </row>
        <row r="284"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</row>
        <row r="284">
          <cell r="BU284">
            <v>0</v>
          </cell>
        </row>
        <row r="285">
          <cell r="D285" t="str">
            <v>李明志</v>
          </cell>
          <cell r="E285" t="str">
            <v>男</v>
          </cell>
          <cell r="F285" t="str">
            <v>500234198509194979</v>
          </cell>
          <cell r="G285" t="str">
            <v>抛光</v>
          </cell>
          <cell r="H285" t="str">
            <v>抛光</v>
          </cell>
        </row>
        <row r="285">
          <cell r="N285">
            <v>1</v>
          </cell>
          <cell r="O285">
            <v>2</v>
          </cell>
          <cell r="P285">
            <v>18</v>
          </cell>
        </row>
        <row r="285">
          <cell r="U285">
            <v>166.4</v>
          </cell>
        </row>
        <row r="285">
          <cell r="Z285">
            <v>20.8</v>
          </cell>
          <cell r="AA285">
            <v>41.6</v>
          </cell>
          <cell r="AB285">
            <v>20.8</v>
          </cell>
          <cell r="AC285">
            <v>374.4</v>
          </cell>
        </row>
        <row r="285">
          <cell r="AF285">
            <v>2463</v>
          </cell>
        </row>
        <row r="285">
          <cell r="AI285">
            <v>0</v>
          </cell>
        </row>
        <row r="285">
          <cell r="AK285">
            <v>3045</v>
          </cell>
          <cell r="AL285">
            <v>0</v>
          </cell>
        </row>
        <row r="285"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</row>
        <row r="285">
          <cell r="AU285">
            <v>0</v>
          </cell>
          <cell r="AV285">
            <v>3045</v>
          </cell>
          <cell r="AW285">
            <v>5000</v>
          </cell>
          <cell r="AX285">
            <v>-1955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</row>
        <row r="285">
          <cell r="BD285">
            <v>0</v>
          </cell>
          <cell r="BE285">
            <v>3045</v>
          </cell>
          <cell r="BF285">
            <v>3045</v>
          </cell>
          <cell r="BG285">
            <v>0</v>
          </cell>
        </row>
        <row r="285">
          <cell r="BI285" t="str">
            <v>621 4391 8800 3274 4412</v>
          </cell>
        </row>
        <row r="285"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</row>
        <row r="285">
          <cell r="BU285">
            <v>0</v>
          </cell>
        </row>
        <row r="286">
          <cell r="D286" t="str">
            <v>杨清强</v>
          </cell>
          <cell r="E286" t="str">
            <v>男</v>
          </cell>
          <cell r="F286" t="str">
            <v>41292919770408863X</v>
          </cell>
          <cell r="G286" t="str">
            <v>抛光</v>
          </cell>
          <cell r="H286" t="str">
            <v>抛光</v>
          </cell>
        </row>
        <row r="286">
          <cell r="N286">
            <v>2</v>
          </cell>
          <cell r="O286">
            <v>5</v>
          </cell>
          <cell r="P286">
            <v>19</v>
          </cell>
        </row>
        <row r="286">
          <cell r="U286">
            <v>332.8</v>
          </cell>
        </row>
        <row r="286">
          <cell r="Z286">
            <v>20.8</v>
          </cell>
          <cell r="AA286">
            <v>104</v>
          </cell>
          <cell r="AB286">
            <v>20.8</v>
          </cell>
          <cell r="AC286">
            <v>395.2</v>
          </cell>
        </row>
        <row r="286">
          <cell r="AF286">
            <v>2103.3</v>
          </cell>
        </row>
        <row r="286">
          <cell r="AI286">
            <v>0</v>
          </cell>
        </row>
        <row r="286">
          <cell r="AK286">
            <v>2935</v>
          </cell>
          <cell r="AL286">
            <v>0</v>
          </cell>
        </row>
        <row r="286"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</row>
        <row r="286">
          <cell r="AU286">
            <v>0</v>
          </cell>
          <cell r="AV286">
            <v>2935</v>
          </cell>
          <cell r="AW286">
            <v>5000</v>
          </cell>
          <cell r="AX286">
            <v>-2065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</row>
        <row r="286">
          <cell r="BD286">
            <v>0</v>
          </cell>
          <cell r="BE286">
            <v>2935</v>
          </cell>
          <cell r="BF286">
            <v>2935</v>
          </cell>
          <cell r="BG286">
            <v>0</v>
          </cell>
        </row>
        <row r="286">
          <cell r="BI286" t="str">
            <v>621 4391 8800 3274 2945</v>
          </cell>
        </row>
        <row r="286"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</row>
        <row r="286">
          <cell r="BU286">
            <v>0</v>
          </cell>
        </row>
        <row r="287">
          <cell r="D287" t="str">
            <v>李日增</v>
          </cell>
          <cell r="E287" t="str">
            <v>男</v>
          </cell>
          <cell r="F287" t="str">
            <v>441624197308266111</v>
          </cell>
          <cell r="G287" t="str">
            <v>抛光</v>
          </cell>
          <cell r="H287" t="str">
            <v>抛光</v>
          </cell>
        </row>
        <row r="287">
          <cell r="N287">
            <v>2</v>
          </cell>
          <cell r="O287">
            <v>6</v>
          </cell>
          <cell r="P287">
            <v>19</v>
          </cell>
        </row>
        <row r="287">
          <cell r="U287">
            <v>332.8</v>
          </cell>
        </row>
        <row r="287">
          <cell r="Z287">
            <v>20.8</v>
          </cell>
          <cell r="AA287">
            <v>124.8</v>
          </cell>
          <cell r="AB287">
            <v>20.8</v>
          </cell>
          <cell r="AC287">
            <v>395.2</v>
          </cell>
        </row>
        <row r="287">
          <cell r="AF287">
            <v>1433</v>
          </cell>
        </row>
        <row r="287">
          <cell r="AI287">
            <v>0</v>
          </cell>
        </row>
        <row r="287">
          <cell r="AK287">
            <v>2286</v>
          </cell>
          <cell r="AL287">
            <v>0</v>
          </cell>
        </row>
        <row r="287"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</row>
        <row r="287">
          <cell r="AU287">
            <v>0</v>
          </cell>
          <cell r="AV287">
            <v>2286</v>
          </cell>
          <cell r="AW287">
            <v>5000</v>
          </cell>
          <cell r="AX287">
            <v>-2714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</row>
        <row r="287">
          <cell r="BD287">
            <v>0</v>
          </cell>
          <cell r="BE287">
            <v>2286</v>
          </cell>
          <cell r="BF287">
            <v>2286</v>
          </cell>
          <cell r="BG287">
            <v>0</v>
          </cell>
        </row>
        <row r="287">
          <cell r="BI287" t="str">
            <v>621 4391 8800 3234 0369</v>
          </cell>
        </row>
        <row r="287"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</row>
        <row r="287">
          <cell r="BU287">
            <v>0</v>
          </cell>
        </row>
        <row r="288">
          <cell r="D288" t="str">
            <v>肖遥</v>
          </cell>
          <cell r="E288" t="str">
            <v>男</v>
          </cell>
          <cell r="F288" t="str">
            <v>430523199204112331</v>
          </cell>
          <cell r="G288" t="str">
            <v>抛光</v>
          </cell>
          <cell r="H288" t="str">
            <v>抛光</v>
          </cell>
        </row>
        <row r="288">
          <cell r="N288">
            <v>4.5</v>
          </cell>
          <cell r="O288">
            <v>10</v>
          </cell>
          <cell r="P288">
            <v>19</v>
          </cell>
        </row>
        <row r="288">
          <cell r="U288">
            <v>748.8</v>
          </cell>
        </row>
        <row r="288">
          <cell r="Z288">
            <v>20.8</v>
          </cell>
          <cell r="AA288">
            <v>208</v>
          </cell>
          <cell r="AB288">
            <v>20.8</v>
          </cell>
          <cell r="AC288">
            <v>395.2</v>
          </cell>
        </row>
        <row r="288">
          <cell r="AF288">
            <v>6013</v>
          </cell>
        </row>
        <row r="288">
          <cell r="AI288">
            <v>0</v>
          </cell>
        </row>
        <row r="288">
          <cell r="AK288">
            <v>7365</v>
          </cell>
          <cell r="AL288">
            <v>0</v>
          </cell>
        </row>
        <row r="288"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</row>
        <row r="288">
          <cell r="AU288">
            <v>0</v>
          </cell>
          <cell r="AV288">
            <v>7346.2</v>
          </cell>
          <cell r="AW288">
            <v>5000</v>
          </cell>
          <cell r="AX288">
            <v>2346.2</v>
          </cell>
          <cell r="AY288">
            <v>0</v>
          </cell>
          <cell r="AZ288">
            <v>-70.39</v>
          </cell>
          <cell r="BA288">
            <v>-18.8</v>
          </cell>
          <cell r="BB288">
            <v>0</v>
          </cell>
        </row>
        <row r="288">
          <cell r="BD288">
            <v>-89</v>
          </cell>
          <cell r="BE288">
            <v>7276</v>
          </cell>
          <cell r="BF288">
            <v>7276</v>
          </cell>
          <cell r="BG288">
            <v>0</v>
          </cell>
        </row>
        <row r="288">
          <cell r="BI288" t="str">
            <v>621 4391 8800 3274 3042</v>
          </cell>
        </row>
        <row r="288"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</row>
        <row r="288">
          <cell r="BU288">
            <v>0</v>
          </cell>
        </row>
        <row r="289">
          <cell r="D289" t="str">
            <v>熊珍文</v>
          </cell>
          <cell r="E289" t="str">
            <v>男</v>
          </cell>
          <cell r="F289" t="str">
            <v>450327199405181235</v>
          </cell>
          <cell r="G289" t="str">
            <v>抛光</v>
          </cell>
          <cell r="H289" t="str">
            <v>抛光</v>
          </cell>
        </row>
        <row r="289">
          <cell r="M289">
            <v>21</v>
          </cell>
          <cell r="N289">
            <v>16</v>
          </cell>
          <cell r="O289">
            <v>29</v>
          </cell>
          <cell r="P289">
            <v>57.5</v>
          </cell>
        </row>
        <row r="289">
          <cell r="S289">
            <v>1950</v>
          </cell>
          <cell r="T289">
            <v>1720</v>
          </cell>
          <cell r="U289">
            <v>1310</v>
          </cell>
          <cell r="V289">
            <v>150</v>
          </cell>
          <cell r="W289">
            <v>114</v>
          </cell>
        </row>
        <row r="289">
          <cell r="Z289">
            <v>14.83</v>
          </cell>
          <cell r="AA289">
            <v>430</v>
          </cell>
          <cell r="AB289">
            <v>19.77</v>
          </cell>
          <cell r="AC289">
            <v>1137</v>
          </cell>
        </row>
        <row r="289">
          <cell r="AF289">
            <v>0</v>
          </cell>
        </row>
        <row r="289">
          <cell r="AI289">
            <v>0</v>
          </cell>
        </row>
        <row r="289">
          <cell r="AK289">
            <v>2991</v>
          </cell>
          <cell r="AL289">
            <v>0</v>
          </cell>
        </row>
        <row r="289"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</row>
        <row r="289">
          <cell r="AU289">
            <v>0</v>
          </cell>
          <cell r="AV289">
            <v>2991</v>
          </cell>
          <cell r="AW289">
            <v>5000</v>
          </cell>
          <cell r="AX289">
            <v>-2009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</row>
        <row r="289">
          <cell r="BD289">
            <v>0</v>
          </cell>
          <cell r="BE289">
            <v>2991</v>
          </cell>
          <cell r="BF289">
            <v>2991</v>
          </cell>
          <cell r="BG289">
            <v>0</v>
          </cell>
        </row>
        <row r="289">
          <cell r="BI289" t="str">
            <v>621 4391 8800 3274 3034</v>
          </cell>
        </row>
        <row r="289"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</row>
        <row r="289">
          <cell r="BU289">
            <v>0</v>
          </cell>
        </row>
        <row r="290">
          <cell r="D290" t="str">
            <v>袁振浪</v>
          </cell>
          <cell r="E290" t="str">
            <v>男</v>
          </cell>
          <cell r="F290" t="str">
            <v>522627198510154097</v>
          </cell>
          <cell r="G290" t="str">
            <v>抛光</v>
          </cell>
          <cell r="H290" t="str">
            <v>抛光</v>
          </cell>
        </row>
        <row r="290">
          <cell r="N290">
            <v>3</v>
          </cell>
          <cell r="O290">
            <v>9</v>
          </cell>
          <cell r="P290">
            <v>19</v>
          </cell>
        </row>
        <row r="290">
          <cell r="U290">
            <v>499.2</v>
          </cell>
        </row>
        <row r="290">
          <cell r="Z290">
            <v>20.8</v>
          </cell>
          <cell r="AA290">
            <v>187.2</v>
          </cell>
          <cell r="AB290">
            <v>20.8</v>
          </cell>
          <cell r="AC290">
            <v>395.2</v>
          </cell>
        </row>
        <row r="290">
          <cell r="AF290">
            <v>1919.8</v>
          </cell>
        </row>
        <row r="290">
          <cell r="AI290">
            <v>0</v>
          </cell>
        </row>
        <row r="290">
          <cell r="AK290">
            <v>3001</v>
          </cell>
          <cell r="AL290">
            <v>0</v>
          </cell>
        </row>
        <row r="290"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</row>
        <row r="290">
          <cell r="AU290">
            <v>0</v>
          </cell>
          <cell r="AV290">
            <v>3001</v>
          </cell>
          <cell r="AW290">
            <v>5000</v>
          </cell>
          <cell r="AX290">
            <v>-1999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</row>
        <row r="290">
          <cell r="BD290">
            <v>0</v>
          </cell>
          <cell r="BE290">
            <v>3001</v>
          </cell>
          <cell r="BF290">
            <v>3001</v>
          </cell>
          <cell r="BG290">
            <v>0</v>
          </cell>
        </row>
        <row r="290">
          <cell r="BI290" t="str">
            <v>621 4391 8800 3274 2911</v>
          </cell>
        </row>
        <row r="290"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</row>
        <row r="290">
          <cell r="BU290">
            <v>0</v>
          </cell>
        </row>
        <row r="291">
          <cell r="D291" t="str">
            <v>部门合计</v>
          </cell>
        </row>
        <row r="291">
          <cell r="O291">
            <v>1341</v>
          </cell>
          <cell r="P291">
            <v>1717.5</v>
          </cell>
          <cell r="Q291">
            <v>0</v>
          </cell>
          <cell r="R291">
            <v>0</v>
          </cell>
        </row>
        <row r="291">
          <cell r="U291">
            <v>35258.2</v>
          </cell>
        </row>
        <row r="291">
          <cell r="W291">
            <v>6137</v>
          </cell>
        </row>
        <row r="291">
          <cell r="Y291">
            <v>620</v>
          </cell>
        </row>
        <row r="291">
          <cell r="AA291">
            <v>20110.4</v>
          </cell>
        </row>
        <row r="291">
          <cell r="AC291">
            <v>34090</v>
          </cell>
          <cell r="AD291">
            <v>0</v>
          </cell>
          <cell r="AE291">
            <v>0</v>
          </cell>
          <cell r="AF291">
            <v>263180.91</v>
          </cell>
          <cell r="AG291">
            <v>960</v>
          </cell>
          <cell r="AH291">
            <v>331</v>
          </cell>
          <cell r="AI291">
            <v>0</v>
          </cell>
          <cell r="AJ291">
            <v>0</v>
          </cell>
          <cell r="AK291">
            <v>360686</v>
          </cell>
          <cell r="AL291">
            <v>-902.76</v>
          </cell>
          <cell r="AM291">
            <v>0</v>
          </cell>
          <cell r="AN291">
            <v>1669704.49522594</v>
          </cell>
          <cell r="AO291">
            <v>1565000</v>
          </cell>
          <cell r="AP291">
            <v>147000</v>
          </cell>
          <cell r="AQ291">
            <v>10500</v>
          </cell>
          <cell r="AR291">
            <v>10000</v>
          </cell>
          <cell r="AS291">
            <v>0</v>
          </cell>
          <cell r="AT291">
            <v>0</v>
          </cell>
          <cell r="AU291">
            <v>168402.76</v>
          </cell>
          <cell r="AV291">
            <v>2028237.16522594</v>
          </cell>
          <cell r="AW291">
            <v>2038402.76</v>
          </cell>
          <cell r="AX291">
            <v>-10165.5947740609</v>
          </cell>
          <cell r="AY291">
            <v>5030</v>
          </cell>
          <cell r="AZ291">
            <v>-1794.36</v>
          </cell>
          <cell r="BA291">
            <v>-2662.63</v>
          </cell>
          <cell r="BB291">
            <v>-330</v>
          </cell>
          <cell r="BC291">
            <v>839.3</v>
          </cell>
          <cell r="BD291">
            <v>-4845</v>
          </cell>
          <cell r="BE291">
            <v>355841</v>
          </cell>
          <cell r="BF291">
            <v>355841</v>
          </cell>
          <cell r="BG291">
            <v>0</v>
          </cell>
        </row>
        <row r="292">
          <cell r="D292" t="str">
            <v>本月合计</v>
          </cell>
        </row>
        <row r="292">
          <cell r="O292">
            <v>13716</v>
          </cell>
          <cell r="P292">
            <v>18653.5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364606.2</v>
          </cell>
          <cell r="V292">
            <v>0</v>
          </cell>
          <cell r="W292">
            <v>57425</v>
          </cell>
          <cell r="X292">
            <v>0</v>
          </cell>
          <cell r="Y292">
            <v>2081</v>
          </cell>
          <cell r="Z292">
            <v>0</v>
          </cell>
          <cell r="AA292">
            <v>203624.4</v>
          </cell>
          <cell r="AB292">
            <v>0</v>
          </cell>
          <cell r="AC292">
            <v>368919</v>
          </cell>
          <cell r="AD292">
            <v>0</v>
          </cell>
          <cell r="AE292">
            <v>0</v>
          </cell>
          <cell r="AF292">
            <v>263180.91</v>
          </cell>
          <cell r="AG292">
            <v>10240</v>
          </cell>
          <cell r="AH292">
            <v>2286</v>
          </cell>
          <cell r="AI292">
            <v>10501</v>
          </cell>
          <cell r="AJ292">
            <v>0</v>
          </cell>
          <cell r="AK292">
            <v>1282862</v>
          </cell>
          <cell r="AL292">
            <v>-2106.76</v>
          </cell>
          <cell r="AM292">
            <v>0</v>
          </cell>
          <cell r="AN292">
            <v>5292201.97876891</v>
          </cell>
          <cell r="AO292">
            <v>7125000</v>
          </cell>
          <cell r="AP292">
            <v>154647.52</v>
          </cell>
          <cell r="AQ292">
            <v>10500</v>
          </cell>
          <cell r="AR292">
            <v>10000</v>
          </cell>
          <cell r="AS292">
            <v>0</v>
          </cell>
          <cell r="AT292">
            <v>0</v>
          </cell>
          <cell r="AU292">
            <v>177254.28</v>
          </cell>
          <cell r="AV292">
            <v>6577521.85876891</v>
          </cell>
          <cell r="AW292">
            <v>8697254.28</v>
          </cell>
          <cell r="AX292">
            <v>-2119732.42123109</v>
          </cell>
          <cell r="AY292">
            <v>5202.8</v>
          </cell>
          <cell r="AZ292">
            <v>-1824.12</v>
          </cell>
          <cell r="BA292">
            <v>-6026.57</v>
          </cell>
          <cell r="BB292">
            <v>7640.32</v>
          </cell>
          <cell r="BC292">
            <v>844.13</v>
          </cell>
          <cell r="BD292">
            <v>-1464</v>
          </cell>
          <cell r="BE292">
            <v>1281398</v>
          </cell>
          <cell r="BF292">
            <v>1277550</v>
          </cell>
          <cell r="BG292">
            <v>3848</v>
          </cell>
        </row>
        <row r="293">
          <cell r="AB293" t="str">
            <v>核准：</v>
          </cell>
        </row>
        <row r="293">
          <cell r="BD293" t="str">
            <v>制表人：梁雪霞</v>
          </cell>
        </row>
        <row r="307">
          <cell r="K307">
            <v>0</v>
          </cell>
        </row>
      </sheetData>
      <sheetData sheetId="1"/>
      <sheetData sheetId="2"/>
      <sheetData sheetId="3"/>
      <sheetData sheetId="4">
        <row r="4">
          <cell r="D4" t="str">
            <v>姓名</v>
          </cell>
        </row>
        <row r="4">
          <cell r="BE4" t="str">
            <v>实发工资</v>
          </cell>
        </row>
        <row r="5">
          <cell r="D5" t="str">
            <v>陈兰林</v>
          </cell>
        </row>
        <row r="5">
          <cell r="BE5">
            <v>4524</v>
          </cell>
        </row>
        <row r="6">
          <cell r="D6" t="str">
            <v>朱其锋</v>
          </cell>
        </row>
        <row r="6">
          <cell r="BE6">
            <v>1047</v>
          </cell>
        </row>
        <row r="7">
          <cell r="D7" t="str">
            <v>王龙</v>
          </cell>
        </row>
        <row r="7">
          <cell r="BE7">
            <v>4407</v>
          </cell>
        </row>
        <row r="8">
          <cell r="D8" t="str">
            <v>王杨</v>
          </cell>
        </row>
        <row r="8">
          <cell r="BE8">
            <v>4295</v>
          </cell>
        </row>
        <row r="9">
          <cell r="D9" t="str">
            <v>益穷</v>
          </cell>
        </row>
        <row r="9">
          <cell r="BE9">
            <v>2826</v>
          </cell>
        </row>
        <row r="10">
          <cell r="D10" t="str">
            <v>刘志军</v>
          </cell>
        </row>
        <row r="10">
          <cell r="BE10">
            <v>4579</v>
          </cell>
        </row>
        <row r="11">
          <cell r="D11" t="str">
            <v>尔多</v>
          </cell>
        </row>
        <row r="11">
          <cell r="BE11">
            <v>2848</v>
          </cell>
        </row>
        <row r="12">
          <cell r="D12" t="str">
            <v>覃棋新</v>
          </cell>
        </row>
        <row r="12">
          <cell r="BE12">
            <v>909</v>
          </cell>
        </row>
        <row r="13">
          <cell r="D13" t="str">
            <v>冉令中</v>
          </cell>
        </row>
        <row r="13">
          <cell r="BE13">
            <v>11367</v>
          </cell>
        </row>
        <row r="14">
          <cell r="D14" t="str">
            <v>徐恒</v>
          </cell>
        </row>
        <row r="14">
          <cell r="BE14">
            <v>4389</v>
          </cell>
        </row>
        <row r="15">
          <cell r="D15" t="str">
            <v>李云燕</v>
          </cell>
        </row>
        <row r="15">
          <cell r="BE15">
            <v>4503</v>
          </cell>
        </row>
        <row r="16">
          <cell r="D16" t="str">
            <v>本月合计</v>
          </cell>
        </row>
        <row r="16">
          <cell r="BE16">
            <v>45694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"/>
  <sheetViews>
    <sheetView tabSelected="1" workbookViewId="0">
      <pane xSplit="3" ySplit="4" topLeftCell="F5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6.5"/>
  <cols>
    <col min="1" max="1" width="3.125" style="101" customWidth="1"/>
    <col min="2" max="2" width="7.125" style="101" customWidth="1"/>
    <col min="3" max="3" width="7.625" style="101" customWidth="1"/>
    <col min="4" max="7" width="6.125" style="101" customWidth="1"/>
    <col min="8" max="8" width="6.5" style="101" customWidth="1"/>
    <col min="9" max="9" width="5" style="101" customWidth="1"/>
    <col min="10" max="10" width="6.625" style="101" customWidth="1"/>
    <col min="11" max="11" width="6.125" style="101" customWidth="1"/>
    <col min="12" max="12" width="6.625" style="101" customWidth="1"/>
    <col min="13" max="13" width="6.125" style="101" customWidth="1"/>
    <col min="14" max="17" width="6.75833333333333" style="101" customWidth="1"/>
    <col min="18" max="18" width="7.375" style="102" customWidth="1"/>
    <col min="19" max="19" width="5.5" style="101" customWidth="1"/>
    <col min="20" max="20" width="6.375" style="101" customWidth="1"/>
    <col min="21" max="21" width="6.875" style="103" customWidth="1"/>
    <col min="22" max="22" width="5.75833333333333" style="103" customWidth="1"/>
    <col min="23" max="23" width="7.375" style="102" customWidth="1"/>
    <col min="24" max="24" width="15.375" style="101" customWidth="1"/>
    <col min="25" max="16384" width="9" style="101"/>
  </cols>
  <sheetData>
    <row r="1" ht="49.5" spans="1:24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</row>
    <row r="2" ht="6" customHeight="1" spans="1:24">
      <c r="A2" s="105"/>
      <c r="C2" s="106"/>
      <c r="D2" s="106"/>
      <c r="E2" s="107"/>
      <c r="F2" s="108"/>
      <c r="G2" s="108"/>
      <c r="H2" s="108"/>
      <c r="I2" s="134"/>
      <c r="J2" s="135"/>
      <c r="K2" s="136"/>
      <c r="L2" s="137"/>
      <c r="M2" s="136"/>
      <c r="N2" s="136"/>
      <c r="O2" s="134"/>
      <c r="P2" s="138"/>
      <c r="Q2" s="147"/>
      <c r="R2" s="148"/>
      <c r="S2" s="107"/>
      <c r="T2" s="136"/>
      <c r="U2" s="137"/>
      <c r="V2" s="149"/>
      <c r="W2" s="150"/>
      <c r="X2" s="151"/>
    </row>
    <row r="3" ht="24" customHeight="1" spans="1:24">
      <c r="A3" s="109" t="s">
        <v>1</v>
      </c>
      <c r="B3" s="110" t="s">
        <v>2</v>
      </c>
      <c r="C3" s="110" t="s">
        <v>3</v>
      </c>
      <c r="D3" s="110" t="s">
        <v>4</v>
      </c>
      <c r="E3" s="110"/>
      <c r="F3" s="110"/>
      <c r="G3" s="110"/>
      <c r="H3" s="111" t="s">
        <v>5</v>
      </c>
      <c r="I3" s="139" t="s">
        <v>6</v>
      </c>
      <c r="J3" s="111" t="s">
        <v>7</v>
      </c>
      <c r="K3" s="111"/>
      <c r="L3" s="110" t="s">
        <v>8</v>
      </c>
      <c r="M3" s="110"/>
      <c r="N3" s="139" t="s">
        <v>9</v>
      </c>
      <c r="O3" s="139"/>
      <c r="P3" s="139"/>
      <c r="Q3" s="139"/>
      <c r="R3" s="110" t="s">
        <v>10</v>
      </c>
      <c r="S3" s="152" t="s">
        <v>11</v>
      </c>
      <c r="T3" s="152"/>
      <c r="U3" s="152"/>
      <c r="V3" s="153" t="s">
        <v>12</v>
      </c>
      <c r="W3" s="153" t="s">
        <v>13</v>
      </c>
      <c r="X3" s="154" t="s">
        <v>14</v>
      </c>
    </row>
    <row r="4" s="101" customFormat="1" ht="33" customHeight="1" spans="1:24">
      <c r="A4" s="112"/>
      <c r="B4" s="113"/>
      <c r="C4" s="113"/>
      <c r="D4" s="114" t="s">
        <v>15</v>
      </c>
      <c r="E4" s="114" t="s">
        <v>16</v>
      </c>
      <c r="F4" s="114" t="s">
        <v>17</v>
      </c>
      <c r="G4" s="115" t="s">
        <v>18</v>
      </c>
      <c r="H4" s="116"/>
      <c r="I4" s="140"/>
      <c r="J4" s="114" t="s">
        <v>7</v>
      </c>
      <c r="K4" s="141" t="s">
        <v>19</v>
      </c>
      <c r="L4" s="114" t="s">
        <v>20</v>
      </c>
      <c r="M4" s="114" t="s">
        <v>21</v>
      </c>
      <c r="N4" s="142" t="s">
        <v>22</v>
      </c>
      <c r="O4" s="141" t="s">
        <v>23</v>
      </c>
      <c r="P4" s="141" t="s">
        <v>24</v>
      </c>
      <c r="Q4" s="141" t="s">
        <v>25</v>
      </c>
      <c r="R4" s="113"/>
      <c r="S4" s="155" t="s">
        <v>26</v>
      </c>
      <c r="T4" s="155" t="s">
        <v>27</v>
      </c>
      <c r="U4" s="141" t="s">
        <v>28</v>
      </c>
      <c r="V4" s="156"/>
      <c r="W4" s="156"/>
      <c r="X4" s="157"/>
    </row>
    <row r="5" ht="27" customHeight="1" spans="1:24">
      <c r="A5" s="117">
        <v>1</v>
      </c>
      <c r="B5" s="118" t="s">
        <v>29</v>
      </c>
      <c r="C5" s="119" t="s">
        <v>30</v>
      </c>
      <c r="D5" s="120">
        <v>21</v>
      </c>
      <c r="E5" s="120">
        <v>19</v>
      </c>
      <c r="F5" s="120">
        <v>36</v>
      </c>
      <c r="G5" s="120">
        <v>45</v>
      </c>
      <c r="H5" s="121">
        <v>5000</v>
      </c>
      <c r="I5" s="120">
        <v>80</v>
      </c>
      <c r="J5" s="121">
        <v>1720</v>
      </c>
      <c r="K5" s="119">
        <f t="shared" ref="K5:K14" si="0">IFERROR(ROUND(J5/$D5*$E5,0),0)</f>
        <v>1556</v>
      </c>
      <c r="L5" s="143">
        <f t="shared" ref="L5:L14" si="1">H5-I5-J5</f>
        <v>3200</v>
      </c>
      <c r="M5" s="119">
        <f t="shared" ref="M5:M14" si="2">IFERROR(ROUND(L5/$D5*$E5,0),0)</f>
        <v>2895</v>
      </c>
      <c r="N5" s="118">
        <v>14.83</v>
      </c>
      <c r="O5" s="119">
        <f t="shared" ref="O5:O14" si="3">IFERROR(ROUND(F5*N5,0),0)</f>
        <v>534</v>
      </c>
      <c r="P5" s="144">
        <v>19.77</v>
      </c>
      <c r="Q5" s="119">
        <f t="shared" ref="Q5:Q14" si="4">IFERROR(ROUND(G5*P5,0),0)</f>
        <v>890</v>
      </c>
      <c r="R5" s="158">
        <f t="shared" ref="R5:R14" si="5">ROUND(K5+M5+O5+Q5+I5,0)</f>
        <v>5955</v>
      </c>
      <c r="S5" s="143">
        <v>301</v>
      </c>
      <c r="T5" s="143"/>
      <c r="U5" s="143">
        <f>ROUND(MAX((R5)*{0.03;0.1;0.2;0.25;0.3;0.35;0.45}-{0;2520;16920;31920;52920;85920;193920},0),2)</f>
        <v>178.65</v>
      </c>
      <c r="V5" s="158">
        <f t="shared" ref="V5:V14" si="6">S5+T5+U5</f>
        <v>479.65</v>
      </c>
      <c r="W5" s="143">
        <f t="shared" ref="W5:W14" si="7">R5-V5</f>
        <v>5475.35</v>
      </c>
      <c r="X5" s="159"/>
    </row>
    <row r="6" ht="27" customHeight="1" spans="1:24">
      <c r="A6" s="122">
        <v>2</v>
      </c>
      <c r="B6" s="123" t="s">
        <v>31</v>
      </c>
      <c r="C6" s="124" t="s">
        <v>30</v>
      </c>
      <c r="D6" s="125">
        <v>21</v>
      </c>
      <c r="E6" s="125">
        <v>20.5</v>
      </c>
      <c r="F6" s="125">
        <v>46</v>
      </c>
      <c r="G6" s="125">
        <v>36</v>
      </c>
      <c r="H6" s="126">
        <v>5000</v>
      </c>
      <c r="I6" s="125">
        <v>80</v>
      </c>
      <c r="J6" s="126">
        <v>1720</v>
      </c>
      <c r="K6" s="124">
        <f t="shared" si="0"/>
        <v>1679</v>
      </c>
      <c r="L6" s="145">
        <f t="shared" si="1"/>
        <v>3200</v>
      </c>
      <c r="M6" s="124">
        <f t="shared" si="2"/>
        <v>3124</v>
      </c>
      <c r="N6" s="123">
        <v>14.83</v>
      </c>
      <c r="O6" s="124">
        <f t="shared" si="3"/>
        <v>682</v>
      </c>
      <c r="P6" s="146">
        <v>19.77</v>
      </c>
      <c r="Q6" s="124">
        <f t="shared" si="4"/>
        <v>712</v>
      </c>
      <c r="R6" s="160">
        <f t="shared" si="5"/>
        <v>6277</v>
      </c>
      <c r="S6" s="145">
        <v>301</v>
      </c>
      <c r="T6" s="145"/>
      <c r="U6" s="145">
        <f>ROUND(MAX((R6)*{0.03;0.1;0.2;0.25;0.3;0.35;0.45}-{0;2520;16920;31920;52920;85920;193920},0),2)</f>
        <v>188.31</v>
      </c>
      <c r="V6" s="160">
        <f t="shared" si="6"/>
        <v>489.31</v>
      </c>
      <c r="W6" s="145">
        <f t="shared" si="7"/>
        <v>5787.69</v>
      </c>
      <c r="X6" s="161"/>
    </row>
    <row r="7" ht="27" customHeight="1" spans="1:24">
      <c r="A7" s="117">
        <v>3</v>
      </c>
      <c r="B7" s="118" t="s">
        <v>32</v>
      </c>
      <c r="C7" s="119" t="s">
        <v>30</v>
      </c>
      <c r="D7" s="120">
        <v>21</v>
      </c>
      <c r="E7" s="120">
        <v>21</v>
      </c>
      <c r="F7" s="120">
        <v>37</v>
      </c>
      <c r="G7" s="120">
        <v>34</v>
      </c>
      <c r="H7" s="121">
        <v>3500</v>
      </c>
      <c r="I7" s="120">
        <v>80</v>
      </c>
      <c r="J7" s="121">
        <v>1720</v>
      </c>
      <c r="K7" s="119">
        <f t="shared" si="0"/>
        <v>1720</v>
      </c>
      <c r="L7" s="143">
        <f t="shared" si="1"/>
        <v>1700</v>
      </c>
      <c r="M7" s="119">
        <f t="shared" si="2"/>
        <v>1700</v>
      </c>
      <c r="N7" s="118">
        <v>14.83</v>
      </c>
      <c r="O7" s="119">
        <f t="shared" si="3"/>
        <v>549</v>
      </c>
      <c r="P7" s="144">
        <v>19.77</v>
      </c>
      <c r="Q7" s="119">
        <f t="shared" si="4"/>
        <v>672</v>
      </c>
      <c r="R7" s="158">
        <f t="shared" si="5"/>
        <v>4721</v>
      </c>
      <c r="S7" s="143">
        <v>301</v>
      </c>
      <c r="T7" s="143"/>
      <c r="U7" s="143">
        <f>ROUND(MAX((R7)*{0.03;0.1;0.2;0.25;0.3;0.35;0.45}-{0;2520;16920;31920;52920;85920;193920},0),2)</f>
        <v>141.63</v>
      </c>
      <c r="V7" s="158">
        <f t="shared" si="6"/>
        <v>442.63</v>
      </c>
      <c r="W7" s="143">
        <f t="shared" si="7"/>
        <v>4278.37</v>
      </c>
      <c r="X7" s="159"/>
    </row>
    <row r="8" ht="27" customHeight="1" spans="1:24">
      <c r="A8" s="122">
        <v>4</v>
      </c>
      <c r="B8" s="123" t="s">
        <v>33</v>
      </c>
      <c r="C8" s="124" t="s">
        <v>30</v>
      </c>
      <c r="D8" s="125">
        <v>21</v>
      </c>
      <c r="E8" s="125">
        <v>21</v>
      </c>
      <c r="F8" s="125">
        <v>48</v>
      </c>
      <c r="G8" s="125">
        <v>37</v>
      </c>
      <c r="H8" s="126">
        <v>3500</v>
      </c>
      <c r="I8" s="125">
        <v>80</v>
      </c>
      <c r="J8" s="126">
        <v>1720</v>
      </c>
      <c r="K8" s="124">
        <f t="shared" si="0"/>
        <v>1720</v>
      </c>
      <c r="L8" s="145">
        <f t="shared" si="1"/>
        <v>1700</v>
      </c>
      <c r="M8" s="124">
        <f t="shared" si="2"/>
        <v>1700</v>
      </c>
      <c r="N8" s="123">
        <v>14.83</v>
      </c>
      <c r="O8" s="124">
        <f t="shared" si="3"/>
        <v>712</v>
      </c>
      <c r="P8" s="146">
        <v>19.77</v>
      </c>
      <c r="Q8" s="124">
        <f t="shared" si="4"/>
        <v>731</v>
      </c>
      <c r="R8" s="160">
        <f t="shared" si="5"/>
        <v>4943</v>
      </c>
      <c r="S8" s="145">
        <v>301</v>
      </c>
      <c r="T8" s="145"/>
      <c r="U8" s="145">
        <f>ROUND(MAX((R8)*{0.03;0.1;0.2;0.25;0.3;0.35;0.45}-{0;2520;16920;31920;52920;85920;193920},0),2)</f>
        <v>148.29</v>
      </c>
      <c r="V8" s="160">
        <f t="shared" si="6"/>
        <v>449.29</v>
      </c>
      <c r="W8" s="145">
        <f t="shared" si="7"/>
        <v>4493.71</v>
      </c>
      <c r="X8" s="161"/>
    </row>
    <row r="9" ht="27" customHeight="1" spans="1:24">
      <c r="A9" s="117">
        <v>5</v>
      </c>
      <c r="B9" s="118" t="s">
        <v>34</v>
      </c>
      <c r="C9" s="119" t="s">
        <v>30</v>
      </c>
      <c r="D9" s="120">
        <v>21</v>
      </c>
      <c r="E9" s="120">
        <v>21</v>
      </c>
      <c r="F9" s="120">
        <v>49</v>
      </c>
      <c r="G9" s="120">
        <v>36</v>
      </c>
      <c r="H9" s="121">
        <v>3500</v>
      </c>
      <c r="I9" s="120">
        <v>80</v>
      </c>
      <c r="J9" s="121">
        <v>1720</v>
      </c>
      <c r="K9" s="119">
        <f t="shared" si="0"/>
        <v>1720</v>
      </c>
      <c r="L9" s="143">
        <f t="shared" si="1"/>
        <v>1700</v>
      </c>
      <c r="M9" s="119">
        <f t="shared" si="2"/>
        <v>1700</v>
      </c>
      <c r="N9" s="118">
        <v>14.83</v>
      </c>
      <c r="O9" s="119">
        <f t="shared" si="3"/>
        <v>727</v>
      </c>
      <c r="P9" s="144">
        <v>19.77</v>
      </c>
      <c r="Q9" s="119">
        <f t="shared" si="4"/>
        <v>712</v>
      </c>
      <c r="R9" s="158">
        <f t="shared" si="5"/>
        <v>4939</v>
      </c>
      <c r="S9" s="143">
        <v>301</v>
      </c>
      <c r="T9" s="143"/>
      <c r="U9" s="143">
        <f>ROUND(MAX((R9)*{0.03;0.1;0.2;0.25;0.3;0.35;0.45}-{0;2520;16920;31920;52920;85920;193920},0),2)</f>
        <v>148.17</v>
      </c>
      <c r="V9" s="158">
        <f t="shared" si="6"/>
        <v>449.17</v>
      </c>
      <c r="W9" s="143">
        <f t="shared" si="7"/>
        <v>4489.83</v>
      </c>
      <c r="X9" s="159"/>
    </row>
    <row r="10" ht="27" customHeight="1" spans="1:24">
      <c r="A10" s="122">
        <v>6</v>
      </c>
      <c r="B10" s="123" t="s">
        <v>35</v>
      </c>
      <c r="C10" s="124" t="s">
        <v>30</v>
      </c>
      <c r="D10" s="125">
        <v>21</v>
      </c>
      <c r="E10" s="125">
        <v>20</v>
      </c>
      <c r="F10" s="125">
        <v>56</v>
      </c>
      <c r="G10" s="125">
        <v>25.5</v>
      </c>
      <c r="H10" s="126">
        <v>3500</v>
      </c>
      <c r="I10" s="125">
        <v>80</v>
      </c>
      <c r="J10" s="126">
        <v>1720</v>
      </c>
      <c r="K10" s="124">
        <f t="shared" si="0"/>
        <v>1638</v>
      </c>
      <c r="L10" s="145">
        <f t="shared" si="1"/>
        <v>1700</v>
      </c>
      <c r="M10" s="124">
        <f t="shared" si="2"/>
        <v>1619</v>
      </c>
      <c r="N10" s="123">
        <v>14.83</v>
      </c>
      <c r="O10" s="124">
        <f t="shared" si="3"/>
        <v>830</v>
      </c>
      <c r="P10" s="146">
        <v>19.77</v>
      </c>
      <c r="Q10" s="124">
        <f t="shared" si="4"/>
        <v>504</v>
      </c>
      <c r="R10" s="160">
        <f t="shared" si="5"/>
        <v>4671</v>
      </c>
      <c r="S10" s="145">
        <v>301</v>
      </c>
      <c r="T10" s="145"/>
      <c r="U10" s="145">
        <f>ROUND(MAX((R10)*{0.03;0.1;0.2;0.25;0.3;0.35;0.45}-{0;2520;16920;31920;52920;85920;193920},0),2)</f>
        <v>140.13</v>
      </c>
      <c r="V10" s="160">
        <f t="shared" si="6"/>
        <v>441.13</v>
      </c>
      <c r="W10" s="145">
        <f t="shared" si="7"/>
        <v>4229.87</v>
      </c>
      <c r="X10" s="161"/>
    </row>
    <row r="11" ht="27" customHeight="1" spans="1:24">
      <c r="A11" s="117">
        <v>7</v>
      </c>
      <c r="B11" s="118" t="s">
        <v>36</v>
      </c>
      <c r="C11" s="119" t="s">
        <v>30</v>
      </c>
      <c r="D11" s="120">
        <v>21</v>
      </c>
      <c r="E11" s="120">
        <v>19.5</v>
      </c>
      <c r="F11" s="120">
        <v>50</v>
      </c>
      <c r="G11" s="120">
        <v>20</v>
      </c>
      <c r="H11" s="121">
        <v>3500</v>
      </c>
      <c r="I11" s="120">
        <v>80</v>
      </c>
      <c r="J11" s="121">
        <v>1720</v>
      </c>
      <c r="K11" s="119">
        <f t="shared" si="0"/>
        <v>1597</v>
      </c>
      <c r="L11" s="143">
        <f t="shared" si="1"/>
        <v>1700</v>
      </c>
      <c r="M11" s="119">
        <f t="shared" si="2"/>
        <v>1579</v>
      </c>
      <c r="N11" s="118">
        <v>14.83</v>
      </c>
      <c r="O11" s="119">
        <f t="shared" si="3"/>
        <v>742</v>
      </c>
      <c r="P11" s="144">
        <v>19.77</v>
      </c>
      <c r="Q11" s="119">
        <f t="shared" si="4"/>
        <v>395</v>
      </c>
      <c r="R11" s="158">
        <f t="shared" si="5"/>
        <v>4393</v>
      </c>
      <c r="S11" s="143">
        <v>301</v>
      </c>
      <c r="T11" s="143"/>
      <c r="U11" s="143">
        <f>ROUND(MAX((R11)*{0.03;0.1;0.2;0.25;0.3;0.35;0.45}-{0;2520;16920;31920;52920;85920;193920},0),2)</f>
        <v>131.79</v>
      </c>
      <c r="V11" s="158">
        <f t="shared" si="6"/>
        <v>432.79</v>
      </c>
      <c r="W11" s="143">
        <f t="shared" si="7"/>
        <v>3960.21</v>
      </c>
      <c r="X11" s="159"/>
    </row>
    <row r="12" ht="27" customHeight="1" spans="1:24">
      <c r="A12" s="122">
        <v>8</v>
      </c>
      <c r="B12" s="123" t="s">
        <v>37</v>
      </c>
      <c r="C12" s="124" t="s">
        <v>30</v>
      </c>
      <c r="D12" s="125">
        <v>21</v>
      </c>
      <c r="E12" s="125">
        <v>19.5</v>
      </c>
      <c r="F12" s="125">
        <v>38</v>
      </c>
      <c r="G12" s="125">
        <v>36</v>
      </c>
      <c r="H12" s="126">
        <v>3500</v>
      </c>
      <c r="I12" s="125">
        <v>0</v>
      </c>
      <c r="J12" s="126">
        <v>1720</v>
      </c>
      <c r="K12" s="124">
        <f t="shared" si="0"/>
        <v>1597</v>
      </c>
      <c r="L12" s="145">
        <f t="shared" si="1"/>
        <v>1780</v>
      </c>
      <c r="M12" s="124">
        <f t="shared" si="2"/>
        <v>1653</v>
      </c>
      <c r="N12" s="123">
        <v>14.83</v>
      </c>
      <c r="O12" s="124">
        <f t="shared" si="3"/>
        <v>564</v>
      </c>
      <c r="P12" s="146">
        <v>19.77</v>
      </c>
      <c r="Q12" s="124">
        <f t="shared" si="4"/>
        <v>712</v>
      </c>
      <c r="R12" s="160">
        <f t="shared" si="5"/>
        <v>4526</v>
      </c>
      <c r="S12" s="145">
        <v>301</v>
      </c>
      <c r="T12" s="145"/>
      <c r="U12" s="145">
        <f>ROUND(MAX((R12)*{0.03;0.1;0.2;0.25;0.3;0.35;0.45}-{0;2520;16920;31920;52920;85920;193920},0),2)</f>
        <v>135.78</v>
      </c>
      <c r="V12" s="160">
        <f t="shared" si="6"/>
        <v>436.78</v>
      </c>
      <c r="W12" s="145">
        <f t="shared" si="7"/>
        <v>4089.22</v>
      </c>
      <c r="X12" s="161"/>
    </row>
    <row r="13" ht="27" customHeight="1" spans="1:24">
      <c r="A13" s="117">
        <v>9</v>
      </c>
      <c r="B13" s="118" t="s">
        <v>38</v>
      </c>
      <c r="C13" s="119" t="s">
        <v>30</v>
      </c>
      <c r="D13" s="120">
        <v>21</v>
      </c>
      <c r="E13" s="120">
        <v>21</v>
      </c>
      <c r="F13" s="120">
        <v>49</v>
      </c>
      <c r="G13" s="120">
        <v>24</v>
      </c>
      <c r="H13" s="121">
        <v>3500</v>
      </c>
      <c r="I13" s="120">
        <v>80</v>
      </c>
      <c r="J13" s="121">
        <v>1720</v>
      </c>
      <c r="K13" s="119">
        <f t="shared" si="0"/>
        <v>1720</v>
      </c>
      <c r="L13" s="143">
        <f t="shared" si="1"/>
        <v>1700</v>
      </c>
      <c r="M13" s="119">
        <f t="shared" si="2"/>
        <v>1700</v>
      </c>
      <c r="N13" s="118">
        <v>14.83</v>
      </c>
      <c r="O13" s="119">
        <f t="shared" si="3"/>
        <v>727</v>
      </c>
      <c r="P13" s="144">
        <v>19.77</v>
      </c>
      <c r="Q13" s="119">
        <f t="shared" si="4"/>
        <v>474</v>
      </c>
      <c r="R13" s="158">
        <f t="shared" si="5"/>
        <v>4701</v>
      </c>
      <c r="S13" s="143">
        <v>301</v>
      </c>
      <c r="T13" s="143"/>
      <c r="U13" s="143">
        <f>ROUND(MAX((R13)*{0.03;0.1;0.2;0.25;0.3;0.35;0.45}-{0;2520;16920;31920;52920;85920;193920},0),2)</f>
        <v>141.03</v>
      </c>
      <c r="V13" s="158">
        <f t="shared" si="6"/>
        <v>442.03</v>
      </c>
      <c r="W13" s="143">
        <f t="shared" si="7"/>
        <v>4258.97</v>
      </c>
      <c r="X13" s="159"/>
    </row>
    <row r="14" ht="27" customHeight="1" spans="1:24">
      <c r="A14" s="122">
        <v>10</v>
      </c>
      <c r="B14" s="123" t="s">
        <v>39</v>
      </c>
      <c r="C14" s="124" t="s">
        <v>30</v>
      </c>
      <c r="D14" s="125">
        <v>21</v>
      </c>
      <c r="E14" s="125">
        <v>21</v>
      </c>
      <c r="F14" s="125">
        <v>36</v>
      </c>
      <c r="G14" s="125">
        <v>16</v>
      </c>
      <c r="H14" s="126">
        <v>3500</v>
      </c>
      <c r="I14" s="125">
        <v>80</v>
      </c>
      <c r="J14" s="126">
        <v>1720</v>
      </c>
      <c r="K14" s="124">
        <f t="shared" si="0"/>
        <v>1720</v>
      </c>
      <c r="L14" s="145">
        <f t="shared" si="1"/>
        <v>1700</v>
      </c>
      <c r="M14" s="124">
        <f t="shared" si="2"/>
        <v>1700</v>
      </c>
      <c r="N14" s="123">
        <v>14.83</v>
      </c>
      <c r="O14" s="124">
        <f t="shared" si="3"/>
        <v>534</v>
      </c>
      <c r="P14" s="146">
        <v>19.77</v>
      </c>
      <c r="Q14" s="124">
        <f t="shared" si="4"/>
        <v>316</v>
      </c>
      <c r="R14" s="160">
        <f t="shared" si="5"/>
        <v>4350</v>
      </c>
      <c r="S14" s="145">
        <v>301</v>
      </c>
      <c r="T14" s="145"/>
      <c r="U14" s="145">
        <f>ROUND(MAX((R14)*{0.03;0.1;0.2;0.25;0.3;0.35;0.45}-{0;2520;16920;31920;52920;85920;193920},0),2)</f>
        <v>130.5</v>
      </c>
      <c r="V14" s="160">
        <f t="shared" si="6"/>
        <v>431.5</v>
      </c>
      <c r="W14" s="145">
        <f t="shared" si="7"/>
        <v>3918.5</v>
      </c>
      <c r="X14" s="161"/>
    </row>
    <row r="15" ht="27" customHeight="1" spans="1:24">
      <c r="A15" s="127"/>
      <c r="B15" s="128" t="s">
        <v>40</v>
      </c>
      <c r="C15" s="129"/>
      <c r="D15" s="130"/>
      <c r="E15" s="130"/>
      <c r="F15" s="131">
        <f>SUM(F5:F14)</f>
        <v>445</v>
      </c>
      <c r="G15" s="131">
        <f t="shared" ref="G15:W15" si="8">SUM(G5:G14)</f>
        <v>309.5</v>
      </c>
      <c r="H15" s="131">
        <f t="shared" si="8"/>
        <v>38000</v>
      </c>
      <c r="I15" s="131">
        <f t="shared" si="8"/>
        <v>720</v>
      </c>
      <c r="J15" s="131">
        <f t="shared" si="8"/>
        <v>17200</v>
      </c>
      <c r="K15" s="131">
        <f t="shared" si="8"/>
        <v>16667</v>
      </c>
      <c r="L15" s="131">
        <f t="shared" si="8"/>
        <v>20080</v>
      </c>
      <c r="M15" s="131">
        <f t="shared" si="8"/>
        <v>19370</v>
      </c>
      <c r="N15" s="131">
        <f t="shared" si="8"/>
        <v>148.3</v>
      </c>
      <c r="O15" s="131">
        <f t="shared" si="8"/>
        <v>6601</v>
      </c>
      <c r="P15" s="131">
        <f t="shared" si="8"/>
        <v>197.7</v>
      </c>
      <c r="Q15" s="131">
        <f t="shared" si="8"/>
        <v>6118</v>
      </c>
      <c r="R15" s="131">
        <f t="shared" si="8"/>
        <v>49476</v>
      </c>
      <c r="S15" s="131">
        <f t="shared" si="8"/>
        <v>3010</v>
      </c>
      <c r="T15" s="131">
        <f t="shared" si="8"/>
        <v>0</v>
      </c>
      <c r="U15" s="131">
        <f t="shared" si="8"/>
        <v>1484.28</v>
      </c>
      <c r="V15" s="131">
        <f t="shared" si="8"/>
        <v>4494.28</v>
      </c>
      <c r="W15" s="131">
        <f t="shared" si="8"/>
        <v>44981.72</v>
      </c>
      <c r="X15" s="162"/>
    </row>
    <row r="16" spans="4:4">
      <c r="D16" s="132"/>
    </row>
    <row r="17" spans="4:4">
      <c r="D17" s="132"/>
    </row>
    <row r="18" spans="4:4">
      <c r="D18" s="132"/>
    </row>
    <row r="19" spans="4:5">
      <c r="D19" s="132"/>
      <c r="E19" s="132"/>
    </row>
    <row r="20" spans="4:4">
      <c r="D20" s="133"/>
    </row>
  </sheetData>
  <mergeCells count="16">
    <mergeCell ref="A1:X1"/>
    <mergeCell ref="D3:G3"/>
    <mergeCell ref="J3:K3"/>
    <mergeCell ref="L3:M3"/>
    <mergeCell ref="N3:Q3"/>
    <mergeCell ref="S3:U3"/>
    <mergeCell ref="D19:E19"/>
    <mergeCell ref="A3:A4"/>
    <mergeCell ref="B3:B4"/>
    <mergeCell ref="C3:C4"/>
    <mergeCell ref="H3:H4"/>
    <mergeCell ref="I3:I4"/>
    <mergeCell ref="R3:R4"/>
    <mergeCell ref="V3:V4"/>
    <mergeCell ref="W3:W4"/>
    <mergeCell ref="X3:X4"/>
  </mergeCells>
  <conditionalFormatting sqref="B3">
    <cfRule type="duplicateValues" dxfId="0" priority="1"/>
  </conditionalFormatting>
  <conditionalFormatting sqref="A15">
    <cfRule type="expression" dxfId="1" priority="192" stopIfTrue="1">
      <formula>AND(SUMPRODUCT(1*((#REF!&amp;"x")=(A15&amp;"x")))&gt;1,NOT(ISBLANK(A15)))</formula>
    </cfRule>
  </conditionalFormatting>
  <conditionalFormatting sqref="A5:A14">
    <cfRule type="expression" dxfId="1" priority="206" stopIfTrue="1">
      <formula>AND(SUMPRODUCT(1*((#REF!&amp;"x")=(A5&amp;"x")))&gt;1,NOT(ISBLANK(A5)))</formula>
    </cfRule>
  </conditionalFormatting>
  <conditionalFormatting sqref="B5:B1048576 B2">
    <cfRule type="duplicateValues" dxfId="0" priority="207"/>
  </conditionalFormatting>
  <pageMargins left="0.236111111111111" right="0.275" top="0.354166666666667" bottom="0" header="0.432638888888889" footer="0.511805555555556"/>
  <pageSetup paperSize="9" scale="9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D2" sqref="D2:D27"/>
    </sheetView>
  </sheetViews>
  <sheetFormatPr defaultColWidth="9" defaultRowHeight="13.5" outlineLevelCol="3"/>
  <sheetData>
    <row r="1" spans="1:2">
      <c r="A1" t="s">
        <v>2</v>
      </c>
      <c r="B1" t="s">
        <v>41</v>
      </c>
    </row>
    <row r="2" spans="1:4">
      <c r="A2" t="s">
        <v>42</v>
      </c>
      <c r="B2">
        <v>23</v>
      </c>
      <c r="D2" t="e">
        <f ca="1">SUMIF(工资表!B:B,A:A,工资表!#REF!)</f>
        <v>#REF!</v>
      </c>
    </row>
    <row r="3" spans="1:4">
      <c r="A3" t="s">
        <v>43</v>
      </c>
      <c r="B3">
        <v>24</v>
      </c>
      <c r="D3" t="e">
        <f ca="1">SUMIF(工资表!B:B,A:A,工资表!#REF!)</f>
        <v>#REF!</v>
      </c>
    </row>
    <row r="4" spans="1:4">
      <c r="A4" t="s">
        <v>44</v>
      </c>
      <c r="B4">
        <v>25</v>
      </c>
      <c r="D4" t="e">
        <f ca="1">SUMIF(工资表!B:B,A:A,工资表!#REF!)</f>
        <v>#REF!</v>
      </c>
    </row>
    <row r="5" spans="1:4">
      <c r="A5" t="s">
        <v>45</v>
      </c>
      <c r="B5">
        <v>26</v>
      </c>
      <c r="D5" t="e">
        <f ca="1">SUMIF(工资表!B:B,A:A,工资表!#REF!)</f>
        <v>#REF!</v>
      </c>
    </row>
    <row r="6" spans="1:4">
      <c r="A6" t="s">
        <v>46</v>
      </c>
      <c r="B6">
        <v>27</v>
      </c>
      <c r="D6" t="e">
        <f ca="1">SUMIF(工资表!B:B,A:A,工资表!#REF!)</f>
        <v>#REF!</v>
      </c>
    </row>
    <row r="7" spans="1:4">
      <c r="A7" t="s">
        <v>47</v>
      </c>
      <c r="B7">
        <v>28</v>
      </c>
      <c r="D7" t="e">
        <f ca="1">SUMIF(工资表!B:B,A:A,工资表!#REF!)</f>
        <v>#REF!</v>
      </c>
    </row>
    <row r="8" spans="1:4">
      <c r="A8" t="s">
        <v>48</v>
      </c>
      <c r="B8">
        <v>29</v>
      </c>
      <c r="D8" t="e">
        <f ca="1">SUMIF(工资表!B:B,A:A,工资表!#REF!)</f>
        <v>#REF!</v>
      </c>
    </row>
    <row r="9" spans="1:4">
      <c r="A9" t="s">
        <v>49</v>
      </c>
      <c r="B9">
        <v>30</v>
      </c>
      <c r="D9" t="e">
        <f ca="1">SUMIF(工资表!B:B,A:A,工资表!#REF!)</f>
        <v>#REF!</v>
      </c>
    </row>
    <row r="10" spans="1:4">
      <c r="A10" t="s">
        <v>50</v>
      </c>
      <c r="B10">
        <v>31</v>
      </c>
      <c r="D10" t="e">
        <f ca="1">SUMIF(工资表!B:B,A:A,工资表!#REF!)</f>
        <v>#REF!</v>
      </c>
    </row>
    <row r="11" spans="1:4">
      <c r="A11" t="s">
        <v>51</v>
      </c>
      <c r="B11">
        <v>32</v>
      </c>
      <c r="D11" t="e">
        <f ca="1">SUMIF(工资表!B:B,A:A,工资表!#REF!)</f>
        <v>#REF!</v>
      </c>
    </row>
    <row r="12" spans="1:4">
      <c r="A12" t="s">
        <v>52</v>
      </c>
      <c r="B12">
        <v>33</v>
      </c>
      <c r="D12" t="e">
        <f ca="1">SUMIF(工资表!B:B,A:A,工资表!#REF!)</f>
        <v>#REF!</v>
      </c>
    </row>
    <row r="13" spans="1:4">
      <c r="A13" t="s">
        <v>53</v>
      </c>
      <c r="B13">
        <v>34</v>
      </c>
      <c r="D13" t="e">
        <f ca="1">SUMIF(工资表!B:B,A:A,工资表!#REF!)</f>
        <v>#REF!</v>
      </c>
    </row>
    <row r="14" spans="1:4">
      <c r="A14" t="s">
        <v>54</v>
      </c>
      <c r="B14">
        <v>35</v>
      </c>
      <c r="D14" t="e">
        <f ca="1">SUMIF(工资表!B:B,A:A,工资表!#REF!)</f>
        <v>#REF!</v>
      </c>
    </row>
    <row r="15" spans="1:4">
      <c r="A15" t="s">
        <v>55</v>
      </c>
      <c r="B15">
        <v>36</v>
      </c>
      <c r="D15" t="e">
        <f ca="1">SUMIF(工资表!B:B,A:A,工资表!#REF!)</f>
        <v>#REF!</v>
      </c>
    </row>
    <row r="16" spans="1:4">
      <c r="A16" t="s">
        <v>56</v>
      </c>
      <c r="B16">
        <v>37</v>
      </c>
      <c r="D16" t="e">
        <f ca="1">SUMIF(工资表!B:B,A:A,工资表!#REF!)</f>
        <v>#REF!</v>
      </c>
    </row>
    <row r="17" spans="1:4">
      <c r="A17" t="s">
        <v>57</v>
      </c>
      <c r="B17">
        <v>38</v>
      </c>
      <c r="D17" t="e">
        <f ca="1">SUMIF(工资表!B:B,A:A,工资表!#REF!)</f>
        <v>#REF!</v>
      </c>
    </row>
    <row r="18" spans="1:4">
      <c r="A18" t="s">
        <v>58</v>
      </c>
      <c r="B18">
        <v>39</v>
      </c>
      <c r="D18" t="e">
        <f ca="1">SUMIF(工资表!B:B,A:A,工资表!#REF!)</f>
        <v>#REF!</v>
      </c>
    </row>
    <row r="19" spans="1:4">
      <c r="A19" t="s">
        <v>59</v>
      </c>
      <c r="B19">
        <v>40</v>
      </c>
      <c r="D19" t="e">
        <f ca="1">SUMIF(工资表!B:B,A:A,工资表!#REF!)</f>
        <v>#REF!</v>
      </c>
    </row>
    <row r="20" spans="1:4">
      <c r="A20" t="s">
        <v>60</v>
      </c>
      <c r="B20">
        <v>41</v>
      </c>
      <c r="D20" t="e">
        <f ca="1">SUMIF(工资表!B:B,A:A,工资表!#REF!)</f>
        <v>#REF!</v>
      </c>
    </row>
    <row r="21" spans="1:4">
      <c r="A21" t="s">
        <v>61</v>
      </c>
      <c r="B21">
        <v>42</v>
      </c>
      <c r="D21" t="e">
        <f ca="1">SUMIF(工资表!B:B,A:A,工资表!#REF!)</f>
        <v>#REF!</v>
      </c>
    </row>
    <row r="22" spans="1:4">
      <c r="A22" t="s">
        <v>62</v>
      </c>
      <c r="B22">
        <v>43</v>
      </c>
      <c r="D22" t="e">
        <f ca="1">SUMIF(工资表!B:B,A:A,工资表!#REF!)</f>
        <v>#REF!</v>
      </c>
    </row>
    <row r="23" spans="1:4">
      <c r="A23" t="s">
        <v>63</v>
      </c>
      <c r="B23">
        <v>44</v>
      </c>
      <c r="D23" t="e">
        <f ca="1">SUMIF(工资表!B:B,A:A,工资表!#REF!)</f>
        <v>#REF!</v>
      </c>
    </row>
    <row r="24" spans="1:4">
      <c r="A24" t="s">
        <v>64</v>
      </c>
      <c r="B24">
        <v>45</v>
      </c>
      <c r="D24" t="e">
        <f ca="1">SUMIF(工资表!B:B,A:A,工资表!#REF!)</f>
        <v>#REF!</v>
      </c>
    </row>
    <row r="25" spans="1:4">
      <c r="A25" t="s">
        <v>65</v>
      </c>
      <c r="B25">
        <v>46</v>
      </c>
      <c r="D25" t="e">
        <f ca="1">SUMIF(工资表!B:B,A:A,工资表!#REF!)</f>
        <v>#REF!</v>
      </c>
    </row>
    <row r="26" spans="1:4">
      <c r="A26" t="s">
        <v>66</v>
      </c>
      <c r="B26">
        <v>47</v>
      </c>
      <c r="D26" t="e">
        <f ca="1">SUMIF(工资表!B:B,A:A,工资表!#REF!)</f>
        <v>#REF!</v>
      </c>
    </row>
    <row r="27" spans="1:4">
      <c r="A27" t="s">
        <v>67</v>
      </c>
      <c r="B27">
        <v>48</v>
      </c>
      <c r="D27" t="e">
        <f ca="1">SUMIF(工资表!B:B,A:A,工资表!#REF!)</f>
        <v>#REF!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30"/>
  <sheetViews>
    <sheetView workbookViewId="0">
      <pane xSplit="18" ySplit="4" topLeftCell="S5" activePane="bottomRight" state="frozen"/>
      <selection/>
      <selection pane="topRight"/>
      <selection pane="bottomLeft"/>
      <selection pane="bottomRight" activeCell="U19" sqref="U19"/>
    </sheetView>
  </sheetViews>
  <sheetFormatPr defaultColWidth="9" defaultRowHeight="13.5"/>
  <cols>
    <col min="1" max="1" width="3.5" style="1" customWidth="1"/>
    <col min="2" max="2" width="9" style="1" hidden="1" customWidth="1"/>
    <col min="3" max="3" width="7.375" style="1" hidden="1" customWidth="1"/>
    <col min="4" max="4" width="7" style="1" customWidth="1"/>
    <col min="5" max="5" width="5.375" style="1" hidden="1" customWidth="1"/>
    <col min="6" max="6" width="18.2583333333333" style="1" hidden="1" customWidth="1"/>
    <col min="7" max="7" width="7.875" style="1" hidden="1" customWidth="1"/>
    <col min="8" max="8" width="7.875" style="1" customWidth="1"/>
    <col min="9" max="9" width="7.125" style="1" hidden="1" customWidth="1"/>
    <col min="10" max="10" width="8.25833333333333" style="1" hidden="1" customWidth="1"/>
    <col min="11" max="11" width="9" style="1" hidden="1" customWidth="1"/>
    <col min="12" max="12" width="7.125" style="1" hidden="1" customWidth="1"/>
    <col min="13" max="13" width="4.375" style="1" customWidth="1"/>
    <col min="14" max="14" width="5.125" style="1" customWidth="1"/>
    <col min="15" max="15" width="5.25833333333333" style="1" customWidth="1"/>
    <col min="16" max="16" width="5.5" style="1" customWidth="1"/>
    <col min="17" max="18" width="4.875" style="1" customWidth="1"/>
    <col min="19" max="20" width="5.75833333333333" style="1" customWidth="1"/>
    <col min="21" max="21" width="5.625" style="1" customWidth="1"/>
    <col min="22" max="22" width="5.125" style="1" customWidth="1"/>
    <col min="23" max="23" width="6.125" style="1" customWidth="1"/>
    <col min="24" max="24" width="5.125" style="1" customWidth="1"/>
    <col min="25" max="25" width="6" style="1" customWidth="1"/>
    <col min="26" max="26" width="5.625" style="1" customWidth="1"/>
    <col min="27" max="27" width="6.125" style="1" customWidth="1"/>
    <col min="28" max="28" width="5.625" style="1" customWidth="1"/>
    <col min="29" max="29" width="6" style="1" customWidth="1"/>
    <col min="30" max="30" width="4.875" style="1" customWidth="1"/>
    <col min="31" max="31" width="11.7583333333333" style="1" hidden="1" customWidth="1"/>
    <col min="32" max="32" width="5.75833333333333" style="1" customWidth="1"/>
    <col min="33" max="33" width="5" style="1" customWidth="1"/>
    <col min="34" max="34" width="4.625" style="1" customWidth="1"/>
    <col min="35" max="35" width="5" style="1" customWidth="1"/>
    <col min="36" max="36" width="5" style="1" hidden="1" customWidth="1"/>
    <col min="37" max="37" width="7.875" style="1" customWidth="1"/>
    <col min="38" max="38" width="5.5" style="1" customWidth="1"/>
    <col min="39" max="39" width="5.5" style="1" hidden="1" customWidth="1"/>
    <col min="40" max="40" width="8.125" style="3" hidden="1" customWidth="1"/>
    <col min="41" max="41" width="5.875" style="3" hidden="1" customWidth="1"/>
    <col min="42" max="42" width="5.5" style="1" hidden="1" customWidth="1"/>
    <col min="43" max="49" width="5.875" style="1" hidden="1" customWidth="1"/>
    <col min="50" max="50" width="7.75833333333333" style="1" hidden="1" customWidth="1"/>
    <col min="51" max="51" width="5.875" style="3" hidden="1" customWidth="1"/>
    <col min="52" max="52" width="5.375" style="3" customWidth="1"/>
    <col min="53" max="53" width="6.5" style="3" customWidth="1"/>
    <col min="54" max="54" width="5.25833333333333" style="4" customWidth="1"/>
    <col min="55" max="55" width="5.25833333333333" style="5" customWidth="1"/>
    <col min="56" max="56" width="5.625" style="3" customWidth="1"/>
    <col min="57" max="57" width="7.875" style="2" customWidth="1"/>
    <col min="58" max="58" width="7.375" style="2" customWidth="1"/>
    <col min="59" max="59" width="6.5" style="2" customWidth="1"/>
    <col min="60" max="60" width="11.875" style="2" customWidth="1"/>
    <col min="61" max="61" width="24.875" style="1" hidden="1" customWidth="1"/>
    <col min="62" max="63" width="5.875" style="6" customWidth="1"/>
    <col min="64" max="64" width="12.7583333333333" style="6" customWidth="1"/>
    <col min="65" max="65" width="9.625" style="1" customWidth="1"/>
    <col min="66" max="66" width="9" style="1"/>
    <col min="67" max="69" width="9.375" style="1"/>
    <col min="70" max="16375" width="9" style="1"/>
  </cols>
  <sheetData>
    <row r="1" ht="21" customHeight="1" spans="1:60">
      <c r="A1" s="7"/>
      <c r="B1" s="8"/>
      <c r="C1" s="8"/>
      <c r="D1" s="8"/>
      <c r="E1" s="8"/>
      <c r="F1" s="8"/>
      <c r="G1" s="8"/>
      <c r="H1" s="9"/>
      <c r="I1" s="9"/>
      <c r="L1" s="9"/>
      <c r="M1" s="28"/>
      <c r="N1" s="28"/>
      <c r="O1" s="29"/>
      <c r="P1" s="29"/>
      <c r="Q1" s="29"/>
      <c r="R1" s="29"/>
      <c r="S1" s="29"/>
      <c r="T1" s="28"/>
      <c r="U1" s="29"/>
      <c r="V1" s="48"/>
      <c r="W1" s="29"/>
      <c r="X1" s="29"/>
      <c r="Y1" s="29"/>
      <c r="Z1" s="29"/>
      <c r="AA1" s="57"/>
      <c r="AB1" s="48"/>
      <c r="AC1" s="48"/>
      <c r="AD1" s="48"/>
      <c r="AE1" s="48"/>
      <c r="AF1" s="29"/>
      <c r="AG1" s="29"/>
      <c r="AH1" s="57"/>
      <c r="AI1" s="57"/>
      <c r="AJ1" s="57"/>
      <c r="AK1" s="29"/>
      <c r="AL1" s="28"/>
      <c r="AM1" s="29"/>
      <c r="AN1" s="48"/>
      <c r="AO1" s="48"/>
      <c r="AP1" s="29"/>
      <c r="AQ1" s="29"/>
      <c r="AR1" s="29"/>
      <c r="AS1" s="29"/>
      <c r="AT1" s="29"/>
      <c r="AU1" s="29"/>
      <c r="AV1" s="29"/>
      <c r="AW1" s="29"/>
      <c r="AX1" s="29"/>
      <c r="AY1" s="48"/>
      <c r="AZ1" s="48"/>
      <c r="BA1" s="78"/>
      <c r="BB1" s="78"/>
      <c r="BC1" s="79"/>
      <c r="BD1" s="80"/>
      <c r="BE1" s="89"/>
      <c r="BF1" s="89"/>
      <c r="BG1" s="89"/>
      <c r="BH1" s="90"/>
    </row>
    <row r="2" ht="14.25" spans="1:60">
      <c r="A2" s="7"/>
      <c r="B2" s="8"/>
      <c r="C2" s="10"/>
      <c r="F2" s="11"/>
      <c r="I2" s="9"/>
      <c r="J2" s="30"/>
      <c r="K2" s="30"/>
      <c r="L2" s="9"/>
      <c r="M2" s="31" t="s">
        <v>68</v>
      </c>
      <c r="N2" s="28"/>
      <c r="O2" s="29"/>
      <c r="P2" s="29"/>
      <c r="Q2" s="29"/>
      <c r="R2" s="29"/>
      <c r="S2" s="29"/>
      <c r="T2" s="28"/>
      <c r="U2" s="29"/>
      <c r="V2" s="48"/>
      <c r="W2" s="29"/>
      <c r="X2" s="29"/>
      <c r="Y2" s="29"/>
      <c r="Z2" s="29"/>
      <c r="AA2" s="57"/>
      <c r="AB2" s="48"/>
      <c r="AC2" s="48"/>
      <c r="AD2" s="48"/>
      <c r="AE2" s="48"/>
      <c r="AF2" s="29"/>
      <c r="AG2" s="29"/>
      <c r="AH2" s="57"/>
      <c r="AI2" s="57"/>
      <c r="AJ2" s="57"/>
      <c r="AK2" s="29"/>
      <c r="AL2" s="28"/>
      <c r="AM2" s="29"/>
      <c r="AN2" s="48"/>
      <c r="AO2" s="48"/>
      <c r="AP2" s="29"/>
      <c r="AQ2" s="29"/>
      <c r="AR2" s="29"/>
      <c r="AS2" s="29"/>
      <c r="AT2" s="29"/>
      <c r="AU2" s="29"/>
      <c r="AV2" s="29"/>
      <c r="AW2" s="29"/>
      <c r="AX2" s="29"/>
      <c r="AY2" s="48"/>
      <c r="AZ2" s="48"/>
      <c r="BA2" s="78"/>
      <c r="BB2" s="78"/>
      <c r="BC2" s="79"/>
      <c r="BD2" s="80"/>
      <c r="BE2" s="89"/>
      <c r="BF2" s="89"/>
      <c r="BG2" s="89"/>
      <c r="BH2" s="90"/>
    </row>
    <row r="3" ht="15" spans="1:60">
      <c r="A3" s="7"/>
      <c r="B3" s="8"/>
      <c r="C3" s="10"/>
      <c r="F3" s="12"/>
      <c r="I3" s="12"/>
      <c r="J3" s="12"/>
      <c r="K3" s="12"/>
      <c r="L3" s="12"/>
      <c r="M3" s="12" t="s">
        <v>69</v>
      </c>
      <c r="N3" s="28"/>
      <c r="O3" s="32"/>
      <c r="P3" s="32"/>
      <c r="Q3" s="32"/>
      <c r="R3" s="32"/>
      <c r="S3" s="32"/>
      <c r="T3" s="49"/>
      <c r="U3" s="29"/>
      <c r="V3" s="48"/>
      <c r="W3" s="29"/>
      <c r="X3" s="29"/>
      <c r="Y3" s="29"/>
      <c r="Z3" s="29"/>
      <c r="AA3" s="58"/>
      <c r="AB3" s="59"/>
      <c r="AC3" s="60"/>
      <c r="AD3" s="61"/>
      <c r="AE3" s="61"/>
      <c r="AF3" s="58"/>
      <c r="AG3" s="58"/>
      <c r="AH3" s="57"/>
      <c r="AI3" s="57"/>
      <c r="AJ3" s="57"/>
      <c r="AK3" s="29"/>
      <c r="AL3" s="28"/>
      <c r="AM3" s="29"/>
      <c r="AN3" s="48"/>
      <c r="AO3" s="48"/>
      <c r="AP3" s="29"/>
      <c r="AQ3" s="29"/>
      <c r="AR3" s="29"/>
      <c r="AS3" s="29"/>
      <c r="AT3" s="29"/>
      <c r="AU3" s="29"/>
      <c r="AV3" s="29"/>
      <c r="AW3" s="29"/>
      <c r="AX3" s="29"/>
      <c r="AY3" s="48"/>
      <c r="AZ3" s="48"/>
      <c r="BA3" s="78"/>
      <c r="BB3" s="78"/>
      <c r="BC3" s="79"/>
      <c r="BD3" s="80"/>
      <c r="BE3" s="89"/>
      <c r="BF3" s="89"/>
      <c r="BG3" s="89"/>
      <c r="BH3" s="90"/>
    </row>
    <row r="4" ht="35" customHeight="1" spans="1:75">
      <c r="A4" s="13" t="s">
        <v>70</v>
      </c>
      <c r="B4" s="14" t="s">
        <v>71</v>
      </c>
      <c r="C4" s="14"/>
      <c r="D4" s="14" t="s">
        <v>72</v>
      </c>
      <c r="E4" s="14" t="s">
        <v>73</v>
      </c>
      <c r="F4" s="14" t="s">
        <v>74</v>
      </c>
      <c r="G4" s="14" t="s">
        <v>75</v>
      </c>
      <c r="H4" s="14" t="s">
        <v>76</v>
      </c>
      <c r="I4" s="14" t="s">
        <v>77</v>
      </c>
      <c r="J4" s="33" t="s">
        <v>78</v>
      </c>
      <c r="K4" s="33" t="s">
        <v>79</v>
      </c>
      <c r="L4" s="14" t="s">
        <v>80</v>
      </c>
      <c r="M4" s="14" t="s">
        <v>81</v>
      </c>
      <c r="N4" s="14" t="s">
        <v>82</v>
      </c>
      <c r="O4" s="34" t="s">
        <v>83</v>
      </c>
      <c r="P4" s="35" t="s">
        <v>84</v>
      </c>
      <c r="Q4" s="35" t="s">
        <v>85</v>
      </c>
      <c r="R4" s="35" t="s">
        <v>86</v>
      </c>
      <c r="S4" s="35" t="s">
        <v>87</v>
      </c>
      <c r="T4" s="14" t="s">
        <v>88</v>
      </c>
      <c r="U4" s="50" t="s">
        <v>89</v>
      </c>
      <c r="V4" s="51" t="s">
        <v>90</v>
      </c>
      <c r="W4" s="51" t="s">
        <v>91</v>
      </c>
      <c r="X4" s="51" t="s">
        <v>92</v>
      </c>
      <c r="Y4" s="51" t="s">
        <v>93</v>
      </c>
      <c r="Z4" s="62" t="s">
        <v>94</v>
      </c>
      <c r="AA4" s="50" t="s">
        <v>95</v>
      </c>
      <c r="AB4" s="50" t="s">
        <v>96</v>
      </c>
      <c r="AC4" s="50" t="s">
        <v>97</v>
      </c>
      <c r="AD4" s="50" t="s">
        <v>98</v>
      </c>
      <c r="AE4" s="51" t="s">
        <v>99</v>
      </c>
      <c r="AF4" s="51" t="s">
        <v>100</v>
      </c>
      <c r="AG4" s="62" t="s">
        <v>101</v>
      </c>
      <c r="AH4" s="62" t="s">
        <v>102</v>
      </c>
      <c r="AI4" s="67" t="s">
        <v>103</v>
      </c>
      <c r="AJ4" s="68" t="s">
        <v>104</v>
      </c>
      <c r="AK4" s="14" t="s">
        <v>105</v>
      </c>
      <c r="AL4" s="67" t="s">
        <v>106</v>
      </c>
      <c r="AM4" s="67" t="s">
        <v>107</v>
      </c>
      <c r="AN4" s="69" t="s">
        <v>108</v>
      </c>
      <c r="AO4" s="75" t="s">
        <v>109</v>
      </c>
      <c r="AP4" s="76" t="s">
        <v>110</v>
      </c>
      <c r="AQ4" s="67" t="s">
        <v>111</v>
      </c>
      <c r="AR4" s="67" t="s">
        <v>112</v>
      </c>
      <c r="AS4" s="67" t="s">
        <v>113</v>
      </c>
      <c r="AT4" s="67" t="s">
        <v>114</v>
      </c>
      <c r="AU4" s="68" t="s">
        <v>115</v>
      </c>
      <c r="AV4" s="77" t="s">
        <v>116</v>
      </c>
      <c r="AW4" s="68" t="s">
        <v>117</v>
      </c>
      <c r="AX4" s="68" t="s">
        <v>118</v>
      </c>
      <c r="AY4" s="81" t="s">
        <v>119</v>
      </c>
      <c r="AZ4" s="82" t="s">
        <v>120</v>
      </c>
      <c r="BA4" s="82" t="s">
        <v>121</v>
      </c>
      <c r="BB4" s="83" t="s">
        <v>122</v>
      </c>
      <c r="BC4" s="84" t="s">
        <v>123</v>
      </c>
      <c r="BD4" s="85" t="s">
        <v>124</v>
      </c>
      <c r="BE4" s="91" t="s">
        <v>125</v>
      </c>
      <c r="BF4" s="92" t="s">
        <v>126</v>
      </c>
      <c r="BG4" s="92" t="s">
        <v>127</v>
      </c>
      <c r="BH4" s="93" t="s">
        <v>128</v>
      </c>
      <c r="BI4" s="1" t="s">
        <v>129</v>
      </c>
      <c r="BM4" s="1" t="s">
        <v>130</v>
      </c>
      <c r="BN4" s="1" t="s">
        <v>131</v>
      </c>
      <c r="BO4" s="1" t="s">
        <v>132</v>
      </c>
      <c r="BP4" s="1" t="s">
        <v>133</v>
      </c>
      <c r="BQ4" s="1" t="s">
        <v>134</v>
      </c>
      <c r="BR4" s="1" t="s">
        <v>135</v>
      </c>
      <c r="BS4" s="1" t="s">
        <v>136</v>
      </c>
      <c r="BT4" s="1" t="s">
        <v>137</v>
      </c>
      <c r="BU4" s="1" t="s">
        <v>138</v>
      </c>
      <c r="BV4" s="1" t="s">
        <v>139</v>
      </c>
      <c r="BW4" s="100" t="s">
        <v>140</v>
      </c>
    </row>
    <row r="5" customFormat="1" ht="27" customHeight="1" spans="1:75">
      <c r="A5" s="15">
        <v>1</v>
      </c>
      <c r="B5" s="16">
        <v>191832</v>
      </c>
      <c r="C5" s="17">
        <f>COUNTIF(D:D,D5)</f>
        <v>1</v>
      </c>
      <c r="D5" s="18" t="s">
        <v>45</v>
      </c>
      <c r="E5" s="17" t="s">
        <v>141</v>
      </c>
      <c r="F5" s="19" t="s">
        <v>142</v>
      </c>
      <c r="G5" s="17" t="s">
        <v>143</v>
      </c>
      <c r="H5" s="20" t="s">
        <v>144</v>
      </c>
      <c r="I5" s="23"/>
      <c r="J5" s="36"/>
      <c r="K5" s="37"/>
      <c r="L5" s="23"/>
      <c r="M5" s="38">
        <v>21</v>
      </c>
      <c r="N5" s="38" t="e">
        <f>SUMIF(#REF!,D:D,#REF!)</f>
        <v>#REF!</v>
      </c>
      <c r="O5" s="38" t="e">
        <f>SUMIF(#REF!,D:D,#REF!)</f>
        <v>#REF!</v>
      </c>
      <c r="P5" s="38" t="e">
        <f>SUMIF(#REF!,D:D,#REF!)</f>
        <v>#REF!</v>
      </c>
      <c r="Q5" s="38"/>
      <c r="R5" s="38"/>
      <c r="S5" s="52">
        <f t="shared" ref="S5:S11" si="0">T5+V5+X5+80</f>
        <v>1950</v>
      </c>
      <c r="T5" s="52">
        <v>1720</v>
      </c>
      <c r="U5" s="23">
        <f t="shared" ref="U5:U11" si="1">IFERROR(ROUND(T5/$M5*$N5,0),0)</f>
        <v>0</v>
      </c>
      <c r="V5" s="53">
        <v>150</v>
      </c>
      <c r="W5" s="23">
        <f t="shared" ref="W5:W11" si="2">IFERROR(ROUND(V5/$M5*$N5,0),0)</f>
        <v>0</v>
      </c>
      <c r="X5" s="38"/>
      <c r="Y5" s="38"/>
      <c r="Z5" s="18">
        <v>14.83</v>
      </c>
      <c r="AA5" s="23">
        <f t="shared" ref="AA5:AA11" si="3">IFERROR(ROUND(O5*Z5,0),0)</f>
        <v>0</v>
      </c>
      <c r="AB5" s="63">
        <v>19.77</v>
      </c>
      <c r="AC5" s="23">
        <f t="shared" ref="AC5:AC11" si="4">IFERROR(ROUND(P5*AB5,0),0)</f>
        <v>0</v>
      </c>
      <c r="AD5" s="38"/>
      <c r="AE5" s="38"/>
      <c r="AF5" s="38"/>
      <c r="AG5" s="38">
        <v>80</v>
      </c>
      <c r="AH5" s="38"/>
      <c r="AI5" s="70" t="e">
        <f>SUMIF(#REF!,D:D,#REF!)</f>
        <v>#REF!</v>
      </c>
      <c r="AJ5" s="70"/>
      <c r="AK5" s="71" t="e">
        <f t="shared" ref="AK5:AK14" si="5">ROUND(U5+W5+Y5+AA5+AC5+AD5+AE5+AF5+AG5+AH5+AI5+AJ5,0)</f>
        <v>#REF!</v>
      </c>
      <c r="AL5" s="53">
        <v>0</v>
      </c>
      <c r="AM5" s="53"/>
      <c r="AN5" s="53">
        <v>834</v>
      </c>
      <c r="AO5" s="53">
        <v>10000</v>
      </c>
      <c r="AP5" s="53">
        <v>0</v>
      </c>
      <c r="AQ5" s="53">
        <v>0</v>
      </c>
      <c r="AR5" s="53">
        <v>0</v>
      </c>
      <c r="AS5" s="53"/>
      <c r="AT5" s="53"/>
      <c r="AU5" s="53">
        <f t="shared" ref="AU5:AU14" si="6">SUM(AP5:AT5)-AL5-AM5</f>
        <v>0</v>
      </c>
      <c r="AV5" s="53" t="e">
        <f t="shared" ref="AV5:AV14" si="7">AK5+BA5+BB5+BC5+AN5</f>
        <v>#REF!</v>
      </c>
      <c r="AW5" s="53">
        <f t="shared" ref="AW5:AW14" si="8">AO5+5000+AU5</f>
        <v>15000</v>
      </c>
      <c r="AX5" s="53" t="e">
        <f t="shared" ref="AX5:AX14" si="9">AV5-AW5</f>
        <v>#REF!</v>
      </c>
      <c r="AY5" s="53">
        <f t="shared" ref="AY5:AY14" si="10">BW5</f>
        <v>0</v>
      </c>
      <c r="AZ5" s="53" t="e">
        <f>-ROUND(MAX((AX5)*{0.03;0.1;0.2;0.25;0.3;0.35;0.45}-{0;2520;16920;31920;52920;85920;193920},0),2)+AY5</f>
        <v>#REF!</v>
      </c>
      <c r="BA5" s="53">
        <v>-83.01</v>
      </c>
      <c r="BB5" s="53" t="e">
        <f>SUMIF(#REF!,D:D,#REF!)</f>
        <v>#REF!</v>
      </c>
      <c r="BC5" s="86"/>
      <c r="BD5" s="71" t="e">
        <f t="shared" ref="BD5:BD14" si="11">ROUND(AL5+AM5+AZ5+BC5+BA5+BB5,0)</f>
        <v>#REF!</v>
      </c>
      <c r="BE5" s="56" t="e">
        <f t="shared" ref="BE5:BE14" si="12">ROUND(AK5+BD5,0)</f>
        <v>#REF!</v>
      </c>
      <c r="BF5" s="94" t="e">
        <f>SUMIF([1]日薪!$E:$E,D:D,[1]日薪!$G:$G)</f>
        <v>#VALUE!</v>
      </c>
      <c r="BG5" s="94" t="e">
        <f t="shared" ref="BG5:BG14" si="13">BE5-BF5</f>
        <v>#REF!</v>
      </c>
      <c r="BH5" s="95"/>
      <c r="BI5" s="1" t="s">
        <v>145</v>
      </c>
      <c r="BJ5" s="96" t="e">
        <f ca="1">SUMIF('[2]直工（银行代发）'!$D:$DD,D:D,'[2]直工（银行代发）'!$BE:$BE)</f>
        <v>#VALUE!</v>
      </c>
      <c r="BK5" s="97" t="e">
        <f>SUMIF([2]没有银行卡!$D:$D,D:D,[2]没有银行卡!$BE:$BE)</f>
        <v>#VALUE!</v>
      </c>
      <c r="BL5" s="97" t="e">
        <f ca="1" t="shared" ref="BL5:BL14" si="14">BE5-BJ5-BK5</f>
        <v>#REF!</v>
      </c>
      <c r="BM5" s="99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W5" s="1">
        <f t="shared" ref="BW5:BW14" si="15">SUM(BM5:BV5)</f>
        <v>0</v>
      </c>
    </row>
    <row r="6" customFormat="1" ht="27" customHeight="1" spans="1:75">
      <c r="A6" s="15">
        <f>A5+1</f>
        <v>2</v>
      </c>
      <c r="B6" s="16">
        <v>191909</v>
      </c>
      <c r="C6" s="17">
        <f>COUNTIF(D:D,D6)</f>
        <v>1</v>
      </c>
      <c r="D6" s="18" t="s">
        <v>46</v>
      </c>
      <c r="E6" s="17" t="s">
        <v>141</v>
      </c>
      <c r="F6" s="19" t="s">
        <v>146</v>
      </c>
      <c r="G6" s="17" t="s">
        <v>143</v>
      </c>
      <c r="H6" s="20" t="s">
        <v>144</v>
      </c>
      <c r="I6" s="23"/>
      <c r="J6" s="36"/>
      <c r="K6" s="37"/>
      <c r="L6" s="23"/>
      <c r="M6" s="38">
        <v>21</v>
      </c>
      <c r="N6" s="38" t="e">
        <f>SUMIF(#REF!,D:D,#REF!)</f>
        <v>#REF!</v>
      </c>
      <c r="O6" s="38" t="e">
        <f>SUMIF(#REF!,D:D,#REF!)</f>
        <v>#REF!</v>
      </c>
      <c r="P6" s="38" t="e">
        <f>SUMIF(#REF!,D:D,#REF!)</f>
        <v>#REF!</v>
      </c>
      <c r="Q6" s="38"/>
      <c r="R6" s="38"/>
      <c r="S6" s="52">
        <f t="shared" si="0"/>
        <v>1950</v>
      </c>
      <c r="T6" s="52">
        <v>1720</v>
      </c>
      <c r="U6" s="23">
        <f t="shared" si="1"/>
        <v>0</v>
      </c>
      <c r="V6" s="53">
        <v>150</v>
      </c>
      <c r="W6" s="23">
        <f t="shared" si="2"/>
        <v>0</v>
      </c>
      <c r="X6" s="38"/>
      <c r="Y6" s="38"/>
      <c r="Z6" s="18">
        <v>14.83</v>
      </c>
      <c r="AA6" s="23">
        <f t="shared" si="3"/>
        <v>0</v>
      </c>
      <c r="AB6" s="63">
        <v>19.77</v>
      </c>
      <c r="AC6" s="23">
        <f t="shared" si="4"/>
        <v>0</v>
      </c>
      <c r="AD6" s="38"/>
      <c r="AE6" s="38"/>
      <c r="AF6" s="38"/>
      <c r="AG6" s="38"/>
      <c r="AH6" s="38"/>
      <c r="AI6" s="70" t="e">
        <f>SUMIF(#REF!,D:D,#REF!)</f>
        <v>#REF!</v>
      </c>
      <c r="AJ6" s="70"/>
      <c r="AK6" s="71" t="e">
        <f t="shared" si="5"/>
        <v>#REF!</v>
      </c>
      <c r="AL6" s="53">
        <v>0</v>
      </c>
      <c r="AM6" s="53"/>
      <c r="AN6" s="53">
        <v>0</v>
      </c>
      <c r="AO6" s="53">
        <v>0</v>
      </c>
      <c r="AP6" s="53">
        <v>0</v>
      </c>
      <c r="AQ6" s="53">
        <v>0</v>
      </c>
      <c r="AR6" s="53">
        <v>0</v>
      </c>
      <c r="AS6" s="53"/>
      <c r="AT6" s="53"/>
      <c r="AU6" s="53">
        <f t="shared" si="6"/>
        <v>0</v>
      </c>
      <c r="AV6" s="53" t="e">
        <f t="shared" si="7"/>
        <v>#REF!</v>
      </c>
      <c r="AW6" s="53">
        <f t="shared" si="8"/>
        <v>5000</v>
      </c>
      <c r="AX6" s="53" t="e">
        <f t="shared" si="9"/>
        <v>#REF!</v>
      </c>
      <c r="AY6" s="53">
        <f t="shared" si="10"/>
        <v>0</v>
      </c>
      <c r="AZ6" s="53" t="e">
        <f>-ROUND(MAX((AX6)*{0.03;0.1;0.2;0.25;0.3;0.35;0.45}-{0;2520;16920;31920;52920;85920;193920},0),2)+AY6</f>
        <v>#REF!</v>
      </c>
      <c r="BA6" s="53">
        <v>0</v>
      </c>
      <c r="BB6" s="53" t="e">
        <f>SUMIF(#REF!,D:D,#REF!)</f>
        <v>#REF!</v>
      </c>
      <c r="BC6" s="86"/>
      <c r="BD6" s="71" t="e">
        <f t="shared" si="11"/>
        <v>#REF!</v>
      </c>
      <c r="BE6" s="56" t="e">
        <f t="shared" si="12"/>
        <v>#REF!</v>
      </c>
      <c r="BF6" s="94" t="e">
        <f>SUMIF([1]日薪!$E:$E,D:D,[1]日薪!$G:$G)</f>
        <v>#VALUE!</v>
      </c>
      <c r="BG6" s="94" t="e">
        <f t="shared" si="13"/>
        <v>#REF!</v>
      </c>
      <c r="BH6" s="95"/>
      <c r="BI6" s="1" t="s">
        <v>145</v>
      </c>
      <c r="BJ6" s="96" t="e">
        <f ca="1">SUMIF('[2]直工（银行代发）'!$D:$DD,D:D,'[2]直工（银行代发）'!$BE:$BE)</f>
        <v>#VALUE!</v>
      </c>
      <c r="BK6" s="97" t="e">
        <f>SUMIF([2]没有银行卡!$D:$D,D:D,[2]没有银行卡!$BE:$BE)</f>
        <v>#VALUE!</v>
      </c>
      <c r="BL6" s="97" t="e">
        <f ca="1" t="shared" si="14"/>
        <v>#REF!</v>
      </c>
      <c r="BM6" s="99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W6" s="1">
        <f t="shared" si="15"/>
        <v>0</v>
      </c>
    </row>
    <row r="7" ht="27" customHeight="1" spans="1:75">
      <c r="A7" s="15">
        <f>A6+1</f>
        <v>3</v>
      </c>
      <c r="B7" s="17">
        <v>190083</v>
      </c>
      <c r="C7" s="17">
        <f>COUNTIF(D:D,D7)</f>
        <v>1</v>
      </c>
      <c r="D7" s="18" t="s">
        <v>147</v>
      </c>
      <c r="E7" s="17" t="s">
        <v>141</v>
      </c>
      <c r="F7" s="19" t="s">
        <v>148</v>
      </c>
      <c r="G7" s="17" t="s">
        <v>143</v>
      </c>
      <c r="H7" s="21" t="s">
        <v>149</v>
      </c>
      <c r="I7" s="23" t="s">
        <v>150</v>
      </c>
      <c r="J7" s="36">
        <v>43521</v>
      </c>
      <c r="K7" s="37"/>
      <c r="L7" s="23"/>
      <c r="M7" s="38">
        <v>21</v>
      </c>
      <c r="N7" s="38" t="e">
        <f>SUMIF(#REF!,D:D,#REF!)</f>
        <v>#REF!</v>
      </c>
      <c r="O7" s="38" t="e">
        <f>SUMIF(#REF!,D:D,#REF!)</f>
        <v>#REF!</v>
      </c>
      <c r="P7" s="38" t="e">
        <f>SUMIF(#REF!,D:D,#REF!)</f>
        <v>#REF!</v>
      </c>
      <c r="Q7" s="38"/>
      <c r="R7" s="38"/>
      <c r="S7" s="52">
        <f t="shared" si="0"/>
        <v>1950</v>
      </c>
      <c r="T7" s="52">
        <v>1720</v>
      </c>
      <c r="U7" s="23">
        <f t="shared" si="1"/>
        <v>0</v>
      </c>
      <c r="V7" s="53">
        <v>150</v>
      </c>
      <c r="W7" s="23">
        <f t="shared" si="2"/>
        <v>0</v>
      </c>
      <c r="X7" s="38"/>
      <c r="Y7" s="38"/>
      <c r="Z7" s="18">
        <v>14.83</v>
      </c>
      <c r="AA7" s="23">
        <f t="shared" si="3"/>
        <v>0</v>
      </c>
      <c r="AB7" s="63">
        <v>19.77</v>
      </c>
      <c r="AC7" s="23">
        <f t="shared" si="4"/>
        <v>0</v>
      </c>
      <c r="AD7" s="38"/>
      <c r="AE7" s="38"/>
      <c r="AF7" s="38"/>
      <c r="AG7" s="38">
        <v>80</v>
      </c>
      <c r="AH7" s="38"/>
      <c r="AI7" s="70" t="e">
        <f>SUMIF(#REF!,D:D,#REF!)</f>
        <v>#REF!</v>
      </c>
      <c r="AJ7" s="70"/>
      <c r="AK7" s="71" t="e">
        <f t="shared" si="5"/>
        <v>#REF!</v>
      </c>
      <c r="AL7" s="53">
        <v>0</v>
      </c>
      <c r="AM7" s="53"/>
      <c r="AN7" s="53">
        <v>25551</v>
      </c>
      <c r="AO7" s="53">
        <v>40000</v>
      </c>
      <c r="AP7" s="53">
        <v>0</v>
      </c>
      <c r="AQ7" s="53">
        <v>0</v>
      </c>
      <c r="AR7" s="53">
        <v>0</v>
      </c>
      <c r="AS7" s="53"/>
      <c r="AT7" s="53"/>
      <c r="AU7" s="53">
        <f t="shared" si="6"/>
        <v>0</v>
      </c>
      <c r="AV7" s="53" t="e">
        <f t="shared" si="7"/>
        <v>#REF!</v>
      </c>
      <c r="AW7" s="53">
        <f t="shared" si="8"/>
        <v>45000</v>
      </c>
      <c r="AX7" s="53" t="e">
        <f t="shared" si="9"/>
        <v>#REF!</v>
      </c>
      <c r="AY7" s="53">
        <f t="shared" si="10"/>
        <v>0</v>
      </c>
      <c r="AZ7" s="53" t="e">
        <f>-ROUND(MAX((AX7)*{0.03;0.1;0.2;0.25;0.3;0.35;0.45}-{0;2520;16920;31920;52920;85920;193920},0),2)+AY7</f>
        <v>#REF!</v>
      </c>
      <c r="BA7" s="53">
        <v>0</v>
      </c>
      <c r="BB7" s="53" t="e">
        <f>SUMIF(#REF!,D:D,#REF!)</f>
        <v>#REF!</v>
      </c>
      <c r="BC7" s="86"/>
      <c r="BD7" s="71" t="e">
        <f t="shared" si="11"/>
        <v>#REF!</v>
      </c>
      <c r="BE7" s="56" t="e">
        <f t="shared" si="12"/>
        <v>#REF!</v>
      </c>
      <c r="BF7" s="94" t="e">
        <f>SUMIF([1]日薪!$E:$E,D:D,[1]日薪!$G:$G)</f>
        <v>#VALUE!</v>
      </c>
      <c r="BG7" s="94" t="e">
        <f t="shared" si="13"/>
        <v>#REF!</v>
      </c>
      <c r="BH7" s="95"/>
      <c r="BI7" s="1" t="s">
        <v>145</v>
      </c>
      <c r="BJ7" s="96" t="e">
        <f ca="1">SUMIF('[2]直工（银行代发）'!$D:$DD,D:D,'[2]直工（银行代发）'!$BE:$BE)</f>
        <v>#VALUE!</v>
      </c>
      <c r="BK7" s="97" t="e">
        <f>SUMIF([2]没有银行卡!$D:$D,D:D,[2]没有银行卡!$BE:$BE)</f>
        <v>#VALUE!</v>
      </c>
      <c r="BL7" s="97" t="e">
        <f ca="1" t="shared" si="14"/>
        <v>#REF!</v>
      </c>
      <c r="BM7" s="99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W7" s="1">
        <f t="shared" si="15"/>
        <v>0</v>
      </c>
    </row>
    <row r="8" ht="27" customHeight="1" spans="1:75">
      <c r="A8" s="15">
        <f>A7+1</f>
        <v>4</v>
      </c>
      <c r="B8" s="17">
        <v>190084</v>
      </c>
      <c r="C8" s="17">
        <f>COUNTIF(D:D,D8)</f>
        <v>1</v>
      </c>
      <c r="D8" s="18" t="s">
        <v>151</v>
      </c>
      <c r="E8" s="17" t="s">
        <v>141</v>
      </c>
      <c r="F8" s="19" t="s">
        <v>152</v>
      </c>
      <c r="G8" s="17" t="s">
        <v>143</v>
      </c>
      <c r="H8" s="21" t="s">
        <v>149</v>
      </c>
      <c r="I8" s="23" t="s">
        <v>150</v>
      </c>
      <c r="J8" s="36">
        <v>43521</v>
      </c>
      <c r="K8" s="37"/>
      <c r="L8" s="23"/>
      <c r="M8" s="38">
        <v>21</v>
      </c>
      <c r="N8" s="38" t="e">
        <f>SUMIF(#REF!,D:D,#REF!)</f>
        <v>#REF!</v>
      </c>
      <c r="O8" s="38" t="e">
        <f>SUMIF(#REF!,D:D,#REF!)</f>
        <v>#REF!</v>
      </c>
      <c r="P8" s="38" t="e">
        <f>SUMIF(#REF!,D:D,#REF!)</f>
        <v>#REF!</v>
      </c>
      <c r="Q8" s="38"/>
      <c r="R8" s="38"/>
      <c r="S8" s="52">
        <f t="shared" si="0"/>
        <v>1950</v>
      </c>
      <c r="T8" s="52">
        <v>1720</v>
      </c>
      <c r="U8" s="23">
        <f t="shared" si="1"/>
        <v>0</v>
      </c>
      <c r="V8" s="53">
        <v>150</v>
      </c>
      <c r="W8" s="23">
        <f t="shared" si="2"/>
        <v>0</v>
      </c>
      <c r="X8" s="38"/>
      <c r="Y8" s="38"/>
      <c r="Z8" s="18">
        <v>14.83</v>
      </c>
      <c r="AA8" s="23">
        <f t="shared" si="3"/>
        <v>0</v>
      </c>
      <c r="AB8" s="63">
        <v>19.77</v>
      </c>
      <c r="AC8" s="23">
        <f t="shared" si="4"/>
        <v>0</v>
      </c>
      <c r="AD8" s="38"/>
      <c r="AE8" s="38"/>
      <c r="AF8" s="38"/>
      <c r="AG8" s="38">
        <v>80</v>
      </c>
      <c r="AH8" s="38"/>
      <c r="AI8" s="70" t="e">
        <f>SUMIF(#REF!,D:D,#REF!)</f>
        <v>#REF!</v>
      </c>
      <c r="AJ8" s="70"/>
      <c r="AK8" s="71" t="e">
        <f t="shared" si="5"/>
        <v>#REF!</v>
      </c>
      <c r="AL8" s="53">
        <v>0</v>
      </c>
      <c r="AM8" s="53"/>
      <c r="AN8" s="53">
        <v>25292</v>
      </c>
      <c r="AO8" s="53">
        <v>40000</v>
      </c>
      <c r="AP8" s="53">
        <v>0</v>
      </c>
      <c r="AQ8" s="53">
        <v>0</v>
      </c>
      <c r="AR8" s="53">
        <v>0</v>
      </c>
      <c r="AS8" s="53"/>
      <c r="AT8" s="53"/>
      <c r="AU8" s="53">
        <f t="shared" si="6"/>
        <v>0</v>
      </c>
      <c r="AV8" s="53" t="e">
        <f t="shared" si="7"/>
        <v>#REF!</v>
      </c>
      <c r="AW8" s="53">
        <f t="shared" si="8"/>
        <v>45000</v>
      </c>
      <c r="AX8" s="53" t="e">
        <f t="shared" si="9"/>
        <v>#REF!</v>
      </c>
      <c r="AY8" s="53">
        <f t="shared" si="10"/>
        <v>0</v>
      </c>
      <c r="AZ8" s="53" t="e">
        <f>-ROUND(MAX((AX8)*{0.03;0.1;0.2;0.25;0.3;0.35;0.45}-{0;2520;16920;31920;52920;85920;193920},0),2)+AY8</f>
        <v>#REF!</v>
      </c>
      <c r="BA8" s="53">
        <v>0</v>
      </c>
      <c r="BB8" s="53" t="e">
        <f>SUMIF(#REF!,D:D,#REF!)</f>
        <v>#REF!</v>
      </c>
      <c r="BC8" s="86"/>
      <c r="BD8" s="71" t="e">
        <f t="shared" si="11"/>
        <v>#REF!</v>
      </c>
      <c r="BE8" s="56" t="e">
        <f t="shared" si="12"/>
        <v>#REF!</v>
      </c>
      <c r="BF8" s="94" t="e">
        <f>SUMIF([1]日薪!$E:$E,D:D,[1]日薪!$G:$G)</f>
        <v>#VALUE!</v>
      </c>
      <c r="BG8" s="94" t="e">
        <f t="shared" si="13"/>
        <v>#REF!</v>
      </c>
      <c r="BH8" s="95"/>
      <c r="BI8" s="1" t="s">
        <v>145</v>
      </c>
      <c r="BJ8" s="96" t="e">
        <f ca="1">SUMIF('[2]直工（银行代发）'!$D:$DD,D:D,'[2]直工（银行代发）'!$BE:$BE)</f>
        <v>#VALUE!</v>
      </c>
      <c r="BK8" s="97" t="e">
        <f>SUMIF([2]没有银行卡!$D:$D,D:D,[2]没有银行卡!$BE:$BE)</f>
        <v>#VALUE!</v>
      </c>
      <c r="BL8" s="97" t="e">
        <f ca="1" t="shared" si="14"/>
        <v>#REF!</v>
      </c>
      <c r="BM8" s="99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W8" s="1">
        <f t="shared" si="15"/>
        <v>0</v>
      </c>
    </row>
    <row r="9" customFormat="1" ht="27" customHeight="1" spans="1:75">
      <c r="A9" s="15">
        <f t="shared" ref="A9:A14" si="16">A8+1</f>
        <v>5</v>
      </c>
      <c r="B9" s="17">
        <v>191793</v>
      </c>
      <c r="C9" s="17">
        <f>COUNTIF(D:D,D9)</f>
        <v>1</v>
      </c>
      <c r="D9" s="18" t="s">
        <v>153</v>
      </c>
      <c r="E9" s="17" t="s">
        <v>141</v>
      </c>
      <c r="F9" s="19" t="s">
        <v>154</v>
      </c>
      <c r="G9" s="17" t="s">
        <v>143</v>
      </c>
      <c r="H9" s="21" t="s">
        <v>149</v>
      </c>
      <c r="I9" s="23"/>
      <c r="J9" s="36"/>
      <c r="K9" s="37"/>
      <c r="L9" s="23"/>
      <c r="M9" s="38">
        <v>21</v>
      </c>
      <c r="N9" s="38" t="e">
        <f>SUMIF(#REF!,D:D,#REF!)</f>
        <v>#REF!</v>
      </c>
      <c r="O9" s="38" t="e">
        <f>SUMIF(#REF!,D:D,#REF!)</f>
        <v>#REF!</v>
      </c>
      <c r="P9" s="38" t="e">
        <f>SUMIF(#REF!,D:D,#REF!)</f>
        <v>#REF!</v>
      </c>
      <c r="Q9" s="38"/>
      <c r="R9" s="38"/>
      <c r="S9" s="52">
        <f t="shared" si="0"/>
        <v>1950</v>
      </c>
      <c r="T9" s="52">
        <v>1720</v>
      </c>
      <c r="U9" s="23">
        <f t="shared" si="1"/>
        <v>0</v>
      </c>
      <c r="V9" s="53">
        <v>150</v>
      </c>
      <c r="W9" s="23">
        <f t="shared" si="2"/>
        <v>0</v>
      </c>
      <c r="X9" s="38"/>
      <c r="Y9" s="38"/>
      <c r="Z9" s="18">
        <v>14.83</v>
      </c>
      <c r="AA9" s="23">
        <f t="shared" si="3"/>
        <v>0</v>
      </c>
      <c r="AB9" s="63">
        <v>19.77</v>
      </c>
      <c r="AC9" s="23">
        <f t="shared" si="4"/>
        <v>0</v>
      </c>
      <c r="AD9" s="38"/>
      <c r="AE9" s="38"/>
      <c r="AF9" s="38"/>
      <c r="AG9" s="38">
        <v>80</v>
      </c>
      <c r="AH9" s="38"/>
      <c r="AI9" s="70" t="e">
        <f>SUMIF(#REF!,D:D,#REF!)</f>
        <v>#REF!</v>
      </c>
      <c r="AJ9" s="70"/>
      <c r="AK9" s="71" t="e">
        <f t="shared" si="5"/>
        <v>#REF!</v>
      </c>
      <c r="AL9" s="53">
        <v>0</v>
      </c>
      <c r="AM9" s="53"/>
      <c r="AN9" s="53">
        <v>3026</v>
      </c>
      <c r="AO9" s="53">
        <v>10000</v>
      </c>
      <c r="AP9" s="53">
        <v>0</v>
      </c>
      <c r="AQ9" s="53">
        <v>0</v>
      </c>
      <c r="AR9" s="53">
        <v>0</v>
      </c>
      <c r="AS9" s="53"/>
      <c r="AT9" s="53"/>
      <c r="AU9" s="53">
        <f t="shared" si="6"/>
        <v>0</v>
      </c>
      <c r="AV9" s="53" t="e">
        <f t="shared" si="7"/>
        <v>#REF!</v>
      </c>
      <c r="AW9" s="53">
        <f t="shared" si="8"/>
        <v>15000</v>
      </c>
      <c r="AX9" s="53" t="e">
        <f t="shared" si="9"/>
        <v>#REF!</v>
      </c>
      <c r="AY9" s="53">
        <f t="shared" si="10"/>
        <v>0</v>
      </c>
      <c r="AZ9" s="53" t="e">
        <f>-ROUND(MAX((AX9)*{0.03;0.1;0.2;0.25;0.3;0.35;0.45}-{0;2520;16920;31920;52920;85920;193920},0),2)+AY9</f>
        <v>#REF!</v>
      </c>
      <c r="BA9" s="53">
        <v>0</v>
      </c>
      <c r="BB9" s="53" t="e">
        <f>SUMIF(#REF!,D:D,#REF!)</f>
        <v>#REF!</v>
      </c>
      <c r="BC9" s="86"/>
      <c r="BD9" s="71" t="e">
        <f t="shared" si="11"/>
        <v>#REF!</v>
      </c>
      <c r="BE9" s="56" t="e">
        <f t="shared" si="12"/>
        <v>#REF!</v>
      </c>
      <c r="BF9" s="94" t="e">
        <f>SUMIF([1]日薪!$E:$E,D:D,[1]日薪!$G:$G)</f>
        <v>#VALUE!</v>
      </c>
      <c r="BG9" s="94" t="e">
        <f t="shared" si="13"/>
        <v>#REF!</v>
      </c>
      <c r="BH9" s="95"/>
      <c r="BI9" s="1" t="s">
        <v>145</v>
      </c>
      <c r="BJ9" s="96" t="e">
        <f ca="1">SUMIF('[2]直工（银行代发）'!$D:$DD,D:D,'[2]直工（银行代发）'!$BE:$BE)</f>
        <v>#VALUE!</v>
      </c>
      <c r="BK9" s="97" t="e">
        <f>SUMIF([2]没有银行卡!$D:$D,D:D,[2]没有银行卡!$BE:$BE)</f>
        <v>#VALUE!</v>
      </c>
      <c r="BL9" s="97" t="e">
        <f ca="1" t="shared" si="14"/>
        <v>#REF!</v>
      </c>
      <c r="BM9" s="99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W9" s="1">
        <f t="shared" si="15"/>
        <v>0</v>
      </c>
    </row>
    <row r="10" customFormat="1" ht="27" customHeight="1" spans="1:75">
      <c r="A10" s="15">
        <f t="shared" si="16"/>
        <v>6</v>
      </c>
      <c r="B10" s="17">
        <v>191853</v>
      </c>
      <c r="C10" s="17">
        <f>COUNTIF(D:D,D10)</f>
        <v>1</v>
      </c>
      <c r="D10" s="18" t="s">
        <v>58</v>
      </c>
      <c r="E10" s="17" t="s">
        <v>141</v>
      </c>
      <c r="F10" s="19" t="s">
        <v>155</v>
      </c>
      <c r="G10" s="17" t="s">
        <v>143</v>
      </c>
      <c r="H10" s="21" t="s">
        <v>149</v>
      </c>
      <c r="I10" s="23"/>
      <c r="J10" s="36"/>
      <c r="K10" s="37"/>
      <c r="L10" s="23"/>
      <c r="M10" s="38">
        <v>21</v>
      </c>
      <c r="N10" s="38" t="e">
        <f>SUMIF(#REF!,D:D,#REF!)</f>
        <v>#REF!</v>
      </c>
      <c r="O10" s="38" t="e">
        <f>SUMIF(#REF!,D:D,#REF!)</f>
        <v>#REF!</v>
      </c>
      <c r="P10" s="38" t="e">
        <f>SUMIF(#REF!,D:D,#REF!)</f>
        <v>#REF!</v>
      </c>
      <c r="Q10" s="38"/>
      <c r="R10" s="38"/>
      <c r="S10" s="52">
        <f t="shared" si="0"/>
        <v>1950</v>
      </c>
      <c r="T10" s="52">
        <v>1720</v>
      </c>
      <c r="U10" s="23">
        <f t="shared" si="1"/>
        <v>0</v>
      </c>
      <c r="V10" s="53">
        <v>150</v>
      </c>
      <c r="W10" s="23">
        <f t="shared" si="2"/>
        <v>0</v>
      </c>
      <c r="X10" s="38"/>
      <c r="Y10" s="38"/>
      <c r="Z10" s="18">
        <v>14.83</v>
      </c>
      <c r="AA10" s="23">
        <f t="shared" si="3"/>
        <v>0</v>
      </c>
      <c r="AB10" s="63">
        <v>19.77</v>
      </c>
      <c r="AC10" s="23">
        <f t="shared" si="4"/>
        <v>0</v>
      </c>
      <c r="AD10" s="38"/>
      <c r="AE10" s="38"/>
      <c r="AF10" s="38"/>
      <c r="AG10" s="38"/>
      <c r="AH10" s="38"/>
      <c r="AI10" s="70" t="e">
        <f>SUMIF(#REF!,D:D,#REF!)</f>
        <v>#REF!</v>
      </c>
      <c r="AJ10" s="70"/>
      <c r="AK10" s="71" t="e">
        <f t="shared" si="5"/>
        <v>#REF!</v>
      </c>
      <c r="AL10" s="53">
        <v>0</v>
      </c>
      <c r="AM10" s="53"/>
      <c r="AN10" s="53">
        <v>0</v>
      </c>
      <c r="AO10" s="53">
        <v>0</v>
      </c>
      <c r="AP10" s="53">
        <v>0</v>
      </c>
      <c r="AQ10" s="53">
        <v>0</v>
      </c>
      <c r="AR10" s="53">
        <v>0</v>
      </c>
      <c r="AS10" s="53"/>
      <c r="AT10" s="53"/>
      <c r="AU10" s="53">
        <f t="shared" si="6"/>
        <v>0</v>
      </c>
      <c r="AV10" s="53" t="e">
        <f t="shared" si="7"/>
        <v>#REF!</v>
      </c>
      <c r="AW10" s="53">
        <f t="shared" si="8"/>
        <v>5000</v>
      </c>
      <c r="AX10" s="53" t="e">
        <f t="shared" si="9"/>
        <v>#REF!</v>
      </c>
      <c r="AY10" s="53">
        <f t="shared" si="10"/>
        <v>0</v>
      </c>
      <c r="AZ10" s="53" t="e">
        <f>-ROUND(MAX((AX10)*{0.03;0.1;0.2;0.25;0.3;0.35;0.45}-{0;2520;16920;31920;52920;85920;193920},0),2)+AY10</f>
        <v>#REF!</v>
      </c>
      <c r="BA10" s="53">
        <v>0</v>
      </c>
      <c r="BB10" s="53" t="e">
        <f>SUMIF(#REF!,D:D,#REF!)</f>
        <v>#REF!</v>
      </c>
      <c r="BC10" s="86"/>
      <c r="BD10" s="71" t="e">
        <f t="shared" si="11"/>
        <v>#REF!</v>
      </c>
      <c r="BE10" s="56" t="e">
        <f t="shared" si="12"/>
        <v>#REF!</v>
      </c>
      <c r="BF10" s="94" t="e">
        <f>SUMIF([1]日薪!$E:$E,D:D,[1]日薪!$G:$G)</f>
        <v>#VALUE!</v>
      </c>
      <c r="BG10" s="94" t="e">
        <f t="shared" si="13"/>
        <v>#REF!</v>
      </c>
      <c r="BH10" s="95"/>
      <c r="BI10" s="1" t="s">
        <v>145</v>
      </c>
      <c r="BJ10" s="96" t="e">
        <f ca="1">SUMIF('[2]直工（银行代发）'!$D:$DD,D:D,'[2]直工（银行代发）'!$BE:$BE)</f>
        <v>#VALUE!</v>
      </c>
      <c r="BK10" s="97" t="e">
        <f>SUMIF([2]没有银行卡!$D:$D,D:D,[2]没有银行卡!$BE:$BE)</f>
        <v>#VALUE!</v>
      </c>
      <c r="BL10" s="97" t="e">
        <f ca="1" t="shared" si="14"/>
        <v>#REF!</v>
      </c>
      <c r="BM10" s="99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W10" s="1">
        <f t="shared" si="15"/>
        <v>0</v>
      </c>
    </row>
    <row r="11" customFormat="1" ht="27" customHeight="1" spans="1:75">
      <c r="A11" s="15">
        <f t="shared" si="16"/>
        <v>7</v>
      </c>
      <c r="B11" s="17">
        <v>191914</v>
      </c>
      <c r="C11" s="17">
        <f>COUNTIF(D:D,D11)</f>
        <v>1</v>
      </c>
      <c r="D11" s="18" t="s">
        <v>59</v>
      </c>
      <c r="E11" s="17" t="s">
        <v>141</v>
      </c>
      <c r="F11" s="19" t="s">
        <v>156</v>
      </c>
      <c r="G11" s="17" t="s">
        <v>143</v>
      </c>
      <c r="H11" s="21" t="s">
        <v>149</v>
      </c>
      <c r="I11" s="23"/>
      <c r="J11" s="36"/>
      <c r="K11" s="37"/>
      <c r="L11" s="23"/>
      <c r="M11" s="38">
        <v>21</v>
      </c>
      <c r="N11" s="38" t="e">
        <f>SUMIF(#REF!,D:D,#REF!)</f>
        <v>#REF!</v>
      </c>
      <c r="O11" s="38" t="e">
        <f>SUMIF(#REF!,D:D,#REF!)</f>
        <v>#REF!</v>
      </c>
      <c r="P11" s="38" t="e">
        <f>SUMIF(#REF!,D:D,#REF!)</f>
        <v>#REF!</v>
      </c>
      <c r="Q11" s="38"/>
      <c r="R11" s="38"/>
      <c r="S11" s="52">
        <f t="shared" si="0"/>
        <v>1950</v>
      </c>
      <c r="T11" s="52">
        <v>1720</v>
      </c>
      <c r="U11" s="23">
        <f t="shared" si="1"/>
        <v>0</v>
      </c>
      <c r="V11" s="53">
        <v>150</v>
      </c>
      <c r="W11" s="23">
        <f t="shared" si="2"/>
        <v>0</v>
      </c>
      <c r="X11" s="38"/>
      <c r="Y11" s="38"/>
      <c r="Z11" s="18">
        <v>14.83</v>
      </c>
      <c r="AA11" s="23">
        <f t="shared" si="3"/>
        <v>0</v>
      </c>
      <c r="AB11" s="63">
        <v>19.77</v>
      </c>
      <c r="AC11" s="23">
        <f t="shared" si="4"/>
        <v>0</v>
      </c>
      <c r="AD11" s="38"/>
      <c r="AE11" s="38"/>
      <c r="AF11" s="38"/>
      <c r="AG11" s="38"/>
      <c r="AH11" s="38"/>
      <c r="AI11" s="70" t="e">
        <f>SUMIF(#REF!,D:D,#REF!)</f>
        <v>#REF!</v>
      </c>
      <c r="AJ11" s="70"/>
      <c r="AK11" s="71" t="e">
        <f t="shared" si="5"/>
        <v>#REF!</v>
      </c>
      <c r="AL11" s="53">
        <v>0</v>
      </c>
      <c r="AM11" s="53"/>
      <c r="AN11" s="53">
        <v>0</v>
      </c>
      <c r="AO11" s="53">
        <v>0</v>
      </c>
      <c r="AP11" s="53">
        <v>0</v>
      </c>
      <c r="AQ11" s="53">
        <v>0</v>
      </c>
      <c r="AR11" s="53">
        <v>0</v>
      </c>
      <c r="AS11" s="53"/>
      <c r="AT11" s="53"/>
      <c r="AU11" s="53">
        <f t="shared" si="6"/>
        <v>0</v>
      </c>
      <c r="AV11" s="53" t="e">
        <f t="shared" si="7"/>
        <v>#REF!</v>
      </c>
      <c r="AW11" s="53">
        <f t="shared" si="8"/>
        <v>5000</v>
      </c>
      <c r="AX11" s="53" t="e">
        <f t="shared" si="9"/>
        <v>#REF!</v>
      </c>
      <c r="AY11" s="53">
        <f t="shared" si="10"/>
        <v>0</v>
      </c>
      <c r="AZ11" s="53" t="e">
        <f>-ROUND(MAX((AX11)*{0.03;0.1;0.2;0.25;0.3;0.35;0.45}-{0;2520;16920;31920;52920;85920;193920},0),2)+AY11</f>
        <v>#REF!</v>
      </c>
      <c r="BA11" s="53">
        <v>0</v>
      </c>
      <c r="BB11" s="53" t="e">
        <f>SUMIF(#REF!,D:D,#REF!)</f>
        <v>#REF!</v>
      </c>
      <c r="BC11" s="86"/>
      <c r="BD11" s="71" t="e">
        <f t="shared" si="11"/>
        <v>#REF!</v>
      </c>
      <c r="BE11" s="56" t="e">
        <f t="shared" si="12"/>
        <v>#REF!</v>
      </c>
      <c r="BF11" s="94" t="e">
        <f>SUMIF([1]日薪!$E:$E,D:D,[1]日薪!$G:$G)</f>
        <v>#VALUE!</v>
      </c>
      <c r="BG11" s="94" t="e">
        <f t="shared" si="13"/>
        <v>#REF!</v>
      </c>
      <c r="BH11" s="95"/>
      <c r="BI11" s="1" t="s">
        <v>145</v>
      </c>
      <c r="BJ11" s="96" t="e">
        <f ca="1">SUMIF('[2]直工（银行代发）'!$D:$DD,D:D,'[2]直工（银行代发）'!$BE:$BE)</f>
        <v>#VALUE!</v>
      </c>
      <c r="BK11" s="97" t="e">
        <f>SUMIF([2]没有银行卡!$D:$D,D:D,[2]没有银行卡!$BE:$BE)</f>
        <v>#VALUE!</v>
      </c>
      <c r="BL11" s="97" t="e">
        <f ca="1" t="shared" si="14"/>
        <v>#REF!</v>
      </c>
      <c r="BM11" s="99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W11" s="1">
        <f t="shared" si="15"/>
        <v>0</v>
      </c>
    </row>
    <row r="12" s="1" customFormat="1" ht="27" customHeight="1" spans="1:16377">
      <c r="A12" s="15">
        <f t="shared" si="16"/>
        <v>8</v>
      </c>
      <c r="B12" s="16">
        <v>191080</v>
      </c>
      <c r="C12" s="17">
        <f>COUNTIF(D:D,D12)</f>
        <v>1</v>
      </c>
      <c r="D12" s="22" t="s">
        <v>65</v>
      </c>
      <c r="E12" s="17" t="s">
        <v>141</v>
      </c>
      <c r="F12" s="19" t="s">
        <v>157</v>
      </c>
      <c r="G12" s="23" t="s">
        <v>158</v>
      </c>
      <c r="H12" s="23" t="s">
        <v>158</v>
      </c>
      <c r="I12" s="39"/>
      <c r="J12" s="40"/>
      <c r="K12" s="41"/>
      <c r="L12" s="39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45"/>
      <c r="AE12" s="45"/>
      <c r="AF12" s="64">
        <v>11564.1</v>
      </c>
      <c r="AG12" s="45"/>
      <c r="AH12" s="45"/>
      <c r="AI12" s="70" t="e">
        <f>SUMIF(#REF!,D:D,#REF!)</f>
        <v>#REF!</v>
      </c>
      <c r="AJ12" s="45"/>
      <c r="AK12" s="71" t="e">
        <f t="shared" si="5"/>
        <v>#REF!</v>
      </c>
      <c r="AL12" s="53">
        <v>0</v>
      </c>
      <c r="AM12" s="45"/>
      <c r="AN12" s="53">
        <v>38482</v>
      </c>
      <c r="AO12" s="53">
        <v>25000</v>
      </c>
      <c r="AP12" s="53">
        <v>0</v>
      </c>
      <c r="AQ12" s="53">
        <v>0</v>
      </c>
      <c r="AR12" s="53">
        <v>0</v>
      </c>
      <c r="AS12" s="53"/>
      <c r="AT12" s="45"/>
      <c r="AU12" s="53">
        <f t="shared" si="6"/>
        <v>0</v>
      </c>
      <c r="AV12" s="53" t="e">
        <f t="shared" si="7"/>
        <v>#REF!</v>
      </c>
      <c r="AW12" s="53">
        <f t="shared" si="8"/>
        <v>30000</v>
      </c>
      <c r="AX12" s="53" t="e">
        <f t="shared" si="9"/>
        <v>#REF!</v>
      </c>
      <c r="AY12" s="53">
        <f t="shared" si="10"/>
        <v>404.46</v>
      </c>
      <c r="AZ12" s="53" t="e">
        <f>-ROUND(MAX((AX12)*{0.03;0.1;0.2;0.25;0.3;0.35;0.45}-{0;2520;16920;31920;52920;85920;193920},0),2)+AY12</f>
        <v>#REF!</v>
      </c>
      <c r="BA12" s="53">
        <v>0</v>
      </c>
      <c r="BB12" s="53" t="e">
        <f>SUMIF(#REF!,D:D,#REF!)</f>
        <v>#REF!</v>
      </c>
      <c r="BC12" s="86"/>
      <c r="BD12" s="71" t="e">
        <f t="shared" si="11"/>
        <v>#REF!</v>
      </c>
      <c r="BE12" s="56" t="e">
        <f t="shared" si="12"/>
        <v>#REF!</v>
      </c>
      <c r="BF12" s="94" t="e">
        <f>SUMIF([1]日薪!$E:$E,D:D,[1]日薪!$G:$G)</f>
        <v>#VALUE!</v>
      </c>
      <c r="BG12" s="94" t="e">
        <f t="shared" si="13"/>
        <v>#REF!</v>
      </c>
      <c r="BH12" s="95"/>
      <c r="BI12" s="1" t="s">
        <v>145</v>
      </c>
      <c r="BJ12" s="96" t="e">
        <f ca="1">SUMIF('[2]直工（银行代发）'!$D:$DD,D:D,'[2]直工（银行代发）'!$BE:$BE)</f>
        <v>#VALUE!</v>
      </c>
      <c r="BK12" s="97" t="e">
        <f>SUMIF([2]没有银行卡!$D:$D,D:D,[2]没有银行卡!$BE:$BE)</f>
        <v>#VALUE!</v>
      </c>
      <c r="BL12" s="97" t="e">
        <f ca="1" t="shared" si="14"/>
        <v>#REF!</v>
      </c>
      <c r="BM12" s="99">
        <v>0</v>
      </c>
      <c r="BN12" s="1">
        <v>0</v>
      </c>
      <c r="BO12" s="1">
        <v>55.47</v>
      </c>
      <c r="BP12" s="1">
        <v>309.8</v>
      </c>
      <c r="BQ12" s="1">
        <v>-119.9</v>
      </c>
      <c r="BR12" s="1">
        <v>159.09</v>
      </c>
      <c r="BW12" s="1">
        <f t="shared" si="15"/>
        <v>404.46</v>
      </c>
      <c r="XEV12"/>
      <c r="XEW12"/>
    </row>
    <row r="13" s="2" customFormat="1" ht="27" customHeight="1" spans="1:75">
      <c r="A13" s="15">
        <f t="shared" si="16"/>
        <v>9</v>
      </c>
      <c r="B13" s="17">
        <v>191807</v>
      </c>
      <c r="C13" s="17">
        <f>COUNTIF(D:D,D13)</f>
        <v>1</v>
      </c>
      <c r="D13" s="18" t="s">
        <v>66</v>
      </c>
      <c r="E13" s="24" t="s">
        <v>141</v>
      </c>
      <c r="F13" s="19" t="s">
        <v>159</v>
      </c>
      <c r="G13" s="23" t="s">
        <v>158</v>
      </c>
      <c r="H13" s="23" t="s">
        <v>158</v>
      </c>
      <c r="I13" s="42"/>
      <c r="J13" s="43"/>
      <c r="K13" s="44"/>
      <c r="L13" s="42"/>
      <c r="M13" s="38">
        <v>21</v>
      </c>
      <c r="N13" s="38" t="e">
        <f>SUMIF(#REF!,D:D,#REF!)</f>
        <v>#REF!</v>
      </c>
      <c r="O13" s="38" t="e">
        <f>SUMIF(#REF!,D:D,#REF!)</f>
        <v>#REF!</v>
      </c>
      <c r="P13" s="38" t="e">
        <f>SUMIF(#REF!,D:D,#REF!)</f>
        <v>#REF!</v>
      </c>
      <c r="Q13" s="54"/>
      <c r="R13" s="54"/>
      <c r="S13" s="55">
        <f>T13+V13+X13+80</f>
        <v>1950</v>
      </c>
      <c r="T13" s="55">
        <v>1720</v>
      </c>
      <c r="U13" s="42">
        <f>IFERROR(ROUND(T13/$M13*$N13,0),0)</f>
        <v>0</v>
      </c>
      <c r="V13" s="56">
        <v>150</v>
      </c>
      <c r="W13" s="42">
        <f>IFERROR(ROUND(V13/$M13*$N13,0),0)</f>
        <v>0</v>
      </c>
      <c r="X13" s="38"/>
      <c r="Y13" s="54"/>
      <c r="Z13" s="65">
        <v>14.83</v>
      </c>
      <c r="AA13" s="42">
        <f>IFERROR(ROUND(O13*Z13,0),0)</f>
        <v>0</v>
      </c>
      <c r="AB13" s="66">
        <v>19.77</v>
      </c>
      <c r="AC13" s="42">
        <f>IFERROR(ROUND(P13*AB13,0),0)</f>
        <v>0</v>
      </c>
      <c r="AD13" s="54"/>
      <c r="AE13" s="54"/>
      <c r="AF13" s="64">
        <v>0</v>
      </c>
      <c r="AG13" s="38"/>
      <c r="AH13" s="54"/>
      <c r="AI13" s="70" t="e">
        <f>SUMIF(#REF!,D:D,#REF!)</f>
        <v>#REF!</v>
      </c>
      <c r="AJ13" s="72"/>
      <c r="AK13" s="71" t="e">
        <f t="shared" si="5"/>
        <v>#REF!</v>
      </c>
      <c r="AL13" s="53">
        <v>0</v>
      </c>
      <c r="AM13" s="56"/>
      <c r="AN13" s="53">
        <v>2729</v>
      </c>
      <c r="AO13" s="53">
        <v>10000</v>
      </c>
      <c r="AP13" s="53">
        <v>0</v>
      </c>
      <c r="AQ13" s="53">
        <v>0</v>
      </c>
      <c r="AR13" s="53">
        <v>0</v>
      </c>
      <c r="AS13" s="53"/>
      <c r="AT13" s="53"/>
      <c r="AU13" s="53">
        <f t="shared" si="6"/>
        <v>0</v>
      </c>
      <c r="AV13" s="53" t="e">
        <f t="shared" si="7"/>
        <v>#REF!</v>
      </c>
      <c r="AW13" s="53">
        <f t="shared" si="8"/>
        <v>15000</v>
      </c>
      <c r="AX13" s="53" t="e">
        <f t="shared" si="9"/>
        <v>#REF!</v>
      </c>
      <c r="AY13" s="53">
        <f t="shared" si="10"/>
        <v>0</v>
      </c>
      <c r="AZ13" s="53" t="e">
        <f>-ROUND(MAX((AX13)*{0.03;0.1;0.2;0.25;0.3;0.35;0.45}-{0;2520;16920;31920;52920;85920;193920},0),2)+AY13</f>
        <v>#REF!</v>
      </c>
      <c r="BA13" s="53">
        <v>-144.92</v>
      </c>
      <c r="BB13" s="53" t="e">
        <f>SUMIF(#REF!,D:D,#REF!)</f>
        <v>#REF!</v>
      </c>
      <c r="BC13" s="86"/>
      <c r="BD13" s="71" t="e">
        <f t="shared" si="11"/>
        <v>#REF!</v>
      </c>
      <c r="BE13" s="56" t="e">
        <f t="shared" si="12"/>
        <v>#REF!</v>
      </c>
      <c r="BF13" s="94" t="e">
        <f>SUMIF([1]日薪!$E:$E,D:D,[1]日薪!$G:$G)</f>
        <v>#VALUE!</v>
      </c>
      <c r="BG13" s="94" t="e">
        <f t="shared" si="13"/>
        <v>#REF!</v>
      </c>
      <c r="BH13" s="95"/>
      <c r="BI13" s="1" t="s">
        <v>145</v>
      </c>
      <c r="BJ13" s="96" t="e">
        <f ca="1">SUMIF('[2]直工（银行代发）'!$D:$DD,D:D,'[2]直工（银行代发）'!$BE:$BE)</f>
        <v>#VALUE!</v>
      </c>
      <c r="BK13" s="97" t="e">
        <f>SUMIF([2]没有银行卡!$D:$D,D:D,[2]没有银行卡!$BE:$BE)</f>
        <v>#VALUE!</v>
      </c>
      <c r="BL13" s="97" t="e">
        <f ca="1" t="shared" si="14"/>
        <v>#REF!</v>
      </c>
      <c r="BM13" s="99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W13" s="1">
        <f t="shared" si="15"/>
        <v>0</v>
      </c>
    </row>
    <row r="14" s="2" customFormat="1" ht="27" customHeight="1" spans="1:75">
      <c r="A14" s="15">
        <f t="shared" si="16"/>
        <v>10</v>
      </c>
      <c r="B14" s="17">
        <v>191770</v>
      </c>
      <c r="C14" s="17">
        <f>COUNTIF(D:D,D14)</f>
        <v>1</v>
      </c>
      <c r="D14" s="18" t="s">
        <v>67</v>
      </c>
      <c r="E14" s="24" t="s">
        <v>160</v>
      </c>
      <c r="F14" s="19" t="s">
        <v>161</v>
      </c>
      <c r="G14" s="23" t="s">
        <v>158</v>
      </c>
      <c r="H14" s="23" t="s">
        <v>158</v>
      </c>
      <c r="I14" s="42"/>
      <c r="J14" s="43"/>
      <c r="K14" s="44"/>
      <c r="L14" s="42"/>
      <c r="M14" s="38">
        <v>21</v>
      </c>
      <c r="N14" s="38" t="e">
        <f>SUMIF(#REF!,D:D,#REF!)</f>
        <v>#REF!</v>
      </c>
      <c r="O14" s="38" t="e">
        <f>SUMIF(#REF!,D:D,#REF!)</f>
        <v>#REF!</v>
      </c>
      <c r="P14" s="38" t="e">
        <f>SUMIF(#REF!,D:D,#REF!)</f>
        <v>#REF!</v>
      </c>
      <c r="Q14" s="54"/>
      <c r="R14" s="54"/>
      <c r="S14" s="55">
        <f>T14+V14+X14+80</f>
        <v>2250</v>
      </c>
      <c r="T14" s="55">
        <v>1720</v>
      </c>
      <c r="U14" s="42">
        <f>IFERROR(ROUND(T14/$M14*$N14,0),0)</f>
        <v>0</v>
      </c>
      <c r="V14" s="56">
        <v>450</v>
      </c>
      <c r="W14" s="42">
        <f>IFERROR(ROUND(V14/$M14*$N14,0),0)</f>
        <v>0</v>
      </c>
      <c r="X14" s="38"/>
      <c r="Y14" s="54"/>
      <c r="Z14" s="65">
        <v>14.83</v>
      </c>
      <c r="AA14" s="42">
        <f>IFERROR(ROUND(O14*Z14,0),0)</f>
        <v>0</v>
      </c>
      <c r="AB14" s="66">
        <v>19.77</v>
      </c>
      <c r="AC14" s="42">
        <f>IFERROR(ROUND(P14*AB14,0),0)</f>
        <v>0</v>
      </c>
      <c r="AD14" s="54"/>
      <c r="AE14" s="54"/>
      <c r="AF14" s="64">
        <v>0</v>
      </c>
      <c r="AG14" s="38"/>
      <c r="AH14" s="54"/>
      <c r="AI14" s="70" t="e">
        <f>SUMIF(#REF!,D:D,#REF!)</f>
        <v>#REF!</v>
      </c>
      <c r="AJ14" s="72"/>
      <c r="AK14" s="71" t="e">
        <f t="shared" si="5"/>
        <v>#REF!</v>
      </c>
      <c r="AL14" s="53">
        <v>0</v>
      </c>
      <c r="AM14" s="56"/>
      <c r="AN14" s="53">
        <v>4787</v>
      </c>
      <c r="AO14" s="53">
        <v>10000</v>
      </c>
      <c r="AP14" s="53">
        <v>0</v>
      </c>
      <c r="AQ14" s="53">
        <v>0</v>
      </c>
      <c r="AR14" s="53">
        <v>0</v>
      </c>
      <c r="AS14" s="53"/>
      <c r="AT14" s="53"/>
      <c r="AU14" s="53">
        <f t="shared" si="6"/>
        <v>0</v>
      </c>
      <c r="AV14" s="53" t="e">
        <f t="shared" si="7"/>
        <v>#REF!</v>
      </c>
      <c r="AW14" s="53">
        <f t="shared" si="8"/>
        <v>15000</v>
      </c>
      <c r="AX14" s="53" t="e">
        <f t="shared" si="9"/>
        <v>#REF!</v>
      </c>
      <c r="AY14" s="53">
        <f t="shared" si="10"/>
        <v>0</v>
      </c>
      <c r="AZ14" s="53" t="e">
        <f>-ROUND(MAX((AX14)*{0.03;0.1;0.2;0.25;0.3;0.35;0.45}-{0;2520;16920;31920;52920;85920;193920},0),2)+AY14</f>
        <v>#REF!</v>
      </c>
      <c r="BA14" s="53">
        <v>0</v>
      </c>
      <c r="BB14" s="53" t="e">
        <f>SUMIF(#REF!,D:D,#REF!)</f>
        <v>#REF!</v>
      </c>
      <c r="BC14" s="86"/>
      <c r="BD14" s="71" t="e">
        <f t="shared" si="11"/>
        <v>#REF!</v>
      </c>
      <c r="BE14" s="56" t="e">
        <f t="shared" si="12"/>
        <v>#REF!</v>
      </c>
      <c r="BF14" s="94" t="e">
        <f>SUMIF([1]日薪!$E:$E,D:D,[1]日薪!$G:$G)</f>
        <v>#VALUE!</v>
      </c>
      <c r="BG14" s="94" t="e">
        <f t="shared" si="13"/>
        <v>#REF!</v>
      </c>
      <c r="BH14" s="95"/>
      <c r="BI14" s="1" t="s">
        <v>145</v>
      </c>
      <c r="BJ14" s="96" t="e">
        <f ca="1">SUMIF('[2]直工（银行代发）'!$D:$DD,D:D,'[2]直工（银行代发）'!$BE:$BE)</f>
        <v>#VALUE!</v>
      </c>
      <c r="BK14" s="97" t="e">
        <f>SUMIF([2]没有银行卡!$D:$D,D:D,[2]没有银行卡!$BE:$BE)</f>
        <v>#VALUE!</v>
      </c>
      <c r="BL14" s="97" t="e">
        <f ca="1" t="shared" si="14"/>
        <v>#REF!</v>
      </c>
      <c r="BM14" s="99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W14" s="1">
        <f t="shared" si="15"/>
        <v>0</v>
      </c>
    </row>
    <row r="15" customFormat="1" ht="27" customHeight="1" spans="1:68">
      <c r="A15" s="15"/>
      <c r="B15" s="25" t="s">
        <v>158</v>
      </c>
      <c r="C15" s="17"/>
      <c r="D15" s="26" t="s">
        <v>162</v>
      </c>
      <c r="E15" s="17"/>
      <c r="F15" s="19"/>
      <c r="G15" s="17"/>
      <c r="H15" s="23"/>
      <c r="I15" s="23"/>
      <c r="J15" s="36"/>
      <c r="K15" s="37"/>
      <c r="L15" s="23"/>
      <c r="M15" s="38"/>
      <c r="N15" s="38"/>
      <c r="O15" s="45" t="e">
        <f>SUMIF($H:$H,$B15,O:O)</f>
        <v>#REF!</v>
      </c>
      <c r="P15" s="45" t="e">
        <f>SUMIF($H:$H,$B15,P:P)</f>
        <v>#REF!</v>
      </c>
      <c r="Q15" s="45">
        <f>SUMIF($H:$H,$B15,Q:Q)</f>
        <v>0</v>
      </c>
      <c r="R15" s="45">
        <f>SUMIF($H:$H,$B15,R:R)</f>
        <v>0</v>
      </c>
      <c r="S15" s="45"/>
      <c r="T15" s="45"/>
      <c r="U15" s="45">
        <f>SUMIF($H:$H,$B15,U:U)</f>
        <v>0</v>
      </c>
      <c r="V15" s="45"/>
      <c r="W15" s="45">
        <f>SUMIF($H:$H,$B15,W:W)</f>
        <v>0</v>
      </c>
      <c r="X15" s="45"/>
      <c r="Y15" s="45">
        <f>SUMIF($H:$H,$B15,Y:Y)</f>
        <v>0</v>
      </c>
      <c r="Z15" s="45"/>
      <c r="AA15" s="45">
        <f>SUMIF($H:$H,$B15,AA:AA)</f>
        <v>0</v>
      </c>
      <c r="AB15" s="45"/>
      <c r="AC15" s="45">
        <f>SUMIF($H:$H,$B15,AC:AC)</f>
        <v>0</v>
      </c>
      <c r="AD15" s="45">
        <f>SUMIF($H:$H,$B15,AD:AD)</f>
        <v>0</v>
      </c>
      <c r="AE15" s="45">
        <f>SUMIF($H:$H,$B15,AE:AE)</f>
        <v>0</v>
      </c>
      <c r="AF15" s="45">
        <f>SUMIF($H:$H,$B15,AF:AF)</f>
        <v>11564.1</v>
      </c>
      <c r="AG15" s="45">
        <f>SUMIF($H:$H,$B15,AG:AG)</f>
        <v>0</v>
      </c>
      <c r="AH15" s="45">
        <f>SUMIF($H:$H,$B15,AH:AH)</f>
        <v>0</v>
      </c>
      <c r="AI15" s="45" t="e">
        <f>SUMIF($H:$H,$B15,AI:AI)</f>
        <v>#REF!</v>
      </c>
      <c r="AJ15" s="45">
        <f>SUMIF($H:$H,$B15,AJ:AJ)</f>
        <v>0</v>
      </c>
      <c r="AK15" s="45" t="e">
        <f>SUMIF($H:$H,$B15,AK:AK)</f>
        <v>#REF!</v>
      </c>
      <c r="AL15" s="45">
        <f>SUMIF($H:$H,$B15,AL:AL)</f>
        <v>0</v>
      </c>
      <c r="AM15" s="45">
        <f>SUMIF($H:$H,$B15,AM:AM)</f>
        <v>0</v>
      </c>
      <c r="AN15" s="73">
        <f>SUMIF($H:$H,$B15,AN:AN)</f>
        <v>45998</v>
      </c>
      <c r="AO15" s="73">
        <f>SUMIF($H:$H,$B15,AO:AO)</f>
        <v>45000</v>
      </c>
      <c r="AP15" s="73">
        <f>SUMIF($H:$H,$B15,AP:AP)</f>
        <v>0</v>
      </c>
      <c r="AQ15" s="45">
        <f>SUMIF($H:$H,$B15,AQ:AQ)</f>
        <v>0</v>
      </c>
      <c r="AR15" s="45">
        <f>SUMIF($H:$H,$B15,AR:AR)</f>
        <v>0</v>
      </c>
      <c r="AS15" s="45">
        <f>SUMIF($H:$H,$B15,AS:AS)</f>
        <v>0</v>
      </c>
      <c r="AT15" s="45">
        <f>SUMIF($H:$H,$B15,AT:AT)</f>
        <v>0</v>
      </c>
      <c r="AU15" s="73">
        <f>SUMIF($H:$H,$B15,AU:AU)</f>
        <v>0</v>
      </c>
      <c r="AV15" s="73" t="e">
        <f>SUMIF($H:$H,$B15,AV:AV)</f>
        <v>#REF!</v>
      </c>
      <c r="AW15" s="73">
        <f>SUMIF($H:$H,$B15,AW:AW)</f>
        <v>60000</v>
      </c>
      <c r="AX15" s="73" t="e">
        <f>SUMIF($H:$H,$B15,AX:AX)</f>
        <v>#REF!</v>
      </c>
      <c r="AY15" s="73">
        <f>SUMIF($H:$H,$B15,AY:AY)</f>
        <v>404.46</v>
      </c>
      <c r="AZ15" s="87" t="e">
        <f>SUMIF($H:$H,$B15,AZ:AZ)</f>
        <v>#REF!</v>
      </c>
      <c r="BA15" s="87">
        <f>SUMIF($H:$H,$B15,BA:BA)</f>
        <v>-144.92</v>
      </c>
      <c r="BB15" s="87" t="e">
        <f>SUMIF($H:$H,$B15,BB:BB)</f>
        <v>#REF!</v>
      </c>
      <c r="BC15" s="88">
        <f>SUMIF($H:$H,$B15,BC:BC)</f>
        <v>0</v>
      </c>
      <c r="BD15" s="87" t="e">
        <f>SUMIF($H:$H,$B15,BD:BD)</f>
        <v>#REF!</v>
      </c>
      <c r="BE15" s="98" t="e">
        <f>SUMIF($H:$H,$B15,BE:BE)</f>
        <v>#REF!</v>
      </c>
      <c r="BF15" s="98" t="e">
        <f>SUMIF($H:$H,$B15,BF:BF)</f>
        <v>#VALUE!</v>
      </c>
      <c r="BG15" s="98" t="e">
        <f>SUMIF($H:$H,$B15,BG:BG)</f>
        <v>#REF!</v>
      </c>
      <c r="BH15" s="95"/>
      <c r="BI15" s="1"/>
      <c r="BJ15" s="96" t="e">
        <f>SUMIF('[2]直工（银行代发）'!$D:$D,D:D,'[2]直工（银行代发）'!$BF:$BF)</f>
        <v>#VALUE!</v>
      </c>
      <c r="BK15" s="97"/>
      <c r="BL15" s="97" t="e">
        <f>BE15-BJ15</f>
        <v>#REF!</v>
      </c>
      <c r="BM15" s="1"/>
      <c r="BN15" s="1"/>
      <c r="BO15" s="1"/>
      <c r="BP15" s="1"/>
    </row>
    <row r="16" ht="18" customHeight="1" spans="1:64">
      <c r="A16" s="27"/>
      <c r="AB16" s="1" t="s">
        <v>163</v>
      </c>
      <c r="AN16" s="74"/>
      <c r="AO16" s="74"/>
      <c r="AP16" s="74"/>
      <c r="AU16" s="74"/>
      <c r="AV16" s="74"/>
      <c r="AW16" s="74"/>
      <c r="AX16" s="74"/>
      <c r="AY16" s="74"/>
      <c r="BD16" s="3" t="s">
        <v>164</v>
      </c>
      <c r="BJ16" s="96" t="e">
        <f>SUMIF('[2]直工（银行代发）'!$D:$D,D:D,'[2]直工（银行代发）'!$BF:$BF)</f>
        <v>#VALUE!</v>
      </c>
      <c r="BK16" s="97" t="e">
        <f>SUMIF(#REF!,D:D,#REF!)</f>
        <v>#REF!</v>
      </c>
      <c r="BL16" s="97" t="e">
        <f>BE16-BJ16</f>
        <v>#VALUE!</v>
      </c>
    </row>
    <row r="17" spans="12:13">
      <c r="L17" s="46"/>
      <c r="M17" s="46"/>
    </row>
    <row r="18" spans="12:13">
      <c r="L18" s="46"/>
      <c r="M18" s="46"/>
    </row>
    <row r="19" spans="12:13">
      <c r="L19" s="46"/>
      <c r="M19" s="46"/>
    </row>
    <row r="20" spans="12:13">
      <c r="L20" s="46"/>
      <c r="M20" s="46"/>
    </row>
    <row r="21" spans="12:13">
      <c r="L21" s="46"/>
      <c r="M21" s="46"/>
    </row>
    <row r="22" spans="12:13">
      <c r="L22" s="46"/>
      <c r="M22" s="46"/>
    </row>
    <row r="23" spans="12:13">
      <c r="L23" s="46"/>
      <c r="M23" s="46"/>
    </row>
    <row r="24" spans="12:13">
      <c r="L24" s="46"/>
      <c r="M24" s="46"/>
    </row>
    <row r="25" spans="12:13">
      <c r="L25" s="46"/>
      <c r="M25" s="46"/>
    </row>
    <row r="26" spans="12:13">
      <c r="L26" s="46"/>
      <c r="M26" s="46"/>
    </row>
    <row r="27" spans="12:13">
      <c r="L27" s="46"/>
      <c r="M27" s="46"/>
    </row>
    <row r="28" spans="12:13">
      <c r="L28" s="46"/>
      <c r="M28" s="46"/>
    </row>
    <row r="29" spans="12:14">
      <c r="L29" s="46"/>
      <c r="M29" s="46"/>
      <c r="N29" s="46"/>
    </row>
    <row r="30" spans="11:13">
      <c r="K30" s="3">
        <f>K29/12</f>
        <v>0</v>
      </c>
      <c r="L30" s="47"/>
      <c r="M30" s="47"/>
    </row>
  </sheetData>
  <autoFilter ref="A4:XFC16">
    <extLst/>
  </autoFilter>
  <mergeCells count="14"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N29"/>
    <mergeCell ref="L30:M30"/>
  </mergeCells>
  <conditionalFormatting sqref="BG5">
    <cfRule type="duplicateValues" dxfId="0" priority="12"/>
  </conditionalFormatting>
  <conditionalFormatting sqref="BG6">
    <cfRule type="duplicateValues" dxfId="0" priority="3"/>
  </conditionalFormatting>
  <conditionalFormatting sqref="A15">
    <cfRule type="expression" dxfId="1" priority="17" stopIfTrue="1">
      <formula>AND(SUMPRODUCT(1*(($B$4:$B$4&amp;"x")=(A15&amp;"x")))&gt;1,NOT(ISBLANK(A15)))</formula>
    </cfRule>
  </conditionalFormatting>
  <conditionalFormatting sqref="BE5:BE6">
    <cfRule type="duplicateValues" dxfId="0" priority="42"/>
  </conditionalFormatting>
  <conditionalFormatting sqref="BE7:BE11">
    <cfRule type="duplicateValues" dxfId="0" priority="56"/>
  </conditionalFormatting>
  <conditionalFormatting sqref="BE12:BE14">
    <cfRule type="duplicateValues" dxfId="0" priority="19"/>
  </conditionalFormatting>
  <conditionalFormatting sqref="BF5:BF14">
    <cfRule type="duplicateValues" dxfId="0" priority="48"/>
  </conditionalFormatting>
  <conditionalFormatting sqref="BG7:BG8">
    <cfRule type="duplicateValues" dxfId="0" priority="45"/>
  </conditionalFormatting>
  <conditionalFormatting sqref="BG9:BG11">
    <cfRule type="duplicateValues" dxfId="0" priority="20"/>
  </conditionalFormatting>
  <conditionalFormatting sqref="BG12:BG14">
    <cfRule type="duplicateValues" dxfId="0" priority="18"/>
  </conditionalFormatting>
  <conditionalFormatting sqref="A5:A14 A16">
    <cfRule type="expression" dxfId="1" priority="63" stopIfTrue="1">
      <formula>AND(SUMPRODUCT(1*(($B$4:$B$4&amp;"x")=(A5&amp;"x")))&gt;1,NOT(ISBLANK(A5)))</formula>
    </cfRule>
  </conditionalFormatting>
  <pageMargins left="0.314583333333333" right="0.275" top="0.118055555555556" bottom="0" header="0.432638888888889" footer="0.511805555555556"/>
  <pageSetup paperSize="9" scale="67" orientation="landscape" horizontalDpi="600"/>
  <headerFooter>
    <oddHeader>&amp;R第 &amp;P 页，共 &amp;N 页&amp;D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工资表</vt:lpstr>
      <vt:lpstr>Sheet1</vt:lpstr>
      <vt:lpstr>没有银行卡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nbc-cwb02</dc:creator>
  <cp:lastModifiedBy>清律</cp:lastModifiedBy>
  <dcterms:created xsi:type="dcterms:W3CDTF">2019-07-15T00:41:00Z</dcterms:created>
  <dcterms:modified xsi:type="dcterms:W3CDTF">2024-02-06T07:17:37Z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ADCC6A4E71DF4A1EA8C4337AA828993F_11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v1.0_mb_hgZkoWVzjVyj+y//6W6GLg==</vt:lpwstr>
  </property>
</Properties>
</file>