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数据明细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<sst xmlns="http://schemas.openxmlformats.org/spreadsheetml/2006/main" count="38" uniqueCount="13">
  <si>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利润统计表</t>
  </si>
  <si>
    <t>主营收入</t>
  </si>
  <si>
    <t>主营成本</t>
  </si>
  <si>
    <t>税金</t>
  </si>
  <si>
    <t>期间费用</t>
  </si>
  <si>
    <t>所得税</t>
  </si>
  <si>
    <t>月份</t>
  </si>
  <si>
    <t>上年</t>
  </si>
  <si>
    <t>本年</t>
  </si>
  <si>
    <t>环比增长</t>
  </si>
  <si>
    <t>合计</t>
  </si>
  <si>
    <t>本年利润率</t>
  </si>
  <si>
    <t>上年利润率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</si>
</sst>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汉仪旗黑-55简"/>
      <charset val="134"/>
    </font>
    <font>
      <sz val="11"/>
      <color theme="0"/>
      <name val="汉仪旗黑-55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BC4A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43" fontId="1" fillId="0" borderId="0" xfId="0" applyNumberFormat="1" applyFont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43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3" fontId="1" fillId="0" borderId="2" xfId="0" applyNumberFormat="1" applyFont="1" applyBorder="1" applyAlignment="1">
      <alignment horizontal="center" vertical="center"/>
    </xf>
    <xf numFmtId="10" fontId="1" fillId="0" borderId="2" xfId="3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43" fontId="1" fillId="0" borderId="3" xfId="0" applyNumberFormat="1" applyFont="1" applyBorder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CE4F2"/>
      <color rgb="00F2F2F2"/>
      <color rgb="00C0C0C0"/>
      <color rgb="006BC4A1"/>
      <color rgb="00EAF6F0"/>
      <color rgb="00EDF8F2"/>
      <color rgb="00FEF6E7"/>
      <color rgb="00FFFFFE"/>
      <color rgb="00FFFAF2"/>
      <color rgb="00F6FB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B20"/>
  <sheetViews>
    <sheetView showGridLines="0" tabSelected="1" workbookViewId="0">
      <selection activeCell="L20" sqref="L20"/>
    </sheetView>
  </sheetViews>
  <sheetFormatPr defaultColWidth="9" defaultRowHeight="24.95" customHeight="1"/>
  <cols>
    <col min="1" max="1" width="2" style="1" customWidth="1"/>
    <col min="2" max="2" width="7.875" style="1" customWidth="1"/>
    <col min="3" max="4" width="9.5" style="2" customWidth="1"/>
    <col min="5" max="5" width="9.875" style="1" customWidth="1"/>
    <col min="6" max="6" width="7.875" style="1" customWidth="1"/>
    <col min="7" max="8" width="10.375" style="2" customWidth="1"/>
    <col min="9" max="9" width="9.625" style="1" customWidth="1"/>
    <col min="10" max="10" width="7.875" style="1" customWidth="1"/>
    <col min="11" max="12" width="10" style="2" customWidth="1"/>
    <col min="13" max="13" width="10" style="1" customWidth="1"/>
    <col min="14" max="14" width="1.875" style="1" customWidth="1"/>
    <col min="15" max="15" width="7.875" style="1" customWidth="1"/>
    <col min="16" max="17" width="8.625" style="2" customWidth="1"/>
    <col min="18" max="18" width="8.625" style="1" customWidth="1"/>
    <col min="19" max="19" width="1.875" style="1" customWidth="1"/>
    <col min="20" max="20" width="7.875" style="1" customWidth="1"/>
    <col min="21" max="22" width="8.625" style="2" customWidth="1"/>
    <col min="23" max="23" width="8.625" style="1" customWidth="1"/>
    <col min="24" max="24" width="1.875" style="1" customWidth="1"/>
    <col min="25" max="25" width="7.875" style="1" customWidth="1"/>
    <col min="26" max="27" width="8.625" style="2" customWidth="1"/>
    <col min="28" max="28" width="8.625" style="1" customWidth="1"/>
    <col min="29" max="16384" width="9" style="1"/>
  </cols>
  <sheetData>
    <row r="3" customHeight="1" spans="2:26">
      <c r="B3" s="3" t="s">
        <v>0</v>
      </c>
      <c r="C3" s="4"/>
      <c r="F3" s="3" t="s">
        <v>1</v>
      </c>
      <c r="G3" s="4"/>
      <c r="J3" s="3" t="s">
        <v>2</v>
      </c>
      <c r="K3" s="4"/>
      <c r="O3" s="3" t="s">
        <v>3</v>
      </c>
      <c r="P3" s="4"/>
      <c r="T3" s="3" t="s">
        <v>4</v>
      </c>
      <c r="U3" s="4"/>
      <c r="Y3" s="3" t="s">
        <v>5</v>
      </c>
      <c r="Z3" s="4"/>
    </row>
    <row r="4" customHeight="1" spans="2:28">
      <c r="B4" s="5" t="s">
        <v>6</v>
      </c>
      <c r="C4" s="6" t="s">
        <v>7</v>
      </c>
      <c r="D4" s="6" t="s">
        <v>8</v>
      </c>
      <c r="E4" s="5" t="s">
        <v>9</v>
      </c>
      <c r="F4" s="5" t="s">
        <v>6</v>
      </c>
      <c r="G4" s="6" t="s">
        <v>7</v>
      </c>
      <c r="H4" s="6" t="s">
        <v>8</v>
      </c>
      <c r="I4" s="5" t="s">
        <v>9</v>
      </c>
      <c r="J4" s="5" t="s">
        <v>6</v>
      </c>
      <c r="K4" s="6" t="s">
        <v>7</v>
      </c>
      <c r="L4" s="6" t="s">
        <v>8</v>
      </c>
      <c r="M4" s="5" t="s">
        <v>9</v>
      </c>
      <c r="O4" s="5" t="s">
        <v>6</v>
      </c>
      <c r="P4" s="6" t="s">
        <v>7</v>
      </c>
      <c r="Q4" s="6" t="s">
        <v>8</v>
      </c>
      <c r="R4" s="5" t="s">
        <v>9</v>
      </c>
      <c r="T4" s="5" t="s">
        <v>6</v>
      </c>
      <c r="U4" s="6" t="s">
        <v>7</v>
      </c>
      <c r="V4" s="6" t="s">
        <v>8</v>
      </c>
      <c r="W4" s="5" t="s">
        <v>9</v>
      </c>
      <c r="Y4" s="5" t="s">
        <v>6</v>
      </c>
      <c r="Z4" s="6" t="s">
        <v>7</v>
      </c>
      <c r="AA4" s="6" t="s">
        <v>8</v>
      </c>
      <c r="AB4" s="5" t="s">
        <v>9</v>
      </c>
    </row>
    <row r="5" customHeight="1" spans="2:28">
      <c r="B5" s="7">
        <v>1</v>
      </c>
      <c r="C5" s="8">
        <f>G5-K5-P5-U5-Z5</f>
        <v>26</v>
      </c>
      <c r="D5" s="8">
        <f>H5-L5-Q5-V5-AA5</f>
        <v>28</v>
      </c>
      <c r="E5" s="9">
        <f>(D5-C5)/C5</f>
        <v>0.0769230769230769</v>
      </c>
      <c r="F5" s="7">
        <v>1</v>
      </c>
      <c r="G5" s="8">
        <v>120</v>
      </c>
      <c r="H5" s="8">
        <v>150</v>
      </c>
      <c r="I5" s="9">
        <f>(H5-G5)/H5</f>
        <v>0.2</v>
      </c>
      <c r="J5" s="7">
        <v>1</v>
      </c>
      <c r="K5" s="8">
        <v>40</v>
      </c>
      <c r="L5" s="8">
        <v>45</v>
      </c>
      <c r="M5" s="9">
        <f>(L5-K5)/K5</f>
        <v>0.125</v>
      </c>
      <c r="O5" s="7">
        <v>1</v>
      </c>
      <c r="P5" s="8">
        <v>14</v>
      </c>
      <c r="Q5" s="8">
        <v>18</v>
      </c>
      <c r="R5" s="9">
        <f t="shared" ref="R5:R17" si="0">(Q5-P5)/P5</f>
        <v>0.285714285714286</v>
      </c>
      <c r="T5" s="7">
        <v>1</v>
      </c>
      <c r="U5" s="8">
        <v>25</v>
      </c>
      <c r="V5" s="8">
        <v>37</v>
      </c>
      <c r="W5" s="9">
        <f t="shared" ref="W5:W17" si="1">(V5-U5)/U5</f>
        <v>0.48</v>
      </c>
      <c r="Y5" s="7">
        <v>1</v>
      </c>
      <c r="Z5" s="8">
        <v>15</v>
      </c>
      <c r="AA5" s="8">
        <v>22</v>
      </c>
      <c r="AB5" s="9">
        <f t="shared" ref="AB5:AB17" si="2">(AA5-Z5)/Z5</f>
        <v>0.466666666666667</v>
      </c>
    </row>
    <row r="6" customHeight="1" spans="2:28">
      <c r="B6" s="10">
        <v>2</v>
      </c>
      <c r="C6" s="8">
        <f t="shared" ref="C6:C16" si="3">G6-K6-P6-U6-Z6</f>
        <v>21</v>
      </c>
      <c r="D6" s="8">
        <f t="shared" ref="D6:D16" si="4">H6-L6-Q6-V6-AA6</f>
        <v>21</v>
      </c>
      <c r="E6" s="9">
        <f t="shared" ref="E6:E17" si="5">(D6-C6)/C6</f>
        <v>0</v>
      </c>
      <c r="F6" s="10">
        <v>2</v>
      </c>
      <c r="G6" s="11">
        <v>150</v>
      </c>
      <c r="H6" s="11">
        <v>190</v>
      </c>
      <c r="I6" s="9">
        <f t="shared" ref="I6:I17" si="6">(H6-G6)/H6</f>
        <v>0.210526315789474</v>
      </c>
      <c r="J6" s="10">
        <v>2</v>
      </c>
      <c r="K6" s="8">
        <v>50</v>
      </c>
      <c r="L6" s="8">
        <v>60</v>
      </c>
      <c r="M6" s="9">
        <f t="shared" ref="M6:M17" si="7">(L6-K6)/K6</f>
        <v>0.2</v>
      </c>
      <c r="O6" s="10">
        <v>2</v>
      </c>
      <c r="P6" s="8">
        <v>17</v>
      </c>
      <c r="Q6" s="8">
        <v>24</v>
      </c>
      <c r="R6" s="9">
        <f t="shared" si="0"/>
        <v>0.411764705882353</v>
      </c>
      <c r="T6" s="10">
        <v>2</v>
      </c>
      <c r="U6" s="8">
        <v>36</v>
      </c>
      <c r="V6" s="8">
        <v>50</v>
      </c>
      <c r="W6" s="9">
        <f t="shared" si="1"/>
        <v>0.388888888888889</v>
      </c>
      <c r="Y6" s="10">
        <v>2</v>
      </c>
      <c r="Z6" s="8">
        <v>26</v>
      </c>
      <c r="AA6" s="8">
        <v>35</v>
      </c>
      <c r="AB6" s="9">
        <f t="shared" si="2"/>
        <v>0.346153846153846</v>
      </c>
    </row>
    <row r="7" customHeight="1" spans="2:28">
      <c r="B7" s="7">
        <v>3</v>
      </c>
      <c r="C7" s="8">
        <f t="shared" si="3"/>
        <v>38</v>
      </c>
      <c r="D7" s="8">
        <f t="shared" si="4"/>
        <v>44</v>
      </c>
      <c r="E7" s="9">
        <f t="shared" si="5"/>
        <v>0.157894736842105</v>
      </c>
      <c r="F7" s="7">
        <v>3</v>
      </c>
      <c r="G7" s="11">
        <v>170</v>
      </c>
      <c r="H7" s="11">
        <v>230</v>
      </c>
      <c r="I7" s="9">
        <f t="shared" si="6"/>
        <v>0.260869565217391</v>
      </c>
      <c r="J7" s="7">
        <v>3</v>
      </c>
      <c r="K7" s="8">
        <v>55</v>
      </c>
      <c r="L7" s="8">
        <v>65</v>
      </c>
      <c r="M7" s="9">
        <f t="shared" si="7"/>
        <v>0.181818181818182</v>
      </c>
      <c r="O7" s="7">
        <v>3</v>
      </c>
      <c r="P7" s="8">
        <v>19</v>
      </c>
      <c r="Q7" s="8">
        <v>26</v>
      </c>
      <c r="R7" s="9">
        <f t="shared" si="0"/>
        <v>0.368421052631579</v>
      </c>
      <c r="T7" s="7">
        <v>3</v>
      </c>
      <c r="U7" s="8">
        <v>34</v>
      </c>
      <c r="V7" s="8">
        <v>55</v>
      </c>
      <c r="W7" s="9">
        <f t="shared" si="1"/>
        <v>0.617647058823529</v>
      </c>
      <c r="Y7" s="7">
        <v>3</v>
      </c>
      <c r="Z7" s="8">
        <v>24</v>
      </c>
      <c r="AA7" s="8">
        <v>40</v>
      </c>
      <c r="AB7" s="9">
        <f t="shared" si="2"/>
        <v>0.666666666666667</v>
      </c>
    </row>
    <row r="8" customHeight="1" spans="2:28">
      <c r="B8" s="10">
        <v>4</v>
      </c>
      <c r="C8" s="8">
        <f t="shared" si="3"/>
        <v>40</v>
      </c>
      <c r="D8" s="8">
        <f t="shared" si="4"/>
        <v>51</v>
      </c>
      <c r="E8" s="9">
        <f t="shared" si="5"/>
        <v>0.275</v>
      </c>
      <c r="F8" s="10">
        <v>4</v>
      </c>
      <c r="G8" s="11">
        <v>210</v>
      </c>
      <c r="H8" s="11">
        <v>220</v>
      </c>
      <c r="I8" s="9">
        <f t="shared" si="6"/>
        <v>0.0454545454545455</v>
      </c>
      <c r="J8" s="10">
        <v>4</v>
      </c>
      <c r="K8" s="8">
        <v>70</v>
      </c>
      <c r="L8" s="8">
        <v>60</v>
      </c>
      <c r="M8" s="9">
        <f t="shared" si="7"/>
        <v>-0.142857142857143</v>
      </c>
      <c r="O8" s="10">
        <v>4</v>
      </c>
      <c r="P8" s="8">
        <v>24</v>
      </c>
      <c r="Q8" s="8">
        <v>24</v>
      </c>
      <c r="R8" s="9">
        <f t="shared" si="0"/>
        <v>0</v>
      </c>
      <c r="T8" s="10">
        <v>4</v>
      </c>
      <c r="U8" s="8">
        <v>43</v>
      </c>
      <c r="V8" s="8">
        <v>50</v>
      </c>
      <c r="W8" s="9">
        <f t="shared" si="1"/>
        <v>0.162790697674419</v>
      </c>
      <c r="Y8" s="10">
        <v>4</v>
      </c>
      <c r="Z8" s="8">
        <v>33</v>
      </c>
      <c r="AA8" s="8">
        <v>35</v>
      </c>
      <c r="AB8" s="9">
        <f t="shared" si="2"/>
        <v>0.0606060606060606</v>
      </c>
    </row>
    <row r="9" customHeight="1" spans="2:28">
      <c r="B9" s="7">
        <v>5</v>
      </c>
      <c r="C9" s="8">
        <f t="shared" si="3"/>
        <v>26</v>
      </c>
      <c r="D9" s="8">
        <f t="shared" si="4"/>
        <v>32</v>
      </c>
      <c r="E9" s="9">
        <f t="shared" si="5"/>
        <v>0.230769230769231</v>
      </c>
      <c r="F9" s="7">
        <v>5</v>
      </c>
      <c r="G9" s="11">
        <v>130</v>
      </c>
      <c r="H9" s="11">
        <v>145</v>
      </c>
      <c r="I9" s="9">
        <f t="shared" si="6"/>
        <v>0.103448275862069</v>
      </c>
      <c r="J9" s="7">
        <v>5</v>
      </c>
      <c r="K9" s="8">
        <v>45</v>
      </c>
      <c r="L9" s="8">
        <v>40</v>
      </c>
      <c r="M9" s="9">
        <f t="shared" si="7"/>
        <v>-0.111111111111111</v>
      </c>
      <c r="O9" s="7">
        <v>5</v>
      </c>
      <c r="P9" s="8">
        <v>15</v>
      </c>
      <c r="Q9" s="8">
        <v>16</v>
      </c>
      <c r="R9" s="9">
        <f t="shared" si="0"/>
        <v>0.0666666666666667</v>
      </c>
      <c r="T9" s="7">
        <v>5</v>
      </c>
      <c r="U9" s="8">
        <v>27</v>
      </c>
      <c r="V9" s="8">
        <v>36</v>
      </c>
      <c r="W9" s="9">
        <f t="shared" si="1"/>
        <v>0.333333333333333</v>
      </c>
      <c r="Y9" s="7">
        <v>5</v>
      </c>
      <c r="Z9" s="8">
        <v>17</v>
      </c>
      <c r="AA9" s="8">
        <v>21</v>
      </c>
      <c r="AB9" s="9">
        <f t="shared" si="2"/>
        <v>0.235294117647059</v>
      </c>
    </row>
    <row r="10" customHeight="1" spans="2:28">
      <c r="B10" s="10">
        <v>6</v>
      </c>
      <c r="C10" s="8">
        <f t="shared" si="3"/>
        <v>24</v>
      </c>
      <c r="D10" s="8">
        <f t="shared" si="4"/>
        <v>26</v>
      </c>
      <c r="E10" s="9">
        <f t="shared" si="5"/>
        <v>0.0833333333333333</v>
      </c>
      <c r="F10" s="10">
        <v>6</v>
      </c>
      <c r="G10" s="11">
        <v>100</v>
      </c>
      <c r="H10" s="11">
        <v>122</v>
      </c>
      <c r="I10" s="9">
        <f t="shared" si="6"/>
        <v>0.180327868852459</v>
      </c>
      <c r="J10" s="10">
        <v>6</v>
      </c>
      <c r="K10" s="8">
        <v>35</v>
      </c>
      <c r="L10" s="8">
        <v>35</v>
      </c>
      <c r="M10" s="9">
        <f t="shared" si="7"/>
        <v>0</v>
      </c>
      <c r="O10" s="10">
        <v>6</v>
      </c>
      <c r="P10" s="8">
        <v>11</v>
      </c>
      <c r="Q10" s="8">
        <v>14</v>
      </c>
      <c r="R10" s="9">
        <f t="shared" si="0"/>
        <v>0.272727272727273</v>
      </c>
      <c r="T10" s="10">
        <v>6</v>
      </c>
      <c r="U10" s="8">
        <v>20</v>
      </c>
      <c r="V10" s="8">
        <v>31</v>
      </c>
      <c r="W10" s="9">
        <f t="shared" si="1"/>
        <v>0.55</v>
      </c>
      <c r="Y10" s="10">
        <v>6</v>
      </c>
      <c r="Z10" s="8">
        <v>10</v>
      </c>
      <c r="AA10" s="8">
        <v>16</v>
      </c>
      <c r="AB10" s="9">
        <f t="shared" si="2"/>
        <v>0.6</v>
      </c>
    </row>
    <row r="11" customHeight="1" spans="2:28">
      <c r="B11" s="7">
        <v>7</v>
      </c>
      <c r="C11" s="8">
        <f t="shared" si="3"/>
        <v>24</v>
      </c>
      <c r="D11" s="8">
        <f t="shared" si="4"/>
        <v>22</v>
      </c>
      <c r="E11" s="9">
        <f t="shared" si="5"/>
        <v>-0.0833333333333333</v>
      </c>
      <c r="F11" s="7">
        <v>7</v>
      </c>
      <c r="G11" s="11">
        <v>90</v>
      </c>
      <c r="H11" s="11">
        <v>150</v>
      </c>
      <c r="I11" s="9">
        <f t="shared" si="6"/>
        <v>0.4</v>
      </c>
      <c r="J11" s="7">
        <v>7</v>
      </c>
      <c r="K11" s="8">
        <v>30</v>
      </c>
      <c r="L11" s="8">
        <v>45</v>
      </c>
      <c r="M11" s="9">
        <f t="shared" si="7"/>
        <v>0.5</v>
      </c>
      <c r="O11" s="7">
        <v>7</v>
      </c>
      <c r="P11" s="8">
        <v>10</v>
      </c>
      <c r="Q11" s="8">
        <v>18</v>
      </c>
      <c r="R11" s="9">
        <f t="shared" si="0"/>
        <v>0.8</v>
      </c>
      <c r="T11" s="7">
        <v>7</v>
      </c>
      <c r="U11" s="8">
        <v>18</v>
      </c>
      <c r="V11" s="8">
        <v>40</v>
      </c>
      <c r="W11" s="9">
        <f t="shared" si="1"/>
        <v>1.22222222222222</v>
      </c>
      <c r="Y11" s="7">
        <v>7</v>
      </c>
      <c r="Z11" s="8">
        <v>8</v>
      </c>
      <c r="AA11" s="8">
        <v>25</v>
      </c>
      <c r="AB11" s="9">
        <f t="shared" si="2"/>
        <v>2.125</v>
      </c>
    </row>
    <row r="12" customHeight="1" spans="2:28">
      <c r="B12" s="10">
        <v>8</v>
      </c>
      <c r="C12" s="8">
        <f t="shared" si="3"/>
        <v>38</v>
      </c>
      <c r="D12" s="8">
        <f t="shared" si="4"/>
        <v>48</v>
      </c>
      <c r="E12" s="9">
        <f t="shared" si="5"/>
        <v>0.263157894736842</v>
      </c>
      <c r="F12" s="10">
        <v>8</v>
      </c>
      <c r="G12" s="11">
        <v>180</v>
      </c>
      <c r="H12" s="11">
        <v>190</v>
      </c>
      <c r="I12" s="9">
        <f t="shared" si="6"/>
        <v>0.0526315789473684</v>
      </c>
      <c r="J12" s="10">
        <v>8</v>
      </c>
      <c r="K12" s="8">
        <v>60</v>
      </c>
      <c r="L12" s="8">
        <v>55</v>
      </c>
      <c r="M12" s="9">
        <f t="shared" si="7"/>
        <v>-0.0833333333333333</v>
      </c>
      <c r="O12" s="10">
        <v>8</v>
      </c>
      <c r="P12" s="8">
        <v>20</v>
      </c>
      <c r="Q12" s="8">
        <v>22</v>
      </c>
      <c r="R12" s="9">
        <f t="shared" si="0"/>
        <v>0.1</v>
      </c>
      <c r="T12" s="10">
        <v>8</v>
      </c>
      <c r="U12" s="8">
        <v>36</v>
      </c>
      <c r="V12" s="8">
        <v>40</v>
      </c>
      <c r="W12" s="9">
        <f t="shared" si="1"/>
        <v>0.111111111111111</v>
      </c>
      <c r="Y12" s="10">
        <v>8</v>
      </c>
      <c r="Z12" s="8">
        <v>26</v>
      </c>
      <c r="AA12" s="8">
        <v>25</v>
      </c>
      <c r="AB12" s="9">
        <f t="shared" si="2"/>
        <v>-0.0384615384615385</v>
      </c>
    </row>
    <row r="13" customHeight="1" spans="2:28">
      <c r="B13" s="7">
        <v>9</v>
      </c>
      <c r="C13" s="8">
        <f t="shared" si="3"/>
        <v>47</v>
      </c>
      <c r="D13" s="8">
        <f t="shared" si="4"/>
        <v>49</v>
      </c>
      <c r="E13" s="9">
        <f t="shared" si="5"/>
        <v>0.0425531914893617</v>
      </c>
      <c r="F13" s="7">
        <v>9</v>
      </c>
      <c r="G13" s="11">
        <v>230</v>
      </c>
      <c r="H13" s="11">
        <v>245</v>
      </c>
      <c r="I13" s="9">
        <f t="shared" si="6"/>
        <v>0.0612244897959184</v>
      </c>
      <c r="J13" s="7">
        <v>9</v>
      </c>
      <c r="K13" s="8">
        <v>78</v>
      </c>
      <c r="L13" s="8">
        <v>65</v>
      </c>
      <c r="M13" s="9">
        <f t="shared" si="7"/>
        <v>-0.166666666666667</v>
      </c>
      <c r="O13" s="7">
        <v>9</v>
      </c>
      <c r="P13" s="8">
        <v>25</v>
      </c>
      <c r="Q13" s="8">
        <v>26</v>
      </c>
      <c r="R13" s="9">
        <f t="shared" si="0"/>
        <v>0.04</v>
      </c>
      <c r="T13" s="7">
        <v>9</v>
      </c>
      <c r="U13" s="8">
        <v>45</v>
      </c>
      <c r="V13" s="8">
        <v>60</v>
      </c>
      <c r="W13" s="9">
        <f t="shared" si="1"/>
        <v>0.333333333333333</v>
      </c>
      <c r="Y13" s="7">
        <v>9</v>
      </c>
      <c r="Z13" s="8">
        <v>35</v>
      </c>
      <c r="AA13" s="8">
        <v>45</v>
      </c>
      <c r="AB13" s="9">
        <f t="shared" si="2"/>
        <v>0.285714285714286</v>
      </c>
    </row>
    <row r="14" customHeight="1" spans="2:28">
      <c r="B14" s="10">
        <v>10</v>
      </c>
      <c r="C14" s="8">
        <f t="shared" si="3"/>
        <v>52</v>
      </c>
      <c r="D14" s="8">
        <f t="shared" si="4"/>
        <v>62</v>
      </c>
      <c r="E14" s="9">
        <f t="shared" si="5"/>
        <v>0.192307692307692</v>
      </c>
      <c r="F14" s="10">
        <v>10</v>
      </c>
      <c r="G14" s="11">
        <v>270</v>
      </c>
      <c r="H14" s="11">
        <v>340</v>
      </c>
      <c r="I14" s="9">
        <f t="shared" si="6"/>
        <v>0.205882352941176</v>
      </c>
      <c r="J14" s="10">
        <v>10</v>
      </c>
      <c r="K14" s="8">
        <v>90</v>
      </c>
      <c r="L14" s="8">
        <v>95</v>
      </c>
      <c r="M14" s="9">
        <f t="shared" si="7"/>
        <v>0.0555555555555556</v>
      </c>
      <c r="O14" s="10">
        <v>10</v>
      </c>
      <c r="P14" s="8">
        <v>30</v>
      </c>
      <c r="Q14" s="8">
        <v>38</v>
      </c>
      <c r="R14" s="9">
        <f t="shared" si="0"/>
        <v>0.266666666666667</v>
      </c>
      <c r="T14" s="10">
        <v>10</v>
      </c>
      <c r="U14" s="8">
        <v>54</v>
      </c>
      <c r="V14" s="8">
        <v>80</v>
      </c>
      <c r="W14" s="9">
        <f t="shared" si="1"/>
        <v>0.481481481481481</v>
      </c>
      <c r="Y14" s="10">
        <v>10</v>
      </c>
      <c r="Z14" s="8">
        <v>44</v>
      </c>
      <c r="AA14" s="8">
        <v>65</v>
      </c>
      <c r="AB14" s="9">
        <f t="shared" si="2"/>
        <v>0.477272727272727</v>
      </c>
    </row>
    <row r="15" customHeight="1" spans="2:28">
      <c r="B15" s="7">
        <v>11</v>
      </c>
      <c r="C15" s="8">
        <f t="shared" si="3"/>
        <v>33</v>
      </c>
      <c r="D15" s="8">
        <f t="shared" si="4"/>
        <v>32</v>
      </c>
      <c r="E15" s="9">
        <f t="shared" si="5"/>
        <v>-0.0303030303030303</v>
      </c>
      <c r="F15" s="7">
        <v>11</v>
      </c>
      <c r="G15" s="11">
        <v>150</v>
      </c>
      <c r="H15" s="11">
        <v>190</v>
      </c>
      <c r="I15" s="9">
        <f t="shared" si="6"/>
        <v>0.210526315789474</v>
      </c>
      <c r="J15" s="7">
        <v>11</v>
      </c>
      <c r="K15" s="8">
        <v>50</v>
      </c>
      <c r="L15" s="8">
        <v>55</v>
      </c>
      <c r="M15" s="9">
        <f t="shared" si="7"/>
        <v>0.1</v>
      </c>
      <c r="O15" s="7">
        <v>11</v>
      </c>
      <c r="P15" s="8">
        <v>17</v>
      </c>
      <c r="Q15" s="8">
        <v>22</v>
      </c>
      <c r="R15" s="9">
        <f t="shared" si="0"/>
        <v>0.294117647058824</v>
      </c>
      <c r="T15" s="7">
        <v>11</v>
      </c>
      <c r="U15" s="8">
        <v>30</v>
      </c>
      <c r="V15" s="8">
        <v>48</v>
      </c>
      <c r="W15" s="9">
        <f t="shared" si="1"/>
        <v>0.6</v>
      </c>
      <c r="Y15" s="7">
        <v>11</v>
      </c>
      <c r="Z15" s="8">
        <v>20</v>
      </c>
      <c r="AA15" s="8">
        <v>33</v>
      </c>
      <c r="AB15" s="9">
        <f t="shared" si="2"/>
        <v>0.65</v>
      </c>
    </row>
    <row r="16" customHeight="1" spans="2:28">
      <c r="B16" s="10">
        <v>12</v>
      </c>
      <c r="C16" s="8">
        <f t="shared" si="3"/>
        <v>34</v>
      </c>
      <c r="D16" s="8">
        <f t="shared" si="4"/>
        <v>39</v>
      </c>
      <c r="E16" s="9">
        <f t="shared" si="5"/>
        <v>0.147058823529412</v>
      </c>
      <c r="F16" s="10">
        <v>12</v>
      </c>
      <c r="G16" s="11">
        <v>100</v>
      </c>
      <c r="H16" s="11">
        <v>150</v>
      </c>
      <c r="I16" s="9">
        <f t="shared" si="6"/>
        <v>0.333333333333333</v>
      </c>
      <c r="J16" s="10">
        <v>12</v>
      </c>
      <c r="K16" s="8">
        <v>30</v>
      </c>
      <c r="L16" s="8">
        <v>40</v>
      </c>
      <c r="M16" s="9">
        <f t="shared" si="7"/>
        <v>0.333333333333333</v>
      </c>
      <c r="O16" s="10">
        <v>12</v>
      </c>
      <c r="P16" s="8">
        <v>10</v>
      </c>
      <c r="Q16" s="8">
        <v>16</v>
      </c>
      <c r="R16" s="9">
        <f t="shared" si="0"/>
        <v>0.6</v>
      </c>
      <c r="T16" s="10">
        <v>12</v>
      </c>
      <c r="U16" s="8">
        <v>18</v>
      </c>
      <c r="V16" s="8">
        <v>35</v>
      </c>
      <c r="W16" s="9">
        <f t="shared" si="1"/>
        <v>0.944444444444444</v>
      </c>
      <c r="Y16" s="10">
        <v>12</v>
      </c>
      <c r="Z16" s="8">
        <v>8</v>
      </c>
      <c r="AA16" s="8">
        <v>20</v>
      </c>
      <c r="AB16" s="9">
        <f t="shared" si="2"/>
        <v>1.5</v>
      </c>
    </row>
    <row r="17" customHeight="1" spans="2:28">
      <c r="B17" s="7" t="s">
        <v>10</v>
      </c>
      <c r="C17" s="11">
        <f>SUM(C5:C16)</f>
        <v>403</v>
      </c>
      <c r="D17" s="11">
        <f>SUM(D5:D16)</f>
        <v>454</v>
      </c>
      <c r="E17" s="9">
        <f t="shared" si="5"/>
        <v>0.126550868486352</v>
      </c>
      <c r="F17" s="7" t="s">
        <v>10</v>
      </c>
      <c r="G17" s="11">
        <f>SUM(G5:G16)</f>
        <v>1900</v>
      </c>
      <c r="H17" s="11">
        <f>SUM(H5:H16)</f>
        <v>2322</v>
      </c>
      <c r="I17" s="9">
        <f t="shared" si="6"/>
        <v>0.181739879414298</v>
      </c>
      <c r="J17" s="7" t="s">
        <v>10</v>
      </c>
      <c r="K17" s="11">
        <f>SUM(K5:K16)</f>
        <v>633</v>
      </c>
      <c r="L17" s="11">
        <f>SUM(L5:L16)</f>
        <v>660</v>
      </c>
      <c r="M17" s="9">
        <f t="shared" si="7"/>
        <v>0.042654028436019</v>
      </c>
      <c r="O17" s="7" t="s">
        <v>10</v>
      </c>
      <c r="P17" s="11">
        <f t="shared" ref="P17:V17" si="8">SUM(P5:P16)</f>
        <v>212</v>
      </c>
      <c r="Q17" s="11">
        <f t="shared" si="8"/>
        <v>264</v>
      </c>
      <c r="R17" s="9">
        <f t="shared" si="0"/>
        <v>0.245283018867925</v>
      </c>
      <c r="T17" s="7" t="s">
        <v>10</v>
      </c>
      <c r="U17" s="11">
        <f t="shared" si="8"/>
        <v>386</v>
      </c>
      <c r="V17" s="11">
        <f t="shared" si="8"/>
        <v>562</v>
      </c>
      <c r="W17" s="9">
        <f t="shared" si="1"/>
        <v>0.455958549222798</v>
      </c>
      <c r="Y17" s="7" t="s">
        <v>10</v>
      </c>
      <c r="Z17" s="11">
        <f>SUM(Z5:Z16)</f>
        <v>266</v>
      </c>
      <c r="AA17" s="11">
        <f>SUM(AA5:AA16)</f>
        <v>382</v>
      </c>
      <c r="AB17" s="9">
        <f t="shared" si="2"/>
        <v>0.43609022556391</v>
      </c>
    </row>
    <row r="19" customHeight="1" spans="2:4">
      <c r="B19" s="1" t="s">
        <v>11</v>
      </c>
      <c r="C19" s="12">
        <f>D17/H17</f>
        <v>0.195521102497847</v>
      </c>
      <c r="D19" s="12">
        <f>1-C19</f>
        <v>0.804478897502153</v>
      </c>
    </row>
    <row r="20" customHeight="1" spans="2:4">
      <c r="B20" s="1" t="s">
        <v>12</v>
      </c>
      <c r="C20" s="12">
        <f>C17/G17</f>
        <v>0.212105263157895</v>
      </c>
      <c r="D20" s="12">
        <f>1-C20</f>
        <v>0.787894736842105</v>
      </c>
    </row>
  </sheetData>
  <mergeCells count="6">
    <mergeCell ref="B3:C3"/>
    <mergeCell ref="F3:G3"/>
    <mergeCell ref="J3:K3"/>
    <mergeCell ref="O3:P3"/>
    <mergeCell ref="T3:U3"/>
    <mergeCell ref="Y3:Z3"/>
  </mergeCells>
  <pageMargins left="0.75" right="0.75" top="1" bottom="1" header="0.5" footer="0.5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陈娜娜</dc:creator>
  <cp:lastModifiedBy>UMBRA~</cp:lastModifiedBy>
  <dcterms:created xsi:type="dcterms:W3CDTF">2022-10-19T02:11:00Z</dcterms:created>
  <dcterms:modified xsi:type="dcterms:W3CDTF">2024-02-20T06:30:53Z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72A965D9930946AC97D72FA4B3D38A40</vt:lpwstr>
  </property>
  <property fmtid="{D5CDD505-2E9C-101B-9397-08002B2CF9AE}" pid="3" name="KSOProductBuildVer">
    <vt:lpwstr>2052-12.1.0.16388</vt:lpwstr>
  </property>
  <property fmtid="{D5CDD505-2E9C-101B-9397-08002B2CF9AE}" pid="4" name="KSOTemplateUUID">
    <vt:lpwstr>v1.0_mb_u16IEz3RSUVBIm1PGfMubw==</vt:lpwstr>
  </property>
</Properties>
</file>