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media/image2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19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<sst xmlns="http://schemas.openxmlformats.org/spreadsheetml/2006/main" count="66" uniqueCount="38">
  <si>
    <t>财务记账表</t>
  </si>
  <si>
    <t>总收入</t>
  </si>
  <si>
    <t>月份查询</t>
  </si>
  <si>
    <t>1月</t>
  </si>
  <si>
    <t>总支出</t>
  </si>
  <si>
    <t>本月收入</t>
  </si>
  <si>
    <t>总结余</t>
  </si>
  <si>
    <t>本月支出</t>
  </si>
  <si>
    <t>查询日期</t>
  </si>
  <si>
    <t>收入金额</t>
  </si>
  <si>
    <t>支出金额</t>
  </si>
  <si>
    <t>序号</t>
  </si>
  <si>
    <t>收入明细</t>
  </si>
  <si>
    <t>支出明细</t>
  </si>
  <si>
    <t>日期</t>
  </si>
  <si>
    <t>类别</t>
  </si>
  <si>
    <t>摘要</t>
  </si>
  <si>
    <t>金额</t>
  </si>
  <si>
    <t>收款方式</t>
  </si>
  <si>
    <t>付款方式</t>
  </si>
  <si>
    <t>A类别</t>
  </si>
  <si>
    <t>A摘要</t>
  </si>
  <si>
    <t>支付宝</t>
  </si>
  <si>
    <t>微信</t>
  </si>
  <si>
    <t>G类别</t>
  </si>
  <si>
    <t>G摘要</t>
  </si>
  <si>
    <t>建行</t>
  </si>
  <si>
    <t>R类别</t>
  </si>
  <si>
    <t>R摘要</t>
  </si>
  <si>
    <t>工行</t>
  </si>
  <si>
    <t>W类别</t>
  </si>
  <si>
    <t>W摘要</t>
  </si>
  <si>
    <t>Q类别</t>
  </si>
  <si>
    <t>Q摘要</t>
  </si>
  <si>
    <t>S类别</t>
  </si>
  <si>
    <t>S摘要</t>
  </si>
  <si>
    <t>C类别</t>
  </si>
  <si>
    <t>C摘要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</si>
</sst>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￥&quot;#,##0.00_);[Red]\(&quot;￥&quot;#,##0.00\)"/>
  </numFmts>
  <fonts count="27">
    <font>
      <sz val="11"/>
      <color theme="1"/>
      <name val="宋体"/>
      <charset val="134"/>
      <scheme val="minor"/>
    </font>
    <font>
      <sz val="11"/>
      <color theme="1"/>
      <name val="Microsoft YaHei UI"/>
      <charset val="134"/>
    </font>
    <font>
      <b/>
      <sz val="12"/>
      <color theme="0"/>
      <name val="微软雅黑 Light"/>
      <charset val="134"/>
    </font>
    <font>
      <sz val="11"/>
      <color theme="1"/>
      <name val="等线"/>
      <charset val="134"/>
    </font>
    <font>
      <sz val="11"/>
      <color theme="0"/>
      <name val="等线"/>
      <charset val="134"/>
    </font>
    <font>
      <sz val="11"/>
      <color theme="0"/>
      <name val="Microsoft YaHei UI"/>
      <charset val="134"/>
    </font>
    <font>
      <sz val="48"/>
      <color theme="0"/>
      <name val="Microsoft YaHei UI"/>
      <charset val="134"/>
    </font>
    <font>
      <sz val="12"/>
      <color theme="0"/>
      <name val="微软雅黑 Light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7" borderId="8" applyNumberFormat="0" applyAlignment="0" applyProtection="0">
      <alignment vertical="center"/>
    </xf>
    <xf numFmtId="0" fontId="17" fillId="8" borderId="9" applyNumberFormat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19" fillId="9" borderId="10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76" fontId="4" fillId="3" borderId="0" xfId="0" applyNumberFormat="1" applyFont="1" applyFill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76" fontId="5" fillId="3" borderId="0" xfId="0" applyNumberFormat="1" applyFont="1" applyFill="1" applyAlignment="1">
      <alignment horizontal="center" vertical="center"/>
    </xf>
    <xf numFmtId="176" fontId="6" fillId="3" borderId="0" xfId="0" applyNumberFormat="1" applyFont="1" applyFill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2" fillId="5" borderId="0" xfId="0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176" fontId="2" fillId="4" borderId="3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541020</xdr:colOff>
      <xdr:row>1</xdr:row>
      <xdr:rowOff>68580</xdr:rowOff>
    </xdr:from>
    <xdr:to>
      <xdr:col>11</xdr:col>
      <xdr:colOff>976630</xdr:colOff>
      <xdr:row>2</xdr:row>
      <xdr:rowOff>306070</xdr:rowOff>
    </xdr:to>
    <xdr:sp>
      <xdr:nvSpPr>
        <xdr:cNvPr id="7" name="流程图: 直接访问存储器 6"/>
        <xdr:cNvSpPr/>
      </xdr:nvSpPr>
      <xdr:spPr>
        <a:xfrm>
          <a:off x="9509760" y="386080"/>
          <a:ext cx="1562100" cy="339090"/>
        </a:xfrm>
        <a:prstGeom prst="flowChartMagneticDrum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ctr"/>
          <a:r>
            <a:rPr lang="zh-CN" altLang="en-US" sz="1400" b="1">
              <a:solidFill>
                <a:schemeClr val="bg1"/>
              </a:solidFill>
              <a:latin typeface="微软雅黑 Light" panose="020B0502040204020203" charset="-122"/>
              <a:ea typeface="微软雅黑 Light" panose="020B0502040204020203" charset="-122"/>
              <a:sym typeface="+mn-ea"/>
            </a:rPr>
            <a:t>总收入</a:t>
          </a:r>
          <a:endParaRPr lang="zh-CN" altLang="en-US" sz="1400" b="1">
            <a:solidFill>
              <a:schemeClr val="bg1"/>
            </a:solidFill>
            <a:latin typeface="微软雅黑 Light" panose="020B0502040204020203" charset="-122"/>
            <a:ea typeface="微软雅黑 Light" panose="020B0502040204020203" charset="-122"/>
            <a:sym typeface="+mn-ea"/>
          </a:endParaRPr>
        </a:p>
      </xdr:txBody>
    </xdr:sp>
    <xdr:clientData/>
  </xdr:twoCellAnchor>
  <xdr:twoCellAnchor>
    <xdr:from>
      <xdr:col>10</xdr:col>
      <xdr:colOff>541020</xdr:colOff>
      <xdr:row>3</xdr:row>
      <xdr:rowOff>116840</xdr:rowOff>
    </xdr:from>
    <xdr:to>
      <xdr:col>11</xdr:col>
      <xdr:colOff>976630</xdr:colOff>
      <xdr:row>5</xdr:row>
      <xdr:rowOff>11430</xdr:rowOff>
    </xdr:to>
    <xdr:sp>
      <xdr:nvSpPr>
        <xdr:cNvPr id="8" name="流程图: 直接访问存储器 7"/>
        <xdr:cNvSpPr/>
      </xdr:nvSpPr>
      <xdr:spPr>
        <a:xfrm>
          <a:off x="9509760" y="853440"/>
          <a:ext cx="1562100" cy="339090"/>
        </a:xfrm>
        <a:prstGeom prst="flowChartMagneticDrum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 b="1">
              <a:solidFill>
                <a:schemeClr val="bg1"/>
              </a:solidFill>
              <a:latin typeface="微软雅黑 Light" panose="020B0502040204020203" charset="-122"/>
              <a:ea typeface="微软雅黑 Light" panose="020B0502040204020203" charset="-122"/>
              <a:sym typeface="+mn-ea"/>
            </a:rPr>
            <a:t>总支出</a:t>
          </a:r>
          <a:endParaRPr lang="zh-CN" altLang="en-US" sz="1400" b="1">
            <a:solidFill>
              <a:schemeClr val="bg1"/>
            </a:solidFill>
            <a:latin typeface="微软雅黑 Light" panose="020B0502040204020203" charset="-122"/>
            <a:ea typeface="微软雅黑 Light" panose="020B0502040204020203" charset="-122"/>
            <a:sym typeface="+mn-ea"/>
          </a:endParaRPr>
        </a:p>
      </xdr:txBody>
    </xdr:sp>
    <xdr:clientData/>
  </xdr:twoCellAnchor>
  <xdr:twoCellAnchor>
    <xdr:from>
      <xdr:col>10</xdr:col>
      <xdr:colOff>541020</xdr:colOff>
      <xdr:row>5</xdr:row>
      <xdr:rowOff>111760</xdr:rowOff>
    </xdr:from>
    <xdr:to>
      <xdr:col>11</xdr:col>
      <xdr:colOff>976630</xdr:colOff>
      <xdr:row>7</xdr:row>
      <xdr:rowOff>6350</xdr:rowOff>
    </xdr:to>
    <xdr:sp>
      <xdr:nvSpPr>
        <xdr:cNvPr id="10" name="流程图: 直接访问存储器 9"/>
        <xdr:cNvSpPr/>
      </xdr:nvSpPr>
      <xdr:spPr>
        <a:xfrm>
          <a:off x="9509760" y="1292860"/>
          <a:ext cx="1562100" cy="339090"/>
        </a:xfrm>
        <a:prstGeom prst="flowChartMagneticDrum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 b="1">
              <a:solidFill>
                <a:schemeClr val="bg1"/>
              </a:solidFill>
              <a:latin typeface="微软雅黑 Light" panose="020B0502040204020203" charset="-122"/>
              <a:ea typeface="微软雅黑 Light" panose="020B0502040204020203" charset="-122"/>
              <a:sym typeface="+mn-ea"/>
            </a:rPr>
            <a:t>总结余</a:t>
          </a:r>
          <a:endParaRPr lang="zh-CN" altLang="en-US" sz="1400" b="1">
            <a:solidFill>
              <a:schemeClr val="bg1"/>
            </a:solidFill>
            <a:latin typeface="微软雅黑 Light" panose="020B0502040204020203" charset="-122"/>
            <a:ea typeface="微软雅黑 Light" panose="020B0502040204020203" charset="-122"/>
            <a:sym typeface="+mn-ea"/>
          </a:endParaRPr>
        </a:p>
      </xdr:txBody>
    </xdr:sp>
    <xdr:clientData/>
  </xdr:twoCellAnchor>
  <xdr:twoCellAnchor editAs="oneCell">
    <xdr:from>
      <xdr:col>1</xdr:col>
      <xdr:colOff>207645</xdr:colOff>
      <xdr:row>1</xdr:row>
      <xdr:rowOff>93345</xdr:rowOff>
    </xdr:from>
    <xdr:to>
      <xdr:col>2</xdr:col>
      <xdr:colOff>654685</xdr:colOff>
      <xdr:row>7</xdr:row>
      <xdr:rowOff>264795</xdr:rowOff>
    </xdr:to>
    <xdr:pic>
      <xdr:nvPicPr>
        <xdr:cNvPr id="11" name="图片 10" descr="20179686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92100" y="410845"/>
          <a:ext cx="1573530" cy="1479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18"/>
  <sheetViews>
    <sheetView tabSelected="1" zoomScale="55" zoomScaleNormal="55" workbookViewId="0">
      <selection activeCell="P24" sqref="P24"/>
    </sheetView>
  </sheetViews>
  <sheetFormatPr defaultColWidth="14.7833333333333" defaultRowHeight="25" customHeight="1"/>
  <cols>
    <col min="1" max="1" width="1.10833333333333" style="3" customWidth="1"/>
    <col min="2" max="2" width="14.7833333333333" style="4" customWidth="1"/>
    <col min="3" max="4" width="14.7833333333333" style="5" customWidth="1"/>
    <col min="5" max="5" width="1.44166666666667" style="6" customWidth="1"/>
    <col min="6" max="6" width="11.6666666666667" style="4" customWidth="1"/>
    <col min="7" max="9" width="14.7833333333333" style="4" customWidth="1"/>
    <col min="10" max="10" width="14.7833333333333" style="5" customWidth="1"/>
    <col min="11" max="12" width="14.7833333333333" style="4" customWidth="1"/>
    <col min="13" max="13" width="14.7833333333333" style="5" customWidth="1"/>
    <col min="14" max="14" width="14.7833333333333" style="4" customWidth="1"/>
    <col min="15" max="15" width="14.7833333333333" style="5" customWidth="1"/>
    <col min="16" max="16383" width="14.7833333333333" style="4" customWidth="1"/>
    <col min="16384" max="16384" width="14.7833333333333" style="4"/>
  </cols>
  <sheetData>
    <row r="2" ht="8" customHeight="1" spans="2:16">
      <c r="B2" s="7"/>
      <c r="C2" s="8"/>
      <c r="D2" s="8"/>
      <c r="E2" s="9"/>
      <c r="F2" s="7"/>
      <c r="G2" s="7"/>
      <c r="H2" s="7"/>
      <c r="I2" s="7"/>
      <c r="J2" s="8"/>
      <c r="K2" s="7"/>
      <c r="L2" s="7"/>
      <c r="M2" s="8"/>
      <c r="N2" s="7"/>
      <c r="O2" s="8"/>
      <c r="P2" s="7"/>
    </row>
    <row r="3" s="1" customFormat="1" customHeight="1" spans="1:16">
      <c r="A3" s="10"/>
      <c r="B3" s="11"/>
      <c r="C3" s="12"/>
      <c r="D3" s="13" t="s">
        <v>0</v>
      </c>
      <c r="E3" s="13"/>
      <c r="F3" s="13"/>
      <c r="G3" s="13"/>
      <c r="H3" s="13"/>
      <c r="I3" s="13"/>
      <c r="J3" s="13"/>
      <c r="K3" s="11"/>
      <c r="L3" s="11" t="s">
        <v>1</v>
      </c>
      <c r="M3" s="25">
        <f>SUM(J12:J1967)</f>
        <v>30100</v>
      </c>
      <c r="N3" s="26"/>
      <c r="O3" s="27" t="s">
        <v>2</v>
      </c>
      <c r="P3" s="28" t="s">
        <v>3</v>
      </c>
    </row>
    <row r="4" s="1" customFormat="1" ht="10" customHeight="1" spans="1:16">
      <c r="A4" s="10"/>
      <c r="B4" s="11"/>
      <c r="C4" s="12"/>
      <c r="D4" s="13"/>
      <c r="E4" s="13"/>
      <c r="F4" s="13"/>
      <c r="G4" s="13"/>
      <c r="H4" s="13"/>
      <c r="I4" s="13"/>
      <c r="J4" s="13"/>
      <c r="K4" s="11"/>
      <c r="L4" s="11"/>
      <c r="M4" s="27"/>
      <c r="N4" s="26"/>
      <c r="O4" s="27"/>
      <c r="P4" s="29"/>
    </row>
    <row r="5" s="1" customFormat="1" customHeight="1" spans="1:16">
      <c r="A5" s="10"/>
      <c r="B5" s="11"/>
      <c r="C5" s="12"/>
      <c r="D5" s="13"/>
      <c r="E5" s="13"/>
      <c r="F5" s="13"/>
      <c r="G5" s="13"/>
      <c r="H5" s="13"/>
      <c r="I5" s="13"/>
      <c r="J5" s="13"/>
      <c r="K5" s="11"/>
      <c r="L5" s="11" t="s">
        <v>4</v>
      </c>
      <c r="M5" s="25">
        <f>SUM(O12:O1967)</f>
        <v>6650</v>
      </c>
      <c r="N5" s="26"/>
      <c r="O5" s="27" t="s">
        <v>5</v>
      </c>
      <c r="P5" s="25">
        <f>SUMPRODUCT((MONTH($G$12:$G$9958)&amp;"月"=$P3)*J$12:J$9958)</f>
        <v>7700</v>
      </c>
    </row>
    <row r="6" s="1" customFormat="1" ht="10" customHeight="1" spans="1:16">
      <c r="A6" s="10"/>
      <c r="B6" s="11"/>
      <c r="C6" s="12"/>
      <c r="D6" s="13"/>
      <c r="E6" s="13"/>
      <c r="F6" s="13"/>
      <c r="G6" s="13"/>
      <c r="H6" s="13"/>
      <c r="I6" s="13"/>
      <c r="J6" s="13"/>
      <c r="K6" s="11"/>
      <c r="L6" s="11"/>
      <c r="M6" s="27"/>
      <c r="N6" s="26"/>
      <c r="O6" s="27"/>
      <c r="P6" s="27"/>
    </row>
    <row r="7" s="1" customFormat="1" customHeight="1" spans="1:16">
      <c r="A7" s="10"/>
      <c r="B7" s="11"/>
      <c r="C7" s="12"/>
      <c r="D7" s="13"/>
      <c r="E7" s="13"/>
      <c r="F7" s="13"/>
      <c r="G7" s="13"/>
      <c r="H7" s="13"/>
      <c r="I7" s="13"/>
      <c r="J7" s="13"/>
      <c r="K7" s="11"/>
      <c r="L7" s="11" t="s">
        <v>6</v>
      </c>
      <c r="M7" s="25">
        <f>M3-M5</f>
        <v>23450</v>
      </c>
      <c r="N7" s="26"/>
      <c r="O7" s="27" t="s">
        <v>7</v>
      </c>
      <c r="P7" s="25">
        <f>SUMPRODUCT((MONTH($L$12:$L$9958)&amp;"月"=$P3)*O$12:O$9958)</f>
        <v>2200</v>
      </c>
    </row>
    <row r="8" s="1" customFormat="1" customHeight="1" spans="1:16">
      <c r="A8" s="10"/>
      <c r="B8" s="11"/>
      <c r="C8" s="12"/>
      <c r="D8" s="12"/>
      <c r="E8" s="14"/>
      <c r="F8" s="11"/>
      <c r="G8" s="11"/>
      <c r="H8" s="11"/>
      <c r="I8" s="11"/>
      <c r="J8" s="12"/>
      <c r="K8" s="11"/>
      <c r="L8" s="11"/>
      <c r="M8" s="12"/>
      <c r="N8" s="11"/>
      <c r="O8" s="12"/>
      <c r="P8" s="11"/>
    </row>
    <row r="9" s="1" customFormat="1" ht="12" customHeight="1" spans="1:15">
      <c r="A9" s="10"/>
      <c r="C9" s="15"/>
      <c r="D9" s="15"/>
      <c r="E9" s="16"/>
      <c r="J9" s="15"/>
      <c r="M9" s="15"/>
      <c r="O9" s="15"/>
    </row>
    <row r="10" s="2" customFormat="1" customHeight="1" spans="2:16">
      <c r="B10" s="17" t="s">
        <v>8</v>
      </c>
      <c r="C10" s="18" t="s">
        <v>9</v>
      </c>
      <c r="D10" s="18" t="s">
        <v>10</v>
      </c>
      <c r="E10" s="19"/>
      <c r="F10" s="17" t="s">
        <v>11</v>
      </c>
      <c r="G10" s="20" t="s">
        <v>12</v>
      </c>
      <c r="H10" s="21"/>
      <c r="I10" s="21"/>
      <c r="J10" s="21"/>
      <c r="K10" s="30"/>
      <c r="L10" s="20" t="s">
        <v>13</v>
      </c>
      <c r="M10" s="31"/>
      <c r="N10" s="21"/>
      <c r="O10" s="21"/>
      <c r="P10" s="30"/>
    </row>
    <row r="11" s="2" customFormat="1" customHeight="1" spans="2:16">
      <c r="B11" s="17"/>
      <c r="C11" s="18"/>
      <c r="D11" s="18"/>
      <c r="E11" s="19"/>
      <c r="F11" s="17"/>
      <c r="G11" s="17" t="s">
        <v>14</v>
      </c>
      <c r="H11" s="17" t="s">
        <v>15</v>
      </c>
      <c r="I11" s="17" t="s">
        <v>16</v>
      </c>
      <c r="J11" s="18" t="s">
        <v>17</v>
      </c>
      <c r="K11" s="17" t="s">
        <v>18</v>
      </c>
      <c r="L11" s="17" t="s">
        <v>14</v>
      </c>
      <c r="M11" s="18" t="s">
        <v>15</v>
      </c>
      <c r="N11" s="17" t="s">
        <v>16</v>
      </c>
      <c r="O11" s="18" t="s">
        <v>17</v>
      </c>
      <c r="P11" s="17" t="s">
        <v>19</v>
      </c>
    </row>
    <row r="12" customHeight="1" spans="2:16">
      <c r="B12" s="22">
        <v>43831</v>
      </c>
      <c r="C12" s="23">
        <f>SUMIF($G$12:$G$1967,B12,$J$12:$J$1967)</f>
        <v>0</v>
      </c>
      <c r="D12" s="23">
        <f>SUMIF($L$12:$L$1967,B12,$O$12:$O$1967)</f>
        <v>0</v>
      </c>
      <c r="F12" s="24">
        <v>1</v>
      </c>
      <c r="G12" s="22">
        <v>43835</v>
      </c>
      <c r="H12" s="24" t="s">
        <v>20</v>
      </c>
      <c r="I12" s="24" t="s">
        <v>21</v>
      </c>
      <c r="J12" s="23">
        <v>3500</v>
      </c>
      <c r="K12" s="24" t="s">
        <v>22</v>
      </c>
      <c r="L12" s="22">
        <v>43835</v>
      </c>
      <c r="M12" s="23" t="s">
        <v>20</v>
      </c>
      <c r="N12" s="24" t="s">
        <v>21</v>
      </c>
      <c r="O12" s="23">
        <v>1200</v>
      </c>
      <c r="P12" s="24" t="s">
        <v>23</v>
      </c>
    </row>
    <row r="13" customHeight="1" spans="2:16">
      <c r="B13" s="22">
        <v>43832</v>
      </c>
      <c r="C13" s="23">
        <f t="shared" ref="C13:C32" si="0">SUMIF($G$12:$G$1967,B13,$J$12:$J$1967)</f>
        <v>0</v>
      </c>
      <c r="D13" s="23">
        <f t="shared" ref="D13:D42" si="1">SUMIF($L$12:$L$1967,B13,$O$12:$O$1967)</f>
        <v>0</v>
      </c>
      <c r="F13" s="24">
        <v>2</v>
      </c>
      <c r="G13" s="22">
        <v>43836</v>
      </c>
      <c r="H13" s="24" t="s">
        <v>24</v>
      </c>
      <c r="I13" s="24" t="s">
        <v>25</v>
      </c>
      <c r="J13" s="23">
        <v>4200</v>
      </c>
      <c r="K13" s="24" t="s">
        <v>26</v>
      </c>
      <c r="L13" s="22">
        <v>43836</v>
      </c>
      <c r="M13" s="23" t="s">
        <v>24</v>
      </c>
      <c r="N13" s="24" t="s">
        <v>25</v>
      </c>
      <c r="O13" s="23">
        <v>1000</v>
      </c>
      <c r="P13" s="24" t="s">
        <v>23</v>
      </c>
    </row>
    <row r="14" customHeight="1" spans="2:16">
      <c r="B14" s="22">
        <v>43833</v>
      </c>
      <c r="C14" s="23">
        <f t="shared" si="0"/>
        <v>0</v>
      </c>
      <c r="D14" s="23">
        <f t="shared" si="1"/>
        <v>0</v>
      </c>
      <c r="F14" s="24">
        <v>3</v>
      </c>
      <c r="G14" s="22">
        <v>43867</v>
      </c>
      <c r="H14" s="24" t="s">
        <v>27</v>
      </c>
      <c r="I14" s="24" t="s">
        <v>28</v>
      </c>
      <c r="J14" s="23">
        <v>6200</v>
      </c>
      <c r="K14" s="24" t="s">
        <v>29</v>
      </c>
      <c r="L14" s="22">
        <v>43867</v>
      </c>
      <c r="M14" s="23" t="s">
        <v>27</v>
      </c>
      <c r="N14" s="24" t="s">
        <v>28</v>
      </c>
      <c r="O14" s="23">
        <v>650</v>
      </c>
      <c r="P14" s="24" t="s">
        <v>23</v>
      </c>
    </row>
    <row r="15" customHeight="1" spans="2:16">
      <c r="B15" s="22">
        <v>43834</v>
      </c>
      <c r="C15" s="23">
        <f t="shared" si="0"/>
        <v>0</v>
      </c>
      <c r="D15" s="23">
        <f t="shared" si="1"/>
        <v>0</v>
      </c>
      <c r="F15" s="24">
        <v>4</v>
      </c>
      <c r="G15" s="22">
        <v>43896</v>
      </c>
      <c r="H15" s="24" t="s">
        <v>30</v>
      </c>
      <c r="I15" s="24" t="s">
        <v>31</v>
      </c>
      <c r="J15" s="23">
        <v>2600</v>
      </c>
      <c r="K15" s="24" t="s">
        <v>23</v>
      </c>
      <c r="L15" s="22">
        <v>43896</v>
      </c>
      <c r="M15" s="23" t="s">
        <v>30</v>
      </c>
      <c r="N15" s="24" t="s">
        <v>31</v>
      </c>
      <c r="O15" s="23">
        <v>1200</v>
      </c>
      <c r="P15" s="24" t="s">
        <v>23</v>
      </c>
    </row>
    <row r="16" customHeight="1" spans="2:16">
      <c r="B16" s="22">
        <v>43835</v>
      </c>
      <c r="C16" s="23">
        <f t="shared" si="0"/>
        <v>3500</v>
      </c>
      <c r="D16" s="23">
        <f t="shared" si="1"/>
        <v>1200</v>
      </c>
      <c r="F16" s="24">
        <v>5</v>
      </c>
      <c r="G16" s="22">
        <v>43927</v>
      </c>
      <c r="H16" s="24" t="s">
        <v>32</v>
      </c>
      <c r="I16" s="24" t="s">
        <v>33</v>
      </c>
      <c r="J16" s="23">
        <v>6100</v>
      </c>
      <c r="K16" s="24" t="s">
        <v>23</v>
      </c>
      <c r="L16" s="22">
        <v>43927</v>
      </c>
      <c r="M16" s="23" t="s">
        <v>32</v>
      </c>
      <c r="N16" s="24" t="s">
        <v>33</v>
      </c>
      <c r="O16" s="23">
        <v>1300</v>
      </c>
      <c r="P16" s="24" t="s">
        <v>23</v>
      </c>
    </row>
    <row r="17" customHeight="1" spans="2:16">
      <c r="B17" s="22">
        <v>43836</v>
      </c>
      <c r="C17" s="23">
        <f t="shared" si="0"/>
        <v>4200</v>
      </c>
      <c r="D17" s="23">
        <f t="shared" si="1"/>
        <v>1000</v>
      </c>
      <c r="F17" s="24">
        <v>6</v>
      </c>
      <c r="G17" s="22">
        <v>43957</v>
      </c>
      <c r="H17" s="24" t="s">
        <v>34</v>
      </c>
      <c r="I17" s="24" t="s">
        <v>35</v>
      </c>
      <c r="J17" s="23">
        <v>3500</v>
      </c>
      <c r="K17" s="24" t="s">
        <v>22</v>
      </c>
      <c r="L17" s="22">
        <v>43957</v>
      </c>
      <c r="M17" s="23" t="s">
        <v>34</v>
      </c>
      <c r="N17" s="24" t="s">
        <v>35</v>
      </c>
      <c r="O17" s="23">
        <v>800</v>
      </c>
      <c r="P17" s="24" t="s">
        <v>23</v>
      </c>
    </row>
    <row r="18" customHeight="1" spans="2:16">
      <c r="B18" s="22">
        <v>43837</v>
      </c>
      <c r="C18" s="23">
        <f t="shared" si="0"/>
        <v>0</v>
      </c>
      <c r="D18" s="23">
        <f t="shared" si="1"/>
        <v>0</v>
      </c>
      <c r="F18" s="24">
        <v>7</v>
      </c>
      <c r="G18" s="22">
        <v>43957</v>
      </c>
      <c r="H18" s="24" t="s">
        <v>36</v>
      </c>
      <c r="I18" s="24" t="s">
        <v>37</v>
      </c>
      <c r="J18" s="23">
        <v>4000</v>
      </c>
      <c r="K18" s="24" t="s">
        <v>23</v>
      </c>
      <c r="L18" s="22">
        <v>43957</v>
      </c>
      <c r="M18" s="23" t="s">
        <v>36</v>
      </c>
      <c r="N18" s="24" t="s">
        <v>37</v>
      </c>
      <c r="O18" s="23">
        <v>500</v>
      </c>
      <c r="P18" s="24" t="s">
        <v>23</v>
      </c>
    </row>
  </sheetData>
  <mergeCells count="7">
    <mergeCell ref="G10:K10"/>
    <mergeCell ref="L10:P10"/>
    <mergeCell ref="B10:B11"/>
    <mergeCell ref="C10:C11"/>
    <mergeCell ref="D10:D11"/>
    <mergeCell ref="F10:F11"/>
    <mergeCell ref="D3:J7"/>
  </mergeCells>
  <pageMargins left="0.75" right="0.75" top="0.511805555555556" bottom="0.432638888888889" header="0.5" footer="0.5"/>
  <pageSetup paperSize="9" scale="60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清律</cp:lastModifiedBy>
  <dcterms:created xsi:type="dcterms:W3CDTF">2019-11-29T04:42:00Z</dcterms:created>
  <dcterms:modified xsi:type="dcterms:W3CDTF">2024-02-26T05:39:58Z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C0DE34C5EE3C455FAA299BA4212E44EB_11</vt:lpwstr>
  </property>
  <property fmtid="{D5CDD505-2E9C-101B-9397-08002B2CF9AE}" pid="3" name="KSOProductBuildVer">
    <vt:lpwstr>2052-12.1.0.16250</vt:lpwstr>
  </property>
  <property fmtid="{D5CDD505-2E9C-101B-9397-08002B2CF9AE}" pid="4" name="KSOTemplateUUID">
    <vt:lpwstr>v1.0_mb_zgqkovUS1Z55jaC7KuMHuQ==</vt:lpwstr>
  </property>
</Properties>
</file>