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 (2)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<sst xmlns="http://schemas.openxmlformats.org/spreadsheetml/2006/main" count="22" uniqueCount="20">
  <si>
    <t>销售合同利润分析</t>
  </si>
  <si>
    <r>
      <rPr>
        <sz val="13"/>
        <color theme="0"/>
        <rFont val="BatangChe"/>
        <charset val="134"/>
      </rPr>
      <t>序</t>
    </r>
    <r>
      <rPr>
        <sz val="13"/>
        <color indexed="9"/>
        <rFont val="宋体"/>
        <charset val="134"/>
      </rPr>
      <t>号</t>
    </r>
  </si>
  <si>
    <r>
      <rPr>
        <sz val="13"/>
        <color theme="0"/>
        <rFont val="BatangChe"/>
        <charset val="134"/>
      </rPr>
      <t>客</t>
    </r>
    <r>
      <rPr>
        <sz val="13"/>
        <color indexed="9"/>
        <rFont val="宋体"/>
        <charset val="134"/>
      </rPr>
      <t>户</t>
    </r>
    <r>
      <rPr>
        <sz val="13"/>
        <color theme="0"/>
        <rFont val="BatangChe"/>
        <charset val="134"/>
      </rPr>
      <t>名</t>
    </r>
    <r>
      <rPr>
        <sz val="13"/>
        <color indexed="9"/>
        <rFont val="宋体"/>
        <charset val="134"/>
      </rPr>
      <t>称</t>
    </r>
  </si>
  <si>
    <r>
      <rPr>
        <sz val="13"/>
        <color theme="0"/>
        <rFont val="宋体"/>
        <charset val="134"/>
      </rPr>
      <t>产</t>
    </r>
    <r>
      <rPr>
        <sz val="13"/>
        <color theme="0"/>
        <rFont val="BatangChe"/>
        <charset val="134"/>
      </rPr>
      <t>品名</t>
    </r>
    <r>
      <rPr>
        <sz val="13"/>
        <color theme="0"/>
        <rFont val="宋体"/>
        <charset val="134"/>
      </rPr>
      <t>称</t>
    </r>
  </si>
  <si>
    <r>
      <rPr>
        <sz val="13"/>
        <color theme="0"/>
        <rFont val="BatangChe"/>
        <charset val="134"/>
      </rPr>
      <t>合同</t>
    </r>
    <r>
      <rPr>
        <sz val="13"/>
        <color theme="0"/>
        <rFont val="宋体"/>
        <charset val="134"/>
      </rPr>
      <t>数</t>
    </r>
    <r>
      <rPr>
        <sz val="13"/>
        <color theme="0"/>
        <rFont val="BatangChe"/>
        <charset val="134"/>
      </rPr>
      <t>量</t>
    </r>
  </si>
  <si>
    <r>
      <rPr>
        <sz val="13"/>
        <color theme="0"/>
        <rFont val="BatangChe"/>
        <charset val="134"/>
      </rPr>
      <t>合同</t>
    </r>
    <r>
      <rPr>
        <sz val="13"/>
        <color theme="0"/>
        <rFont val="宋体"/>
        <charset val="134"/>
      </rPr>
      <t>单</t>
    </r>
    <r>
      <rPr>
        <sz val="13"/>
        <color theme="0"/>
        <rFont val="BatangChe"/>
        <charset val="134"/>
      </rPr>
      <t>价</t>
    </r>
  </si>
  <si>
    <r>
      <rPr>
        <sz val="13"/>
        <color theme="0"/>
        <rFont val="BatangChe"/>
        <charset val="134"/>
      </rPr>
      <t>合同金</t>
    </r>
    <r>
      <rPr>
        <sz val="13"/>
        <color theme="0"/>
        <rFont val="宋体"/>
        <charset val="134"/>
      </rPr>
      <t>额</t>
    </r>
  </si>
  <si>
    <r>
      <rPr>
        <sz val="13"/>
        <color theme="0"/>
        <rFont val="BatangChe"/>
        <charset val="134"/>
      </rPr>
      <t>成本</t>
    </r>
    <r>
      <rPr>
        <sz val="13"/>
        <color theme="0"/>
        <rFont val="宋体"/>
        <charset val="134"/>
      </rPr>
      <t>单</t>
    </r>
    <r>
      <rPr>
        <sz val="13"/>
        <color theme="0"/>
        <rFont val="BatangChe"/>
        <charset val="134"/>
      </rPr>
      <t>价</t>
    </r>
  </si>
  <si>
    <r>
      <rPr>
        <sz val="13"/>
        <color theme="0"/>
        <rFont val="BatangChe"/>
        <charset val="134"/>
      </rPr>
      <t>成本金</t>
    </r>
    <r>
      <rPr>
        <sz val="13"/>
        <color theme="0"/>
        <rFont val="宋体"/>
        <charset val="134"/>
      </rPr>
      <t>额</t>
    </r>
  </si>
  <si>
    <r>
      <rPr>
        <sz val="13"/>
        <color theme="0"/>
        <rFont val="BatangChe"/>
        <charset val="134"/>
      </rPr>
      <t>毛利</t>
    </r>
    <r>
      <rPr>
        <sz val="13"/>
        <color theme="0"/>
        <rFont val="宋体"/>
        <charset val="134"/>
      </rPr>
      <t>额</t>
    </r>
  </si>
  <si>
    <t>毛利率</t>
  </si>
  <si>
    <r>
      <rPr>
        <sz val="13"/>
        <color theme="0"/>
        <rFont val="BatangChe"/>
        <charset val="134"/>
      </rPr>
      <t>提成金</t>
    </r>
    <r>
      <rPr>
        <sz val="13"/>
        <color theme="0"/>
        <rFont val="宋体"/>
        <charset val="134"/>
      </rPr>
      <t>额</t>
    </r>
  </si>
  <si>
    <r>
      <rPr>
        <sz val="13"/>
        <color theme="0"/>
        <rFont val="宋体"/>
        <charset val="134"/>
      </rPr>
      <t>费</t>
    </r>
    <r>
      <rPr>
        <sz val="13"/>
        <color theme="0"/>
        <rFont val="BatangChe"/>
        <charset val="134"/>
      </rPr>
      <t>用金</t>
    </r>
    <r>
      <rPr>
        <sz val="13"/>
        <color theme="0"/>
        <rFont val="宋体"/>
        <charset val="134"/>
      </rPr>
      <t>额</t>
    </r>
  </si>
  <si>
    <r>
      <rPr>
        <sz val="13"/>
        <color theme="0"/>
        <rFont val="BatangChe"/>
        <charset val="134"/>
      </rPr>
      <t>利</t>
    </r>
    <r>
      <rPr>
        <sz val="13"/>
        <color theme="0"/>
        <rFont val="宋体"/>
        <charset val="134"/>
      </rPr>
      <t>润额</t>
    </r>
  </si>
  <si>
    <r>
      <rPr>
        <sz val="13"/>
        <color theme="0"/>
        <rFont val="BatangChe"/>
        <charset val="134"/>
      </rPr>
      <t>利</t>
    </r>
    <r>
      <rPr>
        <sz val="13"/>
        <color theme="0"/>
        <rFont val="宋体"/>
        <charset val="134"/>
      </rPr>
      <t>润</t>
    </r>
    <r>
      <rPr>
        <sz val="13"/>
        <color theme="0"/>
        <rFont val="BatangChe"/>
        <charset val="134"/>
      </rPr>
      <t>率</t>
    </r>
  </si>
  <si>
    <t>XXXX有限公司</t>
  </si>
  <si>
    <r>
      <rPr>
        <sz val="13"/>
        <rFont val="宋体"/>
        <charset val="134"/>
      </rPr>
      <t>产</t>
    </r>
    <r>
      <rPr>
        <sz val="13"/>
        <rFont val="BatangChe"/>
        <charset val="134"/>
      </rPr>
      <t>品1</t>
    </r>
  </si>
  <si>
    <r>
      <rPr>
        <sz val="13"/>
        <rFont val="宋体"/>
        <charset val="134"/>
      </rPr>
      <t>产</t>
    </r>
    <r>
      <rPr>
        <sz val="13"/>
        <rFont val="BatangChe"/>
        <charset val="134"/>
      </rPr>
      <t>品2</t>
    </r>
  </si>
  <si>
    <r>
      <rPr>
        <sz val="13"/>
        <rFont val="宋体"/>
        <charset val="134"/>
      </rPr>
      <t>产</t>
    </r>
    <r>
      <rPr>
        <sz val="13"/>
        <rFont val="BatangChe"/>
        <charset val="134"/>
      </rPr>
      <t>品3</t>
    </r>
  </si>
  <si>
    <t>合计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</si>
</sst>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6">
    <font>
      <sz val="11"/>
      <color theme="1"/>
      <name val="宋体"/>
      <charset val="134"/>
      <scheme val="minor"/>
    </font>
    <font>
      <sz val="13"/>
      <name val="BatangChe"/>
      <charset val="134"/>
    </font>
    <font>
      <sz val="20"/>
      <name val="BatangChe"/>
      <charset val="134"/>
    </font>
    <font>
      <sz val="13"/>
      <color theme="0"/>
      <name val="BatangChe"/>
      <charset val="134"/>
    </font>
    <font>
      <sz val="13"/>
      <color theme="0"/>
      <name val="宋体"/>
      <charset val="134"/>
    </font>
    <font>
      <sz val="13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3"/>
      <color indexed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NumberFormat="1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autoPageBreaks="0"/>
  </sheetPr>
  <dimension ref="A1:N7"/>
  <sheetViews>
    <sheetView showGridLines="0" tabSelected="1" workbookViewId="0">
      <selection activeCell="C15" sqref="C15"/>
    </sheetView>
  </sheetViews>
  <sheetFormatPr defaultColWidth="9" defaultRowHeight="15" outlineLevelRow="6"/>
  <cols>
    <col min="1" max="1" width="5.25" style="1" customWidth="1"/>
    <col min="2" max="2" width="16.625" style="1" customWidth="1"/>
    <col min="3" max="3" width="11" style="1" customWidth="1"/>
    <col min="4" max="4" width="12.125" style="1" customWidth="1"/>
    <col min="5" max="5" width="10.625" style="1" customWidth="1"/>
    <col min="6" max="8" width="10.75" style="1" customWidth="1"/>
    <col min="9" max="9" width="10.25" style="1" customWidth="1"/>
    <col min="10" max="11" width="10.75" style="1" customWidth="1"/>
    <col min="12" max="12" width="10" style="1" customWidth="1"/>
    <col min="13" max="13" width="8.75" style="1" customWidth="1"/>
    <col min="14" max="14" width="8.625" style="1" customWidth="1"/>
    <col min="15" max="16384" width="9" style="1"/>
  </cols>
  <sheetData>
    <row r="1" ht="29" customHeight="1" spans="1:14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ht="3" customHeight="1"/>
    <row r="3" s="1" customFormat="1" ht="32" customHeight="1" spans="1:14">
      <c r="A3" s="3" t="s">
        <v>1</v>
      </c>
      <c r="B3" s="3" t="s">
        <v>2</v>
      </c>
      <c r="C3" s="4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10" t="s">
        <v>12</v>
      </c>
      <c r="M3" s="3" t="s">
        <v>13</v>
      </c>
      <c r="N3" s="3" t="s">
        <v>14</v>
      </c>
    </row>
    <row r="4" ht="32" customHeight="1" spans="1:14">
      <c r="A4" s="6">
        <v>1</v>
      </c>
      <c r="B4" s="6" t="s">
        <v>15</v>
      </c>
      <c r="C4" s="7" t="s">
        <v>16</v>
      </c>
      <c r="D4" s="8">
        <v>5000</v>
      </c>
      <c r="E4" s="9">
        <v>5.5</v>
      </c>
      <c r="F4" s="6">
        <f t="shared" ref="F4:F6" si="0">E4*D4</f>
        <v>27500</v>
      </c>
      <c r="G4" s="9">
        <v>3.2</v>
      </c>
      <c r="H4" s="6">
        <f t="shared" ref="H4:H6" si="1">G4*D4</f>
        <v>16000</v>
      </c>
      <c r="I4" s="6">
        <f t="shared" ref="I4:I6" si="2">F4-H4</f>
        <v>11500</v>
      </c>
      <c r="J4" s="11">
        <f t="shared" ref="J4:J6" si="3">I4/F4</f>
        <v>0.418181818181818</v>
      </c>
      <c r="K4" s="6">
        <f t="shared" ref="K4:K6" si="4">F4*0.02</f>
        <v>550</v>
      </c>
      <c r="L4" s="6">
        <f t="shared" ref="L4:L6" si="5">F4*0.1</f>
        <v>2750</v>
      </c>
      <c r="M4" s="6">
        <f t="shared" ref="M4:M6" si="6">F4-H4-K4-L4</f>
        <v>8200</v>
      </c>
      <c r="N4" s="11">
        <f t="shared" ref="N4:N6" si="7">IF(M4="","",M4/F4)</f>
        <v>0.298181818181818</v>
      </c>
    </row>
    <row r="5" ht="32" customHeight="1" spans="1:14">
      <c r="A5" s="6">
        <v>2</v>
      </c>
      <c r="B5" s="6" t="s">
        <v>15</v>
      </c>
      <c r="C5" s="7" t="s">
        <v>17</v>
      </c>
      <c r="D5" s="8">
        <v>5000</v>
      </c>
      <c r="E5" s="9">
        <v>6.5</v>
      </c>
      <c r="F5" s="6">
        <f t="shared" si="0"/>
        <v>32500</v>
      </c>
      <c r="G5" s="9">
        <v>3.8</v>
      </c>
      <c r="H5" s="6">
        <f t="shared" si="1"/>
        <v>19000</v>
      </c>
      <c r="I5" s="6">
        <f t="shared" si="2"/>
        <v>13500</v>
      </c>
      <c r="J5" s="11">
        <f t="shared" si="3"/>
        <v>0.415384615384615</v>
      </c>
      <c r="K5" s="6">
        <f t="shared" si="4"/>
        <v>650</v>
      </c>
      <c r="L5" s="6">
        <f t="shared" si="5"/>
        <v>3250</v>
      </c>
      <c r="M5" s="6">
        <f t="shared" si="6"/>
        <v>9600</v>
      </c>
      <c r="N5" s="11">
        <f t="shared" si="7"/>
        <v>0.295384615384615</v>
      </c>
    </row>
    <row r="6" ht="32" customHeight="1" spans="1:14">
      <c r="A6" s="6">
        <v>3</v>
      </c>
      <c r="B6" s="6" t="s">
        <v>15</v>
      </c>
      <c r="C6" s="7" t="s">
        <v>18</v>
      </c>
      <c r="D6" s="8">
        <v>5000</v>
      </c>
      <c r="E6" s="9">
        <v>7.5</v>
      </c>
      <c r="F6" s="6">
        <f t="shared" si="0"/>
        <v>37500</v>
      </c>
      <c r="G6" s="9">
        <v>4.1</v>
      </c>
      <c r="H6" s="6">
        <f t="shared" si="1"/>
        <v>20500</v>
      </c>
      <c r="I6" s="6">
        <f t="shared" si="2"/>
        <v>17000</v>
      </c>
      <c r="J6" s="11">
        <f t="shared" si="3"/>
        <v>0.453333333333333</v>
      </c>
      <c r="K6" s="6">
        <f t="shared" si="4"/>
        <v>750</v>
      </c>
      <c r="L6" s="6">
        <f t="shared" si="5"/>
        <v>3750</v>
      </c>
      <c r="M6" s="6">
        <f t="shared" si="6"/>
        <v>12500</v>
      </c>
      <c r="N6" s="11">
        <f t="shared" si="7"/>
        <v>0.333333333333333</v>
      </c>
    </row>
    <row r="7" ht="32" customHeight="1" spans="1:14">
      <c r="A7" s="7" t="s">
        <v>19</v>
      </c>
      <c r="B7" s="6"/>
      <c r="C7" s="6"/>
      <c r="D7" s="8">
        <f t="shared" ref="D7:I7" si="8">SUM(D4:D6)</f>
        <v>15000</v>
      </c>
      <c r="E7" s="8">
        <f t="shared" si="8"/>
        <v>19.5</v>
      </c>
      <c r="F7" s="8">
        <f t="shared" si="8"/>
        <v>97500</v>
      </c>
      <c r="G7" s="8">
        <f t="shared" si="8"/>
        <v>11.1</v>
      </c>
      <c r="H7" s="8">
        <f t="shared" si="8"/>
        <v>55500</v>
      </c>
      <c r="I7" s="8">
        <f t="shared" si="8"/>
        <v>42000</v>
      </c>
      <c r="J7" s="11">
        <f>I7/F7</f>
        <v>0.430769230769231</v>
      </c>
      <c r="K7" s="8">
        <f>SUM(K4:K6)</f>
        <v>1950</v>
      </c>
      <c r="L7" s="8">
        <f>SUM(L4:L6)</f>
        <v>9750</v>
      </c>
      <c r="M7" s="8">
        <f>SUM(M4:M6)</f>
        <v>30300</v>
      </c>
      <c r="N7" s="11">
        <f>M7/F7</f>
        <v>0.310769230769231</v>
      </c>
    </row>
  </sheetData>
  <mergeCells count="2">
    <mergeCell ref="A1:N1"/>
    <mergeCell ref="A7:C7"/>
  </mergeCells>
  <pageMargins left="0.196527777777778" right="0" top="0.236111111111111" bottom="0" header="0.511805555555556" footer="0.511805555555556"/>
  <pageSetup paperSize="9" orientation="landscape" horizontalDpi="600"/>
  <headerFooter alignWithMargins="0" scaleWithDoc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nbc-cwb01</dc:creator>
  <cp:lastModifiedBy>UMBRA~</cp:lastModifiedBy>
  <dcterms:created xsi:type="dcterms:W3CDTF">2020-09-08T00:57:00Z</dcterms:created>
  <dcterms:modified xsi:type="dcterms:W3CDTF">2024-02-24T08:54:54Z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1A78361BB4324801BB3473AE973635F0_11</vt:lpwstr>
  </property>
  <property fmtid="{D5CDD505-2E9C-101B-9397-08002B2CF9AE}" pid="3" name="KSOProductBuildVer">
    <vt:lpwstr>2052-12.1.0.16388</vt:lpwstr>
  </property>
  <property fmtid="{D5CDD505-2E9C-101B-9397-08002B2CF9AE}" pid="4" name="KSOTemplateUUID">
    <vt:lpwstr>v1.0_mb_b0iUXqSjZS2/ErnZRCQr4Q==</vt:lpwstr>
  </property>
</Properties>
</file>