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2" r:id="rId1"/>
  </sheets>
  <definedNames>
    <definedName name="_xlnm.Print_Area" localSheetId="0">Sheet1!$B$2:$Q$21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<sst xmlns="http://schemas.openxmlformats.org/spreadsheetml/2006/main" count="84" uniqueCount="63">
  <si>
    <t>项目统计表</t>
  </si>
  <si>
    <t>项目名称:</t>
  </si>
  <si>
    <t>客户数:</t>
  </si>
  <si>
    <t>序号</t>
  </si>
  <si>
    <t>合同编号</t>
  </si>
  <si>
    <t>客户名称</t>
  </si>
  <si>
    <t>客户单位</t>
  </si>
  <si>
    <t>联系方式</t>
  </si>
  <si>
    <t>项目名称</t>
  </si>
  <si>
    <t>数量</t>
  </si>
  <si>
    <t>项目开始时间</t>
  </si>
  <si>
    <t>预计结束时间</t>
  </si>
  <si>
    <t>拟需要时长</t>
  </si>
  <si>
    <t>状态</t>
  </si>
  <si>
    <t>统计人</t>
  </si>
  <si>
    <t>备注</t>
  </si>
  <si>
    <t>快速查询
(输入或选择合同编号)</t>
  </si>
  <si>
    <t>DH1029331</t>
  </si>
  <si>
    <t>稻壳1</t>
  </si>
  <si>
    <t>中航</t>
  </si>
  <si>
    <t>180xxxx1021</t>
  </si>
  <si>
    <t>机器人台车</t>
  </si>
  <si>
    <t>10套</t>
  </si>
  <si>
    <t>已完成</t>
  </si>
  <si>
    <t>张晓梅</t>
  </si>
  <si>
    <t>DH1029332</t>
  </si>
  <si>
    <t>稻壳2</t>
  </si>
  <si>
    <t>程维</t>
  </si>
  <si>
    <t>180xxxx1022</t>
  </si>
  <si>
    <t>医疗台车</t>
  </si>
  <si>
    <t>20套</t>
  </si>
  <si>
    <t>DH1029333</t>
  </si>
  <si>
    <t>稻壳3</t>
  </si>
  <si>
    <t>八百九</t>
  </si>
  <si>
    <t>180xxxx1023</t>
  </si>
  <si>
    <t>手柄</t>
  </si>
  <si>
    <t>200套</t>
  </si>
  <si>
    <t>DH1029334</t>
  </si>
  <si>
    <t>稻壳4</t>
  </si>
  <si>
    <t>武将达成</t>
  </si>
  <si>
    <t>180xxxx1024</t>
  </si>
  <si>
    <t>便携机</t>
  </si>
  <si>
    <t>150套</t>
  </si>
  <si>
    <t>查找客户联系方式</t>
  </si>
  <si>
    <t>DH1029335</t>
  </si>
  <si>
    <t>稻壳5</t>
  </si>
  <si>
    <t>笑脸</t>
  </si>
  <si>
    <t>180xxxx1025</t>
  </si>
  <si>
    <t>运输机器人</t>
  </si>
  <si>
    <t>230套</t>
  </si>
  <si>
    <t>进行中</t>
  </si>
  <si>
    <t>DH1029336</t>
  </si>
  <si>
    <t>稻壳6</t>
  </si>
  <si>
    <t>东南车床厂</t>
  </si>
  <si>
    <t>180xxxx1026</t>
  </si>
  <si>
    <t>迎宾机器人</t>
  </si>
  <si>
    <t>35套</t>
  </si>
  <si>
    <t>DH1029337</t>
  </si>
  <si>
    <t>稻壳7</t>
  </si>
  <si>
    <t>河南改装一号</t>
  </si>
  <si>
    <t>180xxxx1027</t>
  </si>
  <si>
    <t>整车手板</t>
  </si>
  <si>
    <t>50套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</si>
</sst>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汉仪正圆-75W"/>
      <charset val="134"/>
    </font>
    <font>
      <sz val="22"/>
      <color theme="1"/>
      <name val="汉仪正圆-75W"/>
      <charset val="134"/>
    </font>
    <font>
      <sz val="18"/>
      <color rgb="FF028458"/>
      <name val="汉仪正圆-75W"/>
      <charset val="134"/>
    </font>
    <font>
      <sz val="12"/>
      <color theme="0"/>
      <name val="汉仪正圆-75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28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2832"/>
      <color rgb="000284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3:Q29"/>
  <sheetViews>
    <sheetView showGridLines="0" tabSelected="1" zoomScale="90" zoomScaleNormal="90" workbookViewId="0">
      <selection activeCell="I15" sqref="I15"/>
    </sheetView>
  </sheetViews>
  <sheetFormatPr defaultColWidth="8.88888888888889" defaultRowHeight="15.6"/>
  <cols>
    <col min="2" max="2" width="6.22222222222222" customWidth="1"/>
    <col min="3" max="3" width="14.1111111111111" customWidth="1"/>
    <col min="4" max="4" width="10.5555555555556" customWidth="1"/>
    <col min="5" max="5" width="15.5555555555556" customWidth="1"/>
    <col min="6" max="6" width="15.4444444444444" customWidth="1"/>
    <col min="7" max="7" width="14" customWidth="1"/>
    <col min="9" max="9" width="15.2222222222222" customWidth="1"/>
    <col min="10" max="10" width="15.7777777777778" customWidth="1"/>
    <col min="11" max="11" width="13.2222222222222" customWidth="1"/>
    <col min="12" max="12" width="10.1111111111111" customWidth="1"/>
    <col min="15" max="15" width="2.77777777777778" customWidth="1"/>
    <col min="16" max="16" width="12.7777777777778" style="2" customWidth="1"/>
    <col min="17" max="17" width="15.5555555555556" style="2" customWidth="1"/>
  </cols>
  <sheetData>
    <row r="3" spans="2:14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ht="19" customHeight="1" spans="2:1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="1" customFormat="1" ht="22" customHeight="1" spans="2:14">
      <c r="B5" s="4"/>
      <c r="C5" s="4" t="s">
        <v>1</v>
      </c>
      <c r="D5" s="4"/>
      <c r="E5" s="4"/>
      <c r="F5" s="4"/>
      <c r="G5" s="4" t="s">
        <v>2</v>
      </c>
      <c r="H5" s="5">
        <f>COUNTA(D7:D210)</f>
        <v>7</v>
      </c>
      <c r="I5" s="4"/>
      <c r="J5" s="4"/>
      <c r="K5" s="4"/>
      <c r="L5" s="4"/>
      <c r="M5" s="4"/>
      <c r="N5" s="4"/>
    </row>
    <row r="6" ht="30" customHeight="1" spans="2:17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6" t="s">
        <v>12</v>
      </c>
      <c r="L6" s="6" t="s">
        <v>13</v>
      </c>
      <c r="M6" s="6" t="s">
        <v>14</v>
      </c>
      <c r="N6" s="6" t="s">
        <v>15</v>
      </c>
      <c r="P6" s="8" t="s">
        <v>16</v>
      </c>
      <c r="Q6" s="8"/>
    </row>
    <row r="7" ht="26" customHeight="1" spans="2:17">
      <c r="B7" s="7">
        <f>IF(C7="","",ROW()-6)</f>
        <v>1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  <c r="H7" s="7" t="s">
        <v>22</v>
      </c>
      <c r="I7" s="9">
        <v>44472</v>
      </c>
      <c r="J7" s="9">
        <v>44542</v>
      </c>
      <c r="K7" s="7">
        <f>J7-I7</f>
        <v>70</v>
      </c>
      <c r="L7" s="7" t="s">
        <v>23</v>
      </c>
      <c r="M7" s="7" t="s">
        <v>24</v>
      </c>
      <c r="N7" s="7"/>
      <c r="P7" s="8"/>
      <c r="Q7" s="8"/>
    </row>
    <row r="8" ht="26" customHeight="1" spans="2:17">
      <c r="B8" s="7">
        <f t="shared" ref="B8:B21" si="0">IF(C8="","",ROW()-6)</f>
        <v>2</v>
      </c>
      <c r="C8" s="7" t="s">
        <v>25</v>
      </c>
      <c r="D8" s="7" t="s">
        <v>26</v>
      </c>
      <c r="E8" s="7" t="s">
        <v>27</v>
      </c>
      <c r="F8" s="7" t="s">
        <v>28</v>
      </c>
      <c r="G8" s="7" t="s">
        <v>29</v>
      </c>
      <c r="H8" s="7" t="s">
        <v>30</v>
      </c>
      <c r="I8" s="9">
        <v>44451</v>
      </c>
      <c r="J8" s="9">
        <v>44535</v>
      </c>
      <c r="K8" s="7">
        <f t="shared" ref="K8:K21" si="1">J8-I8</f>
        <v>84</v>
      </c>
      <c r="L8" s="7" t="s">
        <v>23</v>
      </c>
      <c r="M8" s="7" t="s">
        <v>24</v>
      </c>
      <c r="N8" s="7"/>
      <c r="P8" s="10" t="s">
        <v>25</v>
      </c>
      <c r="Q8" s="14"/>
    </row>
    <row r="9" ht="26" customHeight="1" spans="2:14">
      <c r="B9" s="7">
        <f t="shared" si="0"/>
        <v>3</v>
      </c>
      <c r="C9" s="7" t="s">
        <v>31</v>
      </c>
      <c r="D9" s="7" t="s">
        <v>32</v>
      </c>
      <c r="E9" s="7" t="s">
        <v>33</v>
      </c>
      <c r="F9" s="7" t="s">
        <v>34</v>
      </c>
      <c r="G9" s="7" t="s">
        <v>35</v>
      </c>
      <c r="H9" s="7" t="s">
        <v>36</v>
      </c>
      <c r="I9" s="9">
        <v>44400</v>
      </c>
      <c r="J9" s="9">
        <v>44519</v>
      </c>
      <c r="K9" s="7">
        <f t="shared" si="1"/>
        <v>119</v>
      </c>
      <c r="L9" s="7" t="s">
        <v>23</v>
      </c>
      <c r="M9" s="7" t="s">
        <v>24</v>
      </c>
      <c r="N9" s="7"/>
    </row>
    <row r="10" ht="26" customHeight="1" spans="2:17">
      <c r="B10" s="7">
        <f t="shared" si="0"/>
        <v>4</v>
      </c>
      <c r="C10" s="7" t="s">
        <v>37</v>
      </c>
      <c r="D10" s="7" t="s">
        <v>38</v>
      </c>
      <c r="E10" s="7" t="s">
        <v>39</v>
      </c>
      <c r="F10" s="7" t="s">
        <v>40</v>
      </c>
      <c r="G10" s="7" t="s">
        <v>41</v>
      </c>
      <c r="H10" s="7" t="s">
        <v>42</v>
      </c>
      <c r="I10" s="9">
        <v>44431</v>
      </c>
      <c r="J10" s="9">
        <v>44549</v>
      </c>
      <c r="K10" s="7">
        <f t="shared" si="1"/>
        <v>118</v>
      </c>
      <c r="L10" s="7" t="s">
        <v>23</v>
      </c>
      <c r="M10" s="7" t="s">
        <v>24</v>
      </c>
      <c r="N10" s="7"/>
      <c r="P10" s="11" t="s">
        <v>43</v>
      </c>
      <c r="Q10" s="15"/>
    </row>
    <row r="11" ht="26" customHeight="1" spans="2:17">
      <c r="B11" s="7">
        <f t="shared" si="0"/>
        <v>5</v>
      </c>
      <c r="C11" s="7" t="s">
        <v>44</v>
      </c>
      <c r="D11" s="7" t="s">
        <v>45</v>
      </c>
      <c r="E11" s="7" t="s">
        <v>46</v>
      </c>
      <c r="F11" s="7" t="s">
        <v>47</v>
      </c>
      <c r="G11" s="7" t="s">
        <v>48</v>
      </c>
      <c r="H11" s="7" t="s">
        <v>49</v>
      </c>
      <c r="I11" s="9">
        <v>44467</v>
      </c>
      <c r="J11" s="9">
        <v>44558</v>
      </c>
      <c r="K11" s="7">
        <f t="shared" si="1"/>
        <v>91</v>
      </c>
      <c r="L11" s="7" t="s">
        <v>50</v>
      </c>
      <c r="M11" s="7" t="s">
        <v>24</v>
      </c>
      <c r="N11" s="7"/>
      <c r="P11" s="12" t="s">
        <v>5</v>
      </c>
      <c r="Q11" s="16" t="s">
        <v>7</v>
      </c>
    </row>
    <row r="12" ht="26" customHeight="1" spans="2:17">
      <c r="B12" s="7">
        <f t="shared" si="0"/>
        <v>6</v>
      </c>
      <c r="C12" s="7" t="s">
        <v>51</v>
      </c>
      <c r="D12" s="7" t="s">
        <v>52</v>
      </c>
      <c r="E12" s="7" t="s">
        <v>53</v>
      </c>
      <c r="F12" s="7" t="s">
        <v>54</v>
      </c>
      <c r="G12" s="7" t="s">
        <v>55</v>
      </c>
      <c r="H12" s="7" t="s">
        <v>56</v>
      </c>
      <c r="I12" s="9">
        <v>44468</v>
      </c>
      <c r="J12" s="9">
        <v>44559</v>
      </c>
      <c r="K12" s="7">
        <f t="shared" si="1"/>
        <v>91</v>
      </c>
      <c r="L12" s="7" t="s">
        <v>50</v>
      </c>
      <c r="M12" s="7" t="s">
        <v>24</v>
      </c>
      <c r="N12" s="7"/>
      <c r="P12" s="7" t="s">
        <v>18</v>
      </c>
      <c r="Q12" s="7" t="str">
        <f>IFERROR(VLOOKUP(P12,$D$7:$F$210,3,0),"")</f>
        <v>180xxxx1021</v>
      </c>
    </row>
    <row r="13" ht="26" customHeight="1" spans="2:17">
      <c r="B13" s="7">
        <f t="shared" si="0"/>
        <v>7</v>
      </c>
      <c r="C13" s="7" t="s">
        <v>57</v>
      </c>
      <c r="D13" s="7" t="s">
        <v>58</v>
      </c>
      <c r="E13" s="7" t="s">
        <v>59</v>
      </c>
      <c r="F13" s="7" t="s">
        <v>60</v>
      </c>
      <c r="G13" s="7" t="s">
        <v>61</v>
      </c>
      <c r="H13" s="7" t="s">
        <v>62</v>
      </c>
      <c r="I13" s="9">
        <v>44510</v>
      </c>
      <c r="J13" s="9">
        <v>44554</v>
      </c>
      <c r="K13" s="7">
        <f t="shared" si="1"/>
        <v>44</v>
      </c>
      <c r="L13" s="7" t="s">
        <v>50</v>
      </c>
      <c r="M13" s="7" t="s">
        <v>24</v>
      </c>
      <c r="N13" s="7"/>
      <c r="P13" s="7" t="s">
        <v>26</v>
      </c>
      <c r="Q13" s="7" t="str">
        <f t="shared" ref="Q13:Q21" si="2">IFERROR(VLOOKUP(P13,$D$7:$F$210,3,0),"")</f>
        <v>180xxxx1022</v>
      </c>
    </row>
    <row r="14" ht="26" customHeight="1" spans="2:17">
      <c r="B14" s="7" t="str">
        <f t="shared" si="0"/>
        <v/>
      </c>
      <c r="C14" s="7"/>
      <c r="D14" s="7"/>
      <c r="E14" s="7"/>
      <c r="F14" s="7"/>
      <c r="G14" s="7"/>
      <c r="H14" s="7"/>
      <c r="I14" s="7"/>
      <c r="J14" s="7"/>
      <c r="K14" s="7">
        <f t="shared" si="1"/>
        <v>0</v>
      </c>
      <c r="L14" s="7"/>
      <c r="M14" s="7"/>
      <c r="N14" s="7"/>
      <c r="P14" s="7" t="s">
        <v>32</v>
      </c>
      <c r="Q14" s="7" t="str">
        <f t="shared" si="2"/>
        <v>180xxxx1023</v>
      </c>
    </row>
    <row r="15" ht="26" customHeight="1" spans="2:17">
      <c r="B15" s="7" t="str">
        <f t="shared" si="0"/>
        <v/>
      </c>
      <c r="C15" s="7"/>
      <c r="D15" s="7"/>
      <c r="E15" s="7"/>
      <c r="F15" s="7"/>
      <c r="G15" s="7"/>
      <c r="H15" s="7"/>
      <c r="I15" s="7"/>
      <c r="J15" s="7"/>
      <c r="K15" s="7">
        <f t="shared" si="1"/>
        <v>0</v>
      </c>
      <c r="L15" s="7"/>
      <c r="M15" s="7"/>
      <c r="N15" s="7"/>
      <c r="P15" s="7" t="s">
        <v>38</v>
      </c>
      <c r="Q15" s="7" t="str">
        <f t="shared" si="2"/>
        <v>180xxxx1024</v>
      </c>
    </row>
    <row r="16" ht="26" customHeight="1" spans="2:17">
      <c r="B16" s="7" t="str">
        <f t="shared" si="0"/>
        <v/>
      </c>
      <c r="C16" s="7"/>
      <c r="D16" s="7"/>
      <c r="E16" s="7"/>
      <c r="F16" s="7"/>
      <c r="G16" s="7"/>
      <c r="H16" s="7"/>
      <c r="I16" s="7"/>
      <c r="J16" s="7"/>
      <c r="K16" s="7">
        <f t="shared" si="1"/>
        <v>0</v>
      </c>
      <c r="L16" s="7"/>
      <c r="M16" s="7"/>
      <c r="N16" s="7"/>
      <c r="P16" s="7" t="s">
        <v>45</v>
      </c>
      <c r="Q16" s="7" t="str">
        <f t="shared" si="2"/>
        <v>180xxxx1025</v>
      </c>
    </row>
    <row r="17" ht="26" customHeight="1" spans="2:17">
      <c r="B17" s="7" t="str">
        <f t="shared" si="0"/>
        <v/>
      </c>
      <c r="C17" s="7"/>
      <c r="D17" s="7"/>
      <c r="E17" s="7"/>
      <c r="F17" s="7"/>
      <c r="G17" s="7"/>
      <c r="H17" s="7"/>
      <c r="I17" s="7"/>
      <c r="J17" s="7"/>
      <c r="K17" s="7">
        <f t="shared" si="1"/>
        <v>0</v>
      </c>
      <c r="L17" s="7"/>
      <c r="M17" s="7"/>
      <c r="N17" s="7"/>
      <c r="P17" s="7" t="s">
        <v>52</v>
      </c>
      <c r="Q17" s="7" t="str">
        <f t="shared" si="2"/>
        <v>180xxxx1026</v>
      </c>
    </row>
    <row r="18" ht="26" customHeight="1" spans="2:17">
      <c r="B18" s="7" t="str">
        <f t="shared" si="0"/>
        <v/>
      </c>
      <c r="C18" s="7"/>
      <c r="D18" s="7"/>
      <c r="E18" s="7"/>
      <c r="F18" s="7"/>
      <c r="G18" s="7"/>
      <c r="H18" s="7"/>
      <c r="I18" s="7"/>
      <c r="J18" s="7"/>
      <c r="K18" s="7">
        <f t="shared" si="1"/>
        <v>0</v>
      </c>
      <c r="L18" s="7"/>
      <c r="M18" s="7"/>
      <c r="N18" s="7"/>
      <c r="P18" s="7" t="s">
        <v>58</v>
      </c>
      <c r="Q18" s="7" t="str">
        <f t="shared" si="2"/>
        <v>180xxxx1027</v>
      </c>
    </row>
    <row r="19" ht="26" customHeight="1" spans="2:17">
      <c r="B19" s="7" t="str">
        <f t="shared" si="0"/>
        <v/>
      </c>
      <c r="C19" s="7"/>
      <c r="D19" s="7"/>
      <c r="E19" s="7"/>
      <c r="F19" s="7"/>
      <c r="G19" s="7"/>
      <c r="H19" s="7"/>
      <c r="I19" s="7"/>
      <c r="J19" s="7"/>
      <c r="K19" s="7">
        <f t="shared" si="1"/>
        <v>0</v>
      </c>
      <c r="L19" s="7"/>
      <c r="M19" s="7"/>
      <c r="N19" s="7"/>
      <c r="P19" s="13"/>
      <c r="Q19" s="7" t="str">
        <f t="shared" si="2"/>
        <v/>
      </c>
    </row>
    <row r="20" ht="26" customHeight="1" spans="2:17">
      <c r="B20" s="7" t="str">
        <f t="shared" si="0"/>
        <v/>
      </c>
      <c r="C20" s="7"/>
      <c r="D20" s="7"/>
      <c r="E20" s="7"/>
      <c r="F20" s="7"/>
      <c r="G20" s="7"/>
      <c r="H20" s="7"/>
      <c r="I20" s="7"/>
      <c r="J20" s="7"/>
      <c r="K20" s="7">
        <f t="shared" si="1"/>
        <v>0</v>
      </c>
      <c r="L20" s="7"/>
      <c r="M20" s="7"/>
      <c r="N20" s="7"/>
      <c r="P20" s="13"/>
      <c r="Q20" s="7" t="str">
        <f t="shared" si="2"/>
        <v/>
      </c>
    </row>
    <row r="21" ht="26" customHeight="1" spans="2:17">
      <c r="B21" s="7" t="str">
        <f t="shared" si="0"/>
        <v/>
      </c>
      <c r="C21" s="7"/>
      <c r="D21" s="7"/>
      <c r="E21" s="7"/>
      <c r="F21" s="7"/>
      <c r="G21" s="7"/>
      <c r="H21" s="7"/>
      <c r="I21" s="7"/>
      <c r="J21" s="7"/>
      <c r="K21" s="7">
        <f t="shared" si="1"/>
        <v>0</v>
      </c>
      <c r="L21" s="7"/>
      <c r="M21" s="7"/>
      <c r="N21" s="7"/>
      <c r="P21" s="13"/>
      <c r="Q21" s="7" t="str">
        <f t="shared" si="2"/>
        <v/>
      </c>
    </row>
    <row r="22" ht="20" customHeight="1"/>
    <row r="23" ht="20" customHeight="1"/>
    <row r="24" ht="20" customHeight="1"/>
    <row r="25" ht="20" customHeight="1"/>
    <row r="26" ht="21" customHeight="1"/>
    <row r="27" ht="21" customHeight="1"/>
    <row r="28" ht="21" customHeight="1"/>
    <row r="29" ht="21" customHeight="1"/>
  </sheetData>
  <mergeCells count="4">
    <mergeCell ref="P8:Q8"/>
    <mergeCell ref="P10:Q10"/>
    <mergeCell ref="B3:N4"/>
    <mergeCell ref="P6:Q7"/>
  </mergeCells>
  <conditionalFormatting sqref="P8:Q8">
    <cfRule type="expression" dxfId="0" priority="3">
      <formula>$C7=$P$8</formula>
    </cfRule>
  </conditionalFormatting>
  <conditionalFormatting sqref="P12:P18">
    <cfRule type="expression" dxfId="0" priority="1">
      <formula>$C12=$P$8</formula>
    </cfRule>
  </conditionalFormatting>
  <conditionalFormatting sqref="B7:N21">
    <cfRule type="expression" dxfId="0" priority="2">
      <formula>$C7=$P$8</formula>
    </cfRule>
  </conditionalFormatting>
  <dataValidations count="2">
    <dataValidation type="list" allowBlank="1" showInputMessage="1" showErrorMessage="1" sqref="P8:Q8">
      <formula1>$C$7:$C$210</formula1>
    </dataValidation>
    <dataValidation type="list" allowBlank="1" showInputMessage="1" showErrorMessage="1" sqref="L7:L13 L14:L21">
      <formula1>"已完成,进行中,未开始"</formula1>
    </dataValidation>
  </dataValidations>
  <pageMargins left="0.75" right="0.75" top="1" bottom="1" header="0.5" footer="0.5"/>
  <pageSetup paperSize="9" scale="70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ASUS</cp:lastModifiedBy>
  <dcterms:created xsi:type="dcterms:W3CDTF">2021-09-16T05:10:00Z</dcterms:created>
  <dcterms:modified xsi:type="dcterms:W3CDTF">2024-02-05T04:31:09Z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B2CE9A1FFA5B49B9B0B89AF94995A397_11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v1.0_mb_WIWgK7hl/EVg8I6emQMF/g==</vt:lpwstr>
  </property>
</Properties>
</file>