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2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<sst xmlns="http://schemas.openxmlformats.org/spreadsheetml/2006/main" count="140" uniqueCount="69">
  <si>
    <t>固定资产管理台账表-可查询</t>
  </si>
  <si>
    <t>选择资产
编号查询</t>
  </si>
  <si>
    <t>资产编号</t>
  </si>
  <si>
    <t>资产名称</t>
  </si>
  <si>
    <t>分类号</t>
  </si>
  <si>
    <t>分类名称</t>
  </si>
  <si>
    <t>价值</t>
  </si>
  <si>
    <t>取得日期</t>
  </si>
  <si>
    <t>累计可使用时间（月）</t>
  </si>
  <si>
    <t>截止日期</t>
  </si>
  <si>
    <t>累计折旧时间(月)</t>
  </si>
  <si>
    <t>月折旧额（元）</t>
  </si>
  <si>
    <t>补贴折旧额（元）</t>
  </si>
  <si>
    <t>存放地点</t>
  </si>
  <si>
    <t>s00003</t>
  </si>
  <si>
    <t>序号</t>
  </si>
  <si>
    <t>照相机</t>
  </si>
  <si>
    <t>20210408</t>
  </si>
  <si>
    <t>台式机</t>
  </si>
  <si>
    <t>2018-12-31</t>
  </si>
  <si>
    <t>2021-4-1</t>
  </si>
  <si>
    <t>稽查</t>
  </si>
  <si>
    <t>s00002</t>
  </si>
  <si>
    <t>20210409</t>
  </si>
  <si>
    <t>显示器</t>
  </si>
  <si>
    <t>2021-4-2</t>
  </si>
  <si>
    <t>经办公室</t>
  </si>
  <si>
    <t>s00001</t>
  </si>
  <si>
    <t>20210410</t>
  </si>
  <si>
    <t>其他输入输出设备</t>
  </si>
  <si>
    <t>2021-4-3</t>
  </si>
  <si>
    <t>仓库</t>
  </si>
  <si>
    <t>S00004</t>
  </si>
  <si>
    <t>通用五轮仪</t>
  </si>
  <si>
    <t>20210411</t>
  </si>
  <si>
    <t>2021-4-4</t>
  </si>
  <si>
    <t>F10001</t>
  </si>
  <si>
    <t>办公用房</t>
  </si>
  <si>
    <t>20210412</t>
  </si>
  <si>
    <t>2021-4-5</t>
  </si>
  <si>
    <t>F10002</t>
  </si>
  <si>
    <t>扫描仪</t>
  </si>
  <si>
    <t>20210413</t>
  </si>
  <si>
    <t>2021-4-6</t>
  </si>
  <si>
    <t>F10003</t>
  </si>
  <si>
    <t>笔记本电脑</t>
  </si>
  <si>
    <t>便携式计算机</t>
  </si>
  <si>
    <t>2021-4-7</t>
  </si>
  <si>
    <t>F10004</t>
  </si>
  <si>
    <t>计算机</t>
  </si>
  <si>
    <t>2021-4-8</t>
  </si>
  <si>
    <t>F10005</t>
  </si>
  <si>
    <t>2021-4-9</t>
  </si>
  <si>
    <t>F10006</t>
  </si>
  <si>
    <t>液晶显示器</t>
  </si>
  <si>
    <t>2021-4-10</t>
  </si>
  <si>
    <t>F10007</t>
  </si>
  <si>
    <t>手写板</t>
  </si>
  <si>
    <t>2021-4-11</t>
  </si>
  <si>
    <t>F10008</t>
  </si>
  <si>
    <t>2021-4-12</t>
  </si>
  <si>
    <t>F10009</t>
  </si>
  <si>
    <t>2021-4-13</t>
  </si>
  <si>
    <t>F10010</t>
  </si>
  <si>
    <t>2021-4-14</t>
  </si>
  <si>
    <t>F10011</t>
  </si>
  <si>
    <t>2021-4-15</t>
  </si>
  <si>
    <t>F10012</t>
  </si>
  <si>
    <t>2021-4-16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</si>
</sst>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7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0"/>
      <name val="微软雅黑"/>
      <charset val="134"/>
    </font>
    <font>
      <sz val="20"/>
      <color rgb="FF000000"/>
      <name val="微软雅黑"/>
      <charset val="134"/>
    </font>
    <font>
      <b/>
      <sz val="11"/>
      <color theme="0"/>
      <name val="微软雅黑"/>
      <charset val="134"/>
    </font>
    <font>
      <sz val="10"/>
      <color indexed="8"/>
      <name val="微软雅黑"/>
      <charset val="134"/>
    </font>
    <font>
      <b/>
      <sz val="11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34BCB7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4" fillId="2" borderId="2" xfId="49" applyNumberFormat="1" applyFont="1" applyFill="1" applyBorder="1" applyAlignment="1">
      <alignment horizontal="center" vertical="center" wrapText="1"/>
    </xf>
    <xf numFmtId="49" fontId="4" fillId="2" borderId="3" xfId="49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 wrapText="1"/>
    </xf>
    <xf numFmtId="49" fontId="5" fillId="0" borderId="6" xfId="49" applyNumberFormat="1" applyFont="1" applyFill="1" applyBorder="1" applyAlignment="1">
      <alignment horizontal="center" vertical="center" wrapText="1"/>
    </xf>
    <xf numFmtId="0" fontId="5" fillId="0" borderId="6" xfId="49" applyFont="1" applyFill="1" applyBorder="1" applyAlignment="1">
      <alignment horizontal="center" vertical="center" wrapText="1"/>
    </xf>
    <xf numFmtId="0" fontId="5" fillId="3" borderId="6" xfId="49" applyNumberFormat="1" applyFont="1" applyFill="1" applyBorder="1" applyAlignment="1">
      <alignment horizontal="center" vertical="center"/>
    </xf>
    <xf numFmtId="177" fontId="5" fillId="3" borderId="6" xfId="49" applyNumberFormat="1" applyFont="1" applyFill="1" applyBorder="1" applyAlignment="1">
      <alignment horizontal="center" vertical="center"/>
    </xf>
    <xf numFmtId="176" fontId="5" fillId="3" borderId="6" xfId="49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49" fontId="6" fillId="0" borderId="0" xfId="49" applyNumberFormat="1" applyFont="1" applyFill="1" applyBorder="1" applyAlignment="1">
      <alignment horizontal="center" vertical="center" wrapText="1"/>
    </xf>
    <xf numFmtId="49" fontId="6" fillId="2" borderId="0" xfId="49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34BC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26"/>
  <sheetViews>
    <sheetView showGridLines="0" tabSelected="1" workbookViewId="0">
      <selection activeCell="B24" sqref="$A24:$XFD26"/>
    </sheetView>
  </sheetViews>
  <sheetFormatPr defaultColWidth="9" defaultRowHeight="16.5"/>
  <cols>
    <col min="1" max="1" width="1.63333333333333" style="1" customWidth="1"/>
    <col min="2" max="3" width="2" style="1" customWidth="1"/>
    <col min="4" max="4" width="8.38333333333333" style="1" customWidth="1"/>
    <col min="5" max="5" width="10.25" style="1" customWidth="1"/>
    <col min="6" max="6" width="12.6333333333333" style="1" customWidth="1"/>
    <col min="7" max="7" width="10.1333333333333" style="1" customWidth="1"/>
    <col min="8" max="8" width="13.8833333333333" style="1" customWidth="1"/>
    <col min="9" max="9" width="12" style="1" customWidth="1"/>
    <col min="10" max="10" width="11.75" style="1" customWidth="1"/>
    <col min="11" max="11" width="14.6333333333333" style="1" customWidth="1"/>
    <col min="12" max="12" width="15.75" style="1" customWidth="1"/>
    <col min="13" max="15" width="12.6333333333333" style="1" customWidth="1"/>
    <col min="16" max="16" width="11.8833333333333" style="3" customWidth="1"/>
    <col min="17" max="17" width="2.05833333333333" style="3" customWidth="1"/>
    <col min="18" max="18" width="2.38333333333333" style="3" customWidth="1"/>
    <col min="19" max="19" width="1.63333333333333" style="1" customWidth="1"/>
    <col min="20" max="16384" width="9" style="1"/>
  </cols>
  <sheetData>
    <row r="1" ht="14" customHeight="1"/>
    <row r="2" ht="14" customHeight="1" spans="2:18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5"/>
      <c r="Q2" s="15"/>
      <c r="R2" s="15"/>
    </row>
    <row r="3" ht="38" customHeight="1" spans="2:18">
      <c r="B3" s="4"/>
      <c r="E3" s="5" t="s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R3" s="15"/>
    </row>
    <row r="4" customFormat="1" ht="33" customHeight="1" spans="1:255">
      <c r="A4" s="1"/>
      <c r="B4" s="4"/>
      <c r="C4" s="1"/>
      <c r="D4" s="6" t="s">
        <v>1</v>
      </c>
      <c r="E4" s="7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13</v>
      </c>
      <c r="Q4" s="3"/>
      <c r="R4" s="15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customFormat="1" ht="33" customHeight="1" spans="1:255">
      <c r="A5" s="1"/>
      <c r="B5" s="4"/>
      <c r="C5" s="1"/>
      <c r="D5" s="9"/>
      <c r="E5" s="10" t="s">
        <v>14</v>
      </c>
      <c r="F5" s="11" t="str">
        <f>IFERROR(VLOOKUP($E$5,$E$7:$P$2095,COLUMN(B2),0),"")</f>
        <v>照相机</v>
      </c>
      <c r="G5" s="11" t="str">
        <f t="shared" ref="G5:P5" si="0">IFERROR(VLOOKUP($E$5,$E$7:$P$2095,COLUMN(C2),0),"")</f>
        <v>20210408</v>
      </c>
      <c r="H5" s="11" t="str">
        <f t="shared" si="0"/>
        <v>台式机</v>
      </c>
      <c r="I5" s="11">
        <f t="shared" si="0"/>
        <v>4500</v>
      </c>
      <c r="J5" s="11" t="str">
        <f t="shared" si="0"/>
        <v>2018-12-31</v>
      </c>
      <c r="K5" s="11">
        <f t="shared" si="0"/>
        <v>120</v>
      </c>
      <c r="L5" s="11" t="str">
        <f t="shared" si="0"/>
        <v>2021-4-1</v>
      </c>
      <c r="M5" s="16">
        <f t="shared" si="0"/>
        <v>28</v>
      </c>
      <c r="N5" s="16">
        <f t="shared" si="0"/>
        <v>37.5</v>
      </c>
      <c r="O5" s="16">
        <f t="shared" si="0"/>
        <v>1050</v>
      </c>
      <c r="P5" s="11" t="str">
        <f t="shared" si="0"/>
        <v>稽查</v>
      </c>
      <c r="Q5" s="3"/>
      <c r="R5" s="1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customFormat="1" ht="10" customHeight="1" spans="1:255">
      <c r="A6" s="1"/>
      <c r="B6" s="4"/>
      <c r="C6" s="1"/>
      <c r="D6" s="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3"/>
      <c r="Q6" s="3"/>
      <c r="R6" s="15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</row>
    <row r="7" s="1" customFormat="1" ht="33" customHeight="1" spans="2:18">
      <c r="B7" s="4"/>
      <c r="D7" s="8" t="s">
        <v>15</v>
      </c>
      <c r="E7" s="8" t="s">
        <v>2</v>
      </c>
      <c r="F7" s="8" t="s">
        <v>3</v>
      </c>
      <c r="G7" s="8" t="s">
        <v>4</v>
      </c>
      <c r="H7" s="8" t="s">
        <v>5</v>
      </c>
      <c r="I7" s="8" t="s">
        <v>6</v>
      </c>
      <c r="J7" s="8" t="s">
        <v>7</v>
      </c>
      <c r="K7" s="8" t="s">
        <v>8</v>
      </c>
      <c r="L7" s="8" t="s">
        <v>9</v>
      </c>
      <c r="M7" s="8" t="s">
        <v>10</v>
      </c>
      <c r="N7" s="8" t="s">
        <v>11</v>
      </c>
      <c r="O7" s="8" t="s">
        <v>12</v>
      </c>
      <c r="P7" s="8" t="s">
        <v>13</v>
      </c>
      <c r="Q7" s="24"/>
      <c r="R7" s="25"/>
    </row>
    <row r="8" s="2" customFormat="1" ht="24" customHeight="1" spans="2:18">
      <c r="B8" s="12"/>
      <c r="D8" s="13">
        <v>1</v>
      </c>
      <c r="E8" s="14" t="s">
        <v>14</v>
      </c>
      <c r="F8" s="14" t="s">
        <v>16</v>
      </c>
      <c r="G8" s="14" t="s">
        <v>17</v>
      </c>
      <c r="H8" s="14" t="s">
        <v>18</v>
      </c>
      <c r="I8" s="17">
        <v>4500</v>
      </c>
      <c r="J8" s="18" t="s">
        <v>19</v>
      </c>
      <c r="K8" s="19">
        <v>120</v>
      </c>
      <c r="L8" s="18" t="s">
        <v>20</v>
      </c>
      <c r="M8" s="20">
        <f>IF(D8="","",DATEDIF(J8,L8,"m")+1)</f>
        <v>28</v>
      </c>
      <c r="N8" s="21">
        <f>IF(D8="","",I8/K8)</f>
        <v>37.5</v>
      </c>
      <c r="O8" s="22">
        <f>IF(D8="","",IF(M8&lt;K8,N8*M8,I8))</f>
        <v>1050</v>
      </c>
      <c r="P8" s="23" t="s">
        <v>21</v>
      </c>
      <c r="Q8" s="26"/>
      <c r="R8" s="27"/>
    </row>
    <row r="9" s="2" customFormat="1" ht="24" customHeight="1" spans="2:18">
      <c r="B9" s="12"/>
      <c r="D9" s="13">
        <v>2</v>
      </c>
      <c r="E9" s="14" t="s">
        <v>22</v>
      </c>
      <c r="F9" s="14" t="s">
        <v>16</v>
      </c>
      <c r="G9" s="14" t="s">
        <v>23</v>
      </c>
      <c r="H9" s="14" t="s">
        <v>24</v>
      </c>
      <c r="I9" s="17">
        <v>9000</v>
      </c>
      <c r="J9" s="18" t="s">
        <v>19</v>
      </c>
      <c r="K9" s="19">
        <v>72</v>
      </c>
      <c r="L9" s="18" t="s">
        <v>25</v>
      </c>
      <c r="M9" s="20">
        <f t="shared" ref="M9:M26" si="1">IF(D9="","",DATEDIF(J9,L9,"m")+1)</f>
        <v>28</v>
      </c>
      <c r="N9" s="21">
        <f t="shared" ref="N9:N26" si="2">IF(D9="","",I9/K9)</f>
        <v>125</v>
      </c>
      <c r="O9" s="22">
        <f t="shared" ref="O9:O26" si="3">IF(D9="","",IF(M9&lt;K9,N9*M9,I9))</f>
        <v>3500</v>
      </c>
      <c r="P9" s="23" t="s">
        <v>26</v>
      </c>
      <c r="Q9" s="26"/>
      <c r="R9" s="27"/>
    </row>
    <row r="10" s="2" customFormat="1" ht="24" customHeight="1" spans="2:18">
      <c r="B10" s="12"/>
      <c r="D10" s="13">
        <v>3</v>
      </c>
      <c r="E10" s="14" t="s">
        <v>27</v>
      </c>
      <c r="F10" s="14" t="s">
        <v>16</v>
      </c>
      <c r="G10" s="14" t="s">
        <v>28</v>
      </c>
      <c r="H10" s="14" t="s">
        <v>29</v>
      </c>
      <c r="I10" s="17">
        <v>9000</v>
      </c>
      <c r="J10" s="18" t="s">
        <v>19</v>
      </c>
      <c r="K10" s="19">
        <v>72</v>
      </c>
      <c r="L10" s="18" t="s">
        <v>30</v>
      </c>
      <c r="M10" s="20">
        <f t="shared" si="1"/>
        <v>28</v>
      </c>
      <c r="N10" s="21">
        <f t="shared" si="2"/>
        <v>125</v>
      </c>
      <c r="O10" s="22">
        <f t="shared" si="3"/>
        <v>3500</v>
      </c>
      <c r="P10" s="23" t="s">
        <v>31</v>
      </c>
      <c r="Q10" s="26"/>
      <c r="R10" s="27"/>
    </row>
    <row r="11" s="2" customFormat="1" ht="24" customHeight="1" spans="2:18">
      <c r="B11" s="12"/>
      <c r="D11" s="13">
        <v>4</v>
      </c>
      <c r="E11" s="14" t="s">
        <v>32</v>
      </c>
      <c r="F11" s="14" t="s">
        <v>33</v>
      </c>
      <c r="G11" s="14" t="s">
        <v>34</v>
      </c>
      <c r="H11" s="14" t="s">
        <v>29</v>
      </c>
      <c r="I11" s="17">
        <v>4000</v>
      </c>
      <c r="J11" s="18" t="s">
        <v>19</v>
      </c>
      <c r="K11" s="19">
        <v>120</v>
      </c>
      <c r="L11" s="18" t="s">
        <v>35</v>
      </c>
      <c r="M11" s="20">
        <f t="shared" si="1"/>
        <v>28</v>
      </c>
      <c r="N11" s="21">
        <f t="shared" si="2"/>
        <v>33.3333333333333</v>
      </c>
      <c r="O11" s="22">
        <f t="shared" si="3"/>
        <v>933.333333333333</v>
      </c>
      <c r="P11" s="23" t="s">
        <v>21</v>
      </c>
      <c r="Q11" s="26"/>
      <c r="R11" s="27"/>
    </row>
    <row r="12" s="2" customFormat="1" ht="24" customHeight="1" spans="2:18">
      <c r="B12" s="12"/>
      <c r="D12" s="13">
        <v>5</v>
      </c>
      <c r="E12" s="14" t="s">
        <v>36</v>
      </c>
      <c r="F12" s="14" t="s">
        <v>37</v>
      </c>
      <c r="G12" s="14" t="s">
        <v>38</v>
      </c>
      <c r="H12" s="14" t="s">
        <v>29</v>
      </c>
      <c r="I12" s="17">
        <v>4000</v>
      </c>
      <c r="J12" s="18" t="s">
        <v>19</v>
      </c>
      <c r="K12" s="19">
        <v>600</v>
      </c>
      <c r="L12" s="18" t="s">
        <v>39</v>
      </c>
      <c r="M12" s="20">
        <f t="shared" si="1"/>
        <v>28</v>
      </c>
      <c r="N12" s="21">
        <f t="shared" si="2"/>
        <v>6.66666666666667</v>
      </c>
      <c r="O12" s="22">
        <f t="shared" si="3"/>
        <v>186.666666666667</v>
      </c>
      <c r="P12" s="23" t="s">
        <v>26</v>
      </c>
      <c r="Q12" s="26"/>
      <c r="R12" s="27"/>
    </row>
    <row r="13" s="2" customFormat="1" ht="24" customHeight="1" spans="2:18">
      <c r="B13" s="12"/>
      <c r="D13" s="13">
        <v>6</v>
      </c>
      <c r="E13" s="14" t="s">
        <v>40</v>
      </c>
      <c r="F13" s="14" t="s">
        <v>41</v>
      </c>
      <c r="G13" s="14" t="s">
        <v>42</v>
      </c>
      <c r="H13" s="14" t="s">
        <v>41</v>
      </c>
      <c r="I13" s="17">
        <v>2150</v>
      </c>
      <c r="J13" s="18" t="s">
        <v>19</v>
      </c>
      <c r="K13" s="13">
        <v>72</v>
      </c>
      <c r="L13" s="18" t="s">
        <v>43</v>
      </c>
      <c r="M13" s="20">
        <f t="shared" si="1"/>
        <v>28</v>
      </c>
      <c r="N13" s="21">
        <f t="shared" si="2"/>
        <v>29.8611111111111</v>
      </c>
      <c r="O13" s="22">
        <f t="shared" si="3"/>
        <v>836.111111111111</v>
      </c>
      <c r="P13" s="23" t="s">
        <v>31</v>
      </c>
      <c r="Q13" s="26"/>
      <c r="R13" s="27"/>
    </row>
    <row r="14" s="2" customFormat="1" ht="24" customHeight="1" spans="2:18">
      <c r="B14" s="12"/>
      <c r="D14" s="13">
        <v>7</v>
      </c>
      <c r="E14" s="14" t="s">
        <v>44</v>
      </c>
      <c r="F14" s="14" t="s">
        <v>45</v>
      </c>
      <c r="G14" s="14" t="s">
        <v>17</v>
      </c>
      <c r="H14" s="14" t="s">
        <v>46</v>
      </c>
      <c r="I14" s="17">
        <v>10700</v>
      </c>
      <c r="J14" s="18" t="s">
        <v>19</v>
      </c>
      <c r="K14" s="13">
        <v>72</v>
      </c>
      <c r="L14" s="18" t="s">
        <v>47</v>
      </c>
      <c r="M14" s="20">
        <f t="shared" si="1"/>
        <v>28</v>
      </c>
      <c r="N14" s="21">
        <f t="shared" si="2"/>
        <v>148.611111111111</v>
      </c>
      <c r="O14" s="22">
        <f t="shared" si="3"/>
        <v>4161.11111111111</v>
      </c>
      <c r="P14" s="23" t="s">
        <v>21</v>
      </c>
      <c r="Q14" s="26"/>
      <c r="R14" s="27"/>
    </row>
    <row r="15" s="2" customFormat="1" ht="24" customHeight="1" spans="2:18">
      <c r="B15" s="12"/>
      <c r="D15" s="13">
        <v>8</v>
      </c>
      <c r="E15" s="14" t="s">
        <v>48</v>
      </c>
      <c r="F15" s="14" t="s">
        <v>49</v>
      </c>
      <c r="G15" s="14" t="s">
        <v>23</v>
      </c>
      <c r="H15" s="14" t="s">
        <v>18</v>
      </c>
      <c r="I15" s="17">
        <v>10900</v>
      </c>
      <c r="J15" s="18" t="s">
        <v>19</v>
      </c>
      <c r="K15" s="13">
        <v>72</v>
      </c>
      <c r="L15" s="18" t="s">
        <v>50</v>
      </c>
      <c r="M15" s="20">
        <f t="shared" si="1"/>
        <v>28</v>
      </c>
      <c r="N15" s="21">
        <f t="shared" si="2"/>
        <v>151.388888888889</v>
      </c>
      <c r="O15" s="22">
        <f t="shared" si="3"/>
        <v>4238.88888888889</v>
      </c>
      <c r="P15" s="23" t="s">
        <v>26</v>
      </c>
      <c r="Q15" s="26"/>
      <c r="R15" s="27"/>
    </row>
    <row r="16" s="2" customFormat="1" ht="24" customHeight="1" spans="2:18">
      <c r="B16" s="12"/>
      <c r="D16" s="13">
        <v>9</v>
      </c>
      <c r="E16" s="14" t="s">
        <v>51</v>
      </c>
      <c r="F16" s="14" t="s">
        <v>49</v>
      </c>
      <c r="G16" s="14" t="s">
        <v>28</v>
      </c>
      <c r="H16" s="14" t="s">
        <v>18</v>
      </c>
      <c r="I16" s="17">
        <v>10900</v>
      </c>
      <c r="J16" s="18" t="s">
        <v>19</v>
      </c>
      <c r="K16" s="13">
        <v>72</v>
      </c>
      <c r="L16" s="18" t="s">
        <v>52</v>
      </c>
      <c r="M16" s="20">
        <f t="shared" si="1"/>
        <v>28</v>
      </c>
      <c r="N16" s="21">
        <f t="shared" si="2"/>
        <v>151.388888888889</v>
      </c>
      <c r="O16" s="22">
        <f t="shared" si="3"/>
        <v>4238.88888888889</v>
      </c>
      <c r="P16" s="23" t="s">
        <v>31</v>
      </c>
      <c r="Q16" s="26"/>
      <c r="R16" s="27"/>
    </row>
    <row r="17" s="2" customFormat="1" ht="24" customHeight="1" spans="2:18">
      <c r="B17" s="12"/>
      <c r="D17" s="13">
        <v>10</v>
      </c>
      <c r="E17" s="14" t="s">
        <v>53</v>
      </c>
      <c r="F17" s="14" t="s">
        <v>54</v>
      </c>
      <c r="G17" s="14" t="s">
        <v>34</v>
      </c>
      <c r="H17" s="14" t="s">
        <v>24</v>
      </c>
      <c r="I17" s="17">
        <v>3590</v>
      </c>
      <c r="J17" s="18" t="s">
        <v>19</v>
      </c>
      <c r="K17" s="13">
        <v>72</v>
      </c>
      <c r="L17" s="18" t="s">
        <v>55</v>
      </c>
      <c r="M17" s="20">
        <f t="shared" si="1"/>
        <v>28</v>
      </c>
      <c r="N17" s="21">
        <f t="shared" si="2"/>
        <v>49.8611111111111</v>
      </c>
      <c r="O17" s="22">
        <f t="shared" si="3"/>
        <v>1396.11111111111</v>
      </c>
      <c r="P17" s="23" t="s">
        <v>21</v>
      </c>
      <c r="Q17" s="26"/>
      <c r="R17" s="27"/>
    </row>
    <row r="18" s="2" customFormat="1" ht="24" customHeight="1" spans="2:18">
      <c r="B18" s="12"/>
      <c r="D18" s="13">
        <v>11</v>
      </c>
      <c r="E18" s="14" t="s">
        <v>56</v>
      </c>
      <c r="F18" s="14" t="s">
        <v>57</v>
      </c>
      <c r="G18" s="14" t="s">
        <v>38</v>
      </c>
      <c r="H18" s="14" t="s">
        <v>29</v>
      </c>
      <c r="I18" s="17">
        <v>1020</v>
      </c>
      <c r="J18" s="18" t="s">
        <v>19</v>
      </c>
      <c r="K18" s="13">
        <v>72</v>
      </c>
      <c r="L18" s="18" t="s">
        <v>58</v>
      </c>
      <c r="M18" s="20">
        <f t="shared" si="1"/>
        <v>28</v>
      </c>
      <c r="N18" s="21">
        <f t="shared" si="2"/>
        <v>14.1666666666667</v>
      </c>
      <c r="O18" s="22">
        <f t="shared" si="3"/>
        <v>396.666666666667</v>
      </c>
      <c r="P18" s="23" t="s">
        <v>26</v>
      </c>
      <c r="Q18" s="26"/>
      <c r="R18" s="27"/>
    </row>
    <row r="19" s="2" customFormat="1" ht="24" customHeight="1" spans="2:18">
      <c r="B19" s="12"/>
      <c r="D19" s="13">
        <v>12</v>
      </c>
      <c r="E19" s="14" t="s">
        <v>59</v>
      </c>
      <c r="F19" s="14" t="s">
        <v>57</v>
      </c>
      <c r="G19" s="14" t="s">
        <v>42</v>
      </c>
      <c r="H19" s="14" t="s">
        <v>29</v>
      </c>
      <c r="I19" s="17">
        <v>1020</v>
      </c>
      <c r="J19" s="18" t="s">
        <v>19</v>
      </c>
      <c r="K19" s="13">
        <v>72</v>
      </c>
      <c r="L19" s="18" t="s">
        <v>60</v>
      </c>
      <c r="M19" s="20">
        <f t="shared" si="1"/>
        <v>28</v>
      </c>
      <c r="N19" s="21">
        <f t="shared" si="2"/>
        <v>14.1666666666667</v>
      </c>
      <c r="O19" s="22">
        <f t="shared" si="3"/>
        <v>396.666666666667</v>
      </c>
      <c r="P19" s="23" t="s">
        <v>31</v>
      </c>
      <c r="Q19" s="26"/>
      <c r="R19" s="27"/>
    </row>
    <row r="20" s="2" customFormat="1" ht="24" customHeight="1" spans="2:18">
      <c r="B20" s="12"/>
      <c r="D20" s="13">
        <v>13</v>
      </c>
      <c r="E20" s="14" t="s">
        <v>61</v>
      </c>
      <c r="F20" s="14" t="s">
        <v>57</v>
      </c>
      <c r="G20" s="14" t="s">
        <v>17</v>
      </c>
      <c r="H20" s="14" t="s">
        <v>29</v>
      </c>
      <c r="I20" s="17">
        <v>1020</v>
      </c>
      <c r="J20" s="18" t="s">
        <v>19</v>
      </c>
      <c r="K20" s="13">
        <v>72</v>
      </c>
      <c r="L20" s="18" t="s">
        <v>62</v>
      </c>
      <c r="M20" s="20">
        <f t="shared" si="1"/>
        <v>28</v>
      </c>
      <c r="N20" s="21">
        <f t="shared" si="2"/>
        <v>14.1666666666667</v>
      </c>
      <c r="O20" s="22">
        <f t="shared" si="3"/>
        <v>396.666666666667</v>
      </c>
      <c r="P20" s="23" t="s">
        <v>21</v>
      </c>
      <c r="Q20" s="26"/>
      <c r="R20" s="27"/>
    </row>
    <row r="21" s="2" customFormat="1" ht="24" customHeight="1" spans="2:18">
      <c r="B21" s="12"/>
      <c r="D21" s="13">
        <v>14</v>
      </c>
      <c r="E21" s="14" t="s">
        <v>63</v>
      </c>
      <c r="F21" s="14" t="s">
        <v>57</v>
      </c>
      <c r="G21" s="14" t="s">
        <v>23</v>
      </c>
      <c r="H21" s="14" t="s">
        <v>29</v>
      </c>
      <c r="I21" s="17">
        <v>1020</v>
      </c>
      <c r="J21" s="18" t="s">
        <v>19</v>
      </c>
      <c r="K21" s="13">
        <v>72</v>
      </c>
      <c r="L21" s="18" t="s">
        <v>64</v>
      </c>
      <c r="M21" s="20">
        <f t="shared" si="1"/>
        <v>28</v>
      </c>
      <c r="N21" s="21">
        <f t="shared" si="2"/>
        <v>14.1666666666667</v>
      </c>
      <c r="O21" s="22">
        <f t="shared" si="3"/>
        <v>396.666666666667</v>
      </c>
      <c r="P21" s="23" t="s">
        <v>26</v>
      </c>
      <c r="Q21" s="26"/>
      <c r="R21" s="27"/>
    </row>
    <row r="22" s="2" customFormat="1" ht="24" customHeight="1" spans="2:18">
      <c r="B22" s="12"/>
      <c r="D22" s="13">
        <v>15</v>
      </c>
      <c r="E22" s="14" t="s">
        <v>65</v>
      </c>
      <c r="F22" s="14" t="s">
        <v>57</v>
      </c>
      <c r="G22" s="14" t="s">
        <v>28</v>
      </c>
      <c r="H22" s="14" t="s">
        <v>29</v>
      </c>
      <c r="I22" s="17">
        <v>1020</v>
      </c>
      <c r="J22" s="18" t="s">
        <v>19</v>
      </c>
      <c r="K22" s="13">
        <v>72</v>
      </c>
      <c r="L22" s="18" t="s">
        <v>66</v>
      </c>
      <c r="M22" s="20">
        <f t="shared" si="1"/>
        <v>28</v>
      </c>
      <c r="N22" s="21">
        <f t="shared" si="2"/>
        <v>14.1666666666667</v>
      </c>
      <c r="O22" s="22">
        <f t="shared" si="3"/>
        <v>396.666666666667</v>
      </c>
      <c r="P22" s="23" t="s">
        <v>31</v>
      </c>
      <c r="Q22" s="26"/>
      <c r="R22" s="27"/>
    </row>
    <row r="23" s="2" customFormat="1" ht="24" customHeight="1" spans="2:18">
      <c r="B23" s="12"/>
      <c r="D23" s="13">
        <v>16</v>
      </c>
      <c r="E23" s="14" t="s">
        <v>67</v>
      </c>
      <c r="F23" s="14" t="s">
        <v>45</v>
      </c>
      <c r="G23" s="14" t="s">
        <v>34</v>
      </c>
      <c r="H23" s="14" t="s">
        <v>46</v>
      </c>
      <c r="I23" s="17">
        <v>56000</v>
      </c>
      <c r="J23" s="18" t="s">
        <v>19</v>
      </c>
      <c r="K23" s="13">
        <v>72</v>
      </c>
      <c r="L23" s="18" t="s">
        <v>68</v>
      </c>
      <c r="M23" s="20">
        <f t="shared" si="1"/>
        <v>28</v>
      </c>
      <c r="N23" s="21">
        <f t="shared" si="2"/>
        <v>777.777777777778</v>
      </c>
      <c r="O23" s="22">
        <f t="shared" si="3"/>
        <v>21777.7777777778</v>
      </c>
      <c r="P23" s="23" t="s">
        <v>21</v>
      </c>
      <c r="Q23" s="26"/>
      <c r="R23" s="27"/>
    </row>
    <row r="24" spans="2:18">
      <c r="B24" s="4"/>
      <c r="R24" s="15"/>
    </row>
    <row r="25" ht="14" customHeight="1" spans="2:18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15"/>
      <c r="Q25" s="15"/>
      <c r="R25" s="15"/>
    </row>
    <row r="26" ht="14" customHeight="1"/>
  </sheetData>
  <mergeCells count="2">
    <mergeCell ref="E3:O3"/>
    <mergeCell ref="D4:D5"/>
  </mergeCells>
  <dataValidations count="1">
    <dataValidation type="list" allowBlank="1" showInputMessage="1" showErrorMessage="1" sqref="E5">
      <formula1>$E$8:$E$1595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清律</cp:lastModifiedBy>
  <dcterms:created xsi:type="dcterms:W3CDTF">2021-04-08T01:04:00Z</dcterms:created>
  <dcterms:modified xsi:type="dcterms:W3CDTF">2024-02-22T03:10:21Z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B187BE451A394C7693FB3BD65973CB4A_11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v1.0_mb_n7IrJpMSrefH59VLbVYcqA==</vt:lpwstr>
  </property>
</Properties>
</file>