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8c1bcdb354f23e/Documents/UMBI Internship/"/>
    </mc:Choice>
  </mc:AlternateContent>
  <xr:revisionPtr revIDLastSave="289" documentId="8_{5D865F0F-C949-44BF-BBB6-5746B883F596}" xr6:coauthVersionLast="47" xr6:coauthVersionMax="47" xr10:uidLastSave="{E9B7E247-BD7F-4AEB-863A-47A91F84B55A}"/>
  <bookViews>
    <workbookView xWindow="-25710" yWindow="-110" windowWidth="25820" windowHeight="15500" xr2:uid="{E5410886-9CA0-4562-B14B-747959B08D2A}"/>
  </bookViews>
  <sheets>
    <sheet name="Format 1" sheetId="1" r:id="rId1"/>
    <sheet name="Format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8" i="1" l="1"/>
  <c r="I58" i="2"/>
  <c r="H58" i="2"/>
  <c r="G58" i="2"/>
  <c r="D58" i="2"/>
  <c r="C58" i="2"/>
  <c r="B58" i="2"/>
  <c r="I57" i="2"/>
  <c r="H57" i="2"/>
  <c r="G57" i="2"/>
  <c r="D57" i="2"/>
  <c r="C57" i="2"/>
  <c r="B57" i="2"/>
  <c r="I56" i="2"/>
  <c r="H56" i="2"/>
  <c r="G56" i="2"/>
  <c r="D56" i="2"/>
  <c r="C56" i="2"/>
  <c r="B56" i="2"/>
  <c r="I55" i="2"/>
  <c r="H55" i="2"/>
  <c r="G55" i="2"/>
  <c r="D55" i="2"/>
  <c r="C55" i="2"/>
  <c r="B55" i="2"/>
  <c r="R33" i="2"/>
  <c r="M33" i="2"/>
  <c r="H33" i="2"/>
  <c r="C33" i="2"/>
  <c r="R30" i="2"/>
  <c r="M30" i="2"/>
  <c r="H30" i="2"/>
  <c r="C30" i="2"/>
  <c r="R27" i="2"/>
  <c r="M27" i="2"/>
  <c r="H27" i="2"/>
  <c r="C27" i="2"/>
  <c r="R24" i="2"/>
  <c r="M24" i="2"/>
  <c r="H24" i="2"/>
  <c r="C24" i="2"/>
  <c r="R12" i="2"/>
  <c r="M12" i="2"/>
  <c r="H12" i="2"/>
  <c r="C12" i="2"/>
  <c r="R9" i="2"/>
  <c r="M9" i="2"/>
  <c r="H9" i="2"/>
  <c r="C9" i="2"/>
  <c r="R6" i="2"/>
  <c r="M6" i="2"/>
  <c r="H6" i="2"/>
  <c r="C6" i="2"/>
  <c r="R3" i="2"/>
  <c r="M3" i="2"/>
  <c r="H3" i="2"/>
  <c r="C3" i="2"/>
  <c r="G37" i="1"/>
  <c r="H37" i="1"/>
  <c r="I37" i="1"/>
  <c r="G39" i="1"/>
  <c r="H39" i="1"/>
  <c r="I39" i="1"/>
  <c r="G40" i="1"/>
  <c r="H40" i="1"/>
  <c r="I40" i="1"/>
  <c r="H38" i="1"/>
  <c r="I38" i="1"/>
  <c r="G38" i="1"/>
  <c r="B37" i="1"/>
  <c r="C37" i="1"/>
  <c r="D37" i="1"/>
  <c r="B40" i="1"/>
  <c r="B39" i="1"/>
  <c r="C39" i="1"/>
  <c r="D39" i="1"/>
  <c r="C40" i="1"/>
  <c r="D40" i="1"/>
  <c r="C38" i="1"/>
  <c r="D38" i="1"/>
  <c r="S3" i="1"/>
  <c r="R3" i="1"/>
  <c r="Q3" i="1"/>
  <c r="J21" i="1"/>
  <c r="K21" i="1" s="1"/>
  <c r="D21" i="1"/>
  <c r="E21" i="1" s="1"/>
  <c r="J19" i="1"/>
  <c r="D19" i="1"/>
  <c r="J17" i="1"/>
  <c r="D17" i="1"/>
  <c r="J15" i="1"/>
  <c r="D15" i="1"/>
  <c r="J10" i="1"/>
  <c r="K10" i="1" s="1"/>
  <c r="D10" i="1"/>
  <c r="E10" i="1" s="1"/>
  <c r="J8" i="1"/>
  <c r="D8" i="1"/>
  <c r="J6" i="1"/>
  <c r="D6" i="1"/>
  <c r="J4" i="1"/>
  <c r="D4" i="1"/>
  <c r="E15" i="1" l="1"/>
  <c r="E17" i="1"/>
  <c r="E19" i="1"/>
  <c r="K19" i="1"/>
  <c r="K4" i="1"/>
  <c r="K6" i="1"/>
  <c r="E6" i="1"/>
  <c r="R5" i="1" s="1"/>
  <c r="E8" i="1"/>
  <c r="S5" i="1" s="1"/>
  <c r="E4" i="1"/>
  <c r="Q5" i="1" s="1"/>
  <c r="K8" i="1"/>
  <c r="K15" i="1"/>
  <c r="K17" i="1"/>
  <c r="R6" i="1" s="1"/>
  <c r="D6" i="2"/>
  <c r="D27" i="2"/>
  <c r="I27" i="2"/>
  <c r="I12" i="2"/>
  <c r="D30" i="2"/>
  <c r="D24" i="2"/>
  <c r="E24" i="2" s="1"/>
  <c r="U23" i="2" s="1"/>
  <c r="I30" i="2"/>
  <c r="N30" i="2"/>
  <c r="I24" i="2"/>
  <c r="J24" i="2" s="1"/>
  <c r="V23" i="2" s="1"/>
  <c r="D33" i="2"/>
  <c r="I33" i="2"/>
  <c r="N27" i="2"/>
  <c r="N33" i="2"/>
  <c r="N24" i="2"/>
  <c r="O24" i="2" s="1"/>
  <c r="W23" i="2" s="1"/>
  <c r="D9" i="2"/>
  <c r="N9" i="2"/>
  <c r="I6" i="2"/>
  <c r="D3" i="2"/>
  <c r="E3" i="2" s="1"/>
  <c r="I3" i="2"/>
  <c r="J3" i="2" s="1"/>
  <c r="D12" i="2"/>
  <c r="N6" i="2"/>
  <c r="N3" i="2"/>
  <c r="O3" i="2" s="1"/>
  <c r="W2" i="2" s="1"/>
  <c r="N12" i="2"/>
  <c r="I9" i="2"/>
  <c r="Q6" i="1" l="1"/>
  <c r="S4" i="1"/>
  <c r="R4" i="1"/>
  <c r="Q4" i="1"/>
  <c r="S6" i="1"/>
  <c r="J9" i="2"/>
  <c r="E33" i="2"/>
  <c r="U26" i="2" s="1"/>
  <c r="U2" i="2"/>
  <c r="V4" i="2"/>
  <c r="O6" i="2"/>
  <c r="W3" i="2" s="1"/>
  <c r="V2" i="2"/>
  <c r="O33" i="2"/>
  <c r="W26" i="2" s="1"/>
  <c r="O27" i="2"/>
  <c r="W24" i="2" s="1"/>
  <c r="J33" i="2"/>
  <c r="V26" i="2" s="1"/>
  <c r="O30" i="2"/>
  <c r="W25" i="2" s="1"/>
  <c r="E12" i="2"/>
  <c r="O12" i="2"/>
  <c r="W5" i="2" s="1"/>
  <c r="J30" i="2"/>
  <c r="V25" i="2" s="1"/>
  <c r="J27" i="2"/>
  <c r="V24" i="2" s="1"/>
  <c r="O9" i="2"/>
  <c r="W4" i="2" s="1"/>
  <c r="E30" i="2"/>
  <c r="U25" i="2" s="1"/>
  <c r="E27" i="2"/>
  <c r="U24" i="2" s="1"/>
  <c r="J6" i="2"/>
  <c r="J12" i="2"/>
  <c r="E9" i="2"/>
  <c r="E6" i="2"/>
  <c r="V5" i="2" l="1"/>
  <c r="U5" i="2"/>
  <c r="V3" i="2"/>
  <c r="U3" i="2"/>
  <c r="U4" i="2"/>
</calcChain>
</file>

<file path=xl/sharedStrings.xml><?xml version="1.0" encoding="utf-8"?>
<sst xmlns="http://schemas.openxmlformats.org/spreadsheetml/2006/main" count="153" uniqueCount="26">
  <si>
    <t>Control</t>
  </si>
  <si>
    <t>HA-VHL</t>
  </si>
  <si>
    <t>Target</t>
  </si>
  <si>
    <t>Raw</t>
  </si>
  <si>
    <t>Average</t>
  </si>
  <si>
    <t>delta Ct</t>
  </si>
  <si>
    <t>KLF6</t>
  </si>
  <si>
    <t>PDGFB</t>
  </si>
  <si>
    <t>VEGFA</t>
  </si>
  <si>
    <t>ACTB</t>
  </si>
  <si>
    <t>iKLF6</t>
  </si>
  <si>
    <t>HA-VHL + iKLF6-2</t>
  </si>
  <si>
    <t>Expression Fold Change</t>
  </si>
  <si>
    <t>Batch 1</t>
  </si>
  <si>
    <t>Batch 2</t>
  </si>
  <si>
    <t>SD</t>
  </si>
  <si>
    <t>1st Batch</t>
  </si>
  <si>
    <t>delta ct</t>
  </si>
  <si>
    <t>Ctrl</t>
  </si>
  <si>
    <t>Ctrl HA-VHL</t>
  </si>
  <si>
    <t>iKLF6 HA-VHL</t>
  </si>
  <si>
    <t>deltadelta ct</t>
  </si>
  <si>
    <t>2nd Batch</t>
  </si>
  <si>
    <t>Should have 2nd Batch here too but I was too lazy to find another dataset lol</t>
  </si>
  <si>
    <t>Average of Batches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</si>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</sst>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1'!$Q$2</c:f>
              <c:strCache>
                <c:ptCount val="1"/>
                <c:pt idx="0">
                  <c:v>KLF6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 1'!$P$3:$P$6</c:f>
              <c:strCache>
                <c:ptCount val="4"/>
                <c:pt idx="0">
                  <c:v>Control</c:v>
                </c:pt>
                <c:pt idx="1">
                  <c:v>HA-VHL</c:v>
                </c:pt>
                <c:pt idx="2">
                  <c:v>iKLF6</c:v>
                </c:pt>
                <c:pt idx="3">
                  <c:v>HA-VHL + iKLF6-2</c:v>
                </c:pt>
              </c:strCache>
            </c:strRef>
          </c:cat>
          <c:val>
            <c:numRef>
              <c:f>'Format 1'!$Q$3:$Q$6</c:f>
              <c:numCache>
                <c:formatCode>General</c:formatCode>
                <c:ptCount val="4"/>
                <c:pt idx="0">
                  <c:v>1</c:v>
                </c:pt>
                <c:pt idx="1">
                  <c:v>0.11640057312631098</c:v>
                </c:pt>
                <c:pt idx="2">
                  <c:v>0.23553944124707152</c:v>
                </c:pt>
                <c:pt idx="3">
                  <c:v>5.573613802003019E-2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9-429F-B55E-6667EBBA77D7}"/>
            </c:ext>
          </c:extLst>
        </c:ser>
        <c:ser>
          <c:idx val="1"/>
          <c:order val="1"/>
          <c:tx>
            <c:strRef>
              <c:f>'Format 1'!$R$2</c:f>
              <c:strCache>
                <c:ptCount val="1"/>
                <c:pt idx="0">
                  <c:v>PDGFB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 1'!$P$3:$P$6</c:f>
              <c:strCache>
                <c:ptCount val="4"/>
                <c:pt idx="0">
                  <c:v>Control</c:v>
                </c:pt>
                <c:pt idx="1">
                  <c:v>HA-VHL</c:v>
                </c:pt>
                <c:pt idx="2">
                  <c:v>iKLF6</c:v>
                </c:pt>
                <c:pt idx="3">
                  <c:v>HA-VHL + iKLF6-2</c:v>
                </c:pt>
              </c:strCache>
            </c:strRef>
          </c:cat>
          <c:val>
            <c:numRef>
              <c:f>'Format 1'!$R$3:$R$6</c:f>
              <c:numCache>
                <c:formatCode>General</c:formatCode>
                <c:ptCount val="4"/>
                <c:pt idx="0">
                  <c:v>1</c:v>
                </c:pt>
                <c:pt idx="1">
                  <c:v>0.11351292916263989</c:v>
                </c:pt>
                <c:pt idx="2">
                  <c:v>0.46879966925515487</c:v>
                </c:pt>
                <c:pt idx="3">
                  <c:v>7.8555957578593211E-2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A9-429F-B55E-6667EBBA77D7}"/>
            </c:ext>
          </c:extLst>
        </c:ser>
        <c:ser>
          <c:idx val="2"/>
          <c:order val="2"/>
          <c:tx>
            <c:strRef>
              <c:f>'Format 1'!$S$2</c:f>
              <c:strCache>
                <c:ptCount val="1"/>
                <c:pt idx="0">
                  <c:v>VEGFA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 1'!$P$3:$P$6</c:f>
              <c:strCache>
                <c:ptCount val="4"/>
                <c:pt idx="0">
                  <c:v>Control</c:v>
                </c:pt>
                <c:pt idx="1">
                  <c:v>HA-VHL</c:v>
                </c:pt>
                <c:pt idx="2">
                  <c:v>iKLF6</c:v>
                </c:pt>
                <c:pt idx="3">
                  <c:v>HA-VHL + iKLF6-2</c:v>
                </c:pt>
              </c:strCache>
            </c:strRef>
          </c:cat>
          <c:val>
            <c:numRef>
              <c:f>'Format 1'!$S$3:$S$6</c:f>
              <c:numCache>
                <c:formatCode>General</c:formatCode>
                <c:ptCount val="4"/>
                <c:pt idx="0">
                  <c:v>1</c:v>
                </c:pt>
                <c:pt idx="1">
                  <c:v>5.0938617066027272E-2</c:v>
                </c:pt>
                <c:pt idx="2">
                  <c:v>0.27531359525204274</c:v>
                </c:pt>
                <c:pt idx="3">
                  <c:v>2.7935168223771865E-2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A9-429F-B55E-6667EBBA77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9497088"/>
        <c:axId val="574955264"/>
      </c:barChart>
      <c:catAx>
        <c:axId val="108949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4955264"/>
        <c:crosses val="autoZero"/>
        <c:auto val="1"/>
        <c:lblAlgn val="ctr"/>
        <c:lblOffset val="100"/>
        <c:noMultiLvlLbl val="0"/>
      </c:catAx>
      <c:valAx>
        <c:axId val="57495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949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1'!$B$36</c:f>
              <c:strCache>
                <c:ptCount val="1"/>
                <c:pt idx="0">
                  <c:v>KLF6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 1'!$A$37:$A$40</c:f>
              <c:strCache>
                <c:ptCount val="4"/>
                <c:pt idx="0">
                  <c:v>Control</c:v>
                </c:pt>
                <c:pt idx="1">
                  <c:v>HA-VHL</c:v>
                </c:pt>
                <c:pt idx="2">
                  <c:v>iKLF6</c:v>
                </c:pt>
                <c:pt idx="3">
                  <c:v>HA-VHL + iKLF6-2</c:v>
                </c:pt>
              </c:strCache>
            </c:strRef>
          </c:cat>
          <c:val>
            <c:numRef>
              <c:f>'Format 1'!$B$37:$B$40</c:f>
              <c:numCache>
                <c:formatCode>General</c:formatCode>
                <c:ptCount val="4"/>
                <c:pt idx="0">
                  <c:v>1</c:v>
                </c:pt>
                <c:pt idx="1">
                  <c:v>0.43865870527755846</c:v>
                </c:pt>
                <c:pt idx="2">
                  <c:v>0.30725255195993306</c:v>
                </c:pt>
                <c:pt idx="3">
                  <c:v>0.19417286085779167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1-4C3A-9728-76A25B8C11E1}"/>
            </c:ext>
          </c:extLst>
        </c:ser>
        <c:ser>
          <c:idx val="1"/>
          <c:order val="1"/>
          <c:tx>
            <c:strRef>
              <c:f>'Format 1'!$C$36</c:f>
              <c:strCache>
                <c:ptCount val="1"/>
                <c:pt idx="0">
                  <c:v>PDGFB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 1'!$A$37:$A$40</c:f>
              <c:strCache>
                <c:ptCount val="4"/>
                <c:pt idx="0">
                  <c:v>Control</c:v>
                </c:pt>
                <c:pt idx="1">
                  <c:v>HA-VHL</c:v>
                </c:pt>
                <c:pt idx="2">
                  <c:v>iKLF6</c:v>
                </c:pt>
                <c:pt idx="3">
                  <c:v>HA-VHL + iKLF6-2</c:v>
                </c:pt>
              </c:strCache>
            </c:strRef>
          </c:cat>
          <c:val>
            <c:numRef>
              <c:f>'Format 1'!$C$37:$C$40</c:f>
              <c:numCache>
                <c:formatCode>General</c:formatCode>
                <c:ptCount val="4"/>
                <c:pt idx="0">
                  <c:v>1</c:v>
                </c:pt>
                <c:pt idx="1">
                  <c:v>0.28162067205306085</c:v>
                </c:pt>
                <c:pt idx="2">
                  <c:v>0.46737386764983424</c:v>
                </c:pt>
                <c:pt idx="3">
                  <c:v>0.18579801893226827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51-4C3A-9728-76A25B8C11E1}"/>
            </c:ext>
          </c:extLst>
        </c:ser>
        <c:ser>
          <c:idx val="2"/>
          <c:order val="2"/>
          <c:tx>
            <c:strRef>
              <c:f>'Format 1'!$D$36</c:f>
              <c:strCache>
                <c:ptCount val="1"/>
                <c:pt idx="0">
                  <c:v>VEGFA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 1'!$A$37:$A$40</c:f>
              <c:strCache>
                <c:ptCount val="4"/>
                <c:pt idx="0">
                  <c:v>Control</c:v>
                </c:pt>
                <c:pt idx="1">
                  <c:v>HA-VHL</c:v>
                </c:pt>
                <c:pt idx="2">
                  <c:v>iKLF6</c:v>
                </c:pt>
                <c:pt idx="3">
                  <c:v>HA-VHL + iKLF6-2</c:v>
                </c:pt>
              </c:strCache>
            </c:strRef>
          </c:cat>
          <c:val>
            <c:numRef>
              <c:f>'Format 1'!$D$37:$D$40</c:f>
              <c:numCache>
                <c:formatCode>General</c:formatCode>
                <c:ptCount val="4"/>
                <c:pt idx="0">
                  <c:v>1</c:v>
                </c:pt>
                <c:pt idx="1">
                  <c:v>0.14633228504447746</c:v>
                </c:pt>
                <c:pt idx="2">
                  <c:v>0.37799458496070182</c:v>
                </c:pt>
                <c:pt idx="3">
                  <c:v>0.10903697352467479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51-4C3A-9728-76A25B8C1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239296"/>
        <c:axId val="1133579232"/>
      </c:barChart>
      <c:catAx>
        <c:axId val="1499239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579232"/>
        <c:crosses val="autoZero"/>
        <c:auto val="1"/>
        <c:lblAlgn val="ctr"/>
        <c:lblOffset val="100"/>
        <c:noMultiLvlLbl val="0"/>
      </c:catAx>
      <c:valAx>
        <c:axId val="113357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23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2'!$U$1</c:f>
              <c:strCache>
                <c:ptCount val="1"/>
                <c:pt idx="0">
                  <c:v>KLF6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 2'!$T$2:$T$5</c:f>
              <c:strCache>
                <c:ptCount val="4"/>
                <c:pt idx="0">
                  <c:v>Ctrl</c:v>
                </c:pt>
                <c:pt idx="1">
                  <c:v>Ctrl HA-VHL</c:v>
                </c:pt>
                <c:pt idx="2">
                  <c:v>iKLF6</c:v>
                </c:pt>
                <c:pt idx="3">
                  <c:v>iKLF6 HA-VHL</c:v>
                </c:pt>
              </c:strCache>
            </c:strRef>
          </c:cat>
          <c:val>
            <c:numRef>
              <c:f>'Format 2'!$U$2:$U$5</c:f>
              <c:numCache>
                <c:formatCode>General</c:formatCode>
                <c:ptCount val="4"/>
                <c:pt idx="0">
                  <c:v>1</c:v>
                </c:pt>
                <c:pt idx="1">
                  <c:v>1.0104514464867618</c:v>
                </c:pt>
                <c:pt idx="2">
                  <c:v>0.72196459776124688</c:v>
                </c:pt>
                <c:pt idx="3">
                  <c:v>0.76312960448027745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D-4107-8FEC-332D31B17770}"/>
            </c:ext>
          </c:extLst>
        </c:ser>
        <c:ser>
          <c:idx val="1"/>
          <c:order val="1"/>
          <c:tx>
            <c:strRef>
              <c:f>'Format 2'!$V$1</c:f>
              <c:strCache>
                <c:ptCount val="1"/>
                <c:pt idx="0">
                  <c:v>VEGFA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 2'!$T$2:$T$5</c:f>
              <c:strCache>
                <c:ptCount val="4"/>
                <c:pt idx="0">
                  <c:v>Ctrl</c:v>
                </c:pt>
                <c:pt idx="1">
                  <c:v>Ctrl HA-VHL</c:v>
                </c:pt>
                <c:pt idx="2">
                  <c:v>iKLF6</c:v>
                </c:pt>
                <c:pt idx="3">
                  <c:v>iKLF6 HA-VHL</c:v>
                </c:pt>
              </c:strCache>
            </c:strRef>
          </c:cat>
          <c:val>
            <c:numRef>
              <c:f>'Format 2'!$V$2:$V$5</c:f>
              <c:numCache>
                <c:formatCode>General</c:formatCode>
                <c:ptCount val="4"/>
                <c:pt idx="0">
                  <c:v>1</c:v>
                </c:pt>
                <c:pt idx="1">
                  <c:v>0.12896039741266971</c:v>
                </c:pt>
                <c:pt idx="2">
                  <c:v>0.94278453591823663</c:v>
                </c:pt>
                <c:pt idx="3">
                  <c:v>0.11990801491565756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D-4107-8FEC-332D31B17770}"/>
            </c:ext>
          </c:extLst>
        </c:ser>
        <c:ser>
          <c:idx val="2"/>
          <c:order val="2"/>
          <c:tx>
            <c:strRef>
              <c:f>'Format 2'!$W$1</c:f>
              <c:strCache>
                <c:ptCount val="1"/>
                <c:pt idx="0">
                  <c:v>PDGFB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 2'!$T$2:$T$5</c:f>
              <c:strCache>
                <c:ptCount val="4"/>
                <c:pt idx="0">
                  <c:v>Ctrl</c:v>
                </c:pt>
                <c:pt idx="1">
                  <c:v>Ctrl HA-VHL</c:v>
                </c:pt>
                <c:pt idx="2">
                  <c:v>iKLF6</c:v>
                </c:pt>
                <c:pt idx="3">
                  <c:v>iKLF6 HA-VHL</c:v>
                </c:pt>
              </c:strCache>
            </c:strRef>
          </c:cat>
          <c:val>
            <c:numRef>
              <c:f>'Format 2'!$W$2:$W$5</c:f>
              <c:numCache>
                <c:formatCode>General</c:formatCode>
                <c:ptCount val="4"/>
                <c:pt idx="0">
                  <c:v>1</c:v>
                </c:pt>
                <c:pt idx="1">
                  <c:v>0.65292989354445963</c:v>
                </c:pt>
                <c:pt idx="2">
                  <c:v>1.2526644386241272</c:v>
                </c:pt>
                <c:pt idx="3">
                  <c:v>0.61557220667245693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D-4107-8FEC-332D31B17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4897648"/>
        <c:axId val="1504074784"/>
      </c:barChart>
      <c:catAx>
        <c:axId val="16048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074784"/>
        <c:crosses val="autoZero"/>
        <c:auto val="1"/>
        <c:lblAlgn val="ctr"/>
        <c:lblOffset val="100"/>
        <c:noMultiLvlLbl val="0"/>
      </c:catAx>
      <c:valAx>
        <c:axId val="15040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48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2'!$U$22</c:f>
              <c:strCache>
                <c:ptCount val="1"/>
                <c:pt idx="0">
                  <c:v>KLF6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 2'!$T$23:$T$26</c:f>
              <c:strCache>
                <c:ptCount val="4"/>
                <c:pt idx="0">
                  <c:v>Ctrl</c:v>
                </c:pt>
                <c:pt idx="1">
                  <c:v>Ctrl HA-VHL</c:v>
                </c:pt>
                <c:pt idx="2">
                  <c:v>iKLF6</c:v>
                </c:pt>
                <c:pt idx="3">
                  <c:v>iKLF6 HA-VHL</c:v>
                </c:pt>
              </c:strCache>
            </c:strRef>
          </c:cat>
          <c:val>
            <c:numRef>
              <c:f>'Format 2'!$U$23:$U$26</c:f>
              <c:numCache>
                <c:formatCode>General</c:formatCode>
                <c:ptCount val="4"/>
                <c:pt idx="0">
                  <c:v>1</c:v>
                </c:pt>
                <c:pt idx="1">
                  <c:v>0.72447107727743942</c:v>
                </c:pt>
                <c:pt idx="2">
                  <c:v>0.51763246192068901</c:v>
                </c:pt>
                <c:pt idx="3">
                  <c:v>0.63507549126939433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05-4FA3-8FC4-8D79F5F109D1}"/>
            </c:ext>
          </c:extLst>
        </c:ser>
        <c:ser>
          <c:idx val="1"/>
          <c:order val="1"/>
          <c:tx>
            <c:strRef>
              <c:f>'Format 2'!$V$22</c:f>
              <c:strCache>
                <c:ptCount val="1"/>
                <c:pt idx="0">
                  <c:v>VEGFA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 2'!$T$23:$T$26</c:f>
              <c:strCache>
                <c:ptCount val="4"/>
                <c:pt idx="0">
                  <c:v>Ctrl</c:v>
                </c:pt>
                <c:pt idx="1">
                  <c:v>Ctrl HA-VHL</c:v>
                </c:pt>
                <c:pt idx="2">
                  <c:v>iKLF6</c:v>
                </c:pt>
                <c:pt idx="3">
                  <c:v>iKLF6 HA-VHL</c:v>
                </c:pt>
              </c:strCache>
            </c:strRef>
          </c:cat>
          <c:val>
            <c:numRef>
              <c:f>'Format 2'!$V$23:$V$26</c:f>
              <c:numCache>
                <c:formatCode>General</c:formatCode>
                <c:ptCount val="4"/>
                <c:pt idx="0">
                  <c:v>1</c:v>
                </c:pt>
                <c:pt idx="1">
                  <c:v>0.18364607915978814</c:v>
                </c:pt>
                <c:pt idx="2">
                  <c:v>0.74742462431746648</c:v>
                </c:pt>
                <c:pt idx="3">
                  <c:v>0.30460256591879636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05-4FA3-8FC4-8D79F5F109D1}"/>
            </c:ext>
          </c:extLst>
        </c:ser>
        <c:ser>
          <c:idx val="2"/>
          <c:order val="2"/>
          <c:tx>
            <c:strRef>
              <c:f>'Format 2'!$W$22</c:f>
              <c:strCache>
                <c:ptCount val="1"/>
                <c:pt idx="0">
                  <c:v>PDGFB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 2'!$T$23:$T$26</c:f>
              <c:strCache>
                <c:ptCount val="4"/>
                <c:pt idx="0">
                  <c:v>Ctrl</c:v>
                </c:pt>
                <c:pt idx="1">
                  <c:v>Ctrl HA-VHL</c:v>
                </c:pt>
                <c:pt idx="2">
                  <c:v>iKLF6</c:v>
                </c:pt>
                <c:pt idx="3">
                  <c:v>iKLF6 HA-VHL</c:v>
                </c:pt>
              </c:strCache>
            </c:strRef>
          </c:cat>
          <c:val>
            <c:numRef>
              <c:f>'Format 2'!$W$23:$W$26</c:f>
              <c:numCache>
                <c:formatCode>General</c:formatCode>
                <c:ptCount val="4"/>
                <c:pt idx="0">
                  <c:v>1</c:v>
                </c:pt>
                <c:pt idx="1">
                  <c:v>0.44596425971004555</c:v>
                </c:pt>
                <c:pt idx="2">
                  <c:v>0.63287829698513998</c:v>
                </c:pt>
                <c:pt idx="3">
                  <c:v>0.76577899854719067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05-4FA3-8FC4-8D79F5F10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7625696"/>
        <c:axId val="1612401248"/>
      </c:barChart>
      <c:catAx>
        <c:axId val="161762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2401248"/>
        <c:crosses val="autoZero"/>
        <c:auto val="1"/>
        <c:lblAlgn val="ctr"/>
        <c:lblOffset val="100"/>
        <c:noMultiLvlLbl val="0"/>
      </c:catAx>
      <c:valAx>
        <c:axId val="16124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762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'Format 2'!$B$53:$B$54</c:f>
              <c:strCache>
                <c:ptCount val="2"/>
                <c:pt idx="0">
                  <c:v>Average</c:v>
                </c:pt>
                <c:pt idx="1">
                  <c:v>KLF6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'Format 2'!$A$55:$A$58</c:f>
              <c:strCache>
                <c:ptCount val="4"/>
                <c:pt idx="0">
                  <c:v>Control</c:v>
                </c:pt>
                <c:pt idx="1">
                  <c:v>HA-VHL</c:v>
                </c:pt>
                <c:pt idx="2">
                  <c:v>iKLF6</c:v>
                </c:pt>
                <c:pt idx="3">
                  <c:v>HA-VHL + iKLF6-2</c:v>
                </c:pt>
              </c:strCache>
            </c:strRef>
          </c:cat>
          <c:val>
            <c:numRef>
              <c:f>'Format 2'!$B$55:$B$58</c:f>
              <c:numCache>
                <c:formatCode>General</c:formatCode>
                <c:ptCount val="4"/>
                <c:pt idx="0">
                  <c:v>1</c:v>
                </c:pt>
                <c:pt idx="1">
                  <c:v>0.8674612618821006</c:v>
                </c:pt>
                <c:pt idx="2">
                  <c:v>0.61979852984096795</c:v>
                </c:pt>
                <c:pt idx="3">
                  <c:v>0.69910254787483583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24-40D8-A51D-BA7F93A01E16}"/>
            </c:ext>
          </c:extLst>
        </c:ser>
        <c:ser>
          <c:idx val="1"/>
          <c:order val="1"/>
          <c:tx>
            <c:strRef>
              <c:f>'Format 2'!$C$53:$C$54</c:f>
              <c:strCache>
                <c:ptCount val="2"/>
                <c:pt idx="0">
                  <c:v>Average</c:v>
                </c:pt>
                <c:pt idx="1">
                  <c:v>PDGFB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'Format 2'!$A$55:$A$58</c:f>
              <c:strCache>
                <c:ptCount val="4"/>
                <c:pt idx="0">
                  <c:v>Control</c:v>
                </c:pt>
                <c:pt idx="1">
                  <c:v>HA-VHL</c:v>
                </c:pt>
                <c:pt idx="2">
                  <c:v>iKLF6</c:v>
                </c:pt>
                <c:pt idx="3">
                  <c:v>HA-VHL + iKLF6-2</c:v>
                </c:pt>
              </c:strCache>
            </c:strRef>
          </c:cat>
          <c:val>
            <c:numRef>
              <c:f>'Format 2'!$C$55:$C$58</c:f>
              <c:numCache>
                <c:formatCode>General</c:formatCode>
                <c:ptCount val="4"/>
                <c:pt idx="0">
                  <c:v>1</c:v>
                </c:pt>
                <c:pt idx="1">
                  <c:v>0.15630323828622894</c:v>
                </c:pt>
                <c:pt idx="2">
                  <c:v>0.84510458011785161</c:v>
                </c:pt>
                <c:pt idx="3">
                  <c:v>0.21225529041722696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24-40D8-A51D-BA7F93A01E16}"/>
            </c:ext>
          </c:extLst>
        </c:ser>
        <c:ser>
          <c:idx val="2"/>
          <c:order val="2"/>
          <c:tx>
            <c:strRef>
              <c:f>'Format 2'!$D$53:$D$54</c:f>
              <c:strCache>
                <c:ptCount val="2"/>
                <c:pt idx="0">
                  <c:v>Average</c:v>
                </c:pt>
                <c:pt idx="1">
                  <c:v>VEGFA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'Format 2'!$A$55:$A$58</c:f>
              <c:strCache>
                <c:ptCount val="4"/>
                <c:pt idx="0">
                  <c:v>Control</c:v>
                </c:pt>
                <c:pt idx="1">
                  <c:v>HA-VHL</c:v>
                </c:pt>
                <c:pt idx="2">
                  <c:v>iKLF6</c:v>
                </c:pt>
                <c:pt idx="3">
                  <c:v>HA-VHL + iKLF6-2</c:v>
                </c:pt>
              </c:strCache>
            </c:strRef>
          </c:cat>
          <c:val>
            <c:numRef>
              <c:f>'Format 2'!$D$55:$D$58</c:f>
              <c:numCache>
                <c:formatCode>General</c:formatCode>
                <c:ptCount val="4"/>
                <c:pt idx="0">
                  <c:v>1</c:v>
                </c:pt>
                <c:pt idx="1">
                  <c:v>0.54944707662725256</c:v>
                </c:pt>
                <c:pt idx="2">
                  <c:v>0.94277136780463366</c:v>
                </c:pt>
                <c:pt idx="3">
                  <c:v>0.69067560260982375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24-40D8-A51D-BA7F93A01E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3443552"/>
        <c:axId val="1082113552"/>
      </c:barChart>
      <c:catAx>
        <c:axId val="1613443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113552"/>
        <c:crosses val="autoZero"/>
        <c:auto val="1"/>
        <c:lblAlgn val="ctr"/>
        <c:lblOffset val="100"/>
        <c:noMultiLvlLbl val="0"/>
      </c:catAx>
      <c:valAx>
        <c:axId val="108211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344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6</xdr:row>
      <xdr:rowOff>4762</xdr:rowOff>
    </xdr:from>
    <xdr:to>
      <xdr:col>22</xdr:col>
      <xdr:colOff>314325</xdr:colOff>
      <xdr:row>20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9C0F4C-9454-838E-5E32-90F3E77DD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39</xdr:row>
      <xdr:rowOff>185737</xdr:rowOff>
    </xdr:from>
    <xdr:to>
      <xdr:col>7</xdr:col>
      <xdr:colOff>304800</xdr:colOff>
      <xdr:row>54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6AD508-4711-1F12-2D36-6C55F7BDE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5</xdr:row>
      <xdr:rowOff>14287</xdr:rowOff>
    </xdr:from>
    <xdr:to>
      <xdr:col>26</xdr:col>
      <xdr:colOff>304800</xdr:colOff>
      <xdr:row>19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3BAB28-B7F7-8BDE-51DA-98F603BD6A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26</xdr:row>
      <xdr:rowOff>14287</xdr:rowOff>
    </xdr:from>
    <xdr:to>
      <xdr:col>26</xdr:col>
      <xdr:colOff>304800</xdr:colOff>
      <xdr:row>40</xdr:row>
      <xdr:rowOff>90487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E360496-B071-76FE-F27B-A7029A42C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58</xdr:row>
      <xdr:rowOff>14287</xdr:rowOff>
    </xdr:from>
    <xdr:to>
      <xdr:col>7</xdr:col>
      <xdr:colOff>304800</xdr:colOff>
      <xdr:row>72</xdr:row>
      <xdr:rowOff>90487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A8C44B-B3C7-A6FB-EA0E-43BDC827D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57D68-026B-44D2-AFDD-FDE33F71E123}">
  <dimension ref="A1:T40"/>
  <sheetViews>
    <sheetView tabSelected="1" topLeftCell="A16" workbookViewId="0">
      <selection activeCell="Q30" sqref="Q30"/>
    </sheetView>
  </sheetViews>
  <sheetFormatPr defaultRowHeight="15" x14ac:dyDescent="0.25"/>
  <sheetData>
    <row r="1" spans="1:20" x14ac:dyDescent="0.25">
      <c r="A1" t="s">
        <v>16</v>
      </c>
    </row>
    <row r="2" spans="1:20" x14ac:dyDescent="0.25">
      <c r="A2" s="1" t="s">
        <v>0</v>
      </c>
      <c r="G2" s="1" t="s">
        <v>1</v>
      </c>
      <c r="N2" s="1" t="s">
        <v>12</v>
      </c>
      <c r="Q2" s="1" t="s">
        <v>6</v>
      </c>
      <c r="R2" s="1" t="s">
        <v>7</v>
      </c>
      <c r="S2" s="1" t="s">
        <v>8</v>
      </c>
      <c r="T2" s="1"/>
    </row>
    <row r="3" spans="1:20" x14ac:dyDescent="0.25">
      <c r="B3" s="1" t="s">
        <v>2</v>
      </c>
      <c r="C3" s="1" t="s">
        <v>3</v>
      </c>
      <c r="D3" s="1" t="s">
        <v>4</v>
      </c>
      <c r="E3" s="1" t="s">
        <v>5</v>
      </c>
      <c r="H3" s="1" t="s">
        <v>2</v>
      </c>
      <c r="I3" s="1" t="s">
        <v>3</v>
      </c>
      <c r="J3" s="1" t="s">
        <v>4</v>
      </c>
      <c r="K3" s="1" t="s">
        <v>5</v>
      </c>
      <c r="P3" s="1" t="s">
        <v>0</v>
      </c>
      <c r="Q3">
        <f>1</f>
        <v>1</v>
      </c>
      <c r="R3">
        <f>1</f>
        <v>1</v>
      </c>
      <c r="S3">
        <f>1</f>
        <v>1</v>
      </c>
    </row>
    <row r="4" spans="1:20" x14ac:dyDescent="0.25">
      <c r="B4" t="s">
        <v>6</v>
      </c>
      <c r="C4">
        <v>24.061826705932621</v>
      </c>
      <c r="D4">
        <f>AVERAGE(C4:C5)</f>
        <v>24.038811683654785</v>
      </c>
      <c r="E4">
        <f>D4-D10</f>
        <v>0.85903644561767578</v>
      </c>
      <c r="H4" t="s">
        <v>6</v>
      </c>
      <c r="J4">
        <f>AVERAGE(I4:I5)</f>
        <v>25.309877395629879</v>
      </c>
      <c r="K4">
        <f>J4-J10</f>
        <v>3.9618663787841761</v>
      </c>
      <c r="P4" s="1" t="s">
        <v>1</v>
      </c>
      <c r="Q4">
        <f>2^-(K4-E4)</f>
        <v>0.11640057312631098</v>
      </c>
      <c r="R4">
        <f>2^-(K6-E6)</f>
        <v>0.11351292916263989</v>
      </c>
      <c r="S4">
        <f>2^-(K8-E8)</f>
        <v>5.0938617066027272E-2</v>
      </c>
    </row>
    <row r="5" spans="1:20" x14ac:dyDescent="0.25">
      <c r="C5">
        <v>24.01579666137695</v>
      </c>
      <c r="I5">
        <v>25.309877395629879</v>
      </c>
      <c r="P5" s="1" t="s">
        <v>10</v>
      </c>
      <c r="Q5">
        <f>2^-(E15-E4)</f>
        <v>0.23553944124707152</v>
      </c>
      <c r="R5">
        <f>2^-(E17-E6)</f>
        <v>0.46879966925515487</v>
      </c>
      <c r="S5">
        <f>2^-(E19-E8)</f>
        <v>0.27531359525204274</v>
      </c>
    </row>
    <row r="6" spans="1:20" x14ac:dyDescent="0.25">
      <c r="B6" t="s">
        <v>7</v>
      </c>
      <c r="C6">
        <v>24.79685211181641</v>
      </c>
      <c r="D6">
        <f>AVERAGE(C6:C7)</f>
        <v>24.714651107788089</v>
      </c>
      <c r="E6">
        <f>D6-D10</f>
        <v>1.5348758697509801</v>
      </c>
      <c r="H6" t="s">
        <v>7</v>
      </c>
      <c r="I6">
        <v>26.09891319274902</v>
      </c>
      <c r="J6">
        <f>AVERAGE(I6:I7)</f>
        <v>26.02195835113525</v>
      </c>
      <c r="K6">
        <f>J6-J10</f>
        <v>4.6739473342895472</v>
      </c>
      <c r="P6" s="1" t="s">
        <v>11</v>
      </c>
      <c r="Q6">
        <f>2^-(K15-E4)</f>
        <v>5.573613802003019E-2</v>
      </c>
      <c r="R6">
        <f>2^-(K17-E6)</f>
        <v>7.8555957578593211E-2</v>
      </c>
      <c r="S6">
        <f>2^-(K19-E8)</f>
        <v>2.7935168223771865E-2</v>
      </c>
    </row>
    <row r="7" spans="1:20" x14ac:dyDescent="0.25">
      <c r="C7">
        <v>24.632450103759769</v>
      </c>
      <c r="I7">
        <v>25.945003509521481</v>
      </c>
    </row>
    <row r="8" spans="1:20" x14ac:dyDescent="0.25">
      <c r="B8" t="s">
        <v>8</v>
      </c>
      <c r="C8">
        <v>21.58056640625</v>
      </c>
      <c r="D8">
        <f>AVERAGE(C8:C9)</f>
        <v>21.675220489501953</v>
      </c>
      <c r="E8">
        <f>D8-D10</f>
        <v>-1.5045547485351563</v>
      </c>
      <c r="H8" t="s">
        <v>8</v>
      </c>
      <c r="I8">
        <v>23.951385498046879</v>
      </c>
      <c r="J8">
        <f>AVERAGE(I8:I9)</f>
        <v>24.138552665710449</v>
      </c>
      <c r="K8">
        <f>J8-J10</f>
        <v>2.7905416488647461</v>
      </c>
    </row>
    <row r="9" spans="1:20" x14ac:dyDescent="0.25">
      <c r="C9">
        <v>21.76987457275391</v>
      </c>
      <c r="I9">
        <v>24.32571983337402</v>
      </c>
    </row>
    <row r="10" spans="1:20" x14ac:dyDescent="0.25">
      <c r="B10" t="s">
        <v>9</v>
      </c>
      <c r="C10">
        <v>23.05218505859375</v>
      </c>
      <c r="D10">
        <f>AVERAGE(C10:C11)</f>
        <v>23.179775238037109</v>
      </c>
      <c r="E10">
        <f>D10-D10</f>
        <v>0</v>
      </c>
      <c r="H10" t="s">
        <v>9</v>
      </c>
      <c r="I10">
        <v>21.965274810791019</v>
      </c>
      <c r="J10">
        <f>AVERAGE(I10:I11)</f>
        <v>21.348011016845703</v>
      </c>
      <c r="K10">
        <f>J10-J10</f>
        <v>0</v>
      </c>
    </row>
    <row r="11" spans="1:20" x14ac:dyDescent="0.25">
      <c r="C11">
        <v>23.307365417480469</v>
      </c>
      <c r="I11">
        <v>20.730747222900391</v>
      </c>
    </row>
    <row r="13" spans="1:20" x14ac:dyDescent="0.25">
      <c r="A13" s="1" t="s">
        <v>10</v>
      </c>
      <c r="G13" s="1" t="s">
        <v>11</v>
      </c>
    </row>
    <row r="14" spans="1:20" x14ac:dyDescent="0.25">
      <c r="B14" s="1" t="s">
        <v>2</v>
      </c>
      <c r="C14" s="1" t="s">
        <v>3</v>
      </c>
      <c r="D14" s="1" t="s">
        <v>4</v>
      </c>
      <c r="E14" s="1" t="s">
        <v>5</v>
      </c>
      <c r="H14" s="1" t="s">
        <v>2</v>
      </c>
      <c r="I14" s="1" t="s">
        <v>3</v>
      </c>
      <c r="J14" s="1" t="s">
        <v>4</v>
      </c>
      <c r="K14" s="1" t="s">
        <v>5</v>
      </c>
    </row>
    <row r="15" spans="1:20" x14ac:dyDescent="0.25">
      <c r="B15" t="s">
        <v>6</v>
      </c>
      <c r="C15">
        <v>25.826179504394531</v>
      </c>
      <c r="D15">
        <f>AVERAGE(C15:C16)</f>
        <v>25.851788520812988</v>
      </c>
      <c r="E15">
        <f>D15-D21</f>
        <v>2.9449958801269531</v>
      </c>
      <c r="H15" t="s">
        <v>6</v>
      </c>
      <c r="I15">
        <v>25.68341064453125</v>
      </c>
      <c r="J15">
        <f>AVERAGE(I15:I16)</f>
        <v>25.629260063171387</v>
      </c>
      <c r="K15">
        <f>J15-J21</f>
        <v>5.0242795944213867</v>
      </c>
    </row>
    <row r="16" spans="1:20" x14ac:dyDescent="0.25">
      <c r="C16">
        <v>25.877397537231449</v>
      </c>
      <c r="I16">
        <v>25.57510948181152</v>
      </c>
    </row>
    <row r="17" spans="1:11" x14ac:dyDescent="0.25">
      <c r="B17" t="s">
        <v>7</v>
      </c>
      <c r="C17">
        <v>25.548772811889648</v>
      </c>
      <c r="D17">
        <f>AVERAGE(C17:C18)</f>
        <v>25.534625053405762</v>
      </c>
      <c r="E17">
        <f>D17-D21</f>
        <v>2.6278324127197266</v>
      </c>
      <c r="H17" t="s">
        <v>7</v>
      </c>
      <c r="I17">
        <v>25.888809204101559</v>
      </c>
      <c r="J17">
        <f>AVERAGE(I17:I18)</f>
        <v>25.809991836547852</v>
      </c>
      <c r="K17">
        <f>J17-J21</f>
        <v>5.2050113677978516</v>
      </c>
    </row>
    <row r="18" spans="1:11" x14ac:dyDescent="0.25">
      <c r="C18">
        <v>25.520477294921879</v>
      </c>
      <c r="I18">
        <v>25.731174468994141</v>
      </c>
    </row>
    <row r="19" spans="1:11" x14ac:dyDescent="0.25">
      <c r="B19" t="s">
        <v>8</v>
      </c>
      <c r="C19">
        <v>23.374397277832031</v>
      </c>
      <c r="D19">
        <f>AVERAGE(C19:C20)</f>
        <v>23.263090133666992</v>
      </c>
      <c r="E19">
        <f>D19-D21</f>
        <v>0.35629749298095703</v>
      </c>
      <c r="H19" t="s">
        <v>8</v>
      </c>
      <c r="I19">
        <v>24.293918609619141</v>
      </c>
      <c r="J19">
        <f>AVERAGE(I19:I20)</f>
        <v>24.262199401855469</v>
      </c>
      <c r="K19">
        <f>J19-J21</f>
        <v>3.6572189331054688</v>
      </c>
    </row>
    <row r="20" spans="1:11" x14ac:dyDescent="0.25">
      <c r="C20">
        <v>23.15178298950195</v>
      </c>
      <c r="I20">
        <v>24.2304801940918</v>
      </c>
    </row>
    <row r="21" spans="1:11" x14ac:dyDescent="0.25">
      <c r="B21" t="s">
        <v>9</v>
      </c>
      <c r="C21">
        <v>22.840951919555661</v>
      </c>
      <c r="D21">
        <f>AVERAGE(C21:C22)</f>
        <v>22.906792640686035</v>
      </c>
      <c r="E21">
        <f>D21-D21</f>
        <v>0</v>
      </c>
      <c r="H21" t="s">
        <v>9</v>
      </c>
      <c r="I21">
        <v>20.61752891540527</v>
      </c>
      <c r="J21">
        <f>AVERAGE(I21:I22)</f>
        <v>20.60498046875</v>
      </c>
      <c r="K21">
        <f>J21-J21</f>
        <v>0</v>
      </c>
    </row>
    <row r="22" spans="1:11" x14ac:dyDescent="0.25">
      <c r="C22">
        <v>22.97263336181641</v>
      </c>
      <c r="I22">
        <v>20.59243202209473</v>
      </c>
    </row>
    <row r="23" spans="1:11" s="5" customFormat="1" x14ac:dyDescent="0.25"/>
    <row r="24" spans="1:11" x14ac:dyDescent="0.25">
      <c r="A24" t="s">
        <v>23</v>
      </c>
    </row>
    <row r="26" spans="1:11" s="5" customFormat="1" x14ac:dyDescent="0.25">
      <c r="A26" s="5" t="s">
        <v>24</v>
      </c>
    </row>
    <row r="27" spans="1:11" x14ac:dyDescent="0.25">
      <c r="A27" s="8" t="s">
        <v>13</v>
      </c>
      <c r="B27" s="8"/>
      <c r="C27" s="8"/>
      <c r="D27" s="8"/>
      <c r="F27" s="8" t="s">
        <v>14</v>
      </c>
      <c r="G27" s="8"/>
      <c r="H27" s="8"/>
      <c r="I27" s="8"/>
    </row>
    <row r="28" spans="1:11" x14ac:dyDescent="0.25">
      <c r="B28" t="s">
        <v>6</v>
      </c>
      <c r="C28" t="s">
        <v>7</v>
      </c>
      <c r="D28" t="s">
        <v>8</v>
      </c>
      <c r="G28" t="s">
        <v>6</v>
      </c>
      <c r="H28" t="s">
        <v>7</v>
      </c>
      <c r="I28" t="s">
        <v>8</v>
      </c>
    </row>
    <row r="29" spans="1:11" x14ac:dyDescent="0.25">
      <c r="A29" t="s">
        <v>0</v>
      </c>
      <c r="B29">
        <v>1</v>
      </c>
      <c r="C29">
        <v>1</v>
      </c>
      <c r="D29">
        <v>1</v>
      </c>
      <c r="F29" t="s">
        <v>0</v>
      </c>
      <c r="G29">
        <v>1</v>
      </c>
      <c r="H29">
        <v>1</v>
      </c>
      <c r="I29">
        <v>1</v>
      </c>
    </row>
    <row r="30" spans="1:11" x14ac:dyDescent="0.25">
      <c r="A30" t="s">
        <v>1</v>
      </c>
      <c r="B30">
        <v>0.11640057312631098</v>
      </c>
      <c r="C30">
        <v>0.11351292916263989</v>
      </c>
      <c r="D30">
        <v>5.0938617066027272E-2</v>
      </c>
      <c r="F30" t="s">
        <v>1</v>
      </c>
      <c r="G30">
        <v>0.76091683742880589</v>
      </c>
      <c r="H30">
        <v>0.44972841494348176</v>
      </c>
      <c r="I30">
        <v>0.24172595302292763</v>
      </c>
    </row>
    <row r="31" spans="1:11" x14ac:dyDescent="0.25">
      <c r="A31" t="s">
        <v>10</v>
      </c>
      <c r="B31">
        <v>0.23553944124707152</v>
      </c>
      <c r="C31">
        <v>0.46879966925515487</v>
      </c>
      <c r="D31">
        <v>0.27531359525204274</v>
      </c>
      <c r="F31" t="s">
        <v>10</v>
      </c>
      <c r="G31">
        <v>0.37896566267279458</v>
      </c>
      <c r="H31">
        <v>0.46594806604451361</v>
      </c>
      <c r="I31">
        <v>0.48067557466936089</v>
      </c>
    </row>
    <row r="32" spans="1:11" x14ac:dyDescent="0.25">
      <c r="A32" t="s">
        <v>11</v>
      </c>
      <c r="B32">
        <v>5.573613802003019E-2</v>
      </c>
      <c r="C32">
        <v>7.8555957578593211E-2</v>
      </c>
      <c r="D32">
        <v>2.7935168223771865E-2</v>
      </c>
      <c r="F32" t="s">
        <v>11</v>
      </c>
      <c r="G32">
        <v>0.33260958369555316</v>
      </c>
      <c r="H32">
        <v>0.29304008028594336</v>
      </c>
      <c r="I32">
        <v>0.1901387788255777</v>
      </c>
    </row>
    <row r="35" spans="1:9" x14ac:dyDescent="0.25">
      <c r="A35" s="8" t="s">
        <v>4</v>
      </c>
      <c r="B35" s="8"/>
      <c r="C35" s="8"/>
      <c r="D35" s="8"/>
      <c r="F35" s="8" t="s">
        <v>25</v>
      </c>
      <c r="G35" s="8"/>
      <c r="H35" s="8"/>
      <c r="I35" s="8"/>
    </row>
    <row r="36" spans="1:9" x14ac:dyDescent="0.25">
      <c r="B36" t="s">
        <v>6</v>
      </c>
      <c r="C36" t="s">
        <v>7</v>
      </c>
      <c r="D36" t="s">
        <v>8</v>
      </c>
      <c r="G36" t="s">
        <v>6</v>
      </c>
      <c r="H36" t="s">
        <v>7</v>
      </c>
      <c r="I36" t="s">
        <v>8</v>
      </c>
    </row>
    <row r="37" spans="1:9" x14ac:dyDescent="0.25">
      <c r="A37" t="s">
        <v>0</v>
      </c>
      <c r="B37">
        <f>AVERAGE(B29,G29)</f>
        <v>1</v>
      </c>
      <c r="C37">
        <f t="shared" ref="C37" si="0">AVERAGE(C29,H29)</f>
        <v>1</v>
      </c>
      <c r="D37">
        <f t="shared" ref="D37" si="1">AVERAGE(D29,I29)</f>
        <v>1</v>
      </c>
      <c r="F37" t="s">
        <v>0</v>
      </c>
      <c r="G37">
        <f t="shared" ref="G37:I38" si="2">STDEV(B29,G29)</f>
        <v>0</v>
      </c>
      <c r="H37">
        <f t="shared" si="2"/>
        <v>0</v>
      </c>
      <c r="I37">
        <f t="shared" si="2"/>
        <v>0</v>
      </c>
    </row>
    <row r="38" spans="1:9" x14ac:dyDescent="0.25">
      <c r="A38" t="s">
        <v>1</v>
      </c>
      <c r="B38">
        <f>AVERAGE(B30,G30)</f>
        <v>0.43865870527755846</v>
      </c>
      <c r="C38">
        <f t="shared" ref="C38:D38" si="3">AVERAGE(C30,H30)</f>
        <v>0.28162067205306085</v>
      </c>
      <c r="D38">
        <f t="shared" si="3"/>
        <v>0.14633228504447746</v>
      </c>
      <c r="F38" t="s">
        <v>1</v>
      </c>
      <c r="G38">
        <f t="shared" si="2"/>
        <v>0.45574182107331523</v>
      </c>
      <c r="H38">
        <f t="shared" si="2"/>
        <v>0.23774024993556245</v>
      </c>
      <c r="I38">
        <f t="shared" si="2"/>
        <v>0.13490701901964025</v>
      </c>
    </row>
    <row r="39" spans="1:9" x14ac:dyDescent="0.25">
      <c r="A39" t="s">
        <v>10</v>
      </c>
      <c r="B39">
        <f t="shared" ref="B39" si="4">AVERAGE(B31,G31)</f>
        <v>0.30725255195993306</v>
      </c>
      <c r="C39">
        <f t="shared" ref="C39:C40" si="5">AVERAGE(C31,H31)</f>
        <v>0.46737386764983424</v>
      </c>
      <c r="D39">
        <f t="shared" ref="D39:D40" si="6">AVERAGE(D31,I31)</f>
        <v>0.37799458496070182</v>
      </c>
      <c r="F39" t="s">
        <v>10</v>
      </c>
      <c r="G39">
        <f t="shared" ref="G39:I39" si="7">STDEV(B31,G31)</f>
        <v>0.10141765377009203</v>
      </c>
      <c r="H39">
        <f t="shared" si="7"/>
        <v>2.0163879674977678E-3</v>
      </c>
      <c r="I39">
        <f t="shared" si="7"/>
        <v>0.14521284824387787</v>
      </c>
    </row>
    <row r="40" spans="1:9" x14ac:dyDescent="0.25">
      <c r="A40" t="s">
        <v>11</v>
      </c>
      <c r="B40">
        <f>AVERAGE(B32,G32)</f>
        <v>0.19417286085779167</v>
      </c>
      <c r="C40">
        <f t="shared" si="5"/>
        <v>0.18579801893226827</v>
      </c>
      <c r="D40">
        <f t="shared" si="6"/>
        <v>0.10903697352467479</v>
      </c>
      <c r="F40" t="s">
        <v>11</v>
      </c>
      <c r="G40">
        <f t="shared" ref="G40:I40" si="8">STDEV(B32,G32)</f>
        <v>0.19577909096764748</v>
      </c>
      <c r="H40">
        <f t="shared" si="8"/>
        <v>0.15166317762321491</v>
      </c>
      <c r="I40">
        <f t="shared" si="8"/>
        <v>0.11469527298947908</v>
      </c>
    </row>
  </sheetData>
  <mergeCells count="4">
    <mergeCell ref="A27:D27"/>
    <mergeCell ref="F27:I27"/>
    <mergeCell ref="A35:D35"/>
    <mergeCell ref="F35:I3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C0A57-295F-40AB-9911-3E2F8B74890B}">
  <dimension ref="A1:X58"/>
  <sheetViews>
    <sheetView topLeftCell="A28" workbookViewId="0">
      <selection activeCell="D44" sqref="D44"/>
    </sheetView>
  </sheetViews>
  <sheetFormatPr defaultRowHeight="15" x14ac:dyDescent="0.25"/>
  <sheetData>
    <row r="1" spans="1:24" x14ac:dyDescent="0.25">
      <c r="A1" t="s">
        <v>16</v>
      </c>
      <c r="C1" t="s">
        <v>4</v>
      </c>
      <c r="D1" t="s">
        <v>17</v>
      </c>
      <c r="E1" t="s">
        <v>21</v>
      </c>
      <c r="H1" t="s">
        <v>4</v>
      </c>
      <c r="I1" t="s">
        <v>17</v>
      </c>
      <c r="J1" t="s">
        <v>21</v>
      </c>
      <c r="M1" t="s">
        <v>4</v>
      </c>
      <c r="N1" t="s">
        <v>17</v>
      </c>
      <c r="O1" t="s">
        <v>21</v>
      </c>
      <c r="U1" s="7" t="s">
        <v>6</v>
      </c>
      <c r="V1" s="7" t="s">
        <v>8</v>
      </c>
      <c r="W1" s="7" t="s">
        <v>7</v>
      </c>
      <c r="X1" s="7"/>
    </row>
    <row r="2" spans="1:24" x14ac:dyDescent="0.25">
      <c r="A2" s="2"/>
      <c r="B2" s="3" t="s">
        <v>6</v>
      </c>
      <c r="C2" s="2"/>
      <c r="D2" s="2"/>
      <c r="E2" s="2"/>
      <c r="F2" s="2"/>
      <c r="G2" s="3" t="s">
        <v>8</v>
      </c>
      <c r="H2" s="2"/>
      <c r="I2" s="2"/>
      <c r="J2" s="2"/>
      <c r="K2" s="2"/>
      <c r="L2" s="3" t="s">
        <v>7</v>
      </c>
      <c r="M2" s="2"/>
      <c r="N2" s="2"/>
      <c r="O2" s="2"/>
      <c r="P2" s="2"/>
      <c r="Q2" s="2" t="s">
        <v>9</v>
      </c>
      <c r="R2" s="2"/>
      <c r="T2" s="6" t="s">
        <v>18</v>
      </c>
      <c r="U2">
        <f>E3</f>
        <v>1</v>
      </c>
      <c r="V2">
        <f>J3</f>
        <v>1</v>
      </c>
      <c r="W2">
        <f>O3</f>
        <v>1</v>
      </c>
    </row>
    <row r="3" spans="1:24" x14ac:dyDescent="0.25">
      <c r="A3" s="2" t="s">
        <v>18</v>
      </c>
      <c r="B3" s="2">
        <v>22.94</v>
      </c>
      <c r="C3" s="2">
        <f>AVERAGE(B3:B4)</f>
        <v>22.844999999999999</v>
      </c>
      <c r="D3" s="2">
        <f>C3-R3</f>
        <v>5.3499999999999979</v>
      </c>
      <c r="E3" s="3">
        <f>2^-(D3-D3)</f>
        <v>1</v>
      </c>
      <c r="F3" s="2"/>
      <c r="G3" s="2">
        <v>21.43</v>
      </c>
      <c r="H3" s="2">
        <f>AVERAGE(G3:G4)</f>
        <v>21.4</v>
      </c>
      <c r="I3" s="2">
        <f>H3-R3</f>
        <v>3.9049999999999976</v>
      </c>
      <c r="J3" s="3">
        <f>2^-(I3-$I$3)</f>
        <v>1</v>
      </c>
      <c r="K3" s="2"/>
      <c r="L3" s="2">
        <v>24.8</v>
      </c>
      <c r="M3" s="2">
        <f>AVERAGE(L3:L4)</f>
        <v>24.765000000000001</v>
      </c>
      <c r="N3" s="2">
        <f>M3-R3</f>
        <v>7.27</v>
      </c>
      <c r="O3" s="3">
        <f>2^-(N3-$N$3)</f>
        <v>1</v>
      </c>
      <c r="P3" s="2"/>
      <c r="Q3" s="2">
        <v>17.53</v>
      </c>
      <c r="R3" s="2">
        <f>AVERAGE(Q3:Q4)</f>
        <v>17.495000000000001</v>
      </c>
      <c r="T3" s="6" t="s">
        <v>19</v>
      </c>
      <c r="U3">
        <f>E6</f>
        <v>1.0104514464867618</v>
      </c>
      <c r="V3">
        <f>J6</f>
        <v>0.12896039741266971</v>
      </c>
      <c r="W3">
        <f>O6</f>
        <v>0.65292989354445963</v>
      </c>
    </row>
    <row r="4" spans="1:24" x14ac:dyDescent="0.25">
      <c r="A4" s="2"/>
      <c r="B4" s="2">
        <v>22.75</v>
      </c>
      <c r="C4" s="2"/>
      <c r="D4" s="2"/>
      <c r="E4" s="3"/>
      <c r="F4" s="2"/>
      <c r="G4" s="2">
        <v>21.37</v>
      </c>
      <c r="H4" s="2"/>
      <c r="I4" s="2"/>
      <c r="J4" s="3"/>
      <c r="K4" s="2"/>
      <c r="L4" s="2">
        <v>24.73</v>
      </c>
      <c r="M4" s="2"/>
      <c r="N4" s="2"/>
      <c r="O4" s="3"/>
      <c r="P4" s="2"/>
      <c r="Q4" s="2">
        <v>17.46</v>
      </c>
      <c r="R4" s="2"/>
      <c r="T4" s="6" t="s">
        <v>10</v>
      </c>
      <c r="U4">
        <f>E9</f>
        <v>0.72196459776124688</v>
      </c>
      <c r="V4">
        <f>J9</f>
        <v>0.94278453591823663</v>
      </c>
      <c r="W4">
        <f>O9</f>
        <v>1.2526644386241272</v>
      </c>
    </row>
    <row r="5" spans="1:24" x14ac:dyDescent="0.25">
      <c r="A5" s="2"/>
      <c r="B5" s="2"/>
      <c r="C5" s="2"/>
      <c r="D5" s="2"/>
      <c r="E5" s="3"/>
      <c r="F5" s="2"/>
      <c r="G5" s="2"/>
      <c r="H5" s="2"/>
      <c r="I5" s="2"/>
      <c r="J5" s="3"/>
      <c r="K5" s="2"/>
      <c r="L5" s="2"/>
      <c r="M5" s="2"/>
      <c r="N5" s="2"/>
      <c r="O5" s="3"/>
      <c r="P5" s="2"/>
      <c r="Q5" s="2"/>
      <c r="R5" s="2"/>
      <c r="T5" s="6" t="s">
        <v>20</v>
      </c>
      <c r="U5">
        <f>E12</f>
        <v>0.76312960448027745</v>
      </c>
      <c r="V5">
        <f>J12</f>
        <v>0.11990801491565756</v>
      </c>
      <c r="W5">
        <f>O12</f>
        <v>0.61557220667245693</v>
      </c>
    </row>
    <row r="6" spans="1:24" x14ac:dyDescent="0.25">
      <c r="A6" s="2" t="s">
        <v>19</v>
      </c>
      <c r="B6" s="2">
        <v>23.31</v>
      </c>
      <c r="C6" s="2">
        <f>AVERAGE(B6:B7)</f>
        <v>23.265000000000001</v>
      </c>
      <c r="D6" s="2">
        <f>C6-R6</f>
        <v>5.3350000000000009</v>
      </c>
      <c r="E6" s="3">
        <f>2^-(D6-D3)</f>
        <v>1.0104514464867618</v>
      </c>
      <c r="F6" s="2"/>
      <c r="G6" s="2">
        <v>24.67</v>
      </c>
      <c r="H6" s="2">
        <f>AVERAGE(G6:G7)</f>
        <v>24.79</v>
      </c>
      <c r="I6" s="2">
        <f>H6-R6</f>
        <v>6.8599999999999994</v>
      </c>
      <c r="J6" s="3">
        <f t="shared" ref="J6:J12" si="0">2^-(I6-$I$3)</f>
        <v>0.12896039741266971</v>
      </c>
      <c r="K6" s="2"/>
      <c r="L6" s="2">
        <v>25.74</v>
      </c>
      <c r="M6" s="2">
        <f>AVERAGE(L6:L7)</f>
        <v>25.814999999999998</v>
      </c>
      <c r="N6" s="2">
        <f>M6-R6</f>
        <v>7.884999999999998</v>
      </c>
      <c r="O6" s="3">
        <f t="shared" ref="O6:O12" si="1">2^-(N6-$N$3)</f>
        <v>0.65292989354445963</v>
      </c>
      <c r="P6" s="2"/>
      <c r="Q6" s="2">
        <v>17.93</v>
      </c>
      <c r="R6" s="2">
        <f>AVERAGE(Q6:Q7)</f>
        <v>17.93</v>
      </c>
    </row>
    <row r="7" spans="1:24" x14ac:dyDescent="0.25">
      <c r="B7" s="2">
        <v>23.22</v>
      </c>
      <c r="E7" s="4"/>
      <c r="G7" s="2">
        <v>24.91</v>
      </c>
      <c r="J7" s="3"/>
      <c r="L7" s="2">
        <v>25.89</v>
      </c>
      <c r="O7" s="3"/>
      <c r="Q7" s="2">
        <v>17.93</v>
      </c>
    </row>
    <row r="8" spans="1:24" x14ac:dyDescent="0.25">
      <c r="B8" s="2"/>
      <c r="E8" s="4"/>
      <c r="G8" s="2"/>
      <c r="J8" s="3"/>
      <c r="L8" s="2"/>
      <c r="O8" s="3"/>
      <c r="Q8" s="2"/>
    </row>
    <row r="9" spans="1:24" x14ac:dyDescent="0.25">
      <c r="A9" s="2" t="s">
        <v>10</v>
      </c>
      <c r="B9" s="2">
        <v>23.69</v>
      </c>
      <c r="C9" s="2">
        <f>AVERAGE(B9:B10)</f>
        <v>23.704999999999998</v>
      </c>
      <c r="D9" s="2">
        <f>C9-R9</f>
        <v>5.82</v>
      </c>
      <c r="E9" s="3">
        <f>2^-(D9-D3)</f>
        <v>0.72196459776124688</v>
      </c>
      <c r="F9" s="2"/>
      <c r="G9" s="2">
        <v>21.9</v>
      </c>
      <c r="H9" s="2">
        <f>AVERAGE(G9:G10)</f>
        <v>21.875</v>
      </c>
      <c r="I9" s="2">
        <f>H9-R9</f>
        <v>3.990000000000002</v>
      </c>
      <c r="J9" s="3">
        <f t="shared" si="0"/>
        <v>0.94278453591823663</v>
      </c>
      <c r="K9" s="2"/>
      <c r="L9" s="2">
        <v>24.73</v>
      </c>
      <c r="M9" s="2">
        <f>AVERAGE(L9:L10)</f>
        <v>24.83</v>
      </c>
      <c r="N9" s="2">
        <f>M9-R9</f>
        <v>6.9450000000000003</v>
      </c>
      <c r="O9" s="3">
        <f t="shared" si="1"/>
        <v>1.2526644386241272</v>
      </c>
      <c r="P9" s="2"/>
      <c r="Q9" s="2">
        <v>17.79</v>
      </c>
      <c r="R9" s="2">
        <f>AVERAGE(Q9:Q10)</f>
        <v>17.884999999999998</v>
      </c>
    </row>
    <row r="10" spans="1:24" x14ac:dyDescent="0.25">
      <c r="A10" s="2"/>
      <c r="B10" s="2">
        <v>23.72</v>
      </c>
      <c r="C10" s="2"/>
      <c r="D10" s="2"/>
      <c r="E10" s="3"/>
      <c r="F10" s="2"/>
      <c r="G10" s="2">
        <v>21.85</v>
      </c>
      <c r="H10" s="2"/>
      <c r="I10" s="2"/>
      <c r="J10" s="3"/>
      <c r="K10" s="2"/>
      <c r="L10" s="2">
        <v>24.93</v>
      </c>
      <c r="M10" s="2"/>
      <c r="N10" s="2"/>
      <c r="O10" s="3"/>
      <c r="P10" s="2"/>
      <c r="Q10" s="2">
        <v>17.98</v>
      </c>
      <c r="R10" s="2"/>
    </row>
    <row r="11" spans="1:24" x14ac:dyDescent="0.25">
      <c r="A11" s="2"/>
      <c r="B11" s="2"/>
      <c r="C11" s="2"/>
      <c r="D11" s="2"/>
      <c r="E11" s="3"/>
      <c r="F11" s="2"/>
      <c r="G11" s="2"/>
      <c r="H11" s="2"/>
      <c r="I11" s="2"/>
      <c r="J11" s="3"/>
      <c r="K11" s="2"/>
      <c r="L11" s="2"/>
      <c r="M11" s="2"/>
      <c r="N11" s="2"/>
      <c r="O11" s="3"/>
      <c r="P11" s="2"/>
      <c r="Q11" s="2"/>
      <c r="R11" s="2"/>
    </row>
    <row r="12" spans="1:24" x14ac:dyDescent="0.25">
      <c r="A12" s="2" t="s">
        <v>20</v>
      </c>
      <c r="B12" s="2">
        <v>24.54</v>
      </c>
      <c r="C12" s="2">
        <f>AVERAGE(B12:B13)</f>
        <v>24.515000000000001</v>
      </c>
      <c r="D12" s="2">
        <f>C12-R12</f>
        <v>5.740000000000002</v>
      </c>
      <c r="E12" s="3">
        <f>2^-(D12-D3)</f>
        <v>0.76312960448027745</v>
      </c>
      <c r="F12" s="2"/>
      <c r="G12" s="2">
        <v>25.75</v>
      </c>
      <c r="H12" s="2">
        <f>AVERAGE(G12:G13)</f>
        <v>25.740000000000002</v>
      </c>
      <c r="I12" s="2">
        <f>H12-R12</f>
        <v>6.9650000000000034</v>
      </c>
      <c r="J12" s="3">
        <f t="shared" si="0"/>
        <v>0.11990801491565756</v>
      </c>
      <c r="K12" s="2"/>
      <c r="L12" s="2">
        <v>26.8</v>
      </c>
      <c r="M12" s="2">
        <f>AVERAGE(L12:L13)</f>
        <v>26.745000000000001</v>
      </c>
      <c r="N12" s="2">
        <f>M12-R12</f>
        <v>7.9700000000000024</v>
      </c>
      <c r="O12" s="3">
        <f t="shared" si="1"/>
        <v>0.61557220667245693</v>
      </c>
      <c r="P12" s="2"/>
      <c r="Q12" s="2">
        <v>18.8</v>
      </c>
      <c r="R12" s="2">
        <f>AVERAGE(Q12:Q13)</f>
        <v>18.774999999999999</v>
      </c>
    </row>
    <row r="13" spans="1:24" x14ac:dyDescent="0.25">
      <c r="B13" s="2">
        <v>24.49</v>
      </c>
      <c r="G13" s="2">
        <v>25.73</v>
      </c>
      <c r="L13" s="2">
        <v>26.69</v>
      </c>
      <c r="Q13" s="2">
        <v>18.75</v>
      </c>
    </row>
    <row r="14" spans="1:24" x14ac:dyDescent="0.25">
      <c r="B14" s="2"/>
      <c r="G14" s="2"/>
      <c r="L14" s="2"/>
      <c r="Q14" s="2"/>
    </row>
    <row r="15" spans="1:24" x14ac:dyDescent="0.25">
      <c r="B15" s="2"/>
      <c r="G15" s="2"/>
      <c r="L15" s="2"/>
      <c r="Q15" s="2"/>
    </row>
    <row r="16" spans="1:24" x14ac:dyDescent="0.25">
      <c r="B16" s="2"/>
      <c r="G16" s="2"/>
      <c r="L16" s="2"/>
      <c r="Q16" s="2"/>
    </row>
    <row r="17" spans="1:23" x14ac:dyDescent="0.25">
      <c r="B17" s="2"/>
      <c r="G17" s="2"/>
      <c r="L17" s="2"/>
      <c r="Q17" s="2"/>
    </row>
    <row r="18" spans="1:23" x14ac:dyDescent="0.25">
      <c r="B18" s="2"/>
      <c r="G18" s="2"/>
      <c r="L18" s="2"/>
      <c r="Q18" s="2"/>
    </row>
    <row r="19" spans="1:23" x14ac:dyDescent="0.25">
      <c r="B19" s="2"/>
      <c r="G19" s="2"/>
      <c r="L19" s="2"/>
      <c r="Q19" s="2"/>
    </row>
    <row r="21" spans="1:23" s="5" customFormat="1" x14ac:dyDescent="0.25"/>
    <row r="22" spans="1:23" x14ac:dyDescent="0.25">
      <c r="A22" t="s">
        <v>22</v>
      </c>
      <c r="U22" s="7" t="s">
        <v>6</v>
      </c>
      <c r="V22" s="7" t="s">
        <v>8</v>
      </c>
      <c r="W22" s="7" t="s">
        <v>7</v>
      </c>
    </row>
    <row r="23" spans="1:23" x14ac:dyDescent="0.25">
      <c r="A23" s="2"/>
      <c r="B23" s="3" t="s">
        <v>6</v>
      </c>
      <c r="C23" s="2"/>
      <c r="D23" s="2"/>
      <c r="E23" s="2"/>
      <c r="F23" s="2"/>
      <c r="G23" s="3" t="s">
        <v>8</v>
      </c>
      <c r="H23" s="2"/>
      <c r="I23" s="2"/>
      <c r="J23" s="2"/>
      <c r="L23" s="3" t="s">
        <v>7</v>
      </c>
      <c r="M23" s="2"/>
      <c r="N23" s="2"/>
      <c r="O23" s="2"/>
      <c r="Q23" s="2" t="s">
        <v>9</v>
      </c>
      <c r="R23" s="2"/>
      <c r="S23" s="2"/>
      <c r="T23" s="6" t="s">
        <v>18</v>
      </c>
      <c r="U23">
        <f>E24</f>
        <v>1</v>
      </c>
      <c r="V23">
        <f>J24</f>
        <v>1</v>
      </c>
      <c r="W23">
        <f>O24</f>
        <v>1</v>
      </c>
    </row>
    <row r="24" spans="1:23" x14ac:dyDescent="0.25">
      <c r="A24" s="2" t="s">
        <v>18</v>
      </c>
      <c r="B24" s="2">
        <v>24.64</v>
      </c>
      <c r="C24" s="2">
        <f>AVERAGE(B24:B25)</f>
        <v>24.62</v>
      </c>
      <c r="D24" s="2">
        <f>C24-R24</f>
        <v>3.9499999999999993</v>
      </c>
      <c r="E24" s="3">
        <f>2^-(D24-$D$24)</f>
        <v>1</v>
      </c>
      <c r="G24" s="2">
        <v>22.86</v>
      </c>
      <c r="H24" s="2">
        <f>AVERAGE(G24:G25)</f>
        <v>22.88</v>
      </c>
      <c r="I24" s="2">
        <f>H24-R24</f>
        <v>2.2099999999999973</v>
      </c>
      <c r="J24" s="3">
        <f>2^-(I24-$I$24)</f>
        <v>1</v>
      </c>
      <c r="L24" s="2">
        <v>25.51</v>
      </c>
      <c r="M24" s="2">
        <f>AVERAGE(L24:L25)</f>
        <v>25.62</v>
      </c>
      <c r="N24" s="2">
        <f>M24-R24</f>
        <v>4.9499999999999993</v>
      </c>
      <c r="O24" s="3">
        <f>2^-(N24-$N$24)</f>
        <v>1</v>
      </c>
      <c r="Q24" s="2">
        <v>20.51</v>
      </c>
      <c r="R24" s="2">
        <f>AVERAGE(Q24:Q25)</f>
        <v>20.67</v>
      </c>
      <c r="S24" s="2"/>
      <c r="T24" s="6" t="s">
        <v>19</v>
      </c>
      <c r="U24">
        <f>E27</f>
        <v>0.72447107727743942</v>
      </c>
      <c r="V24">
        <f>J27</f>
        <v>0.18364607915978814</v>
      </c>
      <c r="W24">
        <f>O27</f>
        <v>0.44596425971004555</v>
      </c>
    </row>
    <row r="25" spans="1:23" x14ac:dyDescent="0.25">
      <c r="A25" s="2"/>
      <c r="B25" s="2">
        <v>24.6</v>
      </c>
      <c r="C25" s="2"/>
      <c r="D25" s="2"/>
      <c r="E25" s="3"/>
      <c r="G25" s="2">
        <v>22.9</v>
      </c>
      <c r="H25" s="2"/>
      <c r="I25" s="2"/>
      <c r="J25" s="3"/>
      <c r="L25" s="2">
        <v>25.73</v>
      </c>
      <c r="M25" s="2"/>
      <c r="N25" s="2"/>
      <c r="O25" s="3"/>
      <c r="Q25" s="2">
        <v>20.83</v>
      </c>
      <c r="R25" s="2"/>
      <c r="S25" s="2"/>
      <c r="T25" s="6" t="s">
        <v>10</v>
      </c>
      <c r="U25">
        <f>E30</f>
        <v>0.51763246192068901</v>
      </c>
      <c r="V25">
        <f>J30</f>
        <v>0.74742462431746648</v>
      </c>
      <c r="W25">
        <f>O30</f>
        <v>0.63287829698513998</v>
      </c>
    </row>
    <row r="26" spans="1:23" x14ac:dyDescent="0.25">
      <c r="A26" s="2"/>
      <c r="B26" s="2"/>
      <c r="C26" s="2"/>
      <c r="D26" s="2"/>
      <c r="E26" s="3"/>
      <c r="G26" s="2"/>
      <c r="H26" s="2"/>
      <c r="I26" s="2"/>
      <c r="J26" s="3"/>
      <c r="L26" s="2"/>
      <c r="M26" s="2"/>
      <c r="N26" s="2"/>
      <c r="O26" s="3"/>
      <c r="Q26" s="2"/>
      <c r="R26" s="2"/>
      <c r="S26" s="2"/>
      <c r="T26" s="6" t="s">
        <v>20</v>
      </c>
      <c r="U26">
        <f>E33</f>
        <v>0.63507549126939433</v>
      </c>
      <c r="V26">
        <f>J33</f>
        <v>0.30460256591879636</v>
      </c>
      <c r="W26">
        <f>O33</f>
        <v>0.76577899854719067</v>
      </c>
    </row>
    <row r="27" spans="1:23" x14ac:dyDescent="0.25">
      <c r="A27" s="2" t="s">
        <v>19</v>
      </c>
      <c r="B27" s="2">
        <v>23.99</v>
      </c>
      <c r="C27" s="2">
        <f>AVERAGE(B27:B28)</f>
        <v>23.979999999999997</v>
      </c>
      <c r="D27" s="2">
        <f>C27-R27</f>
        <v>4.4149999999999991</v>
      </c>
      <c r="E27" s="3">
        <f>2^-(D27-$D$24)</f>
        <v>0.72447107727743942</v>
      </c>
      <c r="G27" s="2">
        <v>24.16</v>
      </c>
      <c r="H27" s="2">
        <f>AVERAGE(G27:G28)</f>
        <v>24.22</v>
      </c>
      <c r="I27" s="2">
        <f>H27-R27</f>
        <v>4.6550000000000011</v>
      </c>
      <c r="J27" s="3">
        <f>2^-(I27-$I$24)</f>
        <v>0.18364607915978814</v>
      </c>
      <c r="L27" s="2">
        <v>25.76</v>
      </c>
      <c r="M27" s="2">
        <f>AVERAGE(L27:L28)</f>
        <v>25.68</v>
      </c>
      <c r="N27" s="2">
        <f>M27-R27</f>
        <v>6.115000000000002</v>
      </c>
      <c r="O27" s="3">
        <f>2^-(N27-$N$24)</f>
        <v>0.44596425971004555</v>
      </c>
      <c r="Q27" s="2">
        <v>19.559999999999999</v>
      </c>
      <c r="R27" s="2">
        <f>AVERAGE(Q27:Q28)</f>
        <v>19.564999999999998</v>
      </c>
      <c r="S27" s="2"/>
    </row>
    <row r="28" spans="1:23" x14ac:dyDescent="0.25">
      <c r="B28" s="2">
        <v>23.97</v>
      </c>
      <c r="E28" s="3"/>
      <c r="G28" s="2">
        <v>24.28</v>
      </c>
      <c r="J28" s="3"/>
      <c r="L28" s="2">
        <v>25.6</v>
      </c>
      <c r="O28" s="3"/>
      <c r="Q28" s="2">
        <v>19.57</v>
      </c>
    </row>
    <row r="29" spans="1:23" x14ac:dyDescent="0.25">
      <c r="B29" s="2"/>
      <c r="E29" s="3"/>
      <c r="G29" s="2"/>
      <c r="J29" s="3"/>
      <c r="L29" s="2"/>
      <c r="O29" s="3"/>
      <c r="Q29" s="2"/>
    </row>
    <row r="30" spans="1:23" x14ac:dyDescent="0.25">
      <c r="A30" s="2" t="s">
        <v>10</v>
      </c>
      <c r="B30" s="2">
        <v>24.35</v>
      </c>
      <c r="C30" s="2">
        <f>AVERAGE(B30:B31)</f>
        <v>24.204999999999998</v>
      </c>
      <c r="D30" s="2">
        <f>C30-R30</f>
        <v>4.8999999999999986</v>
      </c>
      <c r="E30" s="3">
        <f>2^-(D30-$D$24)</f>
        <v>0.51763246192068901</v>
      </c>
      <c r="G30" s="2">
        <v>21.91</v>
      </c>
      <c r="H30" s="2">
        <f>AVERAGE(G30:G31)</f>
        <v>21.935000000000002</v>
      </c>
      <c r="I30" s="2">
        <f>H30-R30</f>
        <v>2.6300000000000026</v>
      </c>
      <c r="J30" s="3">
        <f>2^-(I30-$I$24)</f>
        <v>0.74742462431746648</v>
      </c>
      <c r="L30" s="2">
        <v>24.94</v>
      </c>
      <c r="M30" s="2">
        <f>AVERAGE(L30:L31)</f>
        <v>24.914999999999999</v>
      </c>
      <c r="N30" s="2">
        <f>M30-R30</f>
        <v>5.6099999999999994</v>
      </c>
      <c r="O30" s="3">
        <f>2^-(N30-$N$24)</f>
        <v>0.63287829698513998</v>
      </c>
      <c r="Q30" s="2">
        <v>19.23</v>
      </c>
      <c r="R30" s="2">
        <f>AVERAGE(Q30:Q31)</f>
        <v>19.305</v>
      </c>
      <c r="S30" s="2"/>
    </row>
    <row r="31" spans="1:23" x14ac:dyDescent="0.25">
      <c r="A31" s="2"/>
      <c r="B31" s="2">
        <v>24.06</v>
      </c>
      <c r="C31" s="2"/>
      <c r="D31" s="2"/>
      <c r="E31" s="3"/>
      <c r="G31" s="2">
        <v>21.96</v>
      </c>
      <c r="H31" s="2"/>
      <c r="I31" s="2"/>
      <c r="J31" s="3"/>
      <c r="L31" s="2">
        <v>24.89</v>
      </c>
      <c r="M31" s="2"/>
      <c r="N31" s="2"/>
      <c r="O31" s="3"/>
      <c r="Q31" s="2">
        <v>19.38</v>
      </c>
      <c r="R31" s="2"/>
      <c r="S31" s="2"/>
    </row>
    <row r="32" spans="1:23" x14ac:dyDescent="0.25">
      <c r="A32" s="2"/>
      <c r="B32" s="2"/>
      <c r="C32" s="2"/>
      <c r="D32" s="2"/>
      <c r="E32" s="3"/>
      <c r="G32" s="2"/>
      <c r="H32" s="2"/>
      <c r="I32" s="2"/>
      <c r="J32" s="3"/>
      <c r="L32" s="2"/>
      <c r="M32" s="2"/>
      <c r="N32" s="2"/>
      <c r="O32" s="3"/>
      <c r="Q32" s="2"/>
      <c r="R32" s="2"/>
      <c r="S32" s="2"/>
    </row>
    <row r="33" spans="1:19" x14ac:dyDescent="0.25">
      <c r="A33" s="2" t="s">
        <v>20</v>
      </c>
      <c r="B33" s="2">
        <v>25.77</v>
      </c>
      <c r="C33" s="2">
        <f>AVERAGE(B33:B34)</f>
        <v>25.754999999999999</v>
      </c>
      <c r="D33" s="2">
        <f>C33-R33</f>
        <v>4.6050000000000004</v>
      </c>
      <c r="E33" s="3">
        <f>2^-(D33-$D$24)</f>
        <v>0.63507549126939433</v>
      </c>
      <c r="G33" s="2">
        <v>25.1</v>
      </c>
      <c r="H33" s="2">
        <f>AVERAGE(G33:G34)</f>
        <v>25.075000000000003</v>
      </c>
      <c r="I33" s="2">
        <f>H33-R33</f>
        <v>3.9250000000000043</v>
      </c>
      <c r="J33" s="3">
        <f>2^-(I33-$I$24)</f>
        <v>0.30460256591879636</v>
      </c>
      <c r="L33" s="2">
        <v>26.52</v>
      </c>
      <c r="M33" s="2">
        <f>AVERAGE(L33:L34)</f>
        <v>26.484999999999999</v>
      </c>
      <c r="N33" s="2">
        <f>M33-R33</f>
        <v>5.3350000000000009</v>
      </c>
      <c r="O33" s="3">
        <f>2^-(N33-$N$24)</f>
        <v>0.76577899854719067</v>
      </c>
      <c r="Q33" s="2">
        <v>21.15</v>
      </c>
      <c r="R33" s="2">
        <f>AVERAGE(Q33:Q34)</f>
        <v>21.15</v>
      </c>
      <c r="S33" s="2"/>
    </row>
    <row r="34" spans="1:19" x14ac:dyDescent="0.25">
      <c r="B34" s="2">
        <v>25.74</v>
      </c>
      <c r="G34" s="2">
        <v>25.05</v>
      </c>
      <c r="L34" s="2">
        <v>26.45</v>
      </c>
      <c r="Q34" s="2">
        <v>21.15</v>
      </c>
    </row>
    <row r="35" spans="1:19" x14ac:dyDescent="0.25">
      <c r="B35" s="2"/>
      <c r="G35" s="2"/>
      <c r="L35" s="2"/>
      <c r="Q35" s="2"/>
    </row>
    <row r="36" spans="1:19" x14ac:dyDescent="0.25">
      <c r="B36" s="2"/>
      <c r="G36" s="2"/>
      <c r="L36" s="2"/>
      <c r="Q36" s="2"/>
    </row>
    <row r="37" spans="1:19" x14ac:dyDescent="0.25">
      <c r="B37" s="2"/>
      <c r="G37" s="2"/>
      <c r="L37" s="2"/>
      <c r="Q37" s="2"/>
    </row>
    <row r="38" spans="1:19" x14ac:dyDescent="0.25">
      <c r="B38" s="2"/>
      <c r="G38" s="2"/>
      <c r="L38" s="2"/>
      <c r="Q38" s="2"/>
    </row>
    <row r="39" spans="1:19" x14ac:dyDescent="0.25">
      <c r="B39" s="2"/>
      <c r="G39" s="2"/>
      <c r="L39" s="2"/>
      <c r="Q39" s="2"/>
    </row>
    <row r="40" spans="1:19" x14ac:dyDescent="0.25">
      <c r="B40" s="2"/>
      <c r="G40" s="2"/>
      <c r="L40" s="2"/>
      <c r="Q40" s="2"/>
    </row>
    <row r="42" spans="1:19" s="5" customFormat="1" x14ac:dyDescent="0.25"/>
    <row r="43" spans="1:19" x14ac:dyDescent="0.25">
      <c r="A43" t="s">
        <v>24</v>
      </c>
    </row>
    <row r="45" spans="1:19" x14ac:dyDescent="0.25">
      <c r="A45" t="s">
        <v>13</v>
      </c>
      <c r="F45" t="s">
        <v>14</v>
      </c>
    </row>
    <row r="46" spans="1:19" x14ac:dyDescent="0.25">
      <c r="B46" t="s">
        <v>6</v>
      </c>
      <c r="C46" t="s">
        <v>8</v>
      </c>
      <c r="D46" t="s">
        <v>7</v>
      </c>
      <c r="G46" t="s">
        <v>6</v>
      </c>
      <c r="H46" t="s">
        <v>8</v>
      </c>
      <c r="I46" t="s">
        <v>7</v>
      </c>
    </row>
    <row r="47" spans="1:19" x14ac:dyDescent="0.25">
      <c r="A47" s="2" t="s">
        <v>18</v>
      </c>
      <c r="B47">
        <v>1</v>
      </c>
      <c r="C47">
        <v>1</v>
      </c>
      <c r="D47">
        <v>1</v>
      </c>
      <c r="F47" t="s">
        <v>18</v>
      </c>
      <c r="G47">
        <v>1</v>
      </c>
      <c r="H47">
        <v>1</v>
      </c>
      <c r="I47">
        <v>1</v>
      </c>
    </row>
    <row r="48" spans="1:19" x14ac:dyDescent="0.25">
      <c r="A48" s="2" t="s">
        <v>19</v>
      </c>
      <c r="B48">
        <v>1.0104514464867618</v>
      </c>
      <c r="C48">
        <v>0.12896039741266971</v>
      </c>
      <c r="D48">
        <v>0.65292989354445963</v>
      </c>
      <c r="F48" t="s">
        <v>19</v>
      </c>
      <c r="G48">
        <v>0.72447107727743942</v>
      </c>
      <c r="H48">
        <v>0.18364607915978814</v>
      </c>
      <c r="I48">
        <v>0.44596425971004555</v>
      </c>
    </row>
    <row r="49" spans="1:9" x14ac:dyDescent="0.25">
      <c r="A49" s="2" t="s">
        <v>10</v>
      </c>
      <c r="B49">
        <v>0.72196459776124688</v>
      </c>
      <c r="C49">
        <v>0.94278453591823663</v>
      </c>
      <c r="D49">
        <v>1.2526644386241272</v>
      </c>
      <c r="F49" t="s">
        <v>10</v>
      </c>
      <c r="G49">
        <v>0.51763246192068901</v>
      </c>
      <c r="H49">
        <v>0.74742462431746648</v>
      </c>
      <c r="I49">
        <v>0.63287829698513998</v>
      </c>
    </row>
    <row r="50" spans="1:9" x14ac:dyDescent="0.25">
      <c r="A50" s="2" t="s">
        <v>20</v>
      </c>
      <c r="B50">
        <v>0.76312960448027745</v>
      </c>
      <c r="C50">
        <v>0.11990801491565756</v>
      </c>
      <c r="D50">
        <v>0.61557220667245693</v>
      </c>
      <c r="F50" t="s">
        <v>20</v>
      </c>
      <c r="G50">
        <v>0.63507549126939433</v>
      </c>
      <c r="H50">
        <v>0.30460256591879636</v>
      </c>
      <c r="I50">
        <v>0.76577899854719067</v>
      </c>
    </row>
    <row r="53" spans="1:9" x14ac:dyDescent="0.25">
      <c r="A53" t="s">
        <v>4</v>
      </c>
      <c r="F53" t="s">
        <v>15</v>
      </c>
    </row>
    <row r="54" spans="1:9" x14ac:dyDescent="0.25">
      <c r="B54" t="s">
        <v>6</v>
      </c>
      <c r="C54" t="s">
        <v>7</v>
      </c>
      <c r="D54" t="s">
        <v>8</v>
      </c>
      <c r="G54" t="s">
        <v>6</v>
      </c>
      <c r="H54" t="s">
        <v>7</v>
      </c>
      <c r="I54" t="s">
        <v>8</v>
      </c>
    </row>
    <row r="55" spans="1:9" x14ac:dyDescent="0.25">
      <c r="A55" t="s">
        <v>0</v>
      </c>
      <c r="B55">
        <f>AVERAGE(B47,G47)</f>
        <v>1</v>
      </c>
      <c r="C55">
        <f t="shared" ref="C55:D58" si="2">AVERAGE(C47,H47)</f>
        <v>1</v>
      </c>
      <c r="D55">
        <f t="shared" si="2"/>
        <v>1</v>
      </c>
      <c r="F55" t="s">
        <v>0</v>
      </c>
      <c r="G55">
        <f t="shared" ref="G55:I56" si="3">STDEV(B47,G47)</f>
        <v>0</v>
      </c>
      <c r="H55">
        <f t="shared" si="3"/>
        <v>0</v>
      </c>
      <c r="I55">
        <f t="shared" si="3"/>
        <v>0</v>
      </c>
    </row>
    <row r="56" spans="1:9" x14ac:dyDescent="0.25">
      <c r="A56" t="s">
        <v>1</v>
      </c>
      <c r="B56">
        <f>AVERAGE(B48,G48)</f>
        <v>0.8674612618821006</v>
      </c>
      <c r="C56">
        <f t="shared" si="2"/>
        <v>0.15630323828622894</v>
      </c>
      <c r="D56">
        <f t="shared" si="2"/>
        <v>0.54944707662725256</v>
      </c>
      <c r="F56" t="s">
        <v>1</v>
      </c>
      <c r="G56">
        <f t="shared" si="3"/>
        <v>0.20221865835414388</v>
      </c>
      <c r="H56">
        <f t="shared" si="3"/>
        <v>3.8668616397196785E-2</v>
      </c>
      <c r="I56">
        <f t="shared" si="3"/>
        <v>0.14634680315688633</v>
      </c>
    </row>
    <row r="57" spans="1:9" x14ac:dyDescent="0.25">
      <c r="A57" t="s">
        <v>10</v>
      </c>
      <c r="B57">
        <f t="shared" ref="B57" si="4">AVERAGE(B49,G49)</f>
        <v>0.61979852984096795</v>
      </c>
      <c r="C57">
        <f t="shared" si="2"/>
        <v>0.84510458011785161</v>
      </c>
      <c r="D57">
        <f t="shared" si="2"/>
        <v>0.94277136780463366</v>
      </c>
      <c r="F57" t="s">
        <v>10</v>
      </c>
      <c r="G57">
        <f t="shared" ref="G57:I58" si="5">STDEV(B49,G49)</f>
        <v>0.14448463886718904</v>
      </c>
      <c r="H57">
        <f t="shared" si="5"/>
        <v>0.13814031826490819</v>
      </c>
      <c r="I57">
        <f t="shared" si="5"/>
        <v>0.43825498363837345</v>
      </c>
    </row>
    <row r="58" spans="1:9" x14ac:dyDescent="0.25">
      <c r="A58" t="s">
        <v>11</v>
      </c>
      <c r="B58">
        <f>AVERAGE(B50,G50)</f>
        <v>0.69910254787483583</v>
      </c>
      <c r="C58">
        <f t="shared" si="2"/>
        <v>0.21225529041722696</v>
      </c>
      <c r="D58">
        <f t="shared" si="2"/>
        <v>0.69067560260982375</v>
      </c>
      <c r="F58" t="s">
        <v>11</v>
      </c>
      <c r="G58">
        <f t="shared" si="5"/>
        <v>9.0547931810245313E-2</v>
      </c>
      <c r="H58">
        <f t="shared" si="5"/>
        <v>0.13059876946252408</v>
      </c>
      <c r="I58">
        <f t="shared" si="5"/>
        <v>0.10621224111490148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 1</vt:lpstr>
      <vt:lpstr>Format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Aik</dc:creator>
  <cp:lastModifiedBy>Jason Aik</cp:lastModifiedBy>
  <dcterms:created xsi:type="dcterms:W3CDTF">2023-09-06T06:49:45Z</dcterms:created>
  <dcterms:modified xsi:type="dcterms:W3CDTF">2023-09-14T07:24:23Z</dcterms:modified>
</cp:coreProperties>
</file>