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028" yWindow="12" windowWidth="14760" windowHeight="11040"/>
  </bookViews>
  <sheets>
    <sheet name="5388中磊" sheetId="4" r:id="rId1"/>
    <sheet name="股票價格" sheetId="2" r:id="rId2"/>
    <sheet name="操作說明" sheetId="3" r:id="rId3"/>
    <sheet name="Sheet1" sheetId="5" r:id="rId4"/>
  </sheets>
  <definedNames>
    <definedName name="_xlnm.Print_Area" localSheetId="0">'5388中磊'!$B$1:$S$49</definedName>
    <definedName name="q?s_2330" localSheetId="1">股票價格!#REF!</definedName>
    <definedName name="q?s_2347" localSheetId="1">股票價格!#REF!</definedName>
    <definedName name="q?s_2347_1" localSheetId="1">股票價格!#REF!</definedName>
    <definedName name="q?s_2812" localSheetId="1">股票價格!#REF!</definedName>
    <definedName name="q?s_2887" localSheetId="1">股票價格!#REF!</definedName>
    <definedName name="q?s_2892" localSheetId="1">股票價格!#REF!</definedName>
    <definedName name="q?s_2892_1" localSheetId="1">股票價格!#REF!</definedName>
    <definedName name="q?s_2912" localSheetId="1">股票價格!#REF!</definedName>
    <definedName name="q?s_2912_1" localSheetId="1">股票價格!#REF!</definedName>
    <definedName name="q?s_3045" localSheetId="1">股票價格!#REF!</definedName>
    <definedName name="q?s_3045_1" localSheetId="1">股票價格!#REF!</definedName>
    <definedName name="q?s_4205" localSheetId="1">股票價格!#REF!</definedName>
    <definedName name="q?s_4205_1" localSheetId="1">股票價格!#REF!</definedName>
    <definedName name="q?s_5388" localSheetId="1">股票價格!$A$1:$L$7</definedName>
    <definedName name="q?s_5871" localSheetId="1">股票價格!#REF!</definedName>
    <definedName name="q?s_5871_1" localSheetId="1">股票價格!#REF!</definedName>
    <definedName name="q?s_6803" localSheetId="1">股票價格!#REF!</definedName>
    <definedName name="q?s_6803_1" localSheetId="1">股票價格!#REF!</definedName>
    <definedName name="q?s_6803_2" localSheetId="1">股票價格!#REF!</definedName>
    <definedName name="q?s_8422" localSheetId="1">股票價格!#REF!</definedName>
    <definedName name="q?s_8422_1" localSheetId="1">股票價格!#REF!</definedName>
    <definedName name="q?s_9917" localSheetId="1">股票價格!#REF!</definedName>
    <definedName name="q?s_9917_1" localSheetId="1">股票價格!#REF!</definedName>
  </definedNames>
  <calcPr calcId="125725"/>
</workbook>
</file>

<file path=xl/calcChain.xml><?xml version="1.0" encoding="utf-8"?>
<calcChain xmlns="http://schemas.openxmlformats.org/spreadsheetml/2006/main">
  <c r="S2" i="4"/>
  <c r="R33"/>
  <c r="P33"/>
  <c r="N33"/>
  <c r="L33"/>
  <c r="J33"/>
  <c r="H33"/>
  <c r="F33"/>
  <c r="D33"/>
  <c r="R25"/>
  <c r="P25"/>
  <c r="N25"/>
  <c r="L25"/>
  <c r="J25"/>
  <c r="H25"/>
  <c r="F25"/>
  <c r="D25"/>
  <c r="R24"/>
  <c r="P24"/>
  <c r="N24"/>
  <c r="L24"/>
  <c r="J24"/>
  <c r="H24"/>
  <c r="F24"/>
  <c r="D24"/>
  <c r="R23"/>
  <c r="P23"/>
  <c r="N23"/>
  <c r="L23"/>
  <c r="J23"/>
  <c r="H23"/>
  <c r="F23"/>
  <c r="D23"/>
  <c r="R18" s="1"/>
  <c r="P18" s="1"/>
  <c r="N18" s="1"/>
  <c r="L18" s="1"/>
  <c r="J18" s="1"/>
  <c r="H18" s="1"/>
  <c r="R17"/>
  <c r="P17"/>
  <c r="N17"/>
  <c r="L17"/>
  <c r="J17"/>
  <c r="H17" l="1"/>
  <c r="R16"/>
  <c r="P16"/>
  <c r="N16"/>
  <c r="L16"/>
  <c r="J16"/>
  <c r="H16"/>
  <c r="F16"/>
  <c r="R15"/>
  <c r="P15"/>
  <c r="N15"/>
  <c r="L15"/>
  <c r="J15"/>
  <c r="H15"/>
  <c r="F15"/>
  <c r="F17" s="1"/>
  <c r="F18" s="1"/>
  <c r="R14"/>
  <c r="P14"/>
  <c r="N14"/>
  <c r="L14"/>
  <c r="J14"/>
  <c r="H14"/>
  <c r="F14"/>
  <c r="R10" s="1"/>
  <c r="P10" s="1"/>
  <c r="N10" s="1"/>
  <c r="L10" s="1"/>
  <c r="J10"/>
  <c r="H10" l="1"/>
  <c r="F10"/>
  <c r="D10"/>
  <c r="R9"/>
  <c r="P9"/>
  <c r="N9"/>
  <c r="L9"/>
  <c r="J9"/>
  <c r="H9"/>
  <c r="F9"/>
  <c r="D9"/>
  <c r="R8"/>
  <c r="P8"/>
  <c r="N8"/>
  <c r="L8"/>
  <c r="J8"/>
  <c r="H8"/>
  <c r="F8"/>
  <c r="D8"/>
  <c r="R6"/>
  <c r="P6"/>
  <c r="N6"/>
  <c r="L6"/>
  <c r="J6"/>
  <c r="H6"/>
  <c r="F6"/>
  <c r="D6" l="1"/>
  <c r="N1"/>
</calcChain>
</file>

<file path=xl/connections.xml><?xml version="1.0" encoding="utf-8"?>
<connections xmlns="http://schemas.openxmlformats.org/spreadsheetml/2006/main">
  <connection id="1" name="連線" type="4" refreshedVersion="3" background="1" saveData="1">
    <webPr sourceData="1" parsePre="1" consecutive="1" xl2000="1" url="https://tw.stock.yahoo.com/q/q?s=2330" htmlTables="1">
      <tables count="1">
        <x v="7"/>
      </tables>
    </webPr>
  </connection>
  <connection id="2" name="連線1" type="4" refreshedVersion="3" background="1" refreshOnLoad="1" saveData="1">
    <webPr sourceData="1" parsePre="1" consecutive="1" xl2000="1" url="https://tw.stock.yahoo.com/q/q?s=5388" htmlTables="1">
      <tables count="1">
        <x v="7"/>
      </tables>
    </webPr>
  </connection>
  <connection id="3" name="連線3" type="4" refreshedVersion="3" background="1" saveData="1">
    <webPr sourceData="1" parsePre="1" consecutive="1" xl2000="1" url="https://tw.stock.yahoo.com/q/q?s=2892" htmlTables="1">
      <tables count="1">
        <x v="7"/>
      </tables>
    </webPr>
  </connection>
</connections>
</file>

<file path=xl/sharedStrings.xml><?xml version="1.0" encoding="utf-8"?>
<sst xmlns="http://schemas.openxmlformats.org/spreadsheetml/2006/main" count="193" uniqueCount="176">
  <si>
    <r>
      <rPr>
        <b/>
        <sz val="14"/>
        <color theme="1"/>
        <rFont val="新細明體"/>
        <family val="1"/>
        <charset val="136"/>
      </rPr>
      <t>目前股價</t>
    </r>
    <r>
      <rPr>
        <b/>
        <sz val="14"/>
        <color theme="1"/>
        <rFont val="Arial"/>
        <family val="2"/>
      </rPr>
      <t>:</t>
    </r>
    <phoneticPr fontId="1" type="noConversion"/>
  </si>
  <si>
    <r>
      <rPr>
        <b/>
        <sz val="12"/>
        <color theme="1"/>
        <rFont val="新細明體"/>
        <family val="1"/>
        <charset val="136"/>
      </rPr>
      <t>評估指標</t>
    </r>
    <phoneticPr fontId="1" type="noConversion"/>
  </si>
  <si>
    <r>
      <rPr>
        <b/>
        <sz val="12"/>
        <color theme="1"/>
        <rFont val="新細明體"/>
        <family val="1"/>
        <charset val="136"/>
      </rPr>
      <t>股東權益報酬率</t>
    </r>
    <r>
      <rPr>
        <b/>
        <sz val="12"/>
        <color theme="1"/>
        <rFont val="Arial"/>
        <family val="2"/>
      </rPr>
      <t>ROE(%)</t>
    </r>
    <phoneticPr fontId="1" type="noConversion"/>
  </si>
  <si>
    <r>
      <rPr>
        <b/>
        <sz val="12"/>
        <color theme="1"/>
        <rFont val="新細明體"/>
        <family val="1"/>
        <charset val="136"/>
      </rPr>
      <t>每股自由現金流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</si>
  <si>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獲利矩陣等級</t>
    </r>
    <phoneticPr fontId="1" type="noConversion"/>
  </si>
  <si>
    <r>
      <rPr>
        <b/>
        <sz val="12"/>
        <color theme="1"/>
        <rFont val="新細明體"/>
        <family val="1"/>
        <charset val="136"/>
      </rPr>
      <t>現金股利發放率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</si>
  <si>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b/>
        <sz val="12"/>
        <color theme="1"/>
        <rFont val="新細明體"/>
        <family val="1"/>
        <charset val="136"/>
      </rPr>
      <t>保留盈餘成長率</t>
    </r>
    <r>
      <rPr>
        <b/>
        <sz val="12"/>
        <color theme="1"/>
        <rFont val="Arial"/>
        <family val="2"/>
      </rPr>
      <t>G(%)</t>
    </r>
    <phoneticPr fontId="1" type="noConversion"/>
  </si>
  <si>
    <r>
      <rPr>
        <b/>
        <sz val="12"/>
        <color theme="1"/>
        <rFont val="新細明體"/>
        <family val="1"/>
        <charset val="136"/>
      </rPr>
      <t>現金股利殖利率</t>
    </r>
    <r>
      <rPr>
        <b/>
        <sz val="12"/>
        <color theme="1"/>
        <rFont val="Arial"/>
        <family val="2"/>
      </rPr>
      <t>Y(%)</t>
    </r>
    <phoneticPr fontId="1" type="noConversion"/>
  </si>
  <si>
    <r>
      <rPr>
        <b/>
        <sz val="12"/>
        <color theme="1"/>
        <rFont val="新細明體"/>
        <family val="1"/>
        <charset val="136"/>
      </rPr>
      <t>高登公式報酬率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</si>
  <si>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b/>
        <sz val="12"/>
        <color theme="1"/>
        <rFont val="新細明體"/>
        <family val="1"/>
        <charset val="136"/>
      </rPr>
      <t>稅後淨利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千元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</si>
  <si>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兩年平均股利殖利率Ｙ</t>
    </r>
    <r>
      <rPr>
        <b/>
        <sz val="12"/>
        <color theme="1"/>
        <rFont val="Arial"/>
        <family val="2"/>
      </rPr>
      <t>(%)</t>
    </r>
    <phoneticPr fontId="1" type="noConversion"/>
  </si>
  <si>
    <t>X</t>
    <phoneticPr fontId="1" type="noConversion"/>
  </si>
  <si>
    <r>
      <rPr>
        <b/>
        <sz val="12"/>
        <color theme="1"/>
        <rFont val="新細明體"/>
        <family val="1"/>
        <charset val="136"/>
      </rPr>
      <t>兩年平均</t>
    </r>
    <r>
      <rPr>
        <b/>
        <sz val="12"/>
        <color theme="1"/>
        <rFont val="Arial"/>
        <family val="2"/>
      </rPr>
      <t>ROE(%)</t>
    </r>
    <phoneticPr fontId="1" type="noConversion"/>
  </si>
  <si>
    <t>X</t>
    <phoneticPr fontId="1" type="noConversion"/>
  </si>
  <si>
    <r>
      <rPr>
        <b/>
        <sz val="12"/>
        <color theme="1"/>
        <rFont val="新細明體"/>
        <family val="1"/>
        <charset val="136"/>
      </rPr>
      <t>兩年平均股利發放率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</si>
  <si>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b/>
        <sz val="12"/>
        <color theme="1"/>
        <rFont val="新細明體"/>
        <family val="1"/>
        <charset val="136"/>
      </rPr>
      <t>兩年平均保留盈餘成長率Ｇ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</si>
  <si>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b/>
        <sz val="12"/>
        <color theme="1"/>
        <rFont val="新細明體"/>
        <family val="1"/>
        <charset val="136"/>
      </rPr>
      <t>兩年平均高登報酬率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</si>
  <si>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b/>
        <sz val="12"/>
        <color theme="1"/>
        <rFont val="新細明體"/>
        <family val="1"/>
        <charset val="136"/>
      </rPr>
      <t>每股盈餘</t>
    </r>
    <r>
      <rPr>
        <b/>
        <sz val="12"/>
        <color theme="1"/>
        <rFont val="Arial"/>
        <family val="2"/>
      </rPr>
      <t>EPS(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</si>
  <si>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※要有安全邊際：
◎被動等待年度低點：統計大盤或個股每年高低點當作參考數字。不必買在最低、賣在最高，相對
高低點進出就能獲利，耐心等待是獲利關鍵。
◎被動等待個股歷史本益比低點：找出各</t>
    </r>
    <r>
      <rPr>
        <sz val="12"/>
        <color theme="1"/>
        <rFont val="Arial"/>
        <family val="2"/>
      </rPr>
      <t xml:space="preserve">A </t>
    </r>
    <r>
      <rPr>
        <sz val="12"/>
        <color theme="1"/>
        <rFont val="新細明體"/>
        <family val="1"/>
        <charset val="136"/>
      </rPr>
      <t>級股的歷史本益比相對低點當作切入點。最合適的買進
點為，「平均本益比之下、最低本益比之上」的區間帶。
◎本益比</t>
    </r>
    <r>
      <rPr>
        <sz val="12"/>
        <color theme="1"/>
        <rFont val="Arial"/>
        <family val="2"/>
      </rPr>
      <t>15</t>
    </r>
    <r>
      <rPr>
        <sz val="12"/>
        <color theme="1"/>
        <rFont val="新細明體"/>
        <family val="1"/>
        <charset val="136"/>
      </rPr>
      <t>倍是「合理標準」，大於</t>
    </r>
    <r>
      <rPr>
        <sz val="12"/>
        <color theme="1"/>
        <rFont val="Arial"/>
        <family val="2"/>
      </rPr>
      <t>15</t>
    </r>
    <r>
      <rPr>
        <sz val="12"/>
        <color theme="1"/>
        <rFont val="新細明體"/>
        <family val="1"/>
        <charset val="136"/>
      </rPr>
      <t>倍算是「相對高估」，小於</t>
    </r>
    <r>
      <rPr>
        <sz val="12"/>
        <color theme="1"/>
        <rFont val="Arial"/>
        <family val="2"/>
      </rPr>
      <t>15</t>
    </r>
    <r>
      <rPr>
        <sz val="12"/>
        <color theme="1"/>
        <rFont val="新細明體"/>
        <family val="1"/>
        <charset val="136"/>
      </rPr>
      <t>倍算是「相對低估」。
◎使用「平均成本法」和「現金股息」來加碼：透過低檔和股息，長期分批投資來提升報酬率。</t>
    </r>
    <phoneticPr fontId="1" type="noConversion"/>
  </si>
  <si>
    <r>
      <rPr>
        <b/>
        <sz val="12"/>
        <color theme="1"/>
        <rFont val="新細明體"/>
        <family val="1"/>
        <charset val="136"/>
      </rPr>
      <t>最高股價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</si>
  <si>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年均股價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</si>
  <si>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最低股價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</si>
  <si>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最高本益比</t>
    </r>
    <r>
      <rPr>
        <b/>
        <sz val="12"/>
        <color theme="1"/>
        <rFont val="Arial"/>
        <family val="2"/>
      </rPr>
      <t>PE(</t>
    </r>
    <r>
      <rPr>
        <b/>
        <sz val="12"/>
        <color theme="1"/>
        <rFont val="新細明體"/>
        <family val="1"/>
        <charset val="136"/>
      </rPr>
      <t>倍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</si>
  <si>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年均本益比</t>
    </r>
    <r>
      <rPr>
        <b/>
        <sz val="12"/>
        <color theme="1"/>
        <rFont val="Arial"/>
        <family val="2"/>
      </rPr>
      <t>PE(</t>
    </r>
    <r>
      <rPr>
        <b/>
        <sz val="12"/>
        <color theme="1"/>
        <rFont val="新細明體"/>
        <family val="1"/>
        <charset val="136"/>
      </rPr>
      <t>倍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</si>
  <si>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最低本益比</t>
    </r>
    <r>
      <rPr>
        <b/>
        <sz val="12"/>
        <color theme="1"/>
        <rFont val="Arial"/>
        <family val="2"/>
      </rPr>
      <t>PE(</t>
    </r>
    <r>
      <rPr>
        <b/>
        <sz val="12"/>
        <color theme="1"/>
        <rFont val="新細明體"/>
        <family val="1"/>
        <charset val="136"/>
      </rPr>
      <t>倍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</si>
  <si>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董監事持股比重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</si>
  <si>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董監事持股比最好大於</t>
    </r>
    <r>
      <rPr>
        <sz val="12"/>
        <color theme="1"/>
        <rFont val="Arial"/>
        <family val="2"/>
      </rPr>
      <t>10%</t>
    </r>
    <r>
      <rPr>
        <sz val="12"/>
        <color theme="1"/>
        <rFont val="新細明體"/>
        <family val="1"/>
        <charset val="136"/>
      </rPr>
      <t>，但還是要依照各產業相互比對評估。</t>
    </r>
    <phoneticPr fontId="1" type="noConversion"/>
  </si>
  <si>
    <r>
      <rPr>
        <b/>
        <sz val="12"/>
        <color theme="1"/>
        <rFont val="新細明體"/>
        <family val="1"/>
        <charset val="136"/>
      </rPr>
      <t>董監事質押比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</si>
  <si>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董監事質押比最好小於</t>
    </r>
    <r>
      <rPr>
        <sz val="12"/>
        <color theme="1"/>
        <rFont val="Arial"/>
        <family val="2"/>
      </rPr>
      <t>10%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</si>
  <si>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r>
      <rPr>
        <b/>
        <sz val="12"/>
        <color theme="1"/>
        <rFont val="新細明體"/>
        <family val="1"/>
        <charset val="136"/>
      </rPr>
      <t>稅後淨利率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</si>
  <si>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稅後淨利率最好大於</t>
    </r>
    <r>
      <rPr>
        <sz val="12"/>
        <color theme="1"/>
        <rFont val="Arial"/>
        <family val="2"/>
      </rPr>
      <t>10%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</si>
  <si>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r>
      <rPr>
        <b/>
        <sz val="12"/>
        <color theme="1"/>
        <rFont val="新細明體"/>
        <family val="1"/>
        <charset val="136"/>
      </rPr>
      <t>總資產周轉率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次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</si>
  <si>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如稅後淨利率小於</t>
    </r>
    <r>
      <rPr>
        <sz val="12"/>
        <color theme="1"/>
        <rFont val="Arial"/>
        <family val="2"/>
      </rPr>
      <t>10%</t>
    </r>
    <r>
      <rPr>
        <sz val="12"/>
        <color theme="1"/>
        <rFont val="新細明體"/>
        <family val="1"/>
        <charset val="136"/>
      </rPr>
      <t>，總資產周轉率最好大於</t>
    </r>
    <r>
      <rPr>
        <sz val="12"/>
        <color theme="1"/>
        <rFont val="Arial"/>
        <family val="2"/>
      </rPr>
      <t>1.5</t>
    </r>
    <r>
      <rPr>
        <sz val="12"/>
        <color theme="1"/>
        <rFont val="新細明體"/>
        <family val="1"/>
        <charset val="136"/>
      </rPr>
      <t>次，但還是要依照各產業相互比對評估。</t>
    </r>
    <phoneticPr fontId="1" type="noConversion"/>
  </si>
  <si>
    <r>
      <rPr>
        <b/>
        <sz val="12"/>
        <color theme="1"/>
        <rFont val="新細明體"/>
        <family val="1"/>
        <charset val="136"/>
      </rPr>
      <t>權益乘數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倍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</si>
  <si>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權益乘數最好小於</t>
    </r>
    <r>
      <rPr>
        <sz val="12"/>
        <color theme="1"/>
        <rFont val="Arial"/>
        <family val="2"/>
      </rPr>
      <t>1.43</t>
    </r>
    <r>
      <rPr>
        <sz val="12"/>
        <color theme="1"/>
        <rFont val="新細明體"/>
        <family val="1"/>
        <charset val="136"/>
      </rPr>
      <t>，但還是要依照各產業相互比對評估。</t>
    </r>
    <phoneticPr fontId="1" type="noConversion"/>
  </si>
  <si>
    <r>
      <rPr>
        <b/>
        <sz val="12"/>
        <color theme="1"/>
        <rFont val="新細明體"/>
        <family val="1"/>
        <charset val="136"/>
      </rPr>
      <t>負債比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</si>
  <si>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負債比最好小於</t>
    </r>
    <r>
      <rPr>
        <sz val="12"/>
        <color theme="1"/>
        <rFont val="Arial"/>
        <family val="2"/>
      </rPr>
      <t>30%</t>
    </r>
    <r>
      <rPr>
        <sz val="12"/>
        <color theme="1"/>
        <rFont val="新細明體"/>
        <family val="1"/>
        <charset val="136"/>
      </rPr>
      <t>，但還是要依照各產業相互比對評估。</t>
    </r>
    <phoneticPr fontId="1" type="noConversion"/>
  </si>
  <si>
    <r>
      <rPr>
        <b/>
        <sz val="12"/>
        <color theme="1"/>
        <rFont val="新細明體"/>
        <family val="1"/>
        <charset val="136"/>
      </rPr>
      <t>現金股利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元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</si>
  <si>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避開現金股利政策不穩定之公司。</t>
    </r>
    <phoneticPr fontId="1" type="noConversion"/>
  </si>
  <si>
    <r>
      <rPr>
        <b/>
        <sz val="12"/>
        <color theme="1"/>
        <rFont val="新細明體"/>
        <family val="1"/>
        <charset val="136"/>
      </rPr>
      <t>自由現金發放率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</si>
  <si>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現金股息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每股自由現金。正常值為</t>
    </r>
    <r>
      <rPr>
        <sz val="12"/>
        <color theme="1"/>
        <rFont val="Arial"/>
        <family val="2"/>
      </rPr>
      <t>1%~100%</t>
    </r>
    <r>
      <rPr>
        <sz val="12"/>
        <color theme="1"/>
        <rFont val="新細明體"/>
        <family val="1"/>
        <charset val="136"/>
      </rPr>
      <t>，超過</t>
    </r>
    <r>
      <rPr>
        <sz val="12"/>
        <color theme="1"/>
        <rFont val="Arial"/>
        <family val="2"/>
      </rPr>
      <t>200%</t>
    </r>
    <r>
      <rPr>
        <sz val="12"/>
        <color theme="1"/>
        <rFont val="新細明體"/>
        <family val="1"/>
        <charset val="136"/>
      </rPr>
      <t>或負值就很危險。</t>
    </r>
    <phoneticPr fontId="1" type="noConversion"/>
  </si>
  <si>
    <r>
      <rPr>
        <b/>
        <sz val="12"/>
        <color theme="1"/>
        <rFont val="新細明體"/>
        <family val="1"/>
        <charset val="136"/>
      </rPr>
      <t>營業現金對稅後淨利比</t>
    </r>
    <r>
      <rPr>
        <b/>
        <sz val="12"/>
        <color theme="1"/>
        <rFont val="Arial"/>
        <family val="2"/>
      </rPr>
      <t>(%)</t>
    </r>
    <phoneticPr fontId="1" type="noConversion"/>
  </si>
  <si>
    <r>
      <rPr>
        <sz val="12"/>
        <color theme="1"/>
        <rFont val="新細明體"/>
        <family val="1"/>
        <charset val="136"/>
      </rPr>
      <t>盈餘品質公式，代表收益含金量，普遍來說</t>
    </r>
    <r>
      <rPr>
        <sz val="12"/>
        <color theme="1"/>
        <rFont val="Arial"/>
        <family val="2"/>
      </rPr>
      <t>100%</t>
    </r>
    <r>
      <rPr>
        <sz val="12"/>
        <color theme="1"/>
        <rFont val="新細明體"/>
        <family val="1"/>
        <charset val="136"/>
      </rPr>
      <t>以上為優，</t>
    </r>
    <r>
      <rPr>
        <sz val="12"/>
        <color theme="1"/>
        <rFont val="Arial"/>
        <family val="2"/>
      </rPr>
      <t>50%</t>
    </r>
    <r>
      <rPr>
        <sz val="12"/>
        <color theme="1"/>
        <rFont val="新細明體"/>
        <family val="1"/>
        <charset val="136"/>
      </rPr>
      <t>偏弱，轉負表示危險。</t>
    </r>
    <phoneticPr fontId="1" type="noConversion"/>
  </si>
  <si>
    <r>
      <rPr>
        <b/>
        <sz val="12"/>
        <color theme="1"/>
        <rFont val="新細明體"/>
        <family val="1"/>
        <charset val="136"/>
      </rPr>
      <t>應收帳款收現天數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天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</si>
  <si>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存貨週轉天數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天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</si>
  <si>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b/>
        <sz val="12"/>
        <color theme="1"/>
        <rFont val="新細明體"/>
        <family val="1"/>
        <charset val="136"/>
      </rPr>
      <t>營運週轉天數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天</t>
    </r>
    <r>
      <rPr>
        <b/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</si>
  <si>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大幅增加代表管理能力有問題，或其產品失去競爭力。</t>
    </r>
    <phoneticPr fontId="1" type="noConversion"/>
  </si>
  <si>
    <r>
      <rPr>
        <sz val="12"/>
        <color theme="1"/>
        <rFont val="新細明體"/>
        <family val="1"/>
        <charset val="136"/>
      </rPr>
      <t>除了是橘色底有公式自動計算外，其它欄位資料需至財報狗網站</t>
    </r>
    <r>
      <rPr>
        <sz val="12"/>
        <color theme="1"/>
        <rFont val="Arial"/>
        <family val="2"/>
      </rPr>
      <t>(</t>
    </r>
    <r>
      <rPr>
        <u/>
        <sz val="12"/>
        <color rgb="FFFF0000"/>
        <rFont val="Arial"/>
        <family val="2"/>
      </rPr>
      <t>https://statementdog.com/</t>
    </r>
    <r>
      <rPr>
        <sz val="12"/>
        <color theme="1"/>
        <rFont val="Arial"/>
        <family val="2"/>
      </rPr>
      <t>)</t>
    </r>
    <r>
      <rPr>
        <sz val="12"/>
        <color theme="1"/>
        <rFont val="新細明體"/>
        <family val="1"/>
        <charset val="136"/>
      </rPr>
      <t>查詢</t>
    </r>
    <r>
      <rPr>
        <sz val="12"/>
        <color theme="1"/>
        <rFont val="Arial"/>
        <family val="2"/>
      </rPr>
      <t>key</t>
    </r>
    <r>
      <rPr>
        <sz val="12"/>
        <color theme="1"/>
        <rFont val="新細明體"/>
        <family val="1"/>
        <charset val="136"/>
      </rPr>
      <t>入</t>
    </r>
    <phoneticPr fontId="1" type="noConversion"/>
  </si>
  <si>
    <r>
      <rPr>
        <sz val="12"/>
        <color theme="1"/>
        <rFont val="新細明體"/>
        <family val="1"/>
        <charset val="136"/>
      </rPr>
      <t>最高、年均、最低價，參考</t>
    </r>
    <r>
      <rPr>
        <sz val="12"/>
        <color theme="1"/>
        <rFont val="Arial"/>
        <family val="2"/>
      </rPr>
      <t>goodinfo</t>
    </r>
    <r>
      <rPr>
        <sz val="12"/>
        <color theme="1"/>
        <rFont val="新細明體"/>
        <family val="1"/>
        <charset val="136"/>
      </rPr>
      <t>資訊網</t>
    </r>
    <r>
      <rPr>
        <sz val="12"/>
        <color theme="1"/>
        <rFont val="Arial"/>
        <family val="2"/>
      </rPr>
      <t>(</t>
    </r>
    <r>
      <rPr>
        <u/>
        <sz val="12"/>
        <color rgb="FFFF0000"/>
        <rFont val="Arial"/>
        <family val="2"/>
      </rPr>
      <t>http://goodinfo.tw/StockInfo/index.asp</t>
    </r>
    <r>
      <rPr>
        <sz val="12"/>
        <color theme="1"/>
        <rFont val="Arial"/>
        <family val="2"/>
      </rPr>
      <t>)</t>
    </r>
    <r>
      <rPr>
        <sz val="12"/>
        <color theme="1"/>
        <rFont val="新細明體"/>
        <family val="1"/>
        <charset val="136"/>
      </rPr>
      <t>的「股利政策」</t>
    </r>
    <phoneticPr fontId="1" type="noConversion"/>
  </si>
  <si>
    <r>
      <rPr>
        <sz val="12"/>
        <color theme="1"/>
        <rFont val="新細明體"/>
        <family val="1"/>
        <charset val="136"/>
      </rPr>
      <t>最高</t>
    </r>
    <r>
      <rPr>
        <sz val="12"/>
        <color theme="1"/>
        <rFont val="Arial"/>
        <family val="2"/>
      </rPr>
      <t>PE=</t>
    </r>
    <r>
      <rPr>
        <sz val="12"/>
        <color theme="1"/>
        <rFont val="新細明體"/>
        <family val="1"/>
        <charset val="136"/>
      </rPr>
      <t>最高股價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每股盈餘，年均</t>
    </r>
    <r>
      <rPr>
        <sz val="12"/>
        <color theme="1"/>
        <rFont val="Arial"/>
        <family val="2"/>
      </rPr>
      <t>PE=</t>
    </r>
    <r>
      <rPr>
        <sz val="12"/>
        <color theme="1"/>
        <rFont val="新細明體"/>
        <family val="1"/>
        <charset val="136"/>
      </rPr>
      <t>年均股價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每股盈餘，最低</t>
    </r>
    <r>
      <rPr>
        <sz val="12"/>
        <color theme="1"/>
        <rFont val="Arial"/>
        <family val="2"/>
      </rPr>
      <t>PE=</t>
    </r>
    <r>
      <rPr>
        <sz val="12"/>
        <color theme="1"/>
        <rFont val="新細明體"/>
        <family val="1"/>
        <charset val="136"/>
      </rPr>
      <t>最低股價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每股盈餘</t>
    </r>
    <phoneticPr fontId="1" type="noConversion"/>
  </si>
  <si>
    <r>
      <rPr>
        <sz val="12"/>
        <color theme="1"/>
        <rFont val="新細明體"/>
        <family val="1"/>
        <charset val="136"/>
      </rPr>
      <t>【保留盈餘成長率＝</t>
    </r>
    <r>
      <rPr>
        <sz val="12"/>
        <color theme="1"/>
        <rFont val="Arial"/>
        <family val="2"/>
      </rPr>
      <t>ROE×(1</t>
    </r>
    <r>
      <rPr>
        <sz val="12"/>
        <color theme="1"/>
        <rFont val="新細明體"/>
        <family val="1"/>
        <charset val="136"/>
      </rPr>
      <t>－現金股利發放率</t>
    </r>
    <r>
      <rPr>
        <sz val="12"/>
        <color theme="1"/>
        <rFont val="Arial"/>
        <family val="2"/>
      </rPr>
      <t xml:space="preserve">) </t>
    </r>
    <r>
      <rPr>
        <sz val="12"/>
        <color theme="1"/>
        <rFont val="新細明體"/>
        <family val="1"/>
        <charset val="136"/>
      </rPr>
      <t>】</t>
    </r>
    <phoneticPr fontId="1" type="noConversion"/>
  </si>
  <si>
    <r>
      <rPr>
        <sz val="12"/>
        <color theme="1"/>
        <rFont val="新細明體"/>
        <family val="1"/>
        <charset val="136"/>
      </rPr>
      <t>【高登報酬率＝現金股利殖利率</t>
    </r>
    <r>
      <rPr>
        <sz val="12"/>
        <color theme="1"/>
        <rFont val="Arial"/>
        <family val="2"/>
      </rPr>
      <t>Y</t>
    </r>
    <r>
      <rPr>
        <sz val="12"/>
        <color theme="1"/>
        <rFont val="新細明體"/>
        <family val="1"/>
        <charset val="136"/>
      </rPr>
      <t>＋保留盈餘成長率</t>
    </r>
    <r>
      <rPr>
        <sz val="12"/>
        <color theme="1"/>
        <rFont val="Arial"/>
        <family val="2"/>
      </rPr>
      <t>G</t>
    </r>
    <r>
      <rPr>
        <sz val="12"/>
        <color theme="1"/>
        <rFont val="新細明體"/>
        <family val="1"/>
        <charset val="136"/>
      </rPr>
      <t>】</t>
    </r>
    <phoneticPr fontId="1" type="noConversion"/>
  </si>
  <si>
    <r>
      <rPr>
        <sz val="12"/>
        <color theme="1"/>
        <rFont val="新細明體"/>
        <family val="1"/>
        <charset val="136"/>
      </rPr>
      <t>【兩年平均保留盈餘成長率</t>
    </r>
    <r>
      <rPr>
        <sz val="12"/>
        <color theme="1"/>
        <rFont val="Arial"/>
        <family val="2"/>
      </rPr>
      <t>G</t>
    </r>
    <r>
      <rPr>
        <sz val="12"/>
        <color theme="1"/>
        <rFont val="新細明體"/>
        <family val="1"/>
        <charset val="136"/>
      </rPr>
      <t>＝兩年平均</t>
    </r>
    <r>
      <rPr>
        <sz val="12"/>
        <color theme="1"/>
        <rFont val="Arial"/>
        <family val="2"/>
      </rPr>
      <t>ROE×(1</t>
    </r>
    <r>
      <rPr>
        <sz val="12"/>
        <color theme="1"/>
        <rFont val="新細明體"/>
        <family val="1"/>
        <charset val="136"/>
      </rPr>
      <t>－兩年平均股利發放率</t>
    </r>
    <r>
      <rPr>
        <sz val="12"/>
        <color theme="1"/>
        <rFont val="Arial"/>
        <family val="2"/>
      </rPr>
      <t>)</t>
    </r>
    <r>
      <rPr>
        <sz val="12"/>
        <color theme="1"/>
        <rFont val="新細明體"/>
        <family val="1"/>
        <charset val="136"/>
      </rPr>
      <t>】</t>
    </r>
    <phoneticPr fontId="1" type="noConversion"/>
  </si>
  <si>
    <r>
      <rPr>
        <sz val="12"/>
        <color theme="1"/>
        <rFont val="新細明體"/>
        <family val="1"/>
        <charset val="136"/>
      </rPr>
      <t>【兩年平均高登報酬率＝兩年平均股利殖利率</t>
    </r>
    <r>
      <rPr>
        <sz val="12"/>
        <color theme="1"/>
        <rFont val="Arial"/>
        <family val="2"/>
      </rPr>
      <t>Y</t>
    </r>
    <r>
      <rPr>
        <sz val="12"/>
        <color theme="1"/>
        <rFont val="新細明體"/>
        <family val="1"/>
        <charset val="136"/>
      </rPr>
      <t>＋兩年平均保留盈餘成長率</t>
    </r>
    <r>
      <rPr>
        <sz val="12"/>
        <color theme="1"/>
        <rFont val="Arial"/>
        <family val="2"/>
      </rPr>
      <t>G</t>
    </r>
    <r>
      <rPr>
        <sz val="12"/>
        <color theme="1"/>
        <rFont val="新細明體"/>
        <family val="1"/>
        <charset val="136"/>
      </rPr>
      <t>】</t>
    </r>
    <phoneticPr fontId="1" type="noConversion"/>
  </si>
  <si>
    <r>
      <rPr>
        <sz val="12"/>
        <color theme="1"/>
        <rFont val="新細明體"/>
        <family val="1"/>
        <charset val="136"/>
      </rPr>
      <t>公司為股東賺錢能力之指標。建議</t>
    </r>
    <r>
      <rPr>
        <sz val="12"/>
        <color theme="1"/>
        <rFont val="Arial"/>
        <family val="2"/>
      </rPr>
      <t>ROE</t>
    </r>
    <r>
      <rPr>
        <sz val="12"/>
        <color theme="1"/>
        <rFont val="新細明體"/>
        <family val="1"/>
        <charset val="136"/>
      </rPr>
      <t>至少大於</t>
    </r>
    <r>
      <rPr>
        <sz val="12"/>
        <color theme="1"/>
        <rFont val="Arial"/>
        <family val="2"/>
      </rPr>
      <t>10%</t>
    </r>
    <r>
      <rPr>
        <sz val="12"/>
        <color theme="1"/>
        <rFont val="新細明體"/>
        <family val="1"/>
        <charset val="136"/>
      </rPr>
      <t>，最好是</t>
    </r>
    <r>
      <rPr>
        <sz val="12"/>
        <color theme="1"/>
        <rFont val="Arial"/>
        <family val="2"/>
      </rPr>
      <t>15%</t>
    </r>
    <r>
      <rPr>
        <sz val="12"/>
        <color theme="1"/>
        <rFont val="新細明體"/>
        <family val="1"/>
        <charset val="136"/>
      </rPr>
      <t>以上。</t>
    </r>
    <phoneticPr fontId="1" type="noConversion"/>
  </si>
  <si>
    <r>
      <rPr>
        <sz val="12"/>
        <color theme="1"/>
        <rFont val="新細明體"/>
        <family val="1"/>
        <charset val="136"/>
      </rPr>
      <t>「營業現金流」扣掉「投資現金流」之後的金額。自由現金流入最好能長期維持正數。</t>
    </r>
    <phoneticPr fontId="1" type="noConversion"/>
  </si>
  <si>
    <r>
      <rPr>
        <sz val="12"/>
        <color theme="1"/>
        <rFont val="新細明體"/>
        <family val="1"/>
        <charset val="136"/>
      </rPr>
      <t>長期持有</t>
    </r>
    <r>
      <rPr>
        <sz val="12"/>
        <color theme="1"/>
        <rFont val="Arial"/>
        <family val="2"/>
      </rPr>
      <t xml:space="preserve">A </t>
    </r>
    <r>
      <rPr>
        <sz val="12"/>
        <color theme="1"/>
        <rFont val="新細明體"/>
        <family val="1"/>
        <charset val="136"/>
      </rPr>
      <t>級股的報酬率，表現一定比</t>
    </r>
    <r>
      <rPr>
        <sz val="12"/>
        <color theme="1"/>
        <rFont val="Arial"/>
        <family val="2"/>
      </rPr>
      <t>B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Arial"/>
        <family val="2"/>
      </rPr>
      <t xml:space="preserve">C </t>
    </r>
    <r>
      <rPr>
        <sz val="12"/>
        <color theme="1"/>
        <rFont val="新細明體"/>
        <family val="1"/>
        <charset val="136"/>
      </rPr>
      <t>級好。</t>
    </r>
    <phoneticPr fontId="1" type="noConversion"/>
  </si>
  <si>
    <r>
      <rPr>
        <sz val="12"/>
        <color theme="1"/>
        <rFont val="新細明體"/>
        <family val="1"/>
        <charset val="136"/>
      </rPr>
      <t>※避免殺錯股票，賣降級公司前先以高登公式檢查：
◎持續</t>
    </r>
    <r>
      <rPr>
        <sz val="12"/>
        <color theme="1"/>
        <rFont val="Arial"/>
        <family val="2"/>
      </rPr>
      <t xml:space="preserve">A </t>
    </r>
    <r>
      <rPr>
        <sz val="12"/>
        <color theme="1"/>
        <rFont val="新細明體"/>
        <family val="1"/>
        <charset val="136"/>
      </rPr>
      <t>級之成長股》高登報酬率＞</t>
    </r>
    <r>
      <rPr>
        <sz val="12"/>
        <color theme="1"/>
        <rFont val="Arial"/>
        <family val="2"/>
      </rPr>
      <t>15%</t>
    </r>
    <r>
      <rPr>
        <sz val="12"/>
        <color theme="1"/>
        <rFont val="新細明體"/>
        <family val="1"/>
        <charset val="136"/>
      </rPr>
      <t>，保留盈餘成長率＞現金股利殖利率。
◎穩定成熟之內需型定存股》高登報酬率穩定，保留盈餘成長率＜現金股利殖利率。
◎可能降級前之警示股》保留盈餘成長率＜現金股利殖利率，且兩種持續下滑。
◎獲利衰退後無法回升之降級股》保留盈餘成長率持續下滑。</t>
    </r>
    <phoneticPr fontId="1" type="noConversion"/>
  </si>
  <si>
    <r>
      <rPr>
        <sz val="12"/>
        <color theme="1"/>
        <rFont val="新細明體"/>
        <family val="1"/>
        <charset val="136"/>
      </rPr>
      <t>【兩年平均</t>
    </r>
    <r>
      <rPr>
        <sz val="12"/>
        <color theme="1"/>
        <rFont val="Arial"/>
        <family val="2"/>
      </rPr>
      <t>ROE</t>
    </r>
    <r>
      <rPr>
        <sz val="12"/>
        <color theme="1"/>
        <rFont val="新細明體"/>
        <family val="1"/>
        <charset val="136"/>
      </rPr>
      <t>＝兩年平均稅後淨利</t>
    </r>
    <r>
      <rPr>
        <sz val="12"/>
        <color theme="1"/>
        <rFont val="Arial"/>
        <family val="2"/>
      </rPr>
      <t>÷((</t>
    </r>
    <r>
      <rPr>
        <sz val="12"/>
        <color theme="1"/>
        <rFont val="新細明體"/>
        <family val="1"/>
        <charset val="136"/>
      </rPr>
      <t>上一年度</t>
    </r>
    <r>
      <rPr>
        <sz val="12"/>
        <color theme="1"/>
        <rFont val="Arial"/>
        <family val="2"/>
      </rPr>
      <t>Q1</t>
    </r>
    <r>
      <rPr>
        <sz val="12"/>
        <color theme="1"/>
        <rFont val="新細明體"/>
        <family val="1"/>
        <charset val="136"/>
      </rPr>
      <t>股東權益總額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1"/>
        <charset val="136"/>
      </rPr>
      <t>淨利</t>
    </r>
    <r>
      <rPr>
        <sz val="12"/>
        <color theme="1"/>
        <rFont val="Arial"/>
        <family val="2"/>
      </rPr>
      <t>)</t>
    </r>
    <r>
      <rPr>
        <sz val="12"/>
        <color theme="1"/>
        <rFont val="新細明體"/>
        <family val="1"/>
        <charset val="136"/>
      </rPr>
      <t>＋當年度</t>
    </r>
    <r>
      <rPr>
        <sz val="12"/>
        <color theme="1"/>
        <rFont val="Arial"/>
        <family val="2"/>
      </rPr>
      <t>Q4</t>
    </r>
    <r>
      <rPr>
        <sz val="12"/>
        <color theme="1"/>
        <rFont val="新細明體"/>
        <family val="1"/>
        <charset val="136"/>
      </rPr>
      <t>股東權益總額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1"/>
        <charset val="136"/>
      </rPr>
      <t>淨利</t>
    </r>
    <r>
      <rPr>
        <sz val="12"/>
        <color theme="1"/>
        <rFont val="Arial"/>
        <family val="2"/>
      </rPr>
      <t>))÷2)</t>
    </r>
    <r>
      <rPr>
        <sz val="12"/>
        <color theme="1"/>
        <rFont val="新細明體"/>
        <family val="1"/>
        <charset val="136"/>
      </rPr>
      <t>】</t>
    </r>
    <phoneticPr fontId="1" type="noConversion"/>
  </si>
  <si>
    <r>
      <rPr>
        <sz val="12"/>
        <color theme="1"/>
        <rFont val="新細明體"/>
        <family val="1"/>
        <charset val="136"/>
      </rPr>
      <t>【現金股利殖利率</t>
    </r>
    <r>
      <rPr>
        <sz val="12"/>
        <color theme="1"/>
        <rFont val="Arial"/>
        <family val="2"/>
      </rPr>
      <t>Y</t>
    </r>
    <r>
      <rPr>
        <sz val="12"/>
        <color theme="1"/>
        <rFont val="新細明體"/>
        <family val="1"/>
        <charset val="136"/>
      </rPr>
      <t>＝當年度現金股息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當年度年均股價】</t>
    </r>
    <phoneticPr fontId="1" type="noConversion"/>
  </si>
  <si>
    <r>
      <rPr>
        <sz val="12"/>
        <color theme="1"/>
        <rFont val="新細明體"/>
        <family val="1"/>
        <charset val="136"/>
      </rPr>
      <t>【兩年平均股利發放率＝兩年現金股利相加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兩年</t>
    </r>
    <r>
      <rPr>
        <sz val="12"/>
        <color theme="1"/>
        <rFont val="Arial"/>
        <family val="2"/>
      </rPr>
      <t>EPS</t>
    </r>
    <r>
      <rPr>
        <sz val="12"/>
        <color theme="1"/>
        <rFont val="新細明體"/>
        <family val="1"/>
        <charset val="136"/>
      </rPr>
      <t>相加】</t>
    </r>
    <phoneticPr fontId="1" type="noConversion"/>
  </si>
  <si>
    <r>
      <rPr>
        <sz val="12"/>
        <color theme="1"/>
        <rFont val="新細明體"/>
        <family val="1"/>
        <charset val="136"/>
      </rPr>
      <t>【兩年平均股利殖利率</t>
    </r>
    <r>
      <rPr>
        <sz val="12"/>
        <color theme="1"/>
        <rFont val="Arial"/>
        <family val="2"/>
      </rPr>
      <t>Y</t>
    </r>
    <r>
      <rPr>
        <sz val="12"/>
        <color theme="1"/>
        <rFont val="新細明體"/>
        <family val="1"/>
        <charset val="136"/>
      </rPr>
      <t>＝兩年平均現金股息</t>
    </r>
    <r>
      <rPr>
        <sz val="12"/>
        <color theme="1"/>
        <rFont val="Arial"/>
        <family val="2"/>
      </rPr>
      <t>÷</t>
    </r>
    <r>
      <rPr>
        <sz val="12"/>
        <color theme="1"/>
        <rFont val="新細明體"/>
        <family val="1"/>
        <charset val="136"/>
      </rPr>
      <t>當年度年均股價】</t>
    </r>
    <phoneticPr fontId="1" type="noConversion"/>
  </si>
  <si>
    <r>
      <rPr>
        <b/>
        <sz val="12"/>
        <color theme="1"/>
        <rFont val="新細明體"/>
        <family val="1"/>
        <charset val="136"/>
      </rPr>
      <t>股東權益總額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新細明體"/>
        <family val="1"/>
        <charset val="136"/>
      </rPr>
      <t>淨值</t>
    </r>
    <r>
      <rPr>
        <b/>
        <sz val="12"/>
        <color theme="1"/>
        <rFont val="Arial"/>
        <family val="2"/>
      </rPr>
      <t>)(</t>
    </r>
    <r>
      <rPr>
        <b/>
        <sz val="12"/>
        <color theme="1"/>
        <rFont val="新細明體"/>
        <family val="1"/>
        <charset val="136"/>
      </rPr>
      <t>千元</t>
    </r>
    <r>
      <rPr>
        <b/>
        <sz val="12"/>
        <color theme="1"/>
        <rFont val="Arial"/>
        <family val="2"/>
      </rPr>
      <t>)</t>
    </r>
    <phoneticPr fontId="1" type="noConversion"/>
  </si>
  <si>
    <t>27</t>
    <phoneticPr fontId="1" type="noConversion"/>
  </si>
  <si>
    <t>31.95</t>
    <phoneticPr fontId="1" type="noConversion"/>
  </si>
  <si>
    <t>47.9</t>
    <phoneticPr fontId="1" type="noConversion"/>
  </si>
  <si>
    <t>48.5</t>
    <phoneticPr fontId="1" type="noConversion"/>
  </si>
  <si>
    <t>51.1</t>
    <phoneticPr fontId="1" type="noConversion"/>
  </si>
  <si>
    <t>78.8</t>
    <phoneticPr fontId="1" type="noConversion"/>
  </si>
  <si>
    <t>89.8</t>
    <phoneticPr fontId="1" type="noConversion"/>
  </si>
  <si>
    <t>88.7</t>
    <phoneticPr fontId="1" type="noConversion"/>
  </si>
  <si>
    <t>17</t>
    <phoneticPr fontId="1" type="noConversion"/>
  </si>
  <si>
    <t>24.3</t>
    <phoneticPr fontId="1" type="noConversion"/>
  </si>
  <si>
    <t>34.9</t>
    <phoneticPr fontId="1" type="noConversion"/>
  </si>
  <si>
    <t>41.8</t>
    <phoneticPr fontId="1" type="noConversion"/>
  </si>
  <si>
    <t>41.9</t>
    <phoneticPr fontId="1" type="noConversion"/>
  </si>
  <si>
    <t>66</t>
    <phoneticPr fontId="1" type="noConversion"/>
  </si>
  <si>
    <t>71.7</t>
    <phoneticPr fontId="1" type="noConversion"/>
  </si>
  <si>
    <t>76.1</t>
    <phoneticPr fontId="1" type="noConversion"/>
  </si>
  <si>
    <t>10.6</t>
    <phoneticPr fontId="1" type="noConversion"/>
  </si>
  <si>
    <t>18.15</t>
    <phoneticPr fontId="1" type="noConversion"/>
  </si>
  <si>
    <t>27.1</t>
    <phoneticPr fontId="1" type="noConversion"/>
  </si>
  <si>
    <t>30.85</t>
    <phoneticPr fontId="1" type="noConversion"/>
  </si>
  <si>
    <t>38</t>
    <phoneticPr fontId="1" type="noConversion"/>
  </si>
  <si>
    <t>51.8</t>
    <phoneticPr fontId="1" type="noConversion"/>
  </si>
  <si>
    <t>60.1</t>
    <phoneticPr fontId="1" type="noConversion"/>
  </si>
  <si>
    <t>65.9</t>
    <phoneticPr fontId="1" type="noConversion"/>
  </si>
  <si>
    <t>2.9</t>
    <phoneticPr fontId="1" type="noConversion"/>
  </si>
  <si>
    <t>3.64</t>
    <phoneticPr fontId="1" type="noConversion"/>
  </si>
  <si>
    <t>4.4</t>
    <phoneticPr fontId="1" type="noConversion"/>
  </si>
  <si>
    <t>3.91</t>
    <phoneticPr fontId="1" type="noConversion"/>
  </si>
  <si>
    <t>4.43</t>
    <phoneticPr fontId="1" type="noConversion"/>
  </si>
  <si>
    <t>4.09</t>
    <phoneticPr fontId="1" type="noConversion"/>
  </si>
  <si>
    <t>3.7</t>
    <phoneticPr fontId="1" type="noConversion"/>
  </si>
  <si>
    <t>3.97</t>
    <phoneticPr fontId="1" type="noConversion"/>
  </si>
  <si>
    <t>1.22</t>
    <phoneticPr fontId="1" type="noConversion"/>
  </si>
  <si>
    <t>1.08</t>
    <phoneticPr fontId="1" type="noConversion"/>
  </si>
  <si>
    <t>1.1</t>
    <phoneticPr fontId="1" type="noConversion"/>
  </si>
  <si>
    <t>1.49</t>
    <phoneticPr fontId="1" type="noConversion"/>
  </si>
  <si>
    <t>1.42</t>
    <phoneticPr fontId="1" type="noConversion"/>
  </si>
  <si>
    <t>1.29</t>
    <phoneticPr fontId="1" type="noConversion"/>
  </si>
  <si>
    <t>1.55</t>
    <phoneticPr fontId="1" type="noConversion"/>
  </si>
  <si>
    <t>1.54</t>
    <phoneticPr fontId="1" type="noConversion"/>
  </si>
  <si>
    <t>2.39</t>
    <phoneticPr fontId="1" type="noConversion"/>
  </si>
  <si>
    <t>3.07</t>
    <phoneticPr fontId="1" type="noConversion"/>
  </si>
  <si>
    <t>3.67</t>
    <phoneticPr fontId="1" type="noConversion"/>
  </si>
  <si>
    <t>3.39</t>
    <phoneticPr fontId="1" type="noConversion"/>
  </si>
  <si>
    <t>2.83</t>
    <phoneticPr fontId="1" type="noConversion"/>
  </si>
  <si>
    <t>2.97</t>
    <phoneticPr fontId="1" type="noConversion"/>
  </si>
  <si>
    <t>3.25</t>
    <phoneticPr fontId="1" type="noConversion"/>
  </si>
  <si>
    <t>3.23</t>
    <phoneticPr fontId="1" type="noConversion"/>
  </si>
  <si>
    <t>58.14</t>
    <phoneticPr fontId="1" type="noConversion"/>
  </si>
  <si>
    <t>72.78</t>
    <phoneticPr fontId="1" type="noConversion"/>
  </si>
  <si>
    <t>70.5</t>
    <phoneticPr fontId="1" type="noConversion"/>
  </si>
  <si>
    <t>66.32</t>
    <phoneticPr fontId="1" type="noConversion"/>
  </si>
  <si>
    <t>69.2</t>
    <phoneticPr fontId="1" type="noConversion"/>
  </si>
  <si>
    <t>67.45</t>
    <phoneticPr fontId="1" type="noConversion"/>
  </si>
  <si>
    <t>64.7</t>
    <phoneticPr fontId="1" type="noConversion"/>
  </si>
  <si>
    <t>69.06</t>
    <phoneticPr fontId="1" type="noConversion"/>
  </si>
  <si>
    <t>403.35</t>
    <phoneticPr fontId="1" type="noConversion"/>
  </si>
  <si>
    <t>-9.06</t>
    <phoneticPr fontId="1" type="noConversion"/>
  </si>
  <si>
    <t>123.56</t>
    <phoneticPr fontId="1" type="noConversion"/>
  </si>
  <si>
    <t>324.94</t>
    <phoneticPr fontId="1" type="noConversion"/>
  </si>
  <si>
    <t>110.24</t>
    <phoneticPr fontId="1" type="noConversion"/>
  </si>
  <si>
    <t>82.22</t>
    <phoneticPr fontId="1" type="noConversion"/>
  </si>
  <si>
    <t>122.7</t>
    <phoneticPr fontId="1" type="noConversion"/>
  </si>
  <si>
    <t>171.34</t>
    <phoneticPr fontId="1" type="noConversion"/>
  </si>
  <si>
    <t>60.73</t>
    <phoneticPr fontId="1" type="noConversion"/>
  </si>
  <si>
    <t>59.84</t>
    <phoneticPr fontId="1" type="noConversion"/>
  </si>
  <si>
    <t>60.83</t>
    <phoneticPr fontId="1" type="noConversion"/>
  </si>
  <si>
    <t>42.25</t>
    <phoneticPr fontId="1" type="noConversion"/>
  </si>
  <si>
    <t>42.64</t>
    <phoneticPr fontId="1" type="noConversion"/>
  </si>
  <si>
    <t>55.30</t>
    <phoneticPr fontId="1" type="noConversion"/>
  </si>
  <si>
    <t>57.03</t>
    <phoneticPr fontId="1" type="noConversion"/>
  </si>
  <si>
    <t>67.84</t>
    <phoneticPr fontId="1" type="noConversion"/>
  </si>
  <si>
    <t>49.19</t>
    <phoneticPr fontId="1" type="noConversion"/>
  </si>
  <si>
    <t>53.60</t>
    <phoneticPr fontId="1" type="noConversion"/>
  </si>
  <si>
    <t>52.29</t>
    <phoneticPr fontId="1" type="noConversion"/>
  </si>
  <si>
    <t>46.92</t>
    <phoneticPr fontId="1" type="noConversion"/>
  </si>
  <si>
    <t>55.98</t>
    <phoneticPr fontId="1" type="noConversion"/>
  </si>
  <si>
    <t>58.49</t>
    <phoneticPr fontId="1" type="noConversion"/>
  </si>
  <si>
    <t>54.72</t>
    <phoneticPr fontId="1" type="noConversion"/>
  </si>
  <si>
    <t>63.37</t>
    <phoneticPr fontId="1" type="noConversion"/>
  </si>
  <si>
    <t>109.92</t>
    <phoneticPr fontId="1" type="noConversion"/>
  </si>
  <si>
    <t>113.43</t>
    <phoneticPr fontId="1" type="noConversion"/>
  </si>
  <si>
    <t>113.13</t>
    <phoneticPr fontId="1" type="noConversion"/>
  </si>
  <si>
    <t>89.16</t>
    <phoneticPr fontId="1" type="noConversion"/>
  </si>
  <si>
    <t>98.62</t>
    <phoneticPr fontId="1" type="noConversion"/>
  </si>
  <si>
    <t>113.80</t>
    <phoneticPr fontId="1" type="noConversion"/>
  </si>
  <si>
    <t>111.75</t>
    <phoneticPr fontId="1" type="noConversion"/>
  </si>
  <si>
    <t>131.21</t>
    <phoneticPr fontId="1" type="noConversion"/>
  </si>
  <si>
    <t>Q1</t>
    <phoneticPr fontId="1" type="noConversion"/>
  </si>
  <si>
    <t>Q4</t>
    <phoneticPr fontId="1" type="noConversion"/>
  </si>
  <si>
    <t>股票</t>
  </si>
  <si>
    <t>代號</t>
  </si>
  <si>
    <t>時間</t>
  </si>
  <si>
    <t>成交</t>
  </si>
  <si>
    <t>買進</t>
  </si>
  <si>
    <t>賣出</t>
  </si>
  <si>
    <t>漲跌</t>
  </si>
  <si>
    <t>張數</t>
  </si>
  <si>
    <t>昨收</t>
  </si>
  <si>
    <t>開盤</t>
  </si>
  <si>
    <t>最高</t>
  </si>
  <si>
    <t>最低</t>
  </si>
  <si>
    <t>個股資料</t>
  </si>
  <si>
    <t>加到投資組合</t>
  </si>
  <si>
    <t>成交明細</t>
  </si>
  <si>
    <t>技術 新聞</t>
  </si>
  <si>
    <t>基本 籌碼</t>
  </si>
  <si>
    <t>個股健診</t>
  </si>
  <si>
    <t>凱基證券下單</t>
  </si>
  <si>
    <t>買 賣 張 零股交易</t>
  </si>
  <si>
    <r>
      <t xml:space="preserve">                </t>
    </r>
    <r>
      <rPr>
        <sz val="30"/>
        <color theme="1"/>
        <rFont val="新細明體"/>
        <family val="1"/>
        <charset val="136"/>
        <scheme val="minor"/>
      </rPr>
      <t xml:space="preserve">                     中磊(5388)－矩陣存股檢查表</t>
    </r>
    <phoneticPr fontId="1" type="noConversion"/>
  </si>
  <si>
    <t>5388中磊</t>
  </si>
  <si>
    <t xml:space="preserve">△0.6 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</si>
</sst>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_);[Red]\(0.00\)"/>
    <numFmt numFmtId="178" formatCode="0_ 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20"/>
      <color theme="1"/>
      <name val="Arial"/>
      <family val="2"/>
    </font>
    <font>
      <u/>
      <sz val="12"/>
      <color theme="10"/>
      <name val="新細明體"/>
      <family val="1"/>
      <charset val="136"/>
    </font>
    <font>
      <u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b/>
      <sz val="14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sz val="36"/>
      <color theme="1"/>
      <name val="新細明體"/>
      <family val="1"/>
      <charset val="136"/>
      <scheme val="minor"/>
    </font>
    <font>
      <sz val="3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2" borderId="28" xfId="0" applyFont="1" applyFill="1" applyBorder="1" applyAlignment="1">
      <alignment horizontal="left"/>
    </xf>
    <xf numFmtId="0" fontId="12" fillId="0" borderId="0" xfId="2">
      <alignment vertical="center"/>
    </xf>
    <xf numFmtId="20" fontId="12" fillId="0" borderId="0" xfId="2" applyNumberFormat="1">
      <alignment vertical="center"/>
    </xf>
    <xf numFmtId="3" fontId="12" fillId="0" borderId="0" xfId="2" applyNumberForma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23" xfId="1" applyFont="1" applyFill="1" applyBorder="1" applyAlignment="1" applyProtection="1">
      <alignment vertical="center" wrapText="1"/>
    </xf>
    <xf numFmtId="0" fontId="6" fillId="2" borderId="27" xfId="1" applyFont="1" applyFill="1" applyBorder="1" applyAlignment="1" applyProtection="1">
      <alignment vertical="center" wrapText="1"/>
    </xf>
    <xf numFmtId="0" fontId="9" fillId="2" borderId="27" xfId="0" applyFont="1" applyFill="1" applyBorder="1" applyAlignment="1"/>
    <xf numFmtId="0" fontId="9" fillId="2" borderId="27" xfId="0" applyFont="1" applyFill="1" applyBorder="1" applyAlignment="1">
      <alignment horizontal="right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0" fontId="13" fillId="2" borderId="22" xfId="0" applyFont="1" applyFill="1" applyBorder="1">
      <alignment vertical="center"/>
    </xf>
    <xf numFmtId="0" fontId="0" fillId="2" borderId="2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14" fontId="9" fillId="2" borderId="23" xfId="0" applyNumberFormat="1" applyFont="1" applyFill="1" applyBorder="1" applyAlignment="1">
      <alignment horizontal="right"/>
    </xf>
    <xf numFmtId="14" fontId="9" fillId="2" borderId="24" xfId="0" applyNumberFormat="1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76" fontId="2" fillId="0" borderId="43" xfId="0" applyNumberFormat="1" applyFont="1" applyBorder="1" applyAlignment="1">
      <alignment horizontal="center" vertical="center"/>
    </xf>
    <xf numFmtId="176" fontId="2" fillId="0" borderId="41" xfId="0" applyNumberFormat="1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3" borderId="43" xfId="0" applyNumberFormat="1" applyFont="1" applyFill="1" applyBorder="1" applyAlignment="1">
      <alignment horizontal="center" vertical="center"/>
    </xf>
    <xf numFmtId="10" fontId="2" fillId="3" borderId="41" xfId="0" applyNumberFormat="1" applyFont="1" applyFill="1" applyBorder="1" applyAlignment="1">
      <alignment horizontal="center" vertical="center"/>
    </xf>
    <xf numFmtId="10" fontId="2" fillId="3" borderId="3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10" fontId="2" fillId="3" borderId="44" xfId="0" applyNumberFormat="1" applyFont="1" applyFill="1" applyBorder="1" applyAlignment="1">
      <alignment horizontal="center" vertical="center"/>
    </xf>
    <xf numFmtId="10" fontId="2" fillId="3" borderId="42" xfId="0" applyNumberFormat="1" applyFont="1" applyFill="1" applyBorder="1" applyAlignment="1">
      <alignment horizontal="center" vertical="center"/>
    </xf>
    <xf numFmtId="10" fontId="2" fillId="3" borderId="32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178" fontId="2" fillId="0" borderId="39" xfId="0" applyNumberFormat="1" applyFont="1" applyFill="1" applyBorder="1" applyAlignment="1">
      <alignment horizontal="center" vertical="center"/>
    </xf>
    <xf numFmtId="178" fontId="2" fillId="0" borderId="4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0" fontId="2" fillId="3" borderId="9" xfId="0" applyNumberFormat="1" applyFont="1" applyFill="1" applyBorder="1" applyAlignment="1">
      <alignment horizontal="center" vertical="center"/>
    </xf>
    <xf numFmtId="178" fontId="2" fillId="0" borderId="12" xfId="0" applyNumberFormat="1" applyFont="1" applyFill="1" applyBorder="1" applyAlignment="1">
      <alignment horizontal="center" vertical="center"/>
    </xf>
    <xf numFmtId="178" fontId="2" fillId="0" borderId="30" xfId="0" applyNumberFormat="1" applyFont="1" applyFill="1" applyBorder="1" applyAlignment="1">
      <alignment horizontal="center" vertical="center"/>
    </xf>
    <xf numFmtId="178" fontId="2" fillId="0" borderId="19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2" fillId="3" borderId="10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7" fontId="2" fillId="3" borderId="6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1" applyFont="1" applyFill="1" applyAlignment="1" applyProtection="1">
      <alignment horizontal="left" vertical="center"/>
    </xf>
    <xf numFmtId="0" fontId="2" fillId="4" borderId="0" xfId="1" applyFont="1" applyFill="1" applyAlignment="1" applyProtection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9" fontId="2" fillId="0" borderId="38" xfId="0" applyNumberFormat="1" applyFont="1" applyBorder="1" applyAlignment="1">
      <alignment horizontal="center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9" defaultPivotStyle="PivotStyleLight16"/>
  <colors>
    <mruColors>
      <color rgb="FF06069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66675</xdr:rowOff>
    </xdr:from>
    <xdr:to>
      <xdr:col>11</xdr:col>
      <xdr:colOff>704850</xdr:colOff>
      <xdr:row>19</xdr:row>
      <xdr:rowOff>200025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66675"/>
          <a:ext cx="7315200" cy="411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20</xdr:row>
      <xdr:rowOff>85725</xdr:rowOff>
    </xdr:from>
    <xdr:to>
      <xdr:col>11</xdr:col>
      <xdr:colOff>485775</xdr:colOff>
      <xdr:row>47</xdr:row>
      <xdr:rowOff>104775</xdr:rowOff>
    </xdr:to>
    <xdr:pic>
      <xdr:nvPicPr>
        <xdr:cNvPr id="3" name="Picture 2" descr="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4276725"/>
          <a:ext cx="7048500" cy="567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219075</xdr:colOff>
      <xdr:row>47</xdr:row>
      <xdr:rowOff>190500</xdr:rowOff>
    </xdr:from>
    <xdr:to>
      <xdr:col>11</xdr:col>
      <xdr:colOff>514350</xdr:colOff>
      <xdr:row>75</xdr:row>
      <xdr:rowOff>0</xdr:rowOff>
    </xdr:to>
    <xdr:pic>
      <xdr:nvPicPr>
        <xdr:cNvPr id="4" name="Picture 3" descr="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" y="10039350"/>
          <a:ext cx="7048500" cy="567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75</xdr:row>
      <xdr:rowOff>200025</xdr:rowOff>
    </xdr:from>
    <xdr:to>
      <xdr:col>4</xdr:col>
      <xdr:colOff>219075</xdr:colOff>
      <xdr:row>85</xdr:row>
      <xdr:rowOff>76200</xdr:rowOff>
    </xdr:to>
    <xdr:pic>
      <xdr:nvPicPr>
        <xdr:cNvPr id="5" name="Picture 4" descr="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" y="15916275"/>
          <a:ext cx="3362325" cy="1971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86</xdr:row>
      <xdr:rowOff>38100</xdr:rowOff>
    </xdr:from>
    <xdr:to>
      <xdr:col>13</xdr:col>
      <xdr:colOff>485775</xdr:colOff>
      <xdr:row>109</xdr:row>
      <xdr:rowOff>28575</xdr:rowOff>
    </xdr:to>
    <xdr:pic>
      <xdr:nvPicPr>
        <xdr:cNvPr id="6" name="Picture 5" descr="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2875" y="18059400"/>
          <a:ext cx="8543925" cy="481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219075</xdr:colOff>
      <xdr:row>109</xdr:row>
      <xdr:rowOff>142875</xdr:rowOff>
    </xdr:from>
    <xdr:to>
      <xdr:col>5</xdr:col>
      <xdr:colOff>57150</xdr:colOff>
      <xdr:row>128</xdr:row>
      <xdr:rowOff>0</xdr:rowOff>
    </xdr:to>
    <xdr:pic>
      <xdr:nvPicPr>
        <xdr:cNvPr id="7" name="Picture 6" descr="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22983825"/>
          <a:ext cx="3657600" cy="383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219075</xdr:colOff>
      <xdr:row>128</xdr:row>
      <xdr:rowOff>152400</xdr:rowOff>
    </xdr:from>
    <xdr:to>
      <xdr:col>12</xdr:col>
      <xdr:colOff>657225</xdr:colOff>
      <xdr:row>149</xdr:row>
      <xdr:rowOff>66675</xdr:rowOff>
    </xdr:to>
    <xdr:pic>
      <xdr:nvPicPr>
        <xdr:cNvPr id="8" name="Picture 7" descr="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9075" y="26974800"/>
          <a:ext cx="7953375" cy="431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149</xdr:row>
      <xdr:rowOff>190500</xdr:rowOff>
    </xdr:from>
    <xdr:to>
      <xdr:col>15</xdr:col>
      <xdr:colOff>352425</xdr:colOff>
      <xdr:row>176</xdr:row>
      <xdr:rowOff>19050</xdr:rowOff>
    </xdr:to>
    <xdr:pic>
      <xdr:nvPicPr>
        <xdr:cNvPr id="9" name="Picture 8" descr="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71450" y="31413450"/>
          <a:ext cx="9753600" cy="548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176</xdr:row>
      <xdr:rowOff>200025</xdr:rowOff>
    </xdr:from>
    <xdr:to>
      <xdr:col>9</xdr:col>
      <xdr:colOff>85725</xdr:colOff>
      <xdr:row>191</xdr:row>
      <xdr:rowOff>85725</xdr:rowOff>
    </xdr:to>
    <xdr:pic>
      <xdr:nvPicPr>
        <xdr:cNvPr id="10" name="Picture 9" descr="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90500" y="37080825"/>
          <a:ext cx="5810250" cy="3028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q?s=5388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oodinfo.tw/StockInfo/index.asp" TargetMode="External"/><Relationship Id="rId1" Type="http://schemas.openxmlformats.org/officeDocument/2006/relationships/hyperlink" Target="https://statementdog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64"/>
  <sheetViews>
    <sheetView tabSelected="1" topLeftCell="C1" zoomScale="90" zoomScaleNormal="90" workbookViewId="0">
      <pane ySplit="3" topLeftCell="A22" activePane="bottomLeft" state="frozen"/>
      <selection pane="bottomLeft" activeCell="S2" sqref="S2"/>
    </sheetView>
  </sheetViews>
  <sheetFormatPr defaultColWidth="9" defaultRowHeight="20.100000000000001" customHeight="1"/>
  <cols>
    <col min="1" max="1" width="4.6640625" style="1" customWidth="1"/>
    <col min="2" max="2" width="3.77734375" style="1" customWidth="1"/>
    <col min="3" max="3" width="29.88671875" style="1" customWidth="1"/>
    <col min="4" max="4" width="12.21875" style="1" customWidth="1"/>
    <col min="5" max="5" width="11.109375" style="1" customWidth="1"/>
    <col min="6" max="6" width="11.77734375" style="1" customWidth="1"/>
    <col min="7" max="7" width="11.88671875" style="1" customWidth="1"/>
    <col min="8" max="9" width="11.6640625" style="1" customWidth="1"/>
    <col min="10" max="10" width="11.77734375" style="1" customWidth="1"/>
    <col min="11" max="11" width="11.109375" style="1" customWidth="1"/>
    <col min="12" max="13" width="11.6640625" style="1" customWidth="1"/>
    <col min="14" max="14" width="11.21875" style="1" customWidth="1"/>
    <col min="15" max="15" width="14" style="1" bestFit="1" customWidth="1"/>
    <col min="16" max="16" width="12.77734375" style="1" customWidth="1"/>
    <col min="17" max="17" width="12.21875" style="1" customWidth="1"/>
    <col min="18" max="18" width="12.88671875" style="1" customWidth="1"/>
    <col min="19" max="19" width="12.44140625" style="1" customWidth="1"/>
    <col min="20" max="22" width="10.109375" style="1" customWidth="1"/>
    <col min="23" max="16384" width="9" style="1"/>
  </cols>
  <sheetData>
    <row r="1" spans="2:29" ht="26.25" customHeight="1">
      <c r="B1" s="34" t="s">
        <v>173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12"/>
      <c r="N1" s="38">
        <f ca="1">NOW()</f>
        <v>42832.91965729167</v>
      </c>
      <c r="O1" s="38"/>
      <c r="P1" s="38"/>
      <c r="Q1" s="38"/>
      <c r="R1" s="38"/>
      <c r="S1" s="39"/>
    </row>
    <row r="2" spans="2:29" ht="30.75" customHeight="1" thickBot="1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13"/>
      <c r="N2" s="14"/>
      <c r="O2" s="14"/>
      <c r="P2" s="14"/>
      <c r="Q2" s="14"/>
      <c r="R2" s="15" t="s">
        <v>0</v>
      </c>
      <c r="S2" s="5">
        <f>股票價格!C3</f>
        <v>77.900000000000006</v>
      </c>
    </row>
    <row r="3" spans="2:29" ht="20.100000000000001" customHeight="1" thickBot="1">
      <c r="B3" s="40" t="s">
        <v>1</v>
      </c>
      <c r="C3" s="41"/>
      <c r="D3" s="42">
        <v>2009</v>
      </c>
      <c r="E3" s="43"/>
      <c r="F3" s="43">
        <v>2010</v>
      </c>
      <c r="G3" s="43"/>
      <c r="H3" s="43">
        <v>2011</v>
      </c>
      <c r="I3" s="43"/>
      <c r="J3" s="43">
        <v>2012</v>
      </c>
      <c r="K3" s="43"/>
      <c r="L3" s="43">
        <v>2013</v>
      </c>
      <c r="M3" s="43"/>
      <c r="N3" s="43">
        <v>2014</v>
      </c>
      <c r="O3" s="43"/>
      <c r="P3" s="43">
        <v>2015</v>
      </c>
      <c r="Q3" s="43"/>
      <c r="R3" s="43">
        <v>2016</v>
      </c>
      <c r="S3" s="44"/>
    </row>
    <row r="4" spans="2:29" ht="17.25" customHeight="1" thickBot="1">
      <c r="B4" s="2">
        <v>1</v>
      </c>
      <c r="C4" s="16" t="s">
        <v>2</v>
      </c>
      <c r="D4" s="45">
        <v>8.32</v>
      </c>
      <c r="E4" s="46"/>
      <c r="F4" s="47">
        <v>12.5</v>
      </c>
      <c r="G4" s="46"/>
      <c r="H4" s="47">
        <v>19.87</v>
      </c>
      <c r="I4" s="46"/>
      <c r="J4" s="47">
        <v>21.27</v>
      </c>
      <c r="K4" s="46"/>
      <c r="L4" s="48">
        <v>19.78</v>
      </c>
      <c r="M4" s="48"/>
      <c r="N4" s="48">
        <v>17.600000000000001</v>
      </c>
      <c r="O4" s="48"/>
      <c r="P4" s="48">
        <v>19.96</v>
      </c>
      <c r="Q4" s="48"/>
      <c r="R4" s="48">
        <v>20.36</v>
      </c>
      <c r="S4" s="49"/>
      <c r="T4" s="50" t="s">
        <v>54</v>
      </c>
      <c r="U4" s="50"/>
      <c r="V4" s="50"/>
      <c r="W4" s="50"/>
      <c r="X4" s="51"/>
      <c r="Y4" s="51"/>
      <c r="Z4" s="51"/>
      <c r="AA4" s="51"/>
      <c r="AB4" s="51"/>
      <c r="AC4" s="52"/>
    </row>
    <row r="5" spans="2:29" ht="17.25" customHeight="1" thickBot="1">
      <c r="B5" s="4">
        <v>2</v>
      </c>
      <c r="C5" s="17" t="s">
        <v>3</v>
      </c>
      <c r="D5" s="53">
        <v>3.81</v>
      </c>
      <c r="E5" s="54"/>
      <c r="F5" s="55">
        <v>-5.49</v>
      </c>
      <c r="G5" s="54"/>
      <c r="H5" s="55">
        <v>0.5</v>
      </c>
      <c r="I5" s="54"/>
      <c r="J5" s="55">
        <v>7.87</v>
      </c>
      <c r="K5" s="54"/>
      <c r="L5" s="56">
        <v>2.71</v>
      </c>
      <c r="M5" s="56"/>
      <c r="N5" s="56">
        <v>1.74</v>
      </c>
      <c r="O5" s="56"/>
      <c r="P5" s="56">
        <v>3.17</v>
      </c>
      <c r="Q5" s="56"/>
      <c r="R5" s="56">
        <v>8.44</v>
      </c>
      <c r="S5" s="57"/>
      <c r="T5" s="50" t="s">
        <v>55</v>
      </c>
      <c r="U5" s="50"/>
      <c r="V5" s="50"/>
      <c r="W5" s="50"/>
      <c r="X5" s="51"/>
      <c r="Y5" s="51"/>
      <c r="Z5" s="51"/>
      <c r="AA5" s="51"/>
      <c r="AB5" s="51"/>
      <c r="AC5" s="52"/>
    </row>
    <row r="6" spans="2:29" ht="17.25" customHeight="1" thickBot="1">
      <c r="B6" s="3"/>
      <c r="C6" s="18" t="s">
        <v>4</v>
      </c>
      <c r="D6" s="64" t="str">
        <f t="shared" ref="D6:P6" si="0">IF(D4&gt;=15,IF(D5&gt;0,"A","B1"),IF(D4&gt;=10,IF(D5&gt;0,"B2","C"),IF(D4&gt;0,IF(D5&gt;0,"C1","C2"),"D")))</f>
        <v>C1</v>
      </c>
      <c r="E6" s="65"/>
      <c r="F6" s="66" t="str">
        <f t="shared" si="0"/>
        <v>C</v>
      </c>
      <c r="G6" s="65"/>
      <c r="H6" s="66" t="str">
        <f t="shared" si="0"/>
        <v>A</v>
      </c>
      <c r="I6" s="65"/>
      <c r="J6" s="66" t="str">
        <f t="shared" si="0"/>
        <v>A</v>
      </c>
      <c r="K6" s="65"/>
      <c r="L6" s="58" t="str">
        <f t="shared" si="0"/>
        <v>A</v>
      </c>
      <c r="M6" s="58"/>
      <c r="N6" s="58" t="str">
        <f t="shared" si="0"/>
        <v>A</v>
      </c>
      <c r="O6" s="58"/>
      <c r="P6" s="58" t="str">
        <f t="shared" si="0"/>
        <v>A</v>
      </c>
      <c r="Q6" s="58"/>
      <c r="R6" s="58" t="str">
        <f>IF(R4&gt;=15,IF(R5&gt;0,"A","B1"),IF(R4&gt;=10,IF(R5&gt;0,"B2","C"),IF(R4&gt;0,IF(R5&gt;0,"C1","C2"),"D")))</f>
        <v>A</v>
      </c>
      <c r="S6" s="59"/>
      <c r="T6" s="50" t="s">
        <v>56</v>
      </c>
      <c r="U6" s="50"/>
      <c r="V6" s="50"/>
      <c r="W6" s="50"/>
      <c r="X6" s="50"/>
      <c r="Y6" s="50"/>
      <c r="Z6" s="51"/>
      <c r="AA6" s="51"/>
      <c r="AB6" s="51"/>
      <c r="AC6" s="52"/>
    </row>
    <row r="7" spans="2:29" ht="17.25" customHeight="1">
      <c r="B7" s="2">
        <v>3</v>
      </c>
      <c r="C7" s="16" t="s">
        <v>5</v>
      </c>
      <c r="D7" s="60">
        <v>81.3</v>
      </c>
      <c r="E7" s="61"/>
      <c r="F7" s="62">
        <v>78.61</v>
      </c>
      <c r="G7" s="61"/>
      <c r="H7" s="62">
        <v>72.95</v>
      </c>
      <c r="I7" s="61"/>
      <c r="J7" s="62">
        <v>70.510000000000005</v>
      </c>
      <c r="K7" s="61"/>
      <c r="L7" s="63">
        <v>71.599999999999994</v>
      </c>
      <c r="M7" s="63"/>
      <c r="N7" s="63">
        <v>71.260000000000005</v>
      </c>
      <c r="O7" s="63"/>
      <c r="P7" s="63">
        <v>71.81</v>
      </c>
      <c r="Q7" s="63"/>
      <c r="R7" s="63">
        <v>69.77</v>
      </c>
      <c r="S7" s="67"/>
      <c r="T7" s="122" t="s">
        <v>57</v>
      </c>
      <c r="U7" s="123"/>
      <c r="V7" s="123"/>
      <c r="W7" s="123"/>
      <c r="X7" s="123"/>
      <c r="Y7" s="123"/>
      <c r="Z7" s="123"/>
      <c r="AA7" s="123"/>
      <c r="AB7" s="123"/>
      <c r="AC7" s="124"/>
    </row>
    <row r="8" spans="2:29" ht="17.25" customHeight="1">
      <c r="B8" s="4"/>
      <c r="C8" s="19" t="s">
        <v>6</v>
      </c>
      <c r="D8" s="68">
        <f t="shared" ref="D8:R8" si="1">(D4/100)*(1-(D7/100))</f>
        <v>1.5558400000000003E-2</v>
      </c>
      <c r="E8" s="69"/>
      <c r="F8" s="70">
        <f t="shared" si="1"/>
        <v>2.6737499999999997E-2</v>
      </c>
      <c r="G8" s="69"/>
      <c r="H8" s="70">
        <f t="shared" si="1"/>
        <v>5.3748349999999993E-2</v>
      </c>
      <c r="I8" s="69"/>
      <c r="J8" s="70">
        <f t="shared" si="1"/>
        <v>6.2725229999999993E-2</v>
      </c>
      <c r="K8" s="69"/>
      <c r="L8" s="71">
        <f t="shared" si="1"/>
        <v>5.6175200000000008E-2</v>
      </c>
      <c r="M8" s="71"/>
      <c r="N8" s="71">
        <f t="shared" si="1"/>
        <v>5.0582400000000007E-2</v>
      </c>
      <c r="O8" s="71"/>
      <c r="P8" s="71">
        <f t="shared" si="1"/>
        <v>5.6267239999999982E-2</v>
      </c>
      <c r="Q8" s="71"/>
      <c r="R8" s="71">
        <f t="shared" si="1"/>
        <v>6.1548280000000004E-2</v>
      </c>
      <c r="S8" s="72"/>
      <c r="T8" s="125"/>
      <c r="U8" s="125"/>
      <c r="V8" s="125"/>
      <c r="W8" s="125"/>
      <c r="X8" s="125"/>
      <c r="Y8" s="125"/>
      <c r="Z8" s="125"/>
      <c r="AA8" s="125"/>
      <c r="AB8" s="125"/>
      <c r="AC8" s="126"/>
    </row>
    <row r="9" spans="2:29" ht="17.25" customHeight="1">
      <c r="B9" s="4"/>
      <c r="C9" s="19" t="s">
        <v>7</v>
      </c>
      <c r="D9" s="68">
        <f>D32/D21</f>
        <v>5.8823529411764705E-2</v>
      </c>
      <c r="E9" s="69"/>
      <c r="F9" s="70">
        <f>F32/F21</f>
        <v>6.0493827160493827E-2</v>
      </c>
      <c r="G9" s="69"/>
      <c r="H9" s="70">
        <f>H32/H21</f>
        <v>6.8767908309455589E-2</v>
      </c>
      <c r="I9" s="69"/>
      <c r="J9" s="70">
        <f>J32/J21</f>
        <v>6.5789473684210537E-2</v>
      </c>
      <c r="K9" s="69"/>
      <c r="L9" s="71">
        <f>L32/L21</f>
        <v>7.1599045346062054E-2</v>
      </c>
      <c r="M9" s="71"/>
      <c r="N9" s="71">
        <f>N32/N21</f>
        <v>4.5454545454545456E-2</v>
      </c>
      <c r="O9" s="71"/>
      <c r="P9" s="71">
        <f>P32/P21</f>
        <v>5.5788005578800558E-2</v>
      </c>
      <c r="Q9" s="71"/>
      <c r="R9" s="71">
        <f>R32/R21</f>
        <v>5.5190538764783185E-2</v>
      </c>
      <c r="S9" s="72"/>
      <c r="T9" s="125"/>
      <c r="U9" s="125"/>
      <c r="V9" s="125"/>
      <c r="W9" s="125"/>
      <c r="X9" s="125"/>
      <c r="Y9" s="125"/>
      <c r="Z9" s="125"/>
      <c r="AA9" s="125"/>
      <c r="AB9" s="125"/>
      <c r="AC9" s="126"/>
    </row>
    <row r="10" spans="2:29" ht="17.25" customHeight="1" thickBot="1">
      <c r="B10" s="3"/>
      <c r="C10" s="18" t="s">
        <v>8</v>
      </c>
      <c r="D10" s="73">
        <f>D9+D8</f>
        <v>7.4381929411764705E-2</v>
      </c>
      <c r="E10" s="74"/>
      <c r="F10" s="75">
        <f>F9+F8</f>
        <v>8.7231327160493824E-2</v>
      </c>
      <c r="G10" s="74"/>
      <c r="H10" s="75">
        <f>H9+H8</f>
        <v>0.12251625830945559</v>
      </c>
      <c r="I10" s="74"/>
      <c r="J10" s="75">
        <f>J9+J8</f>
        <v>0.12851470368421053</v>
      </c>
      <c r="K10" s="74"/>
      <c r="L10" s="76">
        <f>L9+L8</f>
        <v>0.12777424534606208</v>
      </c>
      <c r="M10" s="76"/>
      <c r="N10" s="76">
        <f>N9+N8</f>
        <v>9.6036945454545469E-2</v>
      </c>
      <c r="O10" s="76"/>
      <c r="P10" s="76">
        <f>P9+P8</f>
        <v>0.11205524557880053</v>
      </c>
      <c r="Q10" s="76"/>
      <c r="R10" s="76">
        <f>R9+R8</f>
        <v>0.11673881876478319</v>
      </c>
      <c r="S10" s="77"/>
      <c r="T10" s="125"/>
      <c r="U10" s="125"/>
      <c r="V10" s="125"/>
      <c r="W10" s="125"/>
      <c r="X10" s="125"/>
      <c r="Y10" s="125"/>
      <c r="Z10" s="125"/>
      <c r="AA10" s="125"/>
      <c r="AB10" s="125"/>
      <c r="AC10" s="126"/>
    </row>
    <row r="11" spans="2:29" ht="17.25" customHeight="1">
      <c r="B11" s="10">
        <v>4</v>
      </c>
      <c r="C11" s="20" t="s">
        <v>9</v>
      </c>
      <c r="D11" s="84">
        <v>205483</v>
      </c>
      <c r="E11" s="78"/>
      <c r="F11" s="78">
        <v>314448</v>
      </c>
      <c r="G11" s="78"/>
      <c r="H11" s="85">
        <v>583041</v>
      </c>
      <c r="I11" s="86"/>
      <c r="J11" s="85">
        <v>753959</v>
      </c>
      <c r="K11" s="86"/>
      <c r="L11" s="85">
        <v>844927</v>
      </c>
      <c r="M11" s="86"/>
      <c r="N11" s="78">
        <v>949059</v>
      </c>
      <c r="O11" s="78"/>
      <c r="P11" s="78">
        <v>1297000</v>
      </c>
      <c r="Q11" s="78"/>
      <c r="R11" s="78">
        <v>1455295</v>
      </c>
      <c r="S11" s="79"/>
      <c r="T11" s="125"/>
      <c r="U11" s="125"/>
      <c r="V11" s="125"/>
      <c r="W11" s="125"/>
      <c r="X11" s="125"/>
      <c r="Y11" s="125"/>
      <c r="Z11" s="125"/>
      <c r="AA11" s="125"/>
      <c r="AB11" s="125"/>
      <c r="AC11" s="126"/>
    </row>
    <row r="12" spans="2:29" ht="17.25" customHeight="1">
      <c r="B12" s="80">
        <v>5</v>
      </c>
      <c r="C12" s="82" t="s">
        <v>62</v>
      </c>
      <c r="D12" s="21" t="s">
        <v>151</v>
      </c>
      <c r="E12" s="22" t="s">
        <v>152</v>
      </c>
      <c r="F12" s="21" t="s">
        <v>151</v>
      </c>
      <c r="G12" s="22" t="s">
        <v>152</v>
      </c>
      <c r="H12" s="21" t="s">
        <v>151</v>
      </c>
      <c r="I12" s="22" t="s">
        <v>152</v>
      </c>
      <c r="J12" s="21" t="s">
        <v>151</v>
      </c>
      <c r="K12" s="22" t="s">
        <v>152</v>
      </c>
      <c r="L12" s="21" t="s">
        <v>151</v>
      </c>
      <c r="M12" s="22" t="s">
        <v>152</v>
      </c>
      <c r="N12" s="21" t="s">
        <v>151</v>
      </c>
      <c r="O12" s="22" t="s">
        <v>152</v>
      </c>
      <c r="P12" s="21" t="s">
        <v>151</v>
      </c>
      <c r="Q12" s="22" t="s">
        <v>152</v>
      </c>
      <c r="R12" s="21" t="s">
        <v>151</v>
      </c>
      <c r="S12" s="22" t="s">
        <v>152</v>
      </c>
      <c r="T12" s="125"/>
      <c r="U12" s="125"/>
      <c r="V12" s="125"/>
      <c r="W12" s="125"/>
      <c r="X12" s="125"/>
      <c r="Y12" s="125"/>
      <c r="Z12" s="125"/>
      <c r="AA12" s="125"/>
      <c r="AB12" s="125"/>
      <c r="AC12" s="126"/>
    </row>
    <row r="13" spans="2:29" ht="17.25" customHeight="1">
      <c r="B13" s="81"/>
      <c r="C13" s="82"/>
      <c r="D13" s="33">
        <v>2561764</v>
      </c>
      <c r="E13" s="23">
        <v>2435829</v>
      </c>
      <c r="F13" s="23">
        <v>2496410</v>
      </c>
      <c r="G13" s="23">
        <v>2597180</v>
      </c>
      <c r="H13" s="23">
        <v>2796784</v>
      </c>
      <c r="I13" s="23">
        <v>3272609</v>
      </c>
      <c r="J13" s="23">
        <v>3570742</v>
      </c>
      <c r="K13" s="23">
        <v>3815717</v>
      </c>
      <c r="L13" s="23">
        <v>4101957</v>
      </c>
      <c r="M13" s="23">
        <v>4727695</v>
      </c>
      <c r="N13" s="23">
        <v>5465058</v>
      </c>
      <c r="O13" s="23">
        <v>6058947</v>
      </c>
      <c r="P13" s="23">
        <v>6463951</v>
      </c>
      <c r="Q13" s="23">
        <v>6937635</v>
      </c>
      <c r="R13" s="23">
        <v>7131821</v>
      </c>
      <c r="S13" s="24">
        <v>7357068</v>
      </c>
      <c r="T13" s="125"/>
      <c r="U13" s="125"/>
      <c r="V13" s="125"/>
      <c r="W13" s="125"/>
      <c r="X13" s="125"/>
      <c r="Y13" s="125"/>
      <c r="Z13" s="125"/>
      <c r="AA13" s="125"/>
      <c r="AB13" s="125"/>
      <c r="AC13" s="126"/>
    </row>
    <row r="14" spans="2:29" ht="17.25" customHeight="1">
      <c r="B14" s="10"/>
      <c r="C14" s="19" t="s">
        <v>10</v>
      </c>
      <c r="D14" s="83" t="s">
        <v>11</v>
      </c>
      <c r="E14" s="71"/>
      <c r="F14" s="71">
        <f>((D32+F32)/2)/F21</f>
        <v>5.0823045267489708E-2</v>
      </c>
      <c r="G14" s="71"/>
      <c r="H14" s="71">
        <f>((F32+H32)/2)/H21</f>
        <v>5.544412607449857E-2</v>
      </c>
      <c r="I14" s="71"/>
      <c r="J14" s="71">
        <f>((H32+J32)/2)/J21</f>
        <v>6.1602870813397138E-2</v>
      </c>
      <c r="K14" s="71"/>
      <c r="L14" s="71">
        <f>((J32+L32)/2)/L21</f>
        <v>6.8615751789976143E-2</v>
      </c>
      <c r="M14" s="71"/>
      <c r="N14" s="71">
        <f>((L32+N32)/2)/N21</f>
        <v>4.5454545454545456E-2</v>
      </c>
      <c r="O14" s="71"/>
      <c r="P14" s="71">
        <f>((N32+P32)/2)/P21</f>
        <v>4.8814504881450484E-2</v>
      </c>
      <c r="Q14" s="71"/>
      <c r="R14" s="71">
        <f>((P32+R32)/2)/R21</f>
        <v>5.387647831800263E-2</v>
      </c>
      <c r="S14" s="72"/>
      <c r="T14" s="125"/>
      <c r="U14" s="125"/>
      <c r="V14" s="125"/>
      <c r="W14" s="125"/>
      <c r="X14" s="125"/>
      <c r="Y14" s="125"/>
      <c r="Z14" s="125"/>
      <c r="AA14" s="125"/>
      <c r="AB14" s="125"/>
      <c r="AC14" s="126"/>
    </row>
    <row r="15" spans="2:29" ht="17.25" customHeight="1">
      <c r="B15" s="9"/>
      <c r="C15" s="19" t="s">
        <v>12</v>
      </c>
      <c r="D15" s="83" t="s">
        <v>13</v>
      </c>
      <c r="E15" s="71"/>
      <c r="F15" s="71">
        <f>((D11+F11)/2)/((D13+G13)/2)</f>
        <v>0.10078244695038364</v>
      </c>
      <c r="G15" s="71"/>
      <c r="H15" s="71">
        <f>((F11+H11)/2)/((F13+I13)/2)</f>
        <v>0.15557047047340283</v>
      </c>
      <c r="I15" s="71"/>
      <c r="J15" s="71">
        <f>((H11+J11)/2)/((H13+K13)/2)</f>
        <v>0.20219278605780172</v>
      </c>
      <c r="K15" s="71"/>
      <c r="L15" s="71">
        <f>((J11+L11)/2)/((J13+M13)/2)</f>
        <v>0.19267315037759519</v>
      </c>
      <c r="M15" s="71"/>
      <c r="N15" s="71">
        <f>((L11+N11)/2)/((L13+O13)/2)</f>
        <v>0.17655771573080506</v>
      </c>
      <c r="O15" s="71"/>
      <c r="P15" s="71">
        <f>((N11+P11)/2)/((N13+Q13)/2)</f>
        <v>0.18109446069494747</v>
      </c>
      <c r="Q15" s="71"/>
      <c r="R15" s="71">
        <f>((P11+R11)/2)/((P13+S13)/2)</f>
        <v>0.19913835586218354</v>
      </c>
      <c r="S15" s="72"/>
      <c r="T15" s="125"/>
      <c r="U15" s="125"/>
      <c r="V15" s="125"/>
      <c r="W15" s="125"/>
      <c r="X15" s="125"/>
      <c r="Y15" s="125"/>
      <c r="Z15" s="125"/>
      <c r="AA15" s="125"/>
      <c r="AB15" s="125"/>
      <c r="AC15" s="126"/>
    </row>
    <row r="16" spans="2:29" ht="17.25" customHeight="1">
      <c r="B16" s="9"/>
      <c r="C16" s="19" t="s">
        <v>14</v>
      </c>
      <c r="D16" s="83" t="s">
        <v>13</v>
      </c>
      <c r="E16" s="71"/>
      <c r="F16" s="71">
        <f>(D32+F32)/(D19+F19)</f>
        <v>0.79677419354838697</v>
      </c>
      <c r="G16" s="71"/>
      <c r="H16" s="71">
        <f>(F32+H32)/(F19+H19)</f>
        <v>0.75</v>
      </c>
      <c r="I16" s="71"/>
      <c r="J16" s="71">
        <f>(H32+J32)/(H19+J19)</f>
        <v>0.7162726008344924</v>
      </c>
      <c r="K16" s="71"/>
      <c r="L16" s="71">
        <f>(J32+L32)/(J19+L19)</f>
        <v>0.71075401730531518</v>
      </c>
      <c r="M16" s="71"/>
      <c r="N16" s="71">
        <f>(L32+N32)/(L19+N19)</f>
        <v>0.7142857142857143</v>
      </c>
      <c r="O16" s="71"/>
      <c r="P16" s="71">
        <f>(N32+P32)/(N19+P19)</f>
        <v>0.71574642126789356</v>
      </c>
      <c r="Q16" s="71"/>
      <c r="R16" s="71">
        <f>(P32+R32)/(P19+R19)</f>
        <v>0.70750647109577214</v>
      </c>
      <c r="S16" s="72"/>
      <c r="T16" s="125"/>
      <c r="U16" s="125"/>
      <c r="V16" s="125"/>
      <c r="W16" s="125"/>
      <c r="X16" s="125"/>
      <c r="Y16" s="125"/>
      <c r="Z16" s="125"/>
      <c r="AA16" s="125"/>
      <c r="AB16" s="125"/>
      <c r="AC16" s="126"/>
    </row>
    <row r="17" spans="2:29" ht="17.25" customHeight="1">
      <c r="B17" s="9"/>
      <c r="C17" s="19" t="s">
        <v>15</v>
      </c>
      <c r="D17" s="83" t="s">
        <v>13</v>
      </c>
      <c r="E17" s="71"/>
      <c r="F17" s="71">
        <f>F15*(1-F16)</f>
        <v>2.0481594057658623E-2</v>
      </c>
      <c r="G17" s="71"/>
      <c r="H17" s="71">
        <f>H15*(1-H16)</f>
        <v>3.8892617618350708E-2</v>
      </c>
      <c r="I17" s="71"/>
      <c r="J17" s="71">
        <f>J15*(1-J16)</f>
        <v>5.7367633318207989E-2</v>
      </c>
      <c r="K17" s="71"/>
      <c r="L17" s="71">
        <f>L15*(1-L16)</f>
        <v>5.5729934719848308E-2</v>
      </c>
      <c r="M17" s="71"/>
      <c r="N17" s="71">
        <f>N15*(1-N16)</f>
        <v>5.0445061637372869E-2</v>
      </c>
      <c r="O17" s="71"/>
      <c r="P17" s="71">
        <f>P15*(1-P16)</f>
        <v>5.1476748541099605E-2</v>
      </c>
      <c r="Q17" s="71"/>
      <c r="R17" s="71">
        <f>R15*(1-R16)</f>
        <v>5.8246680446315993E-2</v>
      </c>
      <c r="S17" s="72"/>
      <c r="T17" s="125"/>
      <c r="U17" s="125"/>
      <c r="V17" s="125"/>
      <c r="W17" s="125"/>
      <c r="X17" s="125"/>
      <c r="Y17" s="125"/>
      <c r="Z17" s="125"/>
      <c r="AA17" s="125"/>
      <c r="AB17" s="125"/>
      <c r="AC17" s="126"/>
    </row>
    <row r="18" spans="2:29" ht="17.25" customHeight="1" thickBot="1">
      <c r="B18" s="3"/>
      <c r="C18" s="25" t="s">
        <v>16</v>
      </c>
      <c r="D18" s="88" t="s">
        <v>13</v>
      </c>
      <c r="E18" s="76"/>
      <c r="F18" s="76">
        <f>F14+F17</f>
        <v>7.1304639325148328E-2</v>
      </c>
      <c r="G18" s="76"/>
      <c r="H18" s="76">
        <f>H14+H17</f>
        <v>9.4336743692849279E-2</v>
      </c>
      <c r="I18" s="76"/>
      <c r="J18" s="76">
        <f>J14+J17</f>
        <v>0.11897050413160512</v>
      </c>
      <c r="K18" s="76"/>
      <c r="L18" s="76">
        <f>L14+L17</f>
        <v>0.12434568650982444</v>
      </c>
      <c r="M18" s="76"/>
      <c r="N18" s="76">
        <f>N14+N17</f>
        <v>9.5899607091918332E-2</v>
      </c>
      <c r="O18" s="76"/>
      <c r="P18" s="76">
        <f>P14+P17</f>
        <v>0.10029125342255009</v>
      </c>
      <c r="Q18" s="76"/>
      <c r="R18" s="76">
        <f>R14+R17</f>
        <v>0.11212315876431862</v>
      </c>
      <c r="S18" s="77"/>
      <c r="T18" s="125"/>
      <c r="U18" s="125"/>
      <c r="V18" s="125"/>
      <c r="W18" s="125"/>
      <c r="X18" s="125"/>
      <c r="Y18" s="125"/>
      <c r="Z18" s="125"/>
      <c r="AA18" s="125"/>
      <c r="AB18" s="125"/>
      <c r="AC18" s="126"/>
    </row>
    <row r="19" spans="2:29" ht="17.25" customHeight="1">
      <c r="B19" s="2">
        <v>6</v>
      </c>
      <c r="C19" s="16" t="s">
        <v>17</v>
      </c>
      <c r="D19" s="87">
        <v>1.23</v>
      </c>
      <c r="E19" s="63"/>
      <c r="F19" s="63">
        <v>1.87</v>
      </c>
      <c r="G19" s="63"/>
      <c r="H19" s="63">
        <v>3.29</v>
      </c>
      <c r="I19" s="63"/>
      <c r="J19" s="63">
        <v>3.9</v>
      </c>
      <c r="K19" s="63"/>
      <c r="L19" s="63">
        <v>4.1900000000000004</v>
      </c>
      <c r="M19" s="63"/>
      <c r="N19" s="63">
        <v>4.21</v>
      </c>
      <c r="O19" s="63"/>
      <c r="P19" s="63">
        <v>5.57</v>
      </c>
      <c r="Q19" s="63"/>
      <c r="R19" s="63">
        <v>6.02</v>
      </c>
      <c r="S19" s="67"/>
      <c r="T19" s="122" t="s">
        <v>18</v>
      </c>
      <c r="U19" s="127"/>
      <c r="V19" s="127"/>
      <c r="W19" s="127"/>
      <c r="X19" s="127"/>
      <c r="Y19" s="127"/>
      <c r="Z19" s="127"/>
      <c r="AA19" s="127"/>
      <c r="AB19" s="127"/>
      <c r="AC19" s="128"/>
    </row>
    <row r="20" spans="2:29" ht="17.25" customHeight="1">
      <c r="B20" s="80">
        <v>7</v>
      </c>
      <c r="C20" s="26" t="s">
        <v>19</v>
      </c>
      <c r="D20" s="90" t="s">
        <v>63</v>
      </c>
      <c r="E20" s="91"/>
      <c r="F20" s="91" t="s">
        <v>64</v>
      </c>
      <c r="G20" s="91"/>
      <c r="H20" s="91" t="s">
        <v>65</v>
      </c>
      <c r="I20" s="91"/>
      <c r="J20" s="91" t="s">
        <v>66</v>
      </c>
      <c r="K20" s="91"/>
      <c r="L20" s="91" t="s">
        <v>67</v>
      </c>
      <c r="M20" s="91"/>
      <c r="N20" s="91" t="s">
        <v>68</v>
      </c>
      <c r="O20" s="91"/>
      <c r="P20" s="91" t="s">
        <v>69</v>
      </c>
      <c r="Q20" s="91"/>
      <c r="R20" s="91" t="s">
        <v>70</v>
      </c>
      <c r="S20" s="92"/>
      <c r="T20" s="129"/>
      <c r="U20" s="129"/>
      <c r="V20" s="129"/>
      <c r="W20" s="129"/>
      <c r="X20" s="129"/>
      <c r="Y20" s="129"/>
      <c r="Z20" s="129"/>
      <c r="AA20" s="129"/>
      <c r="AB20" s="129"/>
      <c r="AC20" s="130"/>
    </row>
    <row r="21" spans="2:29" ht="17.25" customHeight="1">
      <c r="B21" s="89"/>
      <c r="C21" s="26" t="s">
        <v>20</v>
      </c>
      <c r="D21" s="90" t="s">
        <v>71</v>
      </c>
      <c r="E21" s="91"/>
      <c r="F21" s="91" t="s">
        <v>72</v>
      </c>
      <c r="G21" s="91"/>
      <c r="H21" s="91" t="s">
        <v>73</v>
      </c>
      <c r="I21" s="91"/>
      <c r="J21" s="91" t="s">
        <v>74</v>
      </c>
      <c r="K21" s="91"/>
      <c r="L21" s="91" t="s">
        <v>75</v>
      </c>
      <c r="M21" s="91"/>
      <c r="N21" s="91" t="s">
        <v>76</v>
      </c>
      <c r="O21" s="91"/>
      <c r="P21" s="91" t="s">
        <v>77</v>
      </c>
      <c r="Q21" s="91"/>
      <c r="R21" s="91" t="s">
        <v>78</v>
      </c>
      <c r="S21" s="92"/>
      <c r="T21" s="129"/>
      <c r="U21" s="129"/>
      <c r="V21" s="129"/>
      <c r="W21" s="129"/>
      <c r="X21" s="129"/>
      <c r="Y21" s="129"/>
      <c r="Z21" s="129"/>
      <c r="AA21" s="129"/>
      <c r="AB21" s="129"/>
      <c r="AC21" s="130"/>
    </row>
    <row r="22" spans="2:29" ht="17.25" customHeight="1">
      <c r="B22" s="81"/>
      <c r="C22" s="26" t="s">
        <v>21</v>
      </c>
      <c r="D22" s="90" t="s">
        <v>79</v>
      </c>
      <c r="E22" s="91"/>
      <c r="F22" s="91" t="s">
        <v>80</v>
      </c>
      <c r="G22" s="91"/>
      <c r="H22" s="91" t="s">
        <v>81</v>
      </c>
      <c r="I22" s="91"/>
      <c r="J22" s="91" t="s">
        <v>82</v>
      </c>
      <c r="K22" s="91"/>
      <c r="L22" s="91" t="s">
        <v>83</v>
      </c>
      <c r="M22" s="91"/>
      <c r="N22" s="91" t="s">
        <v>84</v>
      </c>
      <c r="O22" s="91"/>
      <c r="P22" s="91" t="s">
        <v>85</v>
      </c>
      <c r="Q22" s="91"/>
      <c r="R22" s="91" t="s">
        <v>86</v>
      </c>
      <c r="S22" s="92"/>
      <c r="T22" s="129"/>
      <c r="U22" s="129"/>
      <c r="V22" s="129"/>
      <c r="W22" s="129"/>
      <c r="X22" s="129"/>
      <c r="Y22" s="129"/>
      <c r="Z22" s="129"/>
      <c r="AA22" s="129"/>
      <c r="AB22" s="129"/>
      <c r="AC22" s="130"/>
    </row>
    <row r="23" spans="2:29" ht="17.25" customHeight="1">
      <c r="B23" s="4"/>
      <c r="C23" s="19" t="s">
        <v>22</v>
      </c>
      <c r="D23" s="95">
        <f>D20/D19</f>
        <v>21.951219512195124</v>
      </c>
      <c r="E23" s="93"/>
      <c r="F23" s="93">
        <f t="shared" ref="F23:R23" si="2">F20/F19</f>
        <v>17.085561497326204</v>
      </c>
      <c r="G23" s="93"/>
      <c r="H23" s="93">
        <f t="shared" si="2"/>
        <v>14.559270516717325</v>
      </c>
      <c r="I23" s="93"/>
      <c r="J23" s="93">
        <f t="shared" si="2"/>
        <v>12.435897435897436</v>
      </c>
      <c r="K23" s="93"/>
      <c r="L23" s="93">
        <f t="shared" si="2"/>
        <v>12.195704057279235</v>
      </c>
      <c r="M23" s="93"/>
      <c r="N23" s="93">
        <f t="shared" si="2"/>
        <v>18.717339667458432</v>
      </c>
      <c r="O23" s="93"/>
      <c r="P23" s="93">
        <f t="shared" si="2"/>
        <v>16.122082585278275</v>
      </c>
      <c r="Q23" s="93"/>
      <c r="R23" s="93">
        <f t="shared" si="2"/>
        <v>14.734219269102992</v>
      </c>
      <c r="S23" s="94"/>
      <c r="T23" s="129"/>
      <c r="U23" s="129"/>
      <c r="V23" s="129"/>
      <c r="W23" s="129"/>
      <c r="X23" s="129"/>
      <c r="Y23" s="129"/>
      <c r="Z23" s="129"/>
      <c r="AA23" s="129"/>
      <c r="AB23" s="129"/>
      <c r="AC23" s="130"/>
    </row>
    <row r="24" spans="2:29" ht="17.25" customHeight="1">
      <c r="B24" s="4"/>
      <c r="C24" s="19" t="s">
        <v>23</v>
      </c>
      <c r="D24" s="95">
        <f>D21/D19</f>
        <v>13.821138211382115</v>
      </c>
      <c r="E24" s="93"/>
      <c r="F24" s="93">
        <f t="shared" ref="F24:R24" si="3">F21/F19</f>
        <v>12.994652406417112</v>
      </c>
      <c r="G24" s="93"/>
      <c r="H24" s="93">
        <f t="shared" si="3"/>
        <v>10.607902735562309</v>
      </c>
      <c r="I24" s="93"/>
      <c r="J24" s="93">
        <f t="shared" si="3"/>
        <v>10.717948717948717</v>
      </c>
      <c r="K24" s="93"/>
      <c r="L24" s="93">
        <f t="shared" si="3"/>
        <v>9.9999999999999982</v>
      </c>
      <c r="M24" s="93"/>
      <c r="N24" s="93">
        <f t="shared" si="3"/>
        <v>15.676959619952495</v>
      </c>
      <c r="O24" s="93"/>
      <c r="P24" s="93">
        <f t="shared" si="3"/>
        <v>12.872531418312388</v>
      </c>
      <c r="Q24" s="93"/>
      <c r="R24" s="93">
        <f t="shared" si="3"/>
        <v>12.641196013289036</v>
      </c>
      <c r="S24" s="94"/>
      <c r="T24" s="129"/>
      <c r="U24" s="129"/>
      <c r="V24" s="129"/>
      <c r="W24" s="129"/>
      <c r="X24" s="129"/>
      <c r="Y24" s="129"/>
      <c r="Z24" s="129"/>
      <c r="AA24" s="129"/>
      <c r="AB24" s="129"/>
      <c r="AC24" s="130"/>
    </row>
    <row r="25" spans="2:29" ht="17.25" customHeight="1" thickBot="1">
      <c r="B25" s="3"/>
      <c r="C25" s="18" t="s">
        <v>24</v>
      </c>
      <c r="D25" s="98">
        <f>D22/D19</f>
        <v>8.617886178861788</v>
      </c>
      <c r="E25" s="96"/>
      <c r="F25" s="96">
        <f t="shared" ref="F25:R25" si="4">F22/F19</f>
        <v>9.7058823529411757</v>
      </c>
      <c r="G25" s="96"/>
      <c r="H25" s="96">
        <f t="shared" si="4"/>
        <v>8.2370820668693021</v>
      </c>
      <c r="I25" s="96"/>
      <c r="J25" s="96">
        <f t="shared" si="4"/>
        <v>7.9102564102564106</v>
      </c>
      <c r="K25" s="96"/>
      <c r="L25" s="96">
        <f t="shared" si="4"/>
        <v>9.0692124105011924</v>
      </c>
      <c r="M25" s="96"/>
      <c r="N25" s="96">
        <f t="shared" si="4"/>
        <v>12.304038004750593</v>
      </c>
      <c r="O25" s="96"/>
      <c r="P25" s="96">
        <f t="shared" si="4"/>
        <v>10.789946140035907</v>
      </c>
      <c r="Q25" s="96"/>
      <c r="R25" s="96">
        <f t="shared" si="4"/>
        <v>10.946843853820599</v>
      </c>
      <c r="S25" s="97"/>
      <c r="T25" s="131"/>
      <c r="U25" s="131"/>
      <c r="V25" s="131"/>
      <c r="W25" s="131"/>
      <c r="X25" s="131"/>
      <c r="Y25" s="131"/>
      <c r="Z25" s="131"/>
      <c r="AA25" s="131"/>
      <c r="AB25" s="131"/>
      <c r="AC25" s="132"/>
    </row>
    <row r="26" spans="2:29" ht="17.25" customHeight="1" thickBot="1">
      <c r="B26" s="11">
        <v>8</v>
      </c>
      <c r="C26" s="20" t="s">
        <v>25</v>
      </c>
      <c r="D26" s="87">
        <v>10.55</v>
      </c>
      <c r="E26" s="63"/>
      <c r="F26" s="63">
        <v>11.75</v>
      </c>
      <c r="G26" s="63"/>
      <c r="H26" s="63">
        <v>7.99</v>
      </c>
      <c r="I26" s="63"/>
      <c r="J26" s="63">
        <v>6.7</v>
      </c>
      <c r="K26" s="63"/>
      <c r="L26" s="63">
        <v>6.76</v>
      </c>
      <c r="M26" s="63"/>
      <c r="N26" s="63">
        <v>6</v>
      </c>
      <c r="O26" s="63"/>
      <c r="P26" s="63">
        <v>5.46</v>
      </c>
      <c r="Q26" s="63"/>
      <c r="R26" s="63">
        <v>4.74</v>
      </c>
      <c r="S26" s="67"/>
      <c r="T26" s="50" t="s">
        <v>26</v>
      </c>
      <c r="U26" s="50"/>
      <c r="V26" s="50"/>
      <c r="W26" s="50"/>
      <c r="X26" s="51"/>
      <c r="Y26" s="51"/>
      <c r="Z26" s="51"/>
      <c r="AA26" s="51"/>
      <c r="AB26" s="51"/>
      <c r="AC26" s="52"/>
    </row>
    <row r="27" spans="2:29" ht="17.25" customHeight="1" thickBot="1">
      <c r="B27" s="3">
        <v>9</v>
      </c>
      <c r="C27" s="27" t="s">
        <v>27</v>
      </c>
      <c r="D27" s="99">
        <v>20.79</v>
      </c>
      <c r="E27" s="100"/>
      <c r="F27" s="100">
        <v>17.920000000000002</v>
      </c>
      <c r="G27" s="100"/>
      <c r="H27" s="100">
        <v>25.24</v>
      </c>
      <c r="I27" s="100"/>
      <c r="J27" s="100">
        <v>28.1</v>
      </c>
      <c r="K27" s="100"/>
      <c r="L27" s="100">
        <v>48.84</v>
      </c>
      <c r="M27" s="100"/>
      <c r="N27" s="100">
        <v>45.8</v>
      </c>
      <c r="O27" s="100"/>
      <c r="P27" s="100">
        <v>36.5</v>
      </c>
      <c r="Q27" s="100"/>
      <c r="R27" s="100">
        <v>29.92</v>
      </c>
      <c r="S27" s="101"/>
      <c r="T27" s="50" t="s">
        <v>28</v>
      </c>
      <c r="U27" s="50"/>
      <c r="V27" s="50"/>
      <c r="W27" s="50"/>
      <c r="X27" s="51"/>
      <c r="Y27" s="51"/>
      <c r="Z27" s="51"/>
      <c r="AA27" s="51"/>
      <c r="AB27" s="51"/>
      <c r="AC27" s="52"/>
    </row>
    <row r="28" spans="2:29" ht="17.25" customHeight="1" thickBot="1">
      <c r="B28" s="105">
        <v>10</v>
      </c>
      <c r="C28" s="16" t="s">
        <v>29</v>
      </c>
      <c r="D28" s="106" t="s">
        <v>87</v>
      </c>
      <c r="E28" s="107"/>
      <c r="F28" s="107" t="s">
        <v>88</v>
      </c>
      <c r="G28" s="107"/>
      <c r="H28" s="107" t="s">
        <v>89</v>
      </c>
      <c r="I28" s="107"/>
      <c r="J28" s="107" t="s">
        <v>90</v>
      </c>
      <c r="K28" s="107"/>
      <c r="L28" s="107" t="s">
        <v>91</v>
      </c>
      <c r="M28" s="107"/>
      <c r="N28" s="107" t="s">
        <v>92</v>
      </c>
      <c r="O28" s="107"/>
      <c r="P28" s="107" t="s">
        <v>93</v>
      </c>
      <c r="Q28" s="107"/>
      <c r="R28" s="107" t="s">
        <v>94</v>
      </c>
      <c r="S28" s="108"/>
      <c r="T28" s="50" t="s">
        <v>30</v>
      </c>
      <c r="U28" s="50"/>
      <c r="V28" s="50"/>
      <c r="W28" s="50"/>
      <c r="X28" s="51"/>
      <c r="Y28" s="51"/>
      <c r="Z28" s="51"/>
      <c r="AA28" s="51"/>
      <c r="AB28" s="51"/>
      <c r="AC28" s="52"/>
    </row>
    <row r="29" spans="2:29" ht="17.25" customHeight="1" thickBot="1">
      <c r="B29" s="89"/>
      <c r="C29" s="17" t="s">
        <v>31</v>
      </c>
      <c r="D29" s="109" t="s">
        <v>95</v>
      </c>
      <c r="E29" s="110"/>
      <c r="F29" s="110" t="s">
        <v>96</v>
      </c>
      <c r="G29" s="110"/>
      <c r="H29" s="110" t="s">
        <v>97</v>
      </c>
      <c r="I29" s="110"/>
      <c r="J29" s="110" t="s">
        <v>98</v>
      </c>
      <c r="K29" s="110"/>
      <c r="L29" s="110" t="s">
        <v>99</v>
      </c>
      <c r="M29" s="110"/>
      <c r="N29" s="110" t="s">
        <v>100</v>
      </c>
      <c r="O29" s="110"/>
      <c r="P29" s="110" t="s">
        <v>101</v>
      </c>
      <c r="Q29" s="110"/>
      <c r="R29" s="110" t="s">
        <v>102</v>
      </c>
      <c r="S29" s="118"/>
      <c r="T29" s="50" t="s">
        <v>32</v>
      </c>
      <c r="U29" s="50"/>
      <c r="V29" s="50"/>
      <c r="W29" s="50"/>
      <c r="X29" s="51"/>
      <c r="Y29" s="51"/>
      <c r="Z29" s="51"/>
      <c r="AA29" s="51"/>
      <c r="AB29" s="51"/>
      <c r="AC29" s="52"/>
    </row>
    <row r="30" spans="2:29" ht="17.25" customHeight="1" thickBot="1">
      <c r="B30" s="89"/>
      <c r="C30" s="28" t="s">
        <v>33</v>
      </c>
      <c r="D30" s="102" t="s">
        <v>103</v>
      </c>
      <c r="E30" s="103"/>
      <c r="F30" s="103" t="s">
        <v>104</v>
      </c>
      <c r="G30" s="103"/>
      <c r="H30" s="103" t="s">
        <v>105</v>
      </c>
      <c r="I30" s="103"/>
      <c r="J30" s="103" t="s">
        <v>106</v>
      </c>
      <c r="K30" s="103"/>
      <c r="L30" s="103" t="s">
        <v>107</v>
      </c>
      <c r="M30" s="103"/>
      <c r="N30" s="103" t="s">
        <v>108</v>
      </c>
      <c r="O30" s="103"/>
      <c r="P30" s="103" t="s">
        <v>109</v>
      </c>
      <c r="Q30" s="103"/>
      <c r="R30" s="103" t="s">
        <v>110</v>
      </c>
      <c r="S30" s="104"/>
      <c r="T30" s="50" t="s">
        <v>34</v>
      </c>
      <c r="U30" s="50"/>
      <c r="V30" s="50"/>
      <c r="W30" s="50"/>
      <c r="X30" s="51"/>
      <c r="Y30" s="51"/>
      <c r="Z30" s="51"/>
      <c r="AA30" s="51"/>
      <c r="AB30" s="51"/>
      <c r="AC30" s="52"/>
    </row>
    <row r="31" spans="2:29" ht="17.25" customHeight="1" thickBot="1">
      <c r="B31" s="29">
        <v>11</v>
      </c>
      <c r="C31" s="30" t="s">
        <v>35</v>
      </c>
      <c r="D31" s="111" t="s">
        <v>111</v>
      </c>
      <c r="E31" s="112"/>
      <c r="F31" s="112" t="s">
        <v>116</v>
      </c>
      <c r="G31" s="112"/>
      <c r="H31" s="112" t="s">
        <v>112</v>
      </c>
      <c r="I31" s="112"/>
      <c r="J31" s="112" t="s">
        <v>113</v>
      </c>
      <c r="K31" s="112"/>
      <c r="L31" s="112" t="s">
        <v>117</v>
      </c>
      <c r="M31" s="112"/>
      <c r="N31" s="112" t="s">
        <v>114</v>
      </c>
      <c r="O31" s="112"/>
      <c r="P31" s="112" t="s">
        <v>115</v>
      </c>
      <c r="Q31" s="112"/>
      <c r="R31" s="112" t="s">
        <v>118</v>
      </c>
      <c r="S31" s="113"/>
      <c r="T31" s="50" t="s">
        <v>36</v>
      </c>
      <c r="U31" s="50"/>
      <c r="V31" s="50"/>
      <c r="W31" s="50"/>
      <c r="X31" s="51"/>
      <c r="Y31" s="51"/>
      <c r="Z31" s="51"/>
      <c r="AA31" s="51"/>
      <c r="AB31" s="51"/>
      <c r="AC31" s="52"/>
    </row>
    <row r="32" spans="2:29" ht="17.25" customHeight="1" thickBot="1">
      <c r="B32" s="2">
        <v>12</v>
      </c>
      <c r="C32" s="16" t="s">
        <v>37</v>
      </c>
      <c r="D32" s="87">
        <v>1</v>
      </c>
      <c r="E32" s="63"/>
      <c r="F32" s="63">
        <v>1.47</v>
      </c>
      <c r="G32" s="63"/>
      <c r="H32" s="63">
        <v>2.4</v>
      </c>
      <c r="I32" s="63"/>
      <c r="J32" s="63">
        <v>2.75</v>
      </c>
      <c r="K32" s="63"/>
      <c r="L32" s="63">
        <v>3</v>
      </c>
      <c r="M32" s="63"/>
      <c r="N32" s="63">
        <v>3</v>
      </c>
      <c r="O32" s="63"/>
      <c r="P32" s="63">
        <v>4</v>
      </c>
      <c r="Q32" s="63"/>
      <c r="R32" s="63">
        <v>4.2</v>
      </c>
      <c r="S32" s="67"/>
      <c r="T32" s="50" t="s">
        <v>38</v>
      </c>
      <c r="U32" s="50"/>
      <c r="V32" s="50"/>
      <c r="W32" s="50"/>
      <c r="X32" s="50"/>
      <c r="Y32" s="50"/>
      <c r="Z32" s="51"/>
      <c r="AA32" s="51"/>
      <c r="AB32" s="51"/>
      <c r="AC32" s="52"/>
    </row>
    <row r="33" spans="2:29" ht="17.25" customHeight="1" thickBot="1">
      <c r="B33" s="4"/>
      <c r="C33" s="19" t="s">
        <v>39</v>
      </c>
      <c r="D33" s="83">
        <f>D32/D5</f>
        <v>0.26246719160104987</v>
      </c>
      <c r="E33" s="71"/>
      <c r="F33" s="71">
        <f>F32/F5</f>
        <v>-0.26775956284153002</v>
      </c>
      <c r="G33" s="71"/>
      <c r="H33" s="71">
        <f>H32/H5</f>
        <v>4.8</v>
      </c>
      <c r="I33" s="71"/>
      <c r="J33" s="71">
        <f>J32/J5</f>
        <v>0.34942820838627697</v>
      </c>
      <c r="K33" s="71"/>
      <c r="L33" s="71">
        <f>L32/L5</f>
        <v>1.1070110701107012</v>
      </c>
      <c r="M33" s="71"/>
      <c r="N33" s="71">
        <f>N32/N5</f>
        <v>1.7241379310344829</v>
      </c>
      <c r="O33" s="71"/>
      <c r="P33" s="71">
        <f>P32/P5</f>
        <v>1.2618296529968454</v>
      </c>
      <c r="Q33" s="71"/>
      <c r="R33" s="71">
        <f>R32/R5</f>
        <v>0.49763033175355453</v>
      </c>
      <c r="S33" s="72"/>
      <c r="T33" s="50" t="s">
        <v>40</v>
      </c>
      <c r="U33" s="50"/>
      <c r="V33" s="50"/>
      <c r="W33" s="50"/>
      <c r="X33" s="50"/>
      <c r="Y33" s="50"/>
      <c r="Z33" s="51"/>
      <c r="AA33" s="51"/>
      <c r="AB33" s="51"/>
      <c r="AC33" s="52"/>
    </row>
    <row r="34" spans="2:29" ht="17.25" customHeight="1" thickBot="1">
      <c r="B34" s="3">
        <v>13</v>
      </c>
      <c r="C34" s="27" t="s">
        <v>41</v>
      </c>
      <c r="D34" s="115" t="s">
        <v>119</v>
      </c>
      <c r="E34" s="116"/>
      <c r="F34" s="117" t="s">
        <v>120</v>
      </c>
      <c r="G34" s="117"/>
      <c r="H34" s="117" t="s">
        <v>121</v>
      </c>
      <c r="I34" s="117"/>
      <c r="J34" s="117" t="s">
        <v>122</v>
      </c>
      <c r="K34" s="117"/>
      <c r="L34" s="117" t="s">
        <v>123</v>
      </c>
      <c r="M34" s="117"/>
      <c r="N34" s="117" t="s">
        <v>124</v>
      </c>
      <c r="O34" s="117"/>
      <c r="P34" s="117" t="s">
        <v>125</v>
      </c>
      <c r="Q34" s="117"/>
      <c r="R34" s="117" t="s">
        <v>126</v>
      </c>
      <c r="S34" s="134"/>
      <c r="T34" s="50" t="s">
        <v>42</v>
      </c>
      <c r="U34" s="50"/>
      <c r="V34" s="50"/>
      <c r="W34" s="50"/>
      <c r="X34" s="50"/>
      <c r="Y34" s="50"/>
      <c r="Z34" s="51"/>
      <c r="AA34" s="51"/>
      <c r="AB34" s="51"/>
      <c r="AC34" s="52"/>
    </row>
    <row r="35" spans="2:29" ht="17.25" customHeight="1" thickBot="1">
      <c r="B35" s="89">
        <v>14</v>
      </c>
      <c r="C35" s="20" t="s">
        <v>43</v>
      </c>
      <c r="D35" s="106" t="s">
        <v>127</v>
      </c>
      <c r="E35" s="107"/>
      <c r="F35" s="107" t="s">
        <v>128</v>
      </c>
      <c r="G35" s="107"/>
      <c r="H35" s="107" t="s">
        <v>129</v>
      </c>
      <c r="I35" s="107"/>
      <c r="J35" s="107" t="s">
        <v>130</v>
      </c>
      <c r="K35" s="107"/>
      <c r="L35" s="107" t="s">
        <v>131</v>
      </c>
      <c r="M35" s="107"/>
      <c r="N35" s="107" t="s">
        <v>132</v>
      </c>
      <c r="O35" s="107"/>
      <c r="P35" s="107" t="s">
        <v>133</v>
      </c>
      <c r="Q35" s="107"/>
      <c r="R35" s="107" t="s">
        <v>134</v>
      </c>
      <c r="S35" s="108"/>
      <c r="T35" s="133"/>
      <c r="U35" s="51"/>
      <c r="V35" s="51"/>
      <c r="W35" s="51"/>
      <c r="X35" s="51"/>
      <c r="Y35" s="51"/>
      <c r="Z35" s="51"/>
      <c r="AA35" s="51"/>
      <c r="AB35" s="51"/>
      <c r="AC35" s="52"/>
    </row>
    <row r="36" spans="2:29" ht="17.25" customHeight="1" thickBot="1">
      <c r="B36" s="89"/>
      <c r="C36" s="17" t="s">
        <v>44</v>
      </c>
      <c r="D36" s="109" t="s">
        <v>135</v>
      </c>
      <c r="E36" s="110"/>
      <c r="F36" s="110" t="s">
        <v>136</v>
      </c>
      <c r="G36" s="110"/>
      <c r="H36" s="110" t="s">
        <v>137</v>
      </c>
      <c r="I36" s="110"/>
      <c r="J36" s="110" t="s">
        <v>138</v>
      </c>
      <c r="K36" s="110"/>
      <c r="L36" s="110" t="s">
        <v>139</v>
      </c>
      <c r="M36" s="110"/>
      <c r="N36" s="110" t="s">
        <v>140</v>
      </c>
      <c r="O36" s="110"/>
      <c r="P36" s="110" t="s">
        <v>141</v>
      </c>
      <c r="Q36" s="110"/>
      <c r="R36" s="110" t="s">
        <v>142</v>
      </c>
      <c r="S36" s="118"/>
      <c r="T36" s="133"/>
      <c r="U36" s="51"/>
      <c r="V36" s="51"/>
      <c r="W36" s="51"/>
      <c r="X36" s="51"/>
      <c r="Y36" s="51"/>
      <c r="Z36" s="51"/>
      <c r="AA36" s="51"/>
      <c r="AB36" s="51"/>
      <c r="AC36" s="52"/>
    </row>
    <row r="37" spans="2:29" ht="17.25" customHeight="1" thickBot="1">
      <c r="B37" s="114"/>
      <c r="C37" s="27" t="s">
        <v>45</v>
      </c>
      <c r="D37" s="102" t="s">
        <v>143</v>
      </c>
      <c r="E37" s="103"/>
      <c r="F37" s="103" t="s">
        <v>144</v>
      </c>
      <c r="G37" s="103"/>
      <c r="H37" s="103" t="s">
        <v>145</v>
      </c>
      <c r="I37" s="103"/>
      <c r="J37" s="103" t="s">
        <v>146</v>
      </c>
      <c r="K37" s="103"/>
      <c r="L37" s="103" t="s">
        <v>147</v>
      </c>
      <c r="M37" s="103"/>
      <c r="N37" s="103" t="s">
        <v>148</v>
      </c>
      <c r="O37" s="103"/>
      <c r="P37" s="103" t="s">
        <v>149</v>
      </c>
      <c r="Q37" s="103"/>
      <c r="R37" s="103" t="s">
        <v>150</v>
      </c>
      <c r="S37" s="104"/>
      <c r="T37" s="133" t="s">
        <v>46</v>
      </c>
      <c r="U37" s="51"/>
      <c r="V37" s="51"/>
      <c r="W37" s="51"/>
      <c r="X37" s="51"/>
      <c r="Y37" s="51"/>
      <c r="Z37" s="51"/>
      <c r="AA37" s="51"/>
      <c r="AB37" s="51"/>
      <c r="AC37" s="52"/>
    </row>
    <row r="39" spans="2:29" ht="20.100000000000001" customHeight="1">
      <c r="B39" s="120" t="s">
        <v>47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2:29" ht="20.100000000000001" customHeight="1">
      <c r="B40" s="121" t="s">
        <v>48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</row>
    <row r="41" spans="2:29" ht="20.100000000000001" customHeight="1">
      <c r="B41" s="119" t="s">
        <v>49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</row>
    <row r="42" spans="2:29" ht="20.100000000000001" customHeight="1">
      <c r="B42" s="119" t="s">
        <v>50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</row>
    <row r="43" spans="2:29" ht="20.100000000000001" customHeight="1">
      <c r="B43" s="119" t="s">
        <v>59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</row>
    <row r="44" spans="2:29" ht="20.100000000000001" customHeight="1">
      <c r="B44" s="119" t="s">
        <v>51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</row>
    <row r="45" spans="2:29" ht="20.100000000000001" customHeight="1">
      <c r="B45" s="119" t="s">
        <v>61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</row>
    <row r="46" spans="2:29" ht="20.100000000000001" customHeight="1">
      <c r="B46" s="119" t="s">
        <v>58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</row>
    <row r="47" spans="2:29" ht="20.100000000000001" customHeight="1">
      <c r="B47" s="119" t="s">
        <v>60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</row>
    <row r="48" spans="2:29" ht="20.100000000000001" customHeight="1">
      <c r="B48" s="119" t="s">
        <v>52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</row>
    <row r="49" spans="2:19" ht="20.100000000000001" customHeight="1">
      <c r="B49" s="119" t="s">
        <v>53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</row>
    <row r="64" spans="2:19" ht="20.100000000000001" customHeight="1">
      <c r="D64" s="31"/>
      <c r="E64" s="31"/>
      <c r="F64" s="31"/>
      <c r="G64" s="31"/>
      <c r="H64" s="31"/>
      <c r="I64" s="31"/>
      <c r="J64" s="31"/>
      <c r="K64" s="31"/>
      <c r="M64" s="32"/>
    </row>
  </sheetData>
  <mergeCells count="300">
    <mergeCell ref="T6:AC6"/>
    <mergeCell ref="T7:AC18"/>
    <mergeCell ref="T28:AC28"/>
    <mergeCell ref="T29:AC29"/>
    <mergeCell ref="T30:AC30"/>
    <mergeCell ref="T33:AC33"/>
    <mergeCell ref="T31:AC31"/>
    <mergeCell ref="T19:AC25"/>
    <mergeCell ref="J37:K37"/>
    <mergeCell ref="L37:M37"/>
    <mergeCell ref="N37:O37"/>
    <mergeCell ref="P37:Q37"/>
    <mergeCell ref="R37:S37"/>
    <mergeCell ref="T34:AC34"/>
    <mergeCell ref="T35:AC35"/>
    <mergeCell ref="T36:AC36"/>
    <mergeCell ref="T37:AC37"/>
    <mergeCell ref="T32:AC32"/>
    <mergeCell ref="R34:S34"/>
    <mergeCell ref="N29:O29"/>
    <mergeCell ref="P29:Q29"/>
    <mergeCell ref="R29:S29"/>
    <mergeCell ref="T26:AC26"/>
    <mergeCell ref="P25:Q25"/>
    <mergeCell ref="B48:S48"/>
    <mergeCell ref="B49:S49"/>
    <mergeCell ref="D35:E35"/>
    <mergeCell ref="F35:G35"/>
    <mergeCell ref="H35:I35"/>
    <mergeCell ref="J35:K35"/>
    <mergeCell ref="L35:M35"/>
    <mergeCell ref="B39:S39"/>
    <mergeCell ref="B40:S40"/>
    <mergeCell ref="B41:S41"/>
    <mergeCell ref="B42:S42"/>
    <mergeCell ref="B44:S44"/>
    <mergeCell ref="B43:S43"/>
    <mergeCell ref="D36:E36"/>
    <mergeCell ref="D37:E37"/>
    <mergeCell ref="F36:G36"/>
    <mergeCell ref="H36:I36"/>
    <mergeCell ref="J36:K36"/>
    <mergeCell ref="L36:M36"/>
    <mergeCell ref="B45:S45"/>
    <mergeCell ref="B46:S46"/>
    <mergeCell ref="B47:S47"/>
    <mergeCell ref="N36:O36"/>
    <mergeCell ref="P36:Q36"/>
    <mergeCell ref="B35:B37"/>
    <mergeCell ref="N35:O35"/>
    <mergeCell ref="P35:Q35"/>
    <mergeCell ref="R35:S35"/>
    <mergeCell ref="P33:Q33"/>
    <mergeCell ref="R33:S33"/>
    <mergeCell ref="D34:E34"/>
    <mergeCell ref="F34:G34"/>
    <mergeCell ref="H34:I34"/>
    <mergeCell ref="J34:K34"/>
    <mergeCell ref="L34:M34"/>
    <mergeCell ref="N34:O34"/>
    <mergeCell ref="P34:Q34"/>
    <mergeCell ref="D33:E33"/>
    <mergeCell ref="F33:G33"/>
    <mergeCell ref="H33:I33"/>
    <mergeCell ref="J33:K33"/>
    <mergeCell ref="L33:M33"/>
    <mergeCell ref="N33:O33"/>
    <mergeCell ref="R36:S36"/>
    <mergeCell ref="F37:G37"/>
    <mergeCell ref="H37:I37"/>
    <mergeCell ref="D31:E31"/>
    <mergeCell ref="F31:G31"/>
    <mergeCell ref="H31:I31"/>
    <mergeCell ref="J31:K31"/>
    <mergeCell ref="L31:M31"/>
    <mergeCell ref="N31:O31"/>
    <mergeCell ref="P31:Q31"/>
    <mergeCell ref="R31:S31"/>
    <mergeCell ref="D32:E32"/>
    <mergeCell ref="F32:G32"/>
    <mergeCell ref="H32:I32"/>
    <mergeCell ref="J32:K32"/>
    <mergeCell ref="L32:M32"/>
    <mergeCell ref="N32:O32"/>
    <mergeCell ref="P32:Q32"/>
    <mergeCell ref="R32:S32"/>
    <mergeCell ref="D30:E30"/>
    <mergeCell ref="F30:G30"/>
    <mergeCell ref="H30:I30"/>
    <mergeCell ref="J30:K30"/>
    <mergeCell ref="L30:M30"/>
    <mergeCell ref="N30:O30"/>
    <mergeCell ref="P30:Q30"/>
    <mergeCell ref="R30:S30"/>
    <mergeCell ref="B28:B30"/>
    <mergeCell ref="D28:E28"/>
    <mergeCell ref="F28:G28"/>
    <mergeCell ref="H28:I28"/>
    <mergeCell ref="J28:K28"/>
    <mergeCell ref="L28:M28"/>
    <mergeCell ref="N28:O28"/>
    <mergeCell ref="P28:Q28"/>
    <mergeCell ref="R28:S28"/>
    <mergeCell ref="D29:E29"/>
    <mergeCell ref="F29:G29"/>
    <mergeCell ref="H29:I29"/>
    <mergeCell ref="J29:K29"/>
    <mergeCell ref="L29:M29"/>
    <mergeCell ref="D27:E27"/>
    <mergeCell ref="F27:G27"/>
    <mergeCell ref="H27:I27"/>
    <mergeCell ref="J27:K27"/>
    <mergeCell ref="L27:M27"/>
    <mergeCell ref="N27:O27"/>
    <mergeCell ref="P27:Q27"/>
    <mergeCell ref="R27:S27"/>
    <mergeCell ref="T27:AC27"/>
    <mergeCell ref="R25:S25"/>
    <mergeCell ref="D26:E26"/>
    <mergeCell ref="F26:G26"/>
    <mergeCell ref="H26:I26"/>
    <mergeCell ref="J26:K26"/>
    <mergeCell ref="L26:M26"/>
    <mergeCell ref="N26:O26"/>
    <mergeCell ref="P26:Q26"/>
    <mergeCell ref="R26:S26"/>
    <mergeCell ref="D25:E25"/>
    <mergeCell ref="F25:G25"/>
    <mergeCell ref="H25:I25"/>
    <mergeCell ref="J25:K25"/>
    <mergeCell ref="L25:M25"/>
    <mergeCell ref="N25:O25"/>
    <mergeCell ref="N21:O21"/>
    <mergeCell ref="P23:Q23"/>
    <mergeCell ref="R23:S23"/>
    <mergeCell ref="D24:E24"/>
    <mergeCell ref="F24:G24"/>
    <mergeCell ref="H24:I24"/>
    <mergeCell ref="J24:K24"/>
    <mergeCell ref="L24:M24"/>
    <mergeCell ref="N24:O24"/>
    <mergeCell ref="P24:Q24"/>
    <mergeCell ref="R24:S24"/>
    <mergeCell ref="D23:E23"/>
    <mergeCell ref="F23:G23"/>
    <mergeCell ref="H23:I23"/>
    <mergeCell ref="J23:K23"/>
    <mergeCell ref="L23:M23"/>
    <mergeCell ref="N23:O23"/>
    <mergeCell ref="B20:B22"/>
    <mergeCell ref="D20:E20"/>
    <mergeCell ref="F20:G20"/>
    <mergeCell ref="H20:I20"/>
    <mergeCell ref="J20:K20"/>
    <mergeCell ref="L20:M20"/>
    <mergeCell ref="N20:O20"/>
    <mergeCell ref="P20:Q20"/>
    <mergeCell ref="R20:S20"/>
    <mergeCell ref="P21:Q21"/>
    <mergeCell ref="R21:S21"/>
    <mergeCell ref="D22:E22"/>
    <mergeCell ref="F22:G22"/>
    <mergeCell ref="H22:I22"/>
    <mergeCell ref="J22:K22"/>
    <mergeCell ref="L22:M22"/>
    <mergeCell ref="N22:O22"/>
    <mergeCell ref="P22:Q22"/>
    <mergeCell ref="R22:S22"/>
    <mergeCell ref="D21:E21"/>
    <mergeCell ref="F21:G21"/>
    <mergeCell ref="H21:I21"/>
    <mergeCell ref="J21:K21"/>
    <mergeCell ref="L21:M21"/>
    <mergeCell ref="P18:Q18"/>
    <mergeCell ref="R18:S18"/>
    <mergeCell ref="D19:E19"/>
    <mergeCell ref="F19:G19"/>
    <mergeCell ref="H19:I19"/>
    <mergeCell ref="J19:K19"/>
    <mergeCell ref="L19:M19"/>
    <mergeCell ref="N19:O19"/>
    <mergeCell ref="P19:Q19"/>
    <mergeCell ref="R19:S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P17:Q17"/>
    <mergeCell ref="R17:S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P15:Q15"/>
    <mergeCell ref="R15:S15"/>
    <mergeCell ref="P16:Q16"/>
    <mergeCell ref="R16:S16"/>
    <mergeCell ref="P11:Q11"/>
    <mergeCell ref="R11:S11"/>
    <mergeCell ref="B12:B13"/>
    <mergeCell ref="C12:C13"/>
    <mergeCell ref="D14:E14"/>
    <mergeCell ref="F14:G14"/>
    <mergeCell ref="H14:I14"/>
    <mergeCell ref="J14:K14"/>
    <mergeCell ref="L14:M14"/>
    <mergeCell ref="N14:O14"/>
    <mergeCell ref="D11:E11"/>
    <mergeCell ref="F11:G11"/>
    <mergeCell ref="H11:I11"/>
    <mergeCell ref="J11:K11"/>
    <mergeCell ref="L11:M11"/>
    <mergeCell ref="N11:O11"/>
    <mergeCell ref="P14:Q14"/>
    <mergeCell ref="R14:S14"/>
    <mergeCell ref="D10:E10"/>
    <mergeCell ref="F10:G10"/>
    <mergeCell ref="H10:I10"/>
    <mergeCell ref="J10:K10"/>
    <mergeCell ref="L10:M10"/>
    <mergeCell ref="N10:O10"/>
    <mergeCell ref="P10:Q10"/>
    <mergeCell ref="R10:S10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P8:Q8"/>
    <mergeCell ref="R8:S8"/>
    <mergeCell ref="P9:Q9"/>
    <mergeCell ref="R9:S9"/>
    <mergeCell ref="P6:Q6"/>
    <mergeCell ref="R6:S6"/>
    <mergeCell ref="D7:E7"/>
    <mergeCell ref="F7:G7"/>
    <mergeCell ref="H7:I7"/>
    <mergeCell ref="J7:K7"/>
    <mergeCell ref="L7:M7"/>
    <mergeCell ref="N7:O7"/>
    <mergeCell ref="P7:Q7"/>
    <mergeCell ref="D6:E6"/>
    <mergeCell ref="F6:G6"/>
    <mergeCell ref="H6:I6"/>
    <mergeCell ref="J6:K6"/>
    <mergeCell ref="L6:M6"/>
    <mergeCell ref="N6:O6"/>
    <mergeCell ref="R7:S7"/>
    <mergeCell ref="D5:E5"/>
    <mergeCell ref="F5:G5"/>
    <mergeCell ref="H5:I5"/>
    <mergeCell ref="J5:K5"/>
    <mergeCell ref="L5:M5"/>
    <mergeCell ref="N5:O5"/>
    <mergeCell ref="P5:Q5"/>
    <mergeCell ref="R5:S5"/>
    <mergeCell ref="T5:AC5"/>
    <mergeCell ref="D4:E4"/>
    <mergeCell ref="F4:G4"/>
    <mergeCell ref="H4:I4"/>
    <mergeCell ref="J4:K4"/>
    <mergeCell ref="L4:M4"/>
    <mergeCell ref="N4:O4"/>
    <mergeCell ref="P4:Q4"/>
    <mergeCell ref="R4:S4"/>
    <mergeCell ref="T4:AC4"/>
    <mergeCell ref="B1:L2"/>
    <mergeCell ref="N1:S1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honeticPr fontId="1" type="noConversion"/>
  <hyperlinks>
    <hyperlink ref="B39:R39" r:id="rId1" display="除了是橘色底有公式自動計算外，其它欄位資料需至財報狗網站(https://statementdog.com/)查詢key入"/>
    <hyperlink ref="B40:R40" r:id="rId2" display="最高、年均、最低價，參考goodinfo資訊網(http://goodinfo.tw/StockInfo/index.asp)的「股利政策」"/>
  </hyperlinks>
  <printOptions horizontalCentered="1" verticalCentered="1"/>
  <pageMargins left="7.874015748031496E-2" right="7.874015748031496E-2" top="0.35433070866141736" bottom="0.35433070866141736" header="0" footer="0"/>
  <pageSetup paperSize="9" scale="60" orientation="landscape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5"/>
  </sheetPr>
  <dimension ref="A1:L7"/>
  <sheetViews>
    <sheetView workbookViewId="0"/>
  </sheetViews>
  <sheetFormatPr defaultColWidth="9" defaultRowHeight="16.2"/>
  <cols>
    <col min="1" max="1" width="15.33203125" style="6" bestFit="1" customWidth="1"/>
    <col min="2" max="2" width="19.6640625" style="6" bestFit="1" customWidth="1"/>
    <col min="3" max="5" width="6" style="6" bestFit="1" customWidth="1"/>
    <col min="6" max="6" width="6.88671875" style="6" bestFit="1" customWidth="1"/>
    <col min="7" max="7" width="6.109375" style="6" bestFit="1" customWidth="1"/>
    <col min="8" max="11" width="6" style="6" bestFit="1" customWidth="1"/>
    <col min="12" max="12" width="11.109375" style="6" bestFit="1" customWidth="1"/>
    <col min="13" max="16384" width="9" style="6"/>
  </cols>
  <sheetData>
    <row r="1" spans="1:12">
      <c r="A1" s="6" t="s">
        <v>153</v>
      </c>
      <c r="B1" s="6" t="s">
        <v>155</v>
      </c>
      <c r="C1" s="6" t="s">
        <v>156</v>
      </c>
      <c r="D1" s="6" t="s">
        <v>157</v>
      </c>
      <c r="E1" s="6" t="s">
        <v>158</v>
      </c>
      <c r="F1" s="6" t="s">
        <v>159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164</v>
      </c>
      <c r="L1" s="6" t="s">
        <v>165</v>
      </c>
    </row>
    <row r="2" spans="1:12">
      <c r="A2" s="6" t="s">
        <v>154</v>
      </c>
    </row>
    <row r="3" spans="1:12">
      <c r="A3" s="6" t="s">
        <v>174</v>
      </c>
      <c r="B3" s="7">
        <v>0.5625</v>
      </c>
      <c r="C3" s="6">
        <v>77.900000000000006</v>
      </c>
      <c r="D3" s="6">
        <v>77.900000000000006</v>
      </c>
      <c r="E3" s="6">
        <v>78</v>
      </c>
      <c r="F3" s="6" t="s">
        <v>175</v>
      </c>
      <c r="G3" s="8">
        <v>1014</v>
      </c>
      <c r="H3" s="6">
        <v>77.3</v>
      </c>
      <c r="I3" s="6">
        <v>77.400000000000006</v>
      </c>
      <c r="J3" s="6">
        <v>78.099999999999994</v>
      </c>
      <c r="K3" s="6">
        <v>77.099999999999994</v>
      </c>
      <c r="L3" s="6" t="s">
        <v>167</v>
      </c>
    </row>
    <row r="4" spans="1:12">
      <c r="A4" s="6" t="s">
        <v>166</v>
      </c>
      <c r="L4" s="6" t="s">
        <v>168</v>
      </c>
    </row>
    <row r="5" spans="1:12">
      <c r="L5" s="6" t="s">
        <v>169</v>
      </c>
    </row>
    <row r="6" spans="1:12">
      <c r="L6" s="6" t="s">
        <v>170</v>
      </c>
    </row>
    <row r="7" spans="1:12">
      <c r="A7" s="6" t="s">
        <v>171</v>
      </c>
      <c r="B7" s="6" t="s">
        <v>172</v>
      </c>
    </row>
  </sheetData>
  <dataConsolidate/>
  <phoneticPr fontId="1" type="noConversion"/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2"/>
  </sheetPr>
  <dimension ref="B3:G3"/>
  <sheetViews>
    <sheetView workbookViewId="0">
      <selection activeCell="Q16" sqref="Q16"/>
    </sheetView>
  </sheetViews>
  <sheetFormatPr defaultRowHeight="16.2"/>
  <cols>
    <col min="1" max="1" width="13.88671875" style="6" bestFit="1" customWidth="1"/>
    <col min="2" max="2" width="17.77734375" style="6" bestFit="1" customWidth="1"/>
    <col min="3" max="4" width="6.44140625" style="6" bestFit="1" customWidth="1"/>
    <col min="5" max="5" width="5.44140625" style="6" bestFit="1" customWidth="1"/>
    <col min="6" max="6" width="7.44140625" style="6" bestFit="1" customWidth="1"/>
    <col min="7" max="7" width="7" style="6" bestFit="1" customWidth="1"/>
    <col min="8" max="9" width="6.44140625" style="6" bestFit="1" customWidth="1"/>
    <col min="10" max="11" width="5.44140625" style="6" bestFit="1" customWidth="1"/>
    <col min="12" max="12" width="10" style="6" bestFit="1" customWidth="1"/>
    <col min="13" max="256" width="9" style="6"/>
    <col min="257" max="257" width="13.88671875" style="6" bestFit="1" customWidth="1"/>
    <col min="258" max="258" width="17.77734375" style="6" bestFit="1" customWidth="1"/>
    <col min="259" max="260" width="6.44140625" style="6" bestFit="1" customWidth="1"/>
    <col min="261" max="261" width="5.44140625" style="6" bestFit="1" customWidth="1"/>
    <col min="262" max="262" width="7.44140625" style="6" bestFit="1" customWidth="1"/>
    <col min="263" max="263" width="7" style="6" bestFit="1" customWidth="1"/>
    <col min="264" max="265" width="6.44140625" style="6" bestFit="1" customWidth="1"/>
    <col min="266" max="267" width="5.44140625" style="6" bestFit="1" customWidth="1"/>
    <col min="268" max="268" width="10" style="6" bestFit="1" customWidth="1"/>
    <col min="269" max="512" width="9" style="6"/>
    <col min="513" max="513" width="13.88671875" style="6" bestFit="1" customWidth="1"/>
    <col min="514" max="514" width="17.77734375" style="6" bestFit="1" customWidth="1"/>
    <col min="515" max="516" width="6.44140625" style="6" bestFit="1" customWidth="1"/>
    <col min="517" max="517" width="5.44140625" style="6" bestFit="1" customWidth="1"/>
    <col min="518" max="518" width="7.44140625" style="6" bestFit="1" customWidth="1"/>
    <col min="519" max="519" width="7" style="6" bestFit="1" customWidth="1"/>
    <col min="520" max="521" width="6.44140625" style="6" bestFit="1" customWidth="1"/>
    <col min="522" max="523" width="5.44140625" style="6" bestFit="1" customWidth="1"/>
    <col min="524" max="524" width="10" style="6" bestFit="1" customWidth="1"/>
    <col min="525" max="768" width="9" style="6"/>
    <col min="769" max="769" width="13.88671875" style="6" bestFit="1" customWidth="1"/>
    <col min="770" max="770" width="17.77734375" style="6" bestFit="1" customWidth="1"/>
    <col min="771" max="772" width="6.44140625" style="6" bestFit="1" customWidth="1"/>
    <col min="773" max="773" width="5.44140625" style="6" bestFit="1" customWidth="1"/>
    <col min="774" max="774" width="7.44140625" style="6" bestFit="1" customWidth="1"/>
    <col min="775" max="775" width="7" style="6" bestFit="1" customWidth="1"/>
    <col min="776" max="777" width="6.44140625" style="6" bestFit="1" customWidth="1"/>
    <col min="778" max="779" width="5.44140625" style="6" bestFit="1" customWidth="1"/>
    <col min="780" max="780" width="10" style="6" bestFit="1" customWidth="1"/>
    <col min="781" max="1024" width="9" style="6"/>
    <col min="1025" max="1025" width="13.88671875" style="6" bestFit="1" customWidth="1"/>
    <col min="1026" max="1026" width="17.77734375" style="6" bestFit="1" customWidth="1"/>
    <col min="1027" max="1028" width="6.44140625" style="6" bestFit="1" customWidth="1"/>
    <col min="1029" max="1029" width="5.44140625" style="6" bestFit="1" customWidth="1"/>
    <col min="1030" max="1030" width="7.44140625" style="6" bestFit="1" customWidth="1"/>
    <col min="1031" max="1031" width="7" style="6" bestFit="1" customWidth="1"/>
    <col min="1032" max="1033" width="6.44140625" style="6" bestFit="1" customWidth="1"/>
    <col min="1034" max="1035" width="5.44140625" style="6" bestFit="1" customWidth="1"/>
    <col min="1036" max="1036" width="10" style="6" bestFit="1" customWidth="1"/>
    <col min="1037" max="1280" width="9" style="6"/>
    <col min="1281" max="1281" width="13.88671875" style="6" bestFit="1" customWidth="1"/>
    <col min="1282" max="1282" width="17.77734375" style="6" bestFit="1" customWidth="1"/>
    <col min="1283" max="1284" width="6.44140625" style="6" bestFit="1" customWidth="1"/>
    <col min="1285" max="1285" width="5.44140625" style="6" bestFit="1" customWidth="1"/>
    <col min="1286" max="1286" width="7.44140625" style="6" bestFit="1" customWidth="1"/>
    <col min="1287" max="1287" width="7" style="6" bestFit="1" customWidth="1"/>
    <col min="1288" max="1289" width="6.44140625" style="6" bestFit="1" customWidth="1"/>
    <col min="1290" max="1291" width="5.44140625" style="6" bestFit="1" customWidth="1"/>
    <col min="1292" max="1292" width="10" style="6" bestFit="1" customWidth="1"/>
    <col min="1293" max="1536" width="9" style="6"/>
    <col min="1537" max="1537" width="13.88671875" style="6" bestFit="1" customWidth="1"/>
    <col min="1538" max="1538" width="17.77734375" style="6" bestFit="1" customWidth="1"/>
    <col min="1539" max="1540" width="6.44140625" style="6" bestFit="1" customWidth="1"/>
    <col min="1541" max="1541" width="5.44140625" style="6" bestFit="1" customWidth="1"/>
    <col min="1542" max="1542" width="7.44140625" style="6" bestFit="1" customWidth="1"/>
    <col min="1543" max="1543" width="7" style="6" bestFit="1" customWidth="1"/>
    <col min="1544" max="1545" width="6.44140625" style="6" bestFit="1" customWidth="1"/>
    <col min="1546" max="1547" width="5.44140625" style="6" bestFit="1" customWidth="1"/>
    <col min="1548" max="1548" width="10" style="6" bestFit="1" customWidth="1"/>
    <col min="1549" max="1792" width="9" style="6"/>
    <col min="1793" max="1793" width="13.88671875" style="6" bestFit="1" customWidth="1"/>
    <col min="1794" max="1794" width="17.77734375" style="6" bestFit="1" customWidth="1"/>
    <col min="1795" max="1796" width="6.44140625" style="6" bestFit="1" customWidth="1"/>
    <col min="1797" max="1797" width="5.44140625" style="6" bestFit="1" customWidth="1"/>
    <col min="1798" max="1798" width="7.44140625" style="6" bestFit="1" customWidth="1"/>
    <col min="1799" max="1799" width="7" style="6" bestFit="1" customWidth="1"/>
    <col min="1800" max="1801" width="6.44140625" style="6" bestFit="1" customWidth="1"/>
    <col min="1802" max="1803" width="5.44140625" style="6" bestFit="1" customWidth="1"/>
    <col min="1804" max="1804" width="10" style="6" bestFit="1" customWidth="1"/>
    <col min="1805" max="2048" width="9" style="6"/>
    <col min="2049" max="2049" width="13.88671875" style="6" bestFit="1" customWidth="1"/>
    <col min="2050" max="2050" width="17.77734375" style="6" bestFit="1" customWidth="1"/>
    <col min="2051" max="2052" width="6.44140625" style="6" bestFit="1" customWidth="1"/>
    <col min="2053" max="2053" width="5.44140625" style="6" bestFit="1" customWidth="1"/>
    <col min="2054" max="2054" width="7.44140625" style="6" bestFit="1" customWidth="1"/>
    <col min="2055" max="2055" width="7" style="6" bestFit="1" customWidth="1"/>
    <col min="2056" max="2057" width="6.44140625" style="6" bestFit="1" customWidth="1"/>
    <col min="2058" max="2059" width="5.44140625" style="6" bestFit="1" customWidth="1"/>
    <col min="2060" max="2060" width="10" style="6" bestFit="1" customWidth="1"/>
    <col min="2061" max="2304" width="9" style="6"/>
    <col min="2305" max="2305" width="13.88671875" style="6" bestFit="1" customWidth="1"/>
    <col min="2306" max="2306" width="17.77734375" style="6" bestFit="1" customWidth="1"/>
    <col min="2307" max="2308" width="6.44140625" style="6" bestFit="1" customWidth="1"/>
    <col min="2309" max="2309" width="5.44140625" style="6" bestFit="1" customWidth="1"/>
    <col min="2310" max="2310" width="7.44140625" style="6" bestFit="1" customWidth="1"/>
    <col min="2311" max="2311" width="7" style="6" bestFit="1" customWidth="1"/>
    <col min="2312" max="2313" width="6.44140625" style="6" bestFit="1" customWidth="1"/>
    <col min="2314" max="2315" width="5.44140625" style="6" bestFit="1" customWidth="1"/>
    <col min="2316" max="2316" width="10" style="6" bestFit="1" customWidth="1"/>
    <col min="2317" max="2560" width="9" style="6"/>
    <col min="2561" max="2561" width="13.88671875" style="6" bestFit="1" customWidth="1"/>
    <col min="2562" max="2562" width="17.77734375" style="6" bestFit="1" customWidth="1"/>
    <col min="2563" max="2564" width="6.44140625" style="6" bestFit="1" customWidth="1"/>
    <col min="2565" max="2565" width="5.44140625" style="6" bestFit="1" customWidth="1"/>
    <col min="2566" max="2566" width="7.44140625" style="6" bestFit="1" customWidth="1"/>
    <col min="2567" max="2567" width="7" style="6" bestFit="1" customWidth="1"/>
    <col min="2568" max="2569" width="6.44140625" style="6" bestFit="1" customWidth="1"/>
    <col min="2570" max="2571" width="5.44140625" style="6" bestFit="1" customWidth="1"/>
    <col min="2572" max="2572" width="10" style="6" bestFit="1" customWidth="1"/>
    <col min="2573" max="2816" width="9" style="6"/>
    <col min="2817" max="2817" width="13.88671875" style="6" bestFit="1" customWidth="1"/>
    <col min="2818" max="2818" width="17.77734375" style="6" bestFit="1" customWidth="1"/>
    <col min="2819" max="2820" width="6.44140625" style="6" bestFit="1" customWidth="1"/>
    <col min="2821" max="2821" width="5.44140625" style="6" bestFit="1" customWidth="1"/>
    <col min="2822" max="2822" width="7.44140625" style="6" bestFit="1" customWidth="1"/>
    <col min="2823" max="2823" width="7" style="6" bestFit="1" customWidth="1"/>
    <col min="2824" max="2825" width="6.44140625" style="6" bestFit="1" customWidth="1"/>
    <col min="2826" max="2827" width="5.44140625" style="6" bestFit="1" customWidth="1"/>
    <col min="2828" max="2828" width="10" style="6" bestFit="1" customWidth="1"/>
    <col min="2829" max="3072" width="9" style="6"/>
    <col min="3073" max="3073" width="13.88671875" style="6" bestFit="1" customWidth="1"/>
    <col min="3074" max="3074" width="17.77734375" style="6" bestFit="1" customWidth="1"/>
    <col min="3075" max="3076" width="6.44140625" style="6" bestFit="1" customWidth="1"/>
    <col min="3077" max="3077" width="5.44140625" style="6" bestFit="1" customWidth="1"/>
    <col min="3078" max="3078" width="7.44140625" style="6" bestFit="1" customWidth="1"/>
    <col min="3079" max="3079" width="7" style="6" bestFit="1" customWidth="1"/>
    <col min="3080" max="3081" width="6.44140625" style="6" bestFit="1" customWidth="1"/>
    <col min="3082" max="3083" width="5.44140625" style="6" bestFit="1" customWidth="1"/>
    <col min="3084" max="3084" width="10" style="6" bestFit="1" customWidth="1"/>
    <col min="3085" max="3328" width="9" style="6"/>
    <col min="3329" max="3329" width="13.88671875" style="6" bestFit="1" customWidth="1"/>
    <col min="3330" max="3330" width="17.77734375" style="6" bestFit="1" customWidth="1"/>
    <col min="3331" max="3332" width="6.44140625" style="6" bestFit="1" customWidth="1"/>
    <col min="3333" max="3333" width="5.44140625" style="6" bestFit="1" customWidth="1"/>
    <col min="3334" max="3334" width="7.44140625" style="6" bestFit="1" customWidth="1"/>
    <col min="3335" max="3335" width="7" style="6" bestFit="1" customWidth="1"/>
    <col min="3336" max="3337" width="6.44140625" style="6" bestFit="1" customWidth="1"/>
    <col min="3338" max="3339" width="5.44140625" style="6" bestFit="1" customWidth="1"/>
    <col min="3340" max="3340" width="10" style="6" bestFit="1" customWidth="1"/>
    <col min="3341" max="3584" width="9" style="6"/>
    <col min="3585" max="3585" width="13.88671875" style="6" bestFit="1" customWidth="1"/>
    <col min="3586" max="3586" width="17.77734375" style="6" bestFit="1" customWidth="1"/>
    <col min="3587" max="3588" width="6.44140625" style="6" bestFit="1" customWidth="1"/>
    <col min="3589" max="3589" width="5.44140625" style="6" bestFit="1" customWidth="1"/>
    <col min="3590" max="3590" width="7.44140625" style="6" bestFit="1" customWidth="1"/>
    <col min="3591" max="3591" width="7" style="6" bestFit="1" customWidth="1"/>
    <col min="3592" max="3593" width="6.44140625" style="6" bestFit="1" customWidth="1"/>
    <col min="3594" max="3595" width="5.44140625" style="6" bestFit="1" customWidth="1"/>
    <col min="3596" max="3596" width="10" style="6" bestFit="1" customWidth="1"/>
    <col min="3597" max="3840" width="9" style="6"/>
    <col min="3841" max="3841" width="13.88671875" style="6" bestFit="1" customWidth="1"/>
    <col min="3842" max="3842" width="17.77734375" style="6" bestFit="1" customWidth="1"/>
    <col min="3843" max="3844" width="6.44140625" style="6" bestFit="1" customWidth="1"/>
    <col min="3845" max="3845" width="5.44140625" style="6" bestFit="1" customWidth="1"/>
    <col min="3846" max="3846" width="7.44140625" style="6" bestFit="1" customWidth="1"/>
    <col min="3847" max="3847" width="7" style="6" bestFit="1" customWidth="1"/>
    <col min="3848" max="3849" width="6.44140625" style="6" bestFit="1" customWidth="1"/>
    <col min="3850" max="3851" width="5.44140625" style="6" bestFit="1" customWidth="1"/>
    <col min="3852" max="3852" width="10" style="6" bestFit="1" customWidth="1"/>
    <col min="3853" max="4096" width="9" style="6"/>
    <col min="4097" max="4097" width="13.88671875" style="6" bestFit="1" customWidth="1"/>
    <col min="4098" max="4098" width="17.77734375" style="6" bestFit="1" customWidth="1"/>
    <col min="4099" max="4100" width="6.44140625" style="6" bestFit="1" customWidth="1"/>
    <col min="4101" max="4101" width="5.44140625" style="6" bestFit="1" customWidth="1"/>
    <col min="4102" max="4102" width="7.44140625" style="6" bestFit="1" customWidth="1"/>
    <col min="4103" max="4103" width="7" style="6" bestFit="1" customWidth="1"/>
    <col min="4104" max="4105" width="6.44140625" style="6" bestFit="1" customWidth="1"/>
    <col min="4106" max="4107" width="5.44140625" style="6" bestFit="1" customWidth="1"/>
    <col min="4108" max="4108" width="10" style="6" bestFit="1" customWidth="1"/>
    <col min="4109" max="4352" width="9" style="6"/>
    <col min="4353" max="4353" width="13.88671875" style="6" bestFit="1" customWidth="1"/>
    <col min="4354" max="4354" width="17.77734375" style="6" bestFit="1" customWidth="1"/>
    <col min="4355" max="4356" width="6.44140625" style="6" bestFit="1" customWidth="1"/>
    <col min="4357" max="4357" width="5.44140625" style="6" bestFit="1" customWidth="1"/>
    <col min="4358" max="4358" width="7.44140625" style="6" bestFit="1" customWidth="1"/>
    <col min="4359" max="4359" width="7" style="6" bestFit="1" customWidth="1"/>
    <col min="4360" max="4361" width="6.44140625" style="6" bestFit="1" customWidth="1"/>
    <col min="4362" max="4363" width="5.44140625" style="6" bestFit="1" customWidth="1"/>
    <col min="4364" max="4364" width="10" style="6" bestFit="1" customWidth="1"/>
    <col min="4365" max="4608" width="9" style="6"/>
    <col min="4609" max="4609" width="13.88671875" style="6" bestFit="1" customWidth="1"/>
    <col min="4610" max="4610" width="17.77734375" style="6" bestFit="1" customWidth="1"/>
    <col min="4611" max="4612" width="6.44140625" style="6" bestFit="1" customWidth="1"/>
    <col min="4613" max="4613" width="5.44140625" style="6" bestFit="1" customWidth="1"/>
    <col min="4614" max="4614" width="7.44140625" style="6" bestFit="1" customWidth="1"/>
    <col min="4615" max="4615" width="7" style="6" bestFit="1" customWidth="1"/>
    <col min="4616" max="4617" width="6.44140625" style="6" bestFit="1" customWidth="1"/>
    <col min="4618" max="4619" width="5.44140625" style="6" bestFit="1" customWidth="1"/>
    <col min="4620" max="4620" width="10" style="6" bestFit="1" customWidth="1"/>
    <col min="4621" max="4864" width="9" style="6"/>
    <col min="4865" max="4865" width="13.88671875" style="6" bestFit="1" customWidth="1"/>
    <col min="4866" max="4866" width="17.77734375" style="6" bestFit="1" customWidth="1"/>
    <col min="4867" max="4868" width="6.44140625" style="6" bestFit="1" customWidth="1"/>
    <col min="4869" max="4869" width="5.44140625" style="6" bestFit="1" customWidth="1"/>
    <col min="4870" max="4870" width="7.44140625" style="6" bestFit="1" customWidth="1"/>
    <col min="4871" max="4871" width="7" style="6" bestFit="1" customWidth="1"/>
    <col min="4872" max="4873" width="6.44140625" style="6" bestFit="1" customWidth="1"/>
    <col min="4874" max="4875" width="5.44140625" style="6" bestFit="1" customWidth="1"/>
    <col min="4876" max="4876" width="10" style="6" bestFit="1" customWidth="1"/>
    <col min="4877" max="5120" width="9" style="6"/>
    <col min="5121" max="5121" width="13.88671875" style="6" bestFit="1" customWidth="1"/>
    <col min="5122" max="5122" width="17.77734375" style="6" bestFit="1" customWidth="1"/>
    <col min="5123" max="5124" width="6.44140625" style="6" bestFit="1" customWidth="1"/>
    <col min="5125" max="5125" width="5.44140625" style="6" bestFit="1" customWidth="1"/>
    <col min="5126" max="5126" width="7.44140625" style="6" bestFit="1" customWidth="1"/>
    <col min="5127" max="5127" width="7" style="6" bestFit="1" customWidth="1"/>
    <col min="5128" max="5129" width="6.44140625" style="6" bestFit="1" customWidth="1"/>
    <col min="5130" max="5131" width="5.44140625" style="6" bestFit="1" customWidth="1"/>
    <col min="5132" max="5132" width="10" style="6" bestFit="1" customWidth="1"/>
    <col min="5133" max="5376" width="9" style="6"/>
    <col min="5377" max="5377" width="13.88671875" style="6" bestFit="1" customWidth="1"/>
    <col min="5378" max="5378" width="17.77734375" style="6" bestFit="1" customWidth="1"/>
    <col min="5379" max="5380" width="6.44140625" style="6" bestFit="1" customWidth="1"/>
    <col min="5381" max="5381" width="5.44140625" style="6" bestFit="1" customWidth="1"/>
    <col min="5382" max="5382" width="7.44140625" style="6" bestFit="1" customWidth="1"/>
    <col min="5383" max="5383" width="7" style="6" bestFit="1" customWidth="1"/>
    <col min="5384" max="5385" width="6.44140625" style="6" bestFit="1" customWidth="1"/>
    <col min="5386" max="5387" width="5.44140625" style="6" bestFit="1" customWidth="1"/>
    <col min="5388" max="5388" width="10" style="6" bestFit="1" customWidth="1"/>
    <col min="5389" max="5632" width="9" style="6"/>
    <col min="5633" max="5633" width="13.88671875" style="6" bestFit="1" customWidth="1"/>
    <col min="5634" max="5634" width="17.77734375" style="6" bestFit="1" customWidth="1"/>
    <col min="5635" max="5636" width="6.44140625" style="6" bestFit="1" customWidth="1"/>
    <col min="5637" max="5637" width="5.44140625" style="6" bestFit="1" customWidth="1"/>
    <col min="5638" max="5638" width="7.44140625" style="6" bestFit="1" customWidth="1"/>
    <col min="5639" max="5639" width="7" style="6" bestFit="1" customWidth="1"/>
    <col min="5640" max="5641" width="6.44140625" style="6" bestFit="1" customWidth="1"/>
    <col min="5642" max="5643" width="5.44140625" style="6" bestFit="1" customWidth="1"/>
    <col min="5644" max="5644" width="10" style="6" bestFit="1" customWidth="1"/>
    <col min="5645" max="5888" width="9" style="6"/>
    <col min="5889" max="5889" width="13.88671875" style="6" bestFit="1" customWidth="1"/>
    <col min="5890" max="5890" width="17.77734375" style="6" bestFit="1" customWidth="1"/>
    <col min="5891" max="5892" width="6.44140625" style="6" bestFit="1" customWidth="1"/>
    <col min="5893" max="5893" width="5.44140625" style="6" bestFit="1" customWidth="1"/>
    <col min="5894" max="5894" width="7.44140625" style="6" bestFit="1" customWidth="1"/>
    <col min="5895" max="5895" width="7" style="6" bestFit="1" customWidth="1"/>
    <col min="5896" max="5897" width="6.44140625" style="6" bestFit="1" customWidth="1"/>
    <col min="5898" max="5899" width="5.44140625" style="6" bestFit="1" customWidth="1"/>
    <col min="5900" max="5900" width="10" style="6" bestFit="1" customWidth="1"/>
    <col min="5901" max="6144" width="9" style="6"/>
    <col min="6145" max="6145" width="13.88671875" style="6" bestFit="1" customWidth="1"/>
    <col min="6146" max="6146" width="17.77734375" style="6" bestFit="1" customWidth="1"/>
    <col min="6147" max="6148" width="6.44140625" style="6" bestFit="1" customWidth="1"/>
    <col min="6149" max="6149" width="5.44140625" style="6" bestFit="1" customWidth="1"/>
    <col min="6150" max="6150" width="7.44140625" style="6" bestFit="1" customWidth="1"/>
    <col min="6151" max="6151" width="7" style="6" bestFit="1" customWidth="1"/>
    <col min="6152" max="6153" width="6.44140625" style="6" bestFit="1" customWidth="1"/>
    <col min="6154" max="6155" width="5.44140625" style="6" bestFit="1" customWidth="1"/>
    <col min="6156" max="6156" width="10" style="6" bestFit="1" customWidth="1"/>
    <col min="6157" max="6400" width="9" style="6"/>
    <col min="6401" max="6401" width="13.88671875" style="6" bestFit="1" customWidth="1"/>
    <col min="6402" max="6402" width="17.77734375" style="6" bestFit="1" customWidth="1"/>
    <col min="6403" max="6404" width="6.44140625" style="6" bestFit="1" customWidth="1"/>
    <col min="6405" max="6405" width="5.44140625" style="6" bestFit="1" customWidth="1"/>
    <col min="6406" max="6406" width="7.44140625" style="6" bestFit="1" customWidth="1"/>
    <col min="6407" max="6407" width="7" style="6" bestFit="1" customWidth="1"/>
    <col min="6408" max="6409" width="6.44140625" style="6" bestFit="1" customWidth="1"/>
    <col min="6410" max="6411" width="5.44140625" style="6" bestFit="1" customWidth="1"/>
    <col min="6412" max="6412" width="10" style="6" bestFit="1" customWidth="1"/>
    <col min="6413" max="6656" width="9" style="6"/>
    <col min="6657" max="6657" width="13.88671875" style="6" bestFit="1" customWidth="1"/>
    <col min="6658" max="6658" width="17.77734375" style="6" bestFit="1" customWidth="1"/>
    <col min="6659" max="6660" width="6.44140625" style="6" bestFit="1" customWidth="1"/>
    <col min="6661" max="6661" width="5.44140625" style="6" bestFit="1" customWidth="1"/>
    <col min="6662" max="6662" width="7.44140625" style="6" bestFit="1" customWidth="1"/>
    <col min="6663" max="6663" width="7" style="6" bestFit="1" customWidth="1"/>
    <col min="6664" max="6665" width="6.44140625" style="6" bestFit="1" customWidth="1"/>
    <col min="6666" max="6667" width="5.44140625" style="6" bestFit="1" customWidth="1"/>
    <col min="6668" max="6668" width="10" style="6" bestFit="1" customWidth="1"/>
    <col min="6669" max="6912" width="9" style="6"/>
    <col min="6913" max="6913" width="13.88671875" style="6" bestFit="1" customWidth="1"/>
    <col min="6914" max="6914" width="17.77734375" style="6" bestFit="1" customWidth="1"/>
    <col min="6915" max="6916" width="6.44140625" style="6" bestFit="1" customWidth="1"/>
    <col min="6917" max="6917" width="5.44140625" style="6" bestFit="1" customWidth="1"/>
    <col min="6918" max="6918" width="7.44140625" style="6" bestFit="1" customWidth="1"/>
    <col min="6919" max="6919" width="7" style="6" bestFit="1" customWidth="1"/>
    <col min="6920" max="6921" width="6.44140625" style="6" bestFit="1" customWidth="1"/>
    <col min="6922" max="6923" width="5.44140625" style="6" bestFit="1" customWidth="1"/>
    <col min="6924" max="6924" width="10" style="6" bestFit="1" customWidth="1"/>
    <col min="6925" max="7168" width="9" style="6"/>
    <col min="7169" max="7169" width="13.88671875" style="6" bestFit="1" customWidth="1"/>
    <col min="7170" max="7170" width="17.77734375" style="6" bestFit="1" customWidth="1"/>
    <col min="7171" max="7172" width="6.44140625" style="6" bestFit="1" customWidth="1"/>
    <col min="7173" max="7173" width="5.44140625" style="6" bestFit="1" customWidth="1"/>
    <col min="7174" max="7174" width="7.44140625" style="6" bestFit="1" customWidth="1"/>
    <col min="7175" max="7175" width="7" style="6" bestFit="1" customWidth="1"/>
    <col min="7176" max="7177" width="6.44140625" style="6" bestFit="1" customWidth="1"/>
    <col min="7178" max="7179" width="5.44140625" style="6" bestFit="1" customWidth="1"/>
    <col min="7180" max="7180" width="10" style="6" bestFit="1" customWidth="1"/>
    <col min="7181" max="7424" width="9" style="6"/>
    <col min="7425" max="7425" width="13.88671875" style="6" bestFit="1" customWidth="1"/>
    <col min="7426" max="7426" width="17.77734375" style="6" bestFit="1" customWidth="1"/>
    <col min="7427" max="7428" width="6.44140625" style="6" bestFit="1" customWidth="1"/>
    <col min="7429" max="7429" width="5.44140625" style="6" bestFit="1" customWidth="1"/>
    <col min="7430" max="7430" width="7.44140625" style="6" bestFit="1" customWidth="1"/>
    <col min="7431" max="7431" width="7" style="6" bestFit="1" customWidth="1"/>
    <col min="7432" max="7433" width="6.44140625" style="6" bestFit="1" customWidth="1"/>
    <col min="7434" max="7435" width="5.44140625" style="6" bestFit="1" customWidth="1"/>
    <col min="7436" max="7436" width="10" style="6" bestFit="1" customWidth="1"/>
    <col min="7437" max="7680" width="9" style="6"/>
    <col min="7681" max="7681" width="13.88671875" style="6" bestFit="1" customWidth="1"/>
    <col min="7682" max="7682" width="17.77734375" style="6" bestFit="1" customWidth="1"/>
    <col min="7683" max="7684" width="6.44140625" style="6" bestFit="1" customWidth="1"/>
    <col min="7685" max="7685" width="5.44140625" style="6" bestFit="1" customWidth="1"/>
    <col min="7686" max="7686" width="7.44140625" style="6" bestFit="1" customWidth="1"/>
    <col min="7687" max="7687" width="7" style="6" bestFit="1" customWidth="1"/>
    <col min="7688" max="7689" width="6.44140625" style="6" bestFit="1" customWidth="1"/>
    <col min="7690" max="7691" width="5.44140625" style="6" bestFit="1" customWidth="1"/>
    <col min="7692" max="7692" width="10" style="6" bestFit="1" customWidth="1"/>
    <col min="7693" max="7936" width="9" style="6"/>
    <col min="7937" max="7937" width="13.88671875" style="6" bestFit="1" customWidth="1"/>
    <col min="7938" max="7938" width="17.77734375" style="6" bestFit="1" customWidth="1"/>
    <col min="7939" max="7940" width="6.44140625" style="6" bestFit="1" customWidth="1"/>
    <col min="7941" max="7941" width="5.44140625" style="6" bestFit="1" customWidth="1"/>
    <col min="7942" max="7942" width="7.44140625" style="6" bestFit="1" customWidth="1"/>
    <col min="7943" max="7943" width="7" style="6" bestFit="1" customWidth="1"/>
    <col min="7944" max="7945" width="6.44140625" style="6" bestFit="1" customWidth="1"/>
    <col min="7946" max="7947" width="5.44140625" style="6" bestFit="1" customWidth="1"/>
    <col min="7948" max="7948" width="10" style="6" bestFit="1" customWidth="1"/>
    <col min="7949" max="8192" width="9" style="6"/>
    <col min="8193" max="8193" width="13.88671875" style="6" bestFit="1" customWidth="1"/>
    <col min="8194" max="8194" width="17.77734375" style="6" bestFit="1" customWidth="1"/>
    <col min="8195" max="8196" width="6.44140625" style="6" bestFit="1" customWidth="1"/>
    <col min="8197" max="8197" width="5.44140625" style="6" bestFit="1" customWidth="1"/>
    <col min="8198" max="8198" width="7.44140625" style="6" bestFit="1" customWidth="1"/>
    <col min="8199" max="8199" width="7" style="6" bestFit="1" customWidth="1"/>
    <col min="8200" max="8201" width="6.44140625" style="6" bestFit="1" customWidth="1"/>
    <col min="8202" max="8203" width="5.44140625" style="6" bestFit="1" customWidth="1"/>
    <col min="8204" max="8204" width="10" style="6" bestFit="1" customWidth="1"/>
    <col min="8205" max="8448" width="9" style="6"/>
    <col min="8449" max="8449" width="13.88671875" style="6" bestFit="1" customWidth="1"/>
    <col min="8450" max="8450" width="17.77734375" style="6" bestFit="1" customWidth="1"/>
    <col min="8451" max="8452" width="6.44140625" style="6" bestFit="1" customWidth="1"/>
    <col min="8453" max="8453" width="5.44140625" style="6" bestFit="1" customWidth="1"/>
    <col min="8454" max="8454" width="7.44140625" style="6" bestFit="1" customWidth="1"/>
    <col min="8455" max="8455" width="7" style="6" bestFit="1" customWidth="1"/>
    <col min="8456" max="8457" width="6.44140625" style="6" bestFit="1" customWidth="1"/>
    <col min="8458" max="8459" width="5.44140625" style="6" bestFit="1" customWidth="1"/>
    <col min="8460" max="8460" width="10" style="6" bestFit="1" customWidth="1"/>
    <col min="8461" max="8704" width="9" style="6"/>
    <col min="8705" max="8705" width="13.88671875" style="6" bestFit="1" customWidth="1"/>
    <col min="8706" max="8706" width="17.77734375" style="6" bestFit="1" customWidth="1"/>
    <col min="8707" max="8708" width="6.44140625" style="6" bestFit="1" customWidth="1"/>
    <col min="8709" max="8709" width="5.44140625" style="6" bestFit="1" customWidth="1"/>
    <col min="8710" max="8710" width="7.44140625" style="6" bestFit="1" customWidth="1"/>
    <col min="8711" max="8711" width="7" style="6" bestFit="1" customWidth="1"/>
    <col min="8712" max="8713" width="6.44140625" style="6" bestFit="1" customWidth="1"/>
    <col min="8714" max="8715" width="5.44140625" style="6" bestFit="1" customWidth="1"/>
    <col min="8716" max="8716" width="10" style="6" bestFit="1" customWidth="1"/>
    <col min="8717" max="8960" width="9" style="6"/>
    <col min="8961" max="8961" width="13.88671875" style="6" bestFit="1" customWidth="1"/>
    <col min="8962" max="8962" width="17.77734375" style="6" bestFit="1" customWidth="1"/>
    <col min="8963" max="8964" width="6.44140625" style="6" bestFit="1" customWidth="1"/>
    <col min="8965" max="8965" width="5.44140625" style="6" bestFit="1" customWidth="1"/>
    <col min="8966" max="8966" width="7.44140625" style="6" bestFit="1" customWidth="1"/>
    <col min="8967" max="8967" width="7" style="6" bestFit="1" customWidth="1"/>
    <col min="8968" max="8969" width="6.44140625" style="6" bestFit="1" customWidth="1"/>
    <col min="8970" max="8971" width="5.44140625" style="6" bestFit="1" customWidth="1"/>
    <col min="8972" max="8972" width="10" style="6" bestFit="1" customWidth="1"/>
    <col min="8973" max="9216" width="9" style="6"/>
    <col min="9217" max="9217" width="13.88671875" style="6" bestFit="1" customWidth="1"/>
    <col min="9218" max="9218" width="17.77734375" style="6" bestFit="1" customWidth="1"/>
    <col min="9219" max="9220" width="6.44140625" style="6" bestFit="1" customWidth="1"/>
    <col min="9221" max="9221" width="5.44140625" style="6" bestFit="1" customWidth="1"/>
    <col min="9222" max="9222" width="7.44140625" style="6" bestFit="1" customWidth="1"/>
    <col min="9223" max="9223" width="7" style="6" bestFit="1" customWidth="1"/>
    <col min="9224" max="9225" width="6.44140625" style="6" bestFit="1" customWidth="1"/>
    <col min="9226" max="9227" width="5.44140625" style="6" bestFit="1" customWidth="1"/>
    <col min="9228" max="9228" width="10" style="6" bestFit="1" customWidth="1"/>
    <col min="9229" max="9472" width="9" style="6"/>
    <col min="9473" max="9473" width="13.88671875" style="6" bestFit="1" customWidth="1"/>
    <col min="9474" max="9474" width="17.77734375" style="6" bestFit="1" customWidth="1"/>
    <col min="9475" max="9476" width="6.44140625" style="6" bestFit="1" customWidth="1"/>
    <col min="9477" max="9477" width="5.44140625" style="6" bestFit="1" customWidth="1"/>
    <col min="9478" max="9478" width="7.44140625" style="6" bestFit="1" customWidth="1"/>
    <col min="9479" max="9479" width="7" style="6" bestFit="1" customWidth="1"/>
    <col min="9480" max="9481" width="6.44140625" style="6" bestFit="1" customWidth="1"/>
    <col min="9482" max="9483" width="5.44140625" style="6" bestFit="1" customWidth="1"/>
    <col min="9484" max="9484" width="10" style="6" bestFit="1" customWidth="1"/>
    <col min="9485" max="9728" width="9" style="6"/>
    <col min="9729" max="9729" width="13.88671875" style="6" bestFit="1" customWidth="1"/>
    <col min="9730" max="9730" width="17.77734375" style="6" bestFit="1" customWidth="1"/>
    <col min="9731" max="9732" width="6.44140625" style="6" bestFit="1" customWidth="1"/>
    <col min="9733" max="9733" width="5.44140625" style="6" bestFit="1" customWidth="1"/>
    <col min="9734" max="9734" width="7.44140625" style="6" bestFit="1" customWidth="1"/>
    <col min="9735" max="9735" width="7" style="6" bestFit="1" customWidth="1"/>
    <col min="9736" max="9737" width="6.44140625" style="6" bestFit="1" customWidth="1"/>
    <col min="9738" max="9739" width="5.44140625" style="6" bestFit="1" customWidth="1"/>
    <col min="9740" max="9740" width="10" style="6" bestFit="1" customWidth="1"/>
    <col min="9741" max="9984" width="9" style="6"/>
    <col min="9985" max="9985" width="13.88671875" style="6" bestFit="1" customWidth="1"/>
    <col min="9986" max="9986" width="17.77734375" style="6" bestFit="1" customWidth="1"/>
    <col min="9987" max="9988" width="6.44140625" style="6" bestFit="1" customWidth="1"/>
    <col min="9989" max="9989" width="5.44140625" style="6" bestFit="1" customWidth="1"/>
    <col min="9990" max="9990" width="7.44140625" style="6" bestFit="1" customWidth="1"/>
    <col min="9991" max="9991" width="7" style="6" bestFit="1" customWidth="1"/>
    <col min="9992" max="9993" width="6.44140625" style="6" bestFit="1" customWidth="1"/>
    <col min="9994" max="9995" width="5.44140625" style="6" bestFit="1" customWidth="1"/>
    <col min="9996" max="9996" width="10" style="6" bestFit="1" customWidth="1"/>
    <col min="9997" max="10240" width="9" style="6"/>
    <col min="10241" max="10241" width="13.88671875" style="6" bestFit="1" customWidth="1"/>
    <col min="10242" max="10242" width="17.77734375" style="6" bestFit="1" customWidth="1"/>
    <col min="10243" max="10244" width="6.44140625" style="6" bestFit="1" customWidth="1"/>
    <col min="10245" max="10245" width="5.44140625" style="6" bestFit="1" customWidth="1"/>
    <col min="10246" max="10246" width="7.44140625" style="6" bestFit="1" customWidth="1"/>
    <col min="10247" max="10247" width="7" style="6" bestFit="1" customWidth="1"/>
    <col min="10248" max="10249" width="6.44140625" style="6" bestFit="1" customWidth="1"/>
    <col min="10250" max="10251" width="5.44140625" style="6" bestFit="1" customWidth="1"/>
    <col min="10252" max="10252" width="10" style="6" bestFit="1" customWidth="1"/>
    <col min="10253" max="10496" width="9" style="6"/>
    <col min="10497" max="10497" width="13.88671875" style="6" bestFit="1" customWidth="1"/>
    <col min="10498" max="10498" width="17.77734375" style="6" bestFit="1" customWidth="1"/>
    <col min="10499" max="10500" width="6.44140625" style="6" bestFit="1" customWidth="1"/>
    <col min="10501" max="10501" width="5.44140625" style="6" bestFit="1" customWidth="1"/>
    <col min="10502" max="10502" width="7.44140625" style="6" bestFit="1" customWidth="1"/>
    <col min="10503" max="10503" width="7" style="6" bestFit="1" customWidth="1"/>
    <col min="10504" max="10505" width="6.44140625" style="6" bestFit="1" customWidth="1"/>
    <col min="10506" max="10507" width="5.44140625" style="6" bestFit="1" customWidth="1"/>
    <col min="10508" max="10508" width="10" style="6" bestFit="1" customWidth="1"/>
    <col min="10509" max="10752" width="9" style="6"/>
    <col min="10753" max="10753" width="13.88671875" style="6" bestFit="1" customWidth="1"/>
    <col min="10754" max="10754" width="17.77734375" style="6" bestFit="1" customWidth="1"/>
    <col min="10755" max="10756" width="6.44140625" style="6" bestFit="1" customWidth="1"/>
    <col min="10757" max="10757" width="5.44140625" style="6" bestFit="1" customWidth="1"/>
    <col min="10758" max="10758" width="7.44140625" style="6" bestFit="1" customWidth="1"/>
    <col min="10759" max="10759" width="7" style="6" bestFit="1" customWidth="1"/>
    <col min="10760" max="10761" width="6.44140625" style="6" bestFit="1" customWidth="1"/>
    <col min="10762" max="10763" width="5.44140625" style="6" bestFit="1" customWidth="1"/>
    <col min="10764" max="10764" width="10" style="6" bestFit="1" customWidth="1"/>
    <col min="10765" max="11008" width="9" style="6"/>
    <col min="11009" max="11009" width="13.88671875" style="6" bestFit="1" customWidth="1"/>
    <col min="11010" max="11010" width="17.77734375" style="6" bestFit="1" customWidth="1"/>
    <col min="11011" max="11012" width="6.44140625" style="6" bestFit="1" customWidth="1"/>
    <col min="11013" max="11013" width="5.44140625" style="6" bestFit="1" customWidth="1"/>
    <col min="11014" max="11014" width="7.44140625" style="6" bestFit="1" customWidth="1"/>
    <col min="11015" max="11015" width="7" style="6" bestFit="1" customWidth="1"/>
    <col min="11016" max="11017" width="6.44140625" style="6" bestFit="1" customWidth="1"/>
    <col min="11018" max="11019" width="5.44140625" style="6" bestFit="1" customWidth="1"/>
    <col min="11020" max="11020" width="10" style="6" bestFit="1" customWidth="1"/>
    <col min="11021" max="11264" width="9" style="6"/>
    <col min="11265" max="11265" width="13.88671875" style="6" bestFit="1" customWidth="1"/>
    <col min="11266" max="11266" width="17.77734375" style="6" bestFit="1" customWidth="1"/>
    <col min="11267" max="11268" width="6.44140625" style="6" bestFit="1" customWidth="1"/>
    <col min="11269" max="11269" width="5.44140625" style="6" bestFit="1" customWidth="1"/>
    <col min="11270" max="11270" width="7.44140625" style="6" bestFit="1" customWidth="1"/>
    <col min="11271" max="11271" width="7" style="6" bestFit="1" customWidth="1"/>
    <col min="11272" max="11273" width="6.44140625" style="6" bestFit="1" customWidth="1"/>
    <col min="11274" max="11275" width="5.44140625" style="6" bestFit="1" customWidth="1"/>
    <col min="11276" max="11276" width="10" style="6" bestFit="1" customWidth="1"/>
    <col min="11277" max="11520" width="9" style="6"/>
    <col min="11521" max="11521" width="13.88671875" style="6" bestFit="1" customWidth="1"/>
    <col min="11522" max="11522" width="17.77734375" style="6" bestFit="1" customWidth="1"/>
    <col min="11523" max="11524" width="6.44140625" style="6" bestFit="1" customWidth="1"/>
    <col min="11525" max="11525" width="5.44140625" style="6" bestFit="1" customWidth="1"/>
    <col min="11526" max="11526" width="7.44140625" style="6" bestFit="1" customWidth="1"/>
    <col min="11527" max="11527" width="7" style="6" bestFit="1" customWidth="1"/>
    <col min="11528" max="11529" width="6.44140625" style="6" bestFit="1" customWidth="1"/>
    <col min="11530" max="11531" width="5.44140625" style="6" bestFit="1" customWidth="1"/>
    <col min="11532" max="11532" width="10" style="6" bestFit="1" customWidth="1"/>
    <col min="11533" max="11776" width="9" style="6"/>
    <col min="11777" max="11777" width="13.88671875" style="6" bestFit="1" customWidth="1"/>
    <col min="11778" max="11778" width="17.77734375" style="6" bestFit="1" customWidth="1"/>
    <col min="11779" max="11780" width="6.44140625" style="6" bestFit="1" customWidth="1"/>
    <col min="11781" max="11781" width="5.44140625" style="6" bestFit="1" customWidth="1"/>
    <col min="11782" max="11782" width="7.44140625" style="6" bestFit="1" customWidth="1"/>
    <col min="11783" max="11783" width="7" style="6" bestFit="1" customWidth="1"/>
    <col min="11784" max="11785" width="6.44140625" style="6" bestFit="1" customWidth="1"/>
    <col min="11786" max="11787" width="5.44140625" style="6" bestFit="1" customWidth="1"/>
    <col min="11788" max="11788" width="10" style="6" bestFit="1" customWidth="1"/>
    <col min="11789" max="12032" width="9" style="6"/>
    <col min="12033" max="12033" width="13.88671875" style="6" bestFit="1" customWidth="1"/>
    <col min="12034" max="12034" width="17.77734375" style="6" bestFit="1" customWidth="1"/>
    <col min="12035" max="12036" width="6.44140625" style="6" bestFit="1" customWidth="1"/>
    <col min="12037" max="12037" width="5.44140625" style="6" bestFit="1" customWidth="1"/>
    <col min="12038" max="12038" width="7.44140625" style="6" bestFit="1" customWidth="1"/>
    <col min="12039" max="12039" width="7" style="6" bestFit="1" customWidth="1"/>
    <col min="12040" max="12041" width="6.44140625" style="6" bestFit="1" customWidth="1"/>
    <col min="12042" max="12043" width="5.44140625" style="6" bestFit="1" customWidth="1"/>
    <col min="12044" max="12044" width="10" style="6" bestFit="1" customWidth="1"/>
    <col min="12045" max="12288" width="9" style="6"/>
    <col min="12289" max="12289" width="13.88671875" style="6" bestFit="1" customWidth="1"/>
    <col min="12290" max="12290" width="17.77734375" style="6" bestFit="1" customWidth="1"/>
    <col min="12291" max="12292" width="6.44140625" style="6" bestFit="1" customWidth="1"/>
    <col min="12293" max="12293" width="5.44140625" style="6" bestFit="1" customWidth="1"/>
    <col min="12294" max="12294" width="7.44140625" style="6" bestFit="1" customWidth="1"/>
    <col min="12295" max="12295" width="7" style="6" bestFit="1" customWidth="1"/>
    <col min="12296" max="12297" width="6.44140625" style="6" bestFit="1" customWidth="1"/>
    <col min="12298" max="12299" width="5.44140625" style="6" bestFit="1" customWidth="1"/>
    <col min="12300" max="12300" width="10" style="6" bestFit="1" customWidth="1"/>
    <col min="12301" max="12544" width="9" style="6"/>
    <col min="12545" max="12545" width="13.88671875" style="6" bestFit="1" customWidth="1"/>
    <col min="12546" max="12546" width="17.77734375" style="6" bestFit="1" customWidth="1"/>
    <col min="12547" max="12548" width="6.44140625" style="6" bestFit="1" customWidth="1"/>
    <col min="12549" max="12549" width="5.44140625" style="6" bestFit="1" customWidth="1"/>
    <col min="12550" max="12550" width="7.44140625" style="6" bestFit="1" customWidth="1"/>
    <col min="12551" max="12551" width="7" style="6" bestFit="1" customWidth="1"/>
    <col min="12552" max="12553" width="6.44140625" style="6" bestFit="1" customWidth="1"/>
    <col min="12554" max="12555" width="5.44140625" style="6" bestFit="1" customWidth="1"/>
    <col min="12556" max="12556" width="10" style="6" bestFit="1" customWidth="1"/>
    <col min="12557" max="12800" width="9" style="6"/>
    <col min="12801" max="12801" width="13.88671875" style="6" bestFit="1" customWidth="1"/>
    <col min="12802" max="12802" width="17.77734375" style="6" bestFit="1" customWidth="1"/>
    <col min="12803" max="12804" width="6.44140625" style="6" bestFit="1" customWidth="1"/>
    <col min="12805" max="12805" width="5.44140625" style="6" bestFit="1" customWidth="1"/>
    <col min="12806" max="12806" width="7.44140625" style="6" bestFit="1" customWidth="1"/>
    <col min="12807" max="12807" width="7" style="6" bestFit="1" customWidth="1"/>
    <col min="12808" max="12809" width="6.44140625" style="6" bestFit="1" customWidth="1"/>
    <col min="12810" max="12811" width="5.44140625" style="6" bestFit="1" customWidth="1"/>
    <col min="12812" max="12812" width="10" style="6" bestFit="1" customWidth="1"/>
    <col min="12813" max="13056" width="9" style="6"/>
    <col min="13057" max="13057" width="13.88671875" style="6" bestFit="1" customWidth="1"/>
    <col min="13058" max="13058" width="17.77734375" style="6" bestFit="1" customWidth="1"/>
    <col min="13059" max="13060" width="6.44140625" style="6" bestFit="1" customWidth="1"/>
    <col min="13061" max="13061" width="5.44140625" style="6" bestFit="1" customWidth="1"/>
    <col min="13062" max="13062" width="7.44140625" style="6" bestFit="1" customWidth="1"/>
    <col min="13063" max="13063" width="7" style="6" bestFit="1" customWidth="1"/>
    <col min="13064" max="13065" width="6.44140625" style="6" bestFit="1" customWidth="1"/>
    <col min="13066" max="13067" width="5.44140625" style="6" bestFit="1" customWidth="1"/>
    <col min="13068" max="13068" width="10" style="6" bestFit="1" customWidth="1"/>
    <col min="13069" max="13312" width="9" style="6"/>
    <col min="13313" max="13313" width="13.88671875" style="6" bestFit="1" customWidth="1"/>
    <col min="13314" max="13314" width="17.77734375" style="6" bestFit="1" customWidth="1"/>
    <col min="13315" max="13316" width="6.44140625" style="6" bestFit="1" customWidth="1"/>
    <col min="13317" max="13317" width="5.44140625" style="6" bestFit="1" customWidth="1"/>
    <col min="13318" max="13318" width="7.44140625" style="6" bestFit="1" customWidth="1"/>
    <col min="13319" max="13319" width="7" style="6" bestFit="1" customWidth="1"/>
    <col min="13320" max="13321" width="6.44140625" style="6" bestFit="1" customWidth="1"/>
    <col min="13322" max="13323" width="5.44140625" style="6" bestFit="1" customWidth="1"/>
    <col min="13324" max="13324" width="10" style="6" bestFit="1" customWidth="1"/>
    <col min="13325" max="13568" width="9" style="6"/>
    <col min="13569" max="13569" width="13.88671875" style="6" bestFit="1" customWidth="1"/>
    <col min="13570" max="13570" width="17.77734375" style="6" bestFit="1" customWidth="1"/>
    <col min="13571" max="13572" width="6.44140625" style="6" bestFit="1" customWidth="1"/>
    <col min="13573" max="13573" width="5.44140625" style="6" bestFit="1" customWidth="1"/>
    <col min="13574" max="13574" width="7.44140625" style="6" bestFit="1" customWidth="1"/>
    <col min="13575" max="13575" width="7" style="6" bestFit="1" customWidth="1"/>
    <col min="13576" max="13577" width="6.44140625" style="6" bestFit="1" customWidth="1"/>
    <col min="13578" max="13579" width="5.44140625" style="6" bestFit="1" customWidth="1"/>
    <col min="13580" max="13580" width="10" style="6" bestFit="1" customWidth="1"/>
    <col min="13581" max="13824" width="9" style="6"/>
    <col min="13825" max="13825" width="13.88671875" style="6" bestFit="1" customWidth="1"/>
    <col min="13826" max="13826" width="17.77734375" style="6" bestFit="1" customWidth="1"/>
    <col min="13827" max="13828" width="6.44140625" style="6" bestFit="1" customWidth="1"/>
    <col min="13829" max="13829" width="5.44140625" style="6" bestFit="1" customWidth="1"/>
    <col min="13830" max="13830" width="7.44140625" style="6" bestFit="1" customWidth="1"/>
    <col min="13831" max="13831" width="7" style="6" bestFit="1" customWidth="1"/>
    <col min="13832" max="13833" width="6.44140625" style="6" bestFit="1" customWidth="1"/>
    <col min="13834" max="13835" width="5.44140625" style="6" bestFit="1" customWidth="1"/>
    <col min="13836" max="13836" width="10" style="6" bestFit="1" customWidth="1"/>
    <col min="13837" max="14080" width="9" style="6"/>
    <col min="14081" max="14081" width="13.88671875" style="6" bestFit="1" customWidth="1"/>
    <col min="14082" max="14082" width="17.77734375" style="6" bestFit="1" customWidth="1"/>
    <col min="14083" max="14084" width="6.44140625" style="6" bestFit="1" customWidth="1"/>
    <col min="14085" max="14085" width="5.44140625" style="6" bestFit="1" customWidth="1"/>
    <col min="14086" max="14086" width="7.44140625" style="6" bestFit="1" customWidth="1"/>
    <col min="14087" max="14087" width="7" style="6" bestFit="1" customWidth="1"/>
    <col min="14088" max="14089" width="6.44140625" style="6" bestFit="1" customWidth="1"/>
    <col min="14090" max="14091" width="5.44140625" style="6" bestFit="1" customWidth="1"/>
    <col min="14092" max="14092" width="10" style="6" bestFit="1" customWidth="1"/>
    <col min="14093" max="14336" width="9" style="6"/>
    <col min="14337" max="14337" width="13.88671875" style="6" bestFit="1" customWidth="1"/>
    <col min="14338" max="14338" width="17.77734375" style="6" bestFit="1" customWidth="1"/>
    <col min="14339" max="14340" width="6.44140625" style="6" bestFit="1" customWidth="1"/>
    <col min="14341" max="14341" width="5.44140625" style="6" bestFit="1" customWidth="1"/>
    <col min="14342" max="14342" width="7.44140625" style="6" bestFit="1" customWidth="1"/>
    <col min="14343" max="14343" width="7" style="6" bestFit="1" customWidth="1"/>
    <col min="14344" max="14345" width="6.44140625" style="6" bestFit="1" customWidth="1"/>
    <col min="14346" max="14347" width="5.44140625" style="6" bestFit="1" customWidth="1"/>
    <col min="14348" max="14348" width="10" style="6" bestFit="1" customWidth="1"/>
    <col min="14349" max="14592" width="9" style="6"/>
    <col min="14593" max="14593" width="13.88671875" style="6" bestFit="1" customWidth="1"/>
    <col min="14594" max="14594" width="17.77734375" style="6" bestFit="1" customWidth="1"/>
    <col min="14595" max="14596" width="6.44140625" style="6" bestFit="1" customWidth="1"/>
    <col min="14597" max="14597" width="5.44140625" style="6" bestFit="1" customWidth="1"/>
    <col min="14598" max="14598" width="7.44140625" style="6" bestFit="1" customWidth="1"/>
    <col min="14599" max="14599" width="7" style="6" bestFit="1" customWidth="1"/>
    <col min="14600" max="14601" width="6.44140625" style="6" bestFit="1" customWidth="1"/>
    <col min="14602" max="14603" width="5.44140625" style="6" bestFit="1" customWidth="1"/>
    <col min="14604" max="14604" width="10" style="6" bestFit="1" customWidth="1"/>
    <col min="14605" max="14848" width="9" style="6"/>
    <col min="14849" max="14849" width="13.88671875" style="6" bestFit="1" customWidth="1"/>
    <col min="14850" max="14850" width="17.77734375" style="6" bestFit="1" customWidth="1"/>
    <col min="14851" max="14852" width="6.44140625" style="6" bestFit="1" customWidth="1"/>
    <col min="14853" max="14853" width="5.44140625" style="6" bestFit="1" customWidth="1"/>
    <col min="14854" max="14854" width="7.44140625" style="6" bestFit="1" customWidth="1"/>
    <col min="14855" max="14855" width="7" style="6" bestFit="1" customWidth="1"/>
    <col min="14856" max="14857" width="6.44140625" style="6" bestFit="1" customWidth="1"/>
    <col min="14858" max="14859" width="5.44140625" style="6" bestFit="1" customWidth="1"/>
    <col min="14860" max="14860" width="10" style="6" bestFit="1" customWidth="1"/>
    <col min="14861" max="15104" width="9" style="6"/>
    <col min="15105" max="15105" width="13.88671875" style="6" bestFit="1" customWidth="1"/>
    <col min="15106" max="15106" width="17.77734375" style="6" bestFit="1" customWidth="1"/>
    <col min="15107" max="15108" width="6.44140625" style="6" bestFit="1" customWidth="1"/>
    <col min="15109" max="15109" width="5.44140625" style="6" bestFit="1" customWidth="1"/>
    <col min="15110" max="15110" width="7.44140625" style="6" bestFit="1" customWidth="1"/>
    <col min="15111" max="15111" width="7" style="6" bestFit="1" customWidth="1"/>
    <col min="15112" max="15113" width="6.44140625" style="6" bestFit="1" customWidth="1"/>
    <col min="15114" max="15115" width="5.44140625" style="6" bestFit="1" customWidth="1"/>
    <col min="15116" max="15116" width="10" style="6" bestFit="1" customWidth="1"/>
    <col min="15117" max="15360" width="9" style="6"/>
    <col min="15361" max="15361" width="13.88671875" style="6" bestFit="1" customWidth="1"/>
    <col min="15362" max="15362" width="17.77734375" style="6" bestFit="1" customWidth="1"/>
    <col min="15363" max="15364" width="6.44140625" style="6" bestFit="1" customWidth="1"/>
    <col min="15365" max="15365" width="5.44140625" style="6" bestFit="1" customWidth="1"/>
    <col min="15366" max="15366" width="7.44140625" style="6" bestFit="1" customWidth="1"/>
    <col min="15367" max="15367" width="7" style="6" bestFit="1" customWidth="1"/>
    <col min="15368" max="15369" width="6.44140625" style="6" bestFit="1" customWidth="1"/>
    <col min="15370" max="15371" width="5.44140625" style="6" bestFit="1" customWidth="1"/>
    <col min="15372" max="15372" width="10" style="6" bestFit="1" customWidth="1"/>
    <col min="15373" max="15616" width="9" style="6"/>
    <col min="15617" max="15617" width="13.88671875" style="6" bestFit="1" customWidth="1"/>
    <col min="15618" max="15618" width="17.77734375" style="6" bestFit="1" customWidth="1"/>
    <col min="15619" max="15620" width="6.44140625" style="6" bestFit="1" customWidth="1"/>
    <col min="15621" max="15621" width="5.44140625" style="6" bestFit="1" customWidth="1"/>
    <col min="15622" max="15622" width="7.44140625" style="6" bestFit="1" customWidth="1"/>
    <col min="15623" max="15623" width="7" style="6" bestFit="1" customWidth="1"/>
    <col min="15624" max="15625" width="6.44140625" style="6" bestFit="1" customWidth="1"/>
    <col min="15626" max="15627" width="5.44140625" style="6" bestFit="1" customWidth="1"/>
    <col min="15628" max="15628" width="10" style="6" bestFit="1" customWidth="1"/>
    <col min="15629" max="15872" width="9" style="6"/>
    <col min="15873" max="15873" width="13.88671875" style="6" bestFit="1" customWidth="1"/>
    <col min="15874" max="15874" width="17.77734375" style="6" bestFit="1" customWidth="1"/>
    <col min="15875" max="15876" width="6.44140625" style="6" bestFit="1" customWidth="1"/>
    <col min="15877" max="15877" width="5.44140625" style="6" bestFit="1" customWidth="1"/>
    <col min="15878" max="15878" width="7.44140625" style="6" bestFit="1" customWidth="1"/>
    <col min="15879" max="15879" width="7" style="6" bestFit="1" customWidth="1"/>
    <col min="15880" max="15881" width="6.44140625" style="6" bestFit="1" customWidth="1"/>
    <col min="15882" max="15883" width="5.44140625" style="6" bestFit="1" customWidth="1"/>
    <col min="15884" max="15884" width="10" style="6" bestFit="1" customWidth="1"/>
    <col min="15885" max="16128" width="9" style="6"/>
    <col min="16129" max="16129" width="13.88671875" style="6" bestFit="1" customWidth="1"/>
    <col min="16130" max="16130" width="17.77734375" style="6" bestFit="1" customWidth="1"/>
    <col min="16131" max="16132" width="6.44140625" style="6" bestFit="1" customWidth="1"/>
    <col min="16133" max="16133" width="5.44140625" style="6" bestFit="1" customWidth="1"/>
    <col min="16134" max="16134" width="7.44140625" style="6" bestFit="1" customWidth="1"/>
    <col min="16135" max="16135" width="7" style="6" bestFit="1" customWidth="1"/>
    <col min="16136" max="16137" width="6.44140625" style="6" bestFit="1" customWidth="1"/>
    <col min="16138" max="16139" width="5.44140625" style="6" bestFit="1" customWidth="1"/>
    <col min="16140" max="16140" width="10" style="6" bestFit="1" customWidth="1"/>
    <col min="16141" max="16384" width="9" style="6"/>
  </cols>
  <sheetData>
    <row r="3" spans="2:7">
      <c r="B3" s="7"/>
      <c r="G3" s="8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5388中磊</vt:lpstr>
      <vt:lpstr>股票價格</vt:lpstr>
      <vt:lpstr>操作說明</vt:lpstr>
      <vt:lpstr>Sheet1</vt:lpstr>
      <vt:lpstr>'5388中磊'!Print_Area</vt:lpstr>
      <vt:lpstr>股票價格!q?s_5388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2017-04-07T14:04:54Z</dcterms:modified>
</cp:coreProperties>
</file>