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sjsa3\Documents\GitHub\FIT3158---Assignment\Final\"/>
    </mc:Choice>
  </mc:AlternateContent>
  <xr:revisionPtr revIDLastSave="0" documentId="13_ncr:1_{C888D0F9-6E59-4DC8-B9D2-8BF18FCF1031}" xr6:coauthVersionLast="47" xr6:coauthVersionMax="47" xr10:uidLastSave="{00000000-0000-0000-0000-000000000000}"/>
  <bookViews>
    <workbookView xWindow="-110" yWindow="-110" windowWidth="19420" windowHeight="11020" activeTab="1" xr2:uid="{AC4A221C-3C93-4CA7-B8B0-C7A9FD8DAA2D}"/>
  </bookViews>
  <sheets>
    <sheet name="Cover_page" sheetId="3" r:id="rId1"/>
    <sheet name="Model" sheetId="1" r:id="rId2"/>
    <sheet name="Report summary" sheetId="4" r:id="rId3"/>
  </sheets>
  <definedNames>
    <definedName name="solver_adj" localSheetId="1" hidden="1">Model!$A$6:$A$25</definedName>
    <definedName name="solver_cvg" localSheetId="1" hidden="1">0.0001</definedName>
    <definedName name="solver_drv" localSheetId="1" hidden="1">2</definedName>
    <definedName name="solver_eng" localSheetId="1" hidden="1">2</definedName>
    <definedName name="solver_est" localSheetId="1" hidden="1">1</definedName>
    <definedName name="solver_itr" localSheetId="1" hidden="1">2147483647</definedName>
    <definedName name="solver_lhs1" localSheetId="1" hidden="1">Model!$A$6:$A$25</definedName>
    <definedName name="solver_lhs2" localSheetId="1" hidden="1">Model!$A$6:$A$25</definedName>
    <definedName name="solver_lhs3" localSheetId="1" hidden="1">Model!$O$12:$O$17</definedName>
    <definedName name="solver_lhs4" localSheetId="1" hidden="1">Model!$O$6:$O$11</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4</definedName>
    <definedName name="solver_nwt" localSheetId="1" hidden="1">1</definedName>
    <definedName name="solver_opt" localSheetId="1" hidden="1">Model!$J$28</definedName>
    <definedName name="solver_pre" localSheetId="1" hidden="1">0.000001</definedName>
    <definedName name="solver_rbv" localSheetId="1" hidden="1">2</definedName>
    <definedName name="solver_rel1" localSheetId="1" hidden="1">1</definedName>
    <definedName name="solver_rel2" localSheetId="1" hidden="1">3</definedName>
    <definedName name="solver_rel3" localSheetId="1" hidden="1">2</definedName>
    <definedName name="solver_rel4" localSheetId="1" hidden="1">3</definedName>
    <definedName name="solver_rhs1" localSheetId="1" hidden="1">Model!$G$6:$G$25</definedName>
    <definedName name="solver_rhs2" localSheetId="1" hidden="1">Model!$F$6:$F$25</definedName>
    <definedName name="solver_rhs3" localSheetId="1" hidden="1">Model!$P$12:$P$17</definedName>
    <definedName name="solver_rhs4" localSheetId="1" hidden="1">Model!$P$6:$P$11</definedName>
    <definedName name="solver_rlx" localSheetId="1" hidden="1">2</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1" i="3" l="1"/>
  <c r="D90" i="3"/>
  <c r="D89" i="3"/>
  <c r="J25" i="1" l="1"/>
  <c r="H25" i="1"/>
  <c r="D25" i="1"/>
  <c r="B25" i="1"/>
  <c r="J24" i="1"/>
  <c r="H24" i="1"/>
  <c r="D24" i="1"/>
  <c r="B24" i="1"/>
  <c r="J23" i="1"/>
  <c r="H23" i="1"/>
  <c r="D23" i="1"/>
  <c r="B23" i="1"/>
  <c r="J22" i="1"/>
  <c r="H22" i="1"/>
  <c r="D22" i="1"/>
  <c r="B22" i="1"/>
  <c r="J21" i="1"/>
  <c r="H21" i="1"/>
  <c r="D21" i="1"/>
  <c r="B21" i="1"/>
  <c r="J20" i="1"/>
  <c r="H20" i="1"/>
  <c r="D20" i="1"/>
  <c r="B20" i="1"/>
  <c r="J19" i="1"/>
  <c r="H19" i="1"/>
  <c r="D19" i="1"/>
  <c r="B19" i="1"/>
  <c r="J18" i="1"/>
  <c r="H18" i="1"/>
  <c r="D18" i="1"/>
  <c r="B18" i="1"/>
  <c r="H17" i="1"/>
  <c r="D17" i="1"/>
  <c r="B17" i="1"/>
  <c r="H16" i="1"/>
  <c r="D16" i="1"/>
  <c r="B16" i="1"/>
  <c r="H15" i="1"/>
  <c r="D15" i="1"/>
  <c r="B15" i="1"/>
  <c r="H14" i="1"/>
  <c r="D14" i="1"/>
  <c r="B14" i="1"/>
  <c r="H13" i="1"/>
  <c r="D13" i="1"/>
  <c r="B13" i="1"/>
  <c r="H12" i="1"/>
  <c r="D12" i="1"/>
  <c r="B12" i="1"/>
  <c r="H11" i="1"/>
  <c r="D11" i="1"/>
  <c r="B11" i="1"/>
  <c r="H10" i="1"/>
  <c r="D10" i="1"/>
  <c r="B10" i="1"/>
  <c r="H9" i="1"/>
  <c r="D9" i="1"/>
  <c r="B9" i="1"/>
  <c r="H8" i="1"/>
  <c r="D8" i="1"/>
  <c r="B8" i="1"/>
  <c r="H7" i="1"/>
  <c r="D7" i="1"/>
  <c r="B7" i="1"/>
  <c r="H6" i="1"/>
  <c r="D6" i="1"/>
  <c r="B6" i="1"/>
  <c r="J28" i="1" l="1"/>
  <c r="O10" i="1"/>
  <c r="O17" i="1"/>
  <c r="O15" i="1"/>
  <c r="O7" i="1"/>
  <c r="O8" i="1"/>
  <c r="O11" i="1"/>
  <c r="O14" i="1"/>
  <c r="O16" i="1"/>
  <c r="O6" i="1"/>
  <c r="O9" i="1"/>
  <c r="O12" i="1"/>
  <c r="O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Jing</author>
    <author>Jason Siu</author>
  </authors>
  <commentList>
    <comment ref="A6" authorId="0" shapeId="0" xr:uid="{1DF7EFEE-43AF-4E55-AD10-6BFD22DAF0BF}">
      <text>
        <r>
          <rPr>
            <b/>
            <sz val="9"/>
            <color indexed="81"/>
            <rFont val="Tahoma"/>
            <family val="2"/>
          </rPr>
          <t xml:space="preserve">Variable cell
</t>
        </r>
        <r>
          <rPr>
            <sz val="9"/>
            <color indexed="81"/>
            <rFont val="Tahoma"/>
            <family val="2"/>
          </rPr>
          <t xml:space="preserve">
</t>
        </r>
      </text>
    </comment>
    <comment ref="O6" authorId="0" shapeId="0" xr:uid="{FC9AEF3A-D362-4331-B36E-A3B87DA59DBD}">
      <text>
        <r>
          <rPr>
            <b/>
            <sz val="9"/>
            <color indexed="81"/>
            <rFont val="Tahoma"/>
            <family val="2"/>
          </rPr>
          <t>Constraint cell</t>
        </r>
        <r>
          <rPr>
            <sz val="9"/>
            <color indexed="81"/>
            <rFont val="Tahoma"/>
            <family val="2"/>
          </rPr>
          <t xml:space="preserve">
</t>
        </r>
      </text>
    </comment>
    <comment ref="A7" authorId="0" shapeId="0" xr:uid="{0B6D5FE6-2950-4B10-9EA1-2615B0A8D90B}">
      <text>
        <r>
          <rPr>
            <b/>
            <sz val="9"/>
            <color indexed="81"/>
            <rFont val="Tahoma"/>
            <family val="2"/>
          </rPr>
          <t>Variable cell</t>
        </r>
        <r>
          <rPr>
            <sz val="9"/>
            <color indexed="81"/>
            <rFont val="Tahoma"/>
            <family val="2"/>
          </rPr>
          <t xml:space="preserve">
</t>
        </r>
      </text>
    </comment>
    <comment ref="O7" authorId="0" shapeId="0" xr:uid="{E1FA7032-CAD4-4F02-84E5-CA800DB3C4B9}">
      <text>
        <r>
          <rPr>
            <b/>
            <sz val="9"/>
            <color indexed="81"/>
            <rFont val="Tahoma"/>
            <family val="2"/>
          </rPr>
          <t>Variable cell</t>
        </r>
        <r>
          <rPr>
            <sz val="9"/>
            <color indexed="81"/>
            <rFont val="Tahoma"/>
            <family val="2"/>
          </rPr>
          <t xml:space="preserve">
</t>
        </r>
      </text>
    </comment>
    <comment ref="A8" authorId="0" shapeId="0" xr:uid="{C9FD2C3C-2E71-452C-BB6E-A7FEDA4095EB}">
      <text>
        <r>
          <rPr>
            <b/>
            <sz val="9"/>
            <color indexed="81"/>
            <rFont val="Tahoma"/>
            <family val="2"/>
          </rPr>
          <t>Variable cell</t>
        </r>
      </text>
    </comment>
    <comment ref="O8" authorId="0" shapeId="0" xr:uid="{204B51E9-435E-4BBD-A1F6-D175EF08C793}">
      <text>
        <r>
          <rPr>
            <b/>
            <sz val="9"/>
            <color indexed="81"/>
            <rFont val="Tahoma"/>
            <family val="2"/>
          </rPr>
          <t>Variable cell</t>
        </r>
        <r>
          <rPr>
            <sz val="9"/>
            <color indexed="81"/>
            <rFont val="Tahoma"/>
            <family val="2"/>
          </rPr>
          <t xml:space="preserve">
</t>
        </r>
      </text>
    </comment>
    <comment ref="A9" authorId="0" shapeId="0" xr:uid="{20D97427-4A1B-4EA2-AB49-BF80B6B3B344}">
      <text>
        <r>
          <rPr>
            <b/>
            <sz val="9"/>
            <color indexed="81"/>
            <rFont val="Tahoma"/>
            <family val="2"/>
          </rPr>
          <t>Variable cell</t>
        </r>
        <r>
          <rPr>
            <sz val="9"/>
            <color indexed="81"/>
            <rFont val="Tahoma"/>
            <family val="2"/>
          </rPr>
          <t xml:space="preserve">
</t>
        </r>
      </text>
    </comment>
    <comment ref="O9" authorId="0" shapeId="0" xr:uid="{F4218A42-A2D2-43E0-A72A-47DC5161152E}">
      <text>
        <r>
          <rPr>
            <b/>
            <sz val="9"/>
            <color indexed="81"/>
            <rFont val="Tahoma"/>
            <family val="2"/>
          </rPr>
          <t>Variable cell</t>
        </r>
        <r>
          <rPr>
            <sz val="9"/>
            <color indexed="81"/>
            <rFont val="Tahoma"/>
            <family val="2"/>
          </rPr>
          <t xml:space="preserve">
</t>
        </r>
      </text>
    </comment>
    <comment ref="A10" authorId="0" shapeId="0" xr:uid="{B0C4137C-F0BB-43DB-8523-6F6ACD9DAC4D}">
      <text>
        <r>
          <rPr>
            <b/>
            <sz val="9"/>
            <color indexed="81"/>
            <rFont val="Tahoma"/>
            <family val="2"/>
          </rPr>
          <t>Variable cell</t>
        </r>
        <r>
          <rPr>
            <sz val="9"/>
            <color indexed="81"/>
            <rFont val="Tahoma"/>
            <family val="2"/>
          </rPr>
          <t xml:space="preserve">
</t>
        </r>
      </text>
    </comment>
    <comment ref="O10" authorId="0" shapeId="0" xr:uid="{2A84B206-B1B7-48BE-AF16-16D812273CCB}">
      <text>
        <r>
          <rPr>
            <b/>
            <sz val="9"/>
            <color indexed="81"/>
            <rFont val="Tahoma"/>
            <family val="2"/>
          </rPr>
          <t>Variable cell</t>
        </r>
        <r>
          <rPr>
            <sz val="9"/>
            <color indexed="81"/>
            <rFont val="Tahoma"/>
            <family val="2"/>
          </rPr>
          <t xml:space="preserve">
</t>
        </r>
      </text>
    </comment>
    <comment ref="A11" authorId="0" shapeId="0" xr:uid="{3381266B-6C8E-4C8A-886E-6A008D01E5FB}">
      <text>
        <r>
          <rPr>
            <b/>
            <sz val="9"/>
            <color indexed="81"/>
            <rFont val="Tahoma"/>
            <family val="2"/>
          </rPr>
          <t>Variable cell</t>
        </r>
        <r>
          <rPr>
            <sz val="9"/>
            <color indexed="81"/>
            <rFont val="Tahoma"/>
            <family val="2"/>
          </rPr>
          <t xml:space="preserve">
</t>
        </r>
      </text>
    </comment>
    <comment ref="O11" authorId="0" shapeId="0" xr:uid="{B74E7870-4638-4433-925B-3F8311047ADC}">
      <text>
        <r>
          <rPr>
            <b/>
            <sz val="9"/>
            <color indexed="81"/>
            <rFont val="Tahoma"/>
            <family val="2"/>
          </rPr>
          <t>Variable cell</t>
        </r>
        <r>
          <rPr>
            <sz val="9"/>
            <color indexed="81"/>
            <rFont val="Tahoma"/>
            <family val="2"/>
          </rPr>
          <t xml:space="preserve">
</t>
        </r>
      </text>
    </comment>
    <comment ref="A12" authorId="0" shapeId="0" xr:uid="{9F9684AB-A5F1-4711-ADCC-613816E4CB24}">
      <text>
        <r>
          <rPr>
            <b/>
            <sz val="9"/>
            <color indexed="81"/>
            <rFont val="Tahoma"/>
            <family val="2"/>
          </rPr>
          <t>Variable cell</t>
        </r>
        <r>
          <rPr>
            <sz val="9"/>
            <color indexed="81"/>
            <rFont val="Tahoma"/>
            <family val="2"/>
          </rPr>
          <t xml:space="preserve">
</t>
        </r>
      </text>
    </comment>
    <comment ref="O12" authorId="0" shapeId="0" xr:uid="{EE84A9D8-C7E2-48C4-A2A2-CE1086C4CC15}">
      <text>
        <r>
          <rPr>
            <b/>
            <sz val="9"/>
            <color indexed="81"/>
            <rFont val="Tahoma"/>
            <family val="2"/>
          </rPr>
          <t>Variable cell</t>
        </r>
      </text>
    </comment>
    <comment ref="A13" authorId="0" shapeId="0" xr:uid="{5E99622A-FC82-4BBD-91BE-8D8418E812C1}">
      <text>
        <r>
          <rPr>
            <b/>
            <sz val="9"/>
            <color indexed="81"/>
            <rFont val="Tahoma"/>
            <family val="2"/>
          </rPr>
          <t>Variable cell</t>
        </r>
        <r>
          <rPr>
            <sz val="9"/>
            <color indexed="81"/>
            <rFont val="Tahoma"/>
            <family val="2"/>
          </rPr>
          <t xml:space="preserve">
</t>
        </r>
      </text>
    </comment>
    <comment ref="O13" authorId="0" shapeId="0" xr:uid="{E7B1069F-F607-4613-A7CC-1072231BC1B2}">
      <text>
        <r>
          <rPr>
            <b/>
            <sz val="9"/>
            <color indexed="81"/>
            <rFont val="Tahoma"/>
            <family val="2"/>
          </rPr>
          <t>Variable cell</t>
        </r>
        <r>
          <rPr>
            <sz val="9"/>
            <color indexed="81"/>
            <rFont val="Tahoma"/>
            <family val="2"/>
          </rPr>
          <t xml:space="preserve">
</t>
        </r>
      </text>
    </comment>
    <comment ref="A14" authorId="0" shapeId="0" xr:uid="{39BFC656-42FD-4E83-A774-F02570528710}">
      <text>
        <r>
          <rPr>
            <b/>
            <sz val="9"/>
            <color indexed="81"/>
            <rFont val="Tahoma"/>
            <family val="2"/>
          </rPr>
          <t>Variable cell</t>
        </r>
        <r>
          <rPr>
            <sz val="9"/>
            <color indexed="81"/>
            <rFont val="Tahoma"/>
            <family val="2"/>
          </rPr>
          <t xml:space="preserve">
</t>
        </r>
      </text>
    </comment>
    <comment ref="O14" authorId="0" shapeId="0" xr:uid="{5715A234-358B-464E-9DFC-86C3741D6DB4}">
      <text>
        <r>
          <rPr>
            <b/>
            <sz val="9"/>
            <color indexed="81"/>
            <rFont val="Tahoma"/>
            <family val="2"/>
          </rPr>
          <t>Variable cell</t>
        </r>
        <r>
          <rPr>
            <sz val="9"/>
            <color indexed="81"/>
            <rFont val="Tahoma"/>
            <family val="2"/>
          </rPr>
          <t xml:space="preserve">
</t>
        </r>
      </text>
    </comment>
    <comment ref="A15" authorId="0" shapeId="0" xr:uid="{E8BAF37C-572C-4E7D-AF9C-85D45829AC3B}">
      <text>
        <r>
          <rPr>
            <b/>
            <sz val="9"/>
            <color indexed="81"/>
            <rFont val="Tahoma"/>
            <family val="2"/>
          </rPr>
          <t>Variable cell</t>
        </r>
        <r>
          <rPr>
            <sz val="9"/>
            <color indexed="81"/>
            <rFont val="Tahoma"/>
            <family val="2"/>
          </rPr>
          <t xml:space="preserve">
</t>
        </r>
      </text>
    </comment>
    <comment ref="O15" authorId="0" shapeId="0" xr:uid="{30A7C4EC-17CC-402F-B8B8-F0C9C4FCAA2C}">
      <text>
        <r>
          <rPr>
            <b/>
            <sz val="9"/>
            <color indexed="81"/>
            <rFont val="Tahoma"/>
            <family val="2"/>
          </rPr>
          <t>Variable cell</t>
        </r>
        <r>
          <rPr>
            <sz val="9"/>
            <color indexed="81"/>
            <rFont val="Tahoma"/>
            <family val="2"/>
          </rPr>
          <t xml:space="preserve">
</t>
        </r>
      </text>
    </comment>
    <comment ref="A16" authorId="0" shapeId="0" xr:uid="{EEADDA88-82EF-4FC1-95F3-00024853250A}">
      <text>
        <r>
          <rPr>
            <b/>
            <sz val="9"/>
            <color indexed="81"/>
            <rFont val="Tahoma"/>
            <family val="2"/>
          </rPr>
          <t>Variable cell</t>
        </r>
        <r>
          <rPr>
            <sz val="9"/>
            <color indexed="81"/>
            <rFont val="Tahoma"/>
            <family val="2"/>
          </rPr>
          <t xml:space="preserve">
</t>
        </r>
      </text>
    </comment>
    <comment ref="O16" authorId="0" shapeId="0" xr:uid="{EC939516-CB47-4B25-A341-86234939B9F6}">
      <text>
        <r>
          <rPr>
            <b/>
            <sz val="9"/>
            <color indexed="81"/>
            <rFont val="Tahoma"/>
            <family val="2"/>
          </rPr>
          <t>Variable cell</t>
        </r>
        <r>
          <rPr>
            <sz val="9"/>
            <color indexed="81"/>
            <rFont val="Tahoma"/>
            <family val="2"/>
          </rPr>
          <t xml:space="preserve">
</t>
        </r>
      </text>
    </comment>
    <comment ref="A17" authorId="0" shapeId="0" xr:uid="{62365960-322B-426F-A73D-7B26FAE14227}">
      <text>
        <r>
          <rPr>
            <b/>
            <sz val="9"/>
            <color indexed="81"/>
            <rFont val="Tahoma"/>
            <family val="2"/>
          </rPr>
          <t>Variable cell</t>
        </r>
        <r>
          <rPr>
            <sz val="9"/>
            <color indexed="81"/>
            <rFont val="Tahoma"/>
            <family val="2"/>
          </rPr>
          <t xml:space="preserve">
</t>
        </r>
      </text>
    </comment>
    <comment ref="O17" authorId="0" shapeId="0" xr:uid="{1E207973-7BFB-4972-A488-4FBB36B5AD24}">
      <text>
        <r>
          <rPr>
            <b/>
            <sz val="9"/>
            <color indexed="81"/>
            <rFont val="Tahoma"/>
            <family val="2"/>
          </rPr>
          <t>Variable cell</t>
        </r>
        <r>
          <rPr>
            <sz val="9"/>
            <color indexed="81"/>
            <rFont val="Tahoma"/>
            <family val="2"/>
          </rPr>
          <t xml:space="preserve">
</t>
        </r>
      </text>
    </comment>
    <comment ref="A18" authorId="0" shapeId="0" xr:uid="{D8E02D4B-CFEE-4AD2-B63F-5C9786A962FE}">
      <text>
        <r>
          <rPr>
            <b/>
            <sz val="9"/>
            <color indexed="81"/>
            <rFont val="Tahoma"/>
            <family val="2"/>
          </rPr>
          <t>Variable cell</t>
        </r>
        <r>
          <rPr>
            <sz val="9"/>
            <color indexed="81"/>
            <rFont val="Tahoma"/>
            <family val="2"/>
          </rPr>
          <t xml:space="preserve">
</t>
        </r>
      </text>
    </comment>
    <comment ref="A19" authorId="0" shapeId="0" xr:uid="{40A1A9FD-C03C-4173-8980-4F1E94D3C89C}">
      <text>
        <r>
          <rPr>
            <b/>
            <sz val="9"/>
            <color indexed="81"/>
            <rFont val="Tahoma"/>
            <family val="2"/>
          </rPr>
          <t>Variable cell</t>
        </r>
        <r>
          <rPr>
            <sz val="9"/>
            <color indexed="81"/>
            <rFont val="Tahoma"/>
            <family val="2"/>
          </rPr>
          <t xml:space="preserve">
</t>
        </r>
      </text>
    </comment>
    <comment ref="A20" authorId="0" shapeId="0" xr:uid="{A8FA8326-3113-49C2-B2F2-6BF4BF92C716}">
      <text>
        <r>
          <rPr>
            <b/>
            <sz val="9"/>
            <color indexed="81"/>
            <rFont val="Tahoma"/>
            <family val="2"/>
          </rPr>
          <t>Variable cell</t>
        </r>
        <r>
          <rPr>
            <sz val="9"/>
            <color indexed="81"/>
            <rFont val="Tahoma"/>
            <family val="2"/>
          </rPr>
          <t xml:space="preserve">
</t>
        </r>
      </text>
    </comment>
    <comment ref="A21" authorId="0" shapeId="0" xr:uid="{E280997C-FA98-4C96-B8BB-6CE5A11A6564}">
      <text>
        <r>
          <rPr>
            <b/>
            <sz val="9"/>
            <color indexed="81"/>
            <rFont val="Tahoma"/>
            <family val="2"/>
          </rPr>
          <t>Variable cell</t>
        </r>
        <r>
          <rPr>
            <sz val="9"/>
            <color indexed="81"/>
            <rFont val="Tahoma"/>
            <family val="2"/>
          </rPr>
          <t xml:space="preserve">
</t>
        </r>
      </text>
    </comment>
    <comment ref="A22" authorId="0" shapeId="0" xr:uid="{42FD7AEA-BB70-4ABD-BA38-5A1357A9F470}">
      <text>
        <r>
          <rPr>
            <b/>
            <sz val="9"/>
            <color indexed="81"/>
            <rFont val="Tahoma"/>
            <family val="2"/>
          </rPr>
          <t>Variable cell</t>
        </r>
        <r>
          <rPr>
            <sz val="9"/>
            <color indexed="81"/>
            <rFont val="Tahoma"/>
            <family val="2"/>
          </rPr>
          <t xml:space="preserve">
</t>
        </r>
      </text>
    </comment>
    <comment ref="A23" authorId="0" shapeId="0" xr:uid="{34C6E43F-4FBA-48AB-9A15-CADD5A5F8400}">
      <text>
        <r>
          <rPr>
            <b/>
            <sz val="9"/>
            <color indexed="81"/>
            <rFont val="Tahoma"/>
            <family val="2"/>
          </rPr>
          <t>Variable cell</t>
        </r>
        <r>
          <rPr>
            <sz val="9"/>
            <color indexed="81"/>
            <rFont val="Tahoma"/>
            <family val="2"/>
          </rPr>
          <t xml:space="preserve">
</t>
        </r>
      </text>
    </comment>
    <comment ref="A24" authorId="0" shapeId="0" xr:uid="{31B5B4D5-CCC6-43E8-B785-431FE31426DB}">
      <text>
        <r>
          <rPr>
            <b/>
            <sz val="9"/>
            <color indexed="81"/>
            <rFont val="Tahoma"/>
            <family val="2"/>
          </rPr>
          <t>Variable cell</t>
        </r>
        <r>
          <rPr>
            <sz val="9"/>
            <color indexed="81"/>
            <rFont val="Tahoma"/>
            <family val="2"/>
          </rPr>
          <t xml:space="preserve">
</t>
        </r>
      </text>
    </comment>
    <comment ref="A25" authorId="0" shapeId="0" xr:uid="{0B37BDB5-DD3A-4925-BF2D-9FB0C36C98A3}">
      <text>
        <r>
          <rPr>
            <b/>
            <sz val="9"/>
            <color indexed="81"/>
            <rFont val="Tahoma"/>
            <family val="2"/>
          </rPr>
          <t>Variable cell</t>
        </r>
        <r>
          <rPr>
            <sz val="9"/>
            <color indexed="81"/>
            <rFont val="Tahoma"/>
            <family val="2"/>
          </rPr>
          <t xml:space="preserve">
</t>
        </r>
      </text>
    </comment>
    <comment ref="I28" authorId="1" shapeId="0" xr:uid="{D6785F9D-1AE6-4286-B700-130A0AA1755F}">
      <text>
        <r>
          <rPr>
            <b/>
            <sz val="9"/>
            <color indexed="81"/>
            <rFont val="Tahoma"/>
            <family val="2"/>
          </rPr>
          <t>Total cost = production cost + shipping cost</t>
        </r>
      </text>
    </comment>
    <comment ref="J28" authorId="0" shapeId="0" xr:uid="{1FDC9A05-85DB-4E8F-85DA-3F2D167415E1}">
      <text>
        <r>
          <rPr>
            <b/>
            <sz val="9"/>
            <color indexed="81"/>
            <rFont val="Tahoma"/>
            <family val="2"/>
          </rPr>
          <t>Variable cell:</t>
        </r>
      </text>
    </comment>
  </commentList>
</comments>
</file>

<file path=xl/sharedStrings.xml><?xml version="1.0" encoding="utf-8"?>
<sst xmlns="http://schemas.openxmlformats.org/spreadsheetml/2006/main" count="109" uniqueCount="66">
  <si>
    <t>Production per unit</t>
  </si>
  <si>
    <t>From</t>
  </si>
  <si>
    <t>To</t>
  </si>
  <si>
    <t>L.B</t>
  </si>
  <si>
    <t>U.B</t>
  </si>
  <si>
    <t>Shipped crate of 10 units</t>
  </si>
  <si>
    <t>Production Cost</t>
  </si>
  <si>
    <t>Shipping Cost</t>
  </si>
  <si>
    <t>Net Flow</t>
  </si>
  <si>
    <t>Supply/Demand</t>
  </si>
  <si>
    <t>Production cost</t>
  </si>
  <si>
    <t>VT-DEC</t>
  </si>
  <si>
    <t>US-DEC</t>
  </si>
  <si>
    <t>DEC</t>
  </si>
  <si>
    <t>UK-DEC</t>
  </si>
  <si>
    <t>SK-DEC</t>
  </si>
  <si>
    <t>VT</t>
  </si>
  <si>
    <t>GM-DEC</t>
  </si>
  <si>
    <t>SK</t>
  </si>
  <si>
    <t>CN-DEC</t>
  </si>
  <si>
    <t>VT-JAN</t>
  </si>
  <si>
    <t>SK-JAN</t>
  </si>
  <si>
    <t>US-JAN</t>
  </si>
  <si>
    <t>US</t>
  </si>
  <si>
    <t>UK-JAN</t>
  </si>
  <si>
    <t>UK</t>
  </si>
  <si>
    <t>GM-JAN</t>
  </si>
  <si>
    <t>GM</t>
  </si>
  <si>
    <t>CN-JAN</t>
  </si>
  <si>
    <t>CN</t>
  </si>
  <si>
    <t>The optimal amount of crates to be shipped entails</t>
  </si>
  <si>
    <t>Contributions</t>
  </si>
  <si>
    <t>Name</t>
  </si>
  <si>
    <t>Tasks</t>
  </si>
  <si>
    <t>Percentage</t>
  </si>
  <si>
    <t xml:space="preserve">Jason </t>
  </si>
  <si>
    <t>Derek</t>
  </si>
  <si>
    <t>Jing</t>
  </si>
  <si>
    <t>Excel model, network model</t>
  </si>
  <si>
    <t>Excel model</t>
  </si>
  <si>
    <t>Excel model, document edit</t>
  </si>
  <si>
    <t xml:space="preserve">VT </t>
  </si>
  <si>
    <t>Country labels</t>
  </si>
  <si>
    <t>Vietnam</t>
  </si>
  <si>
    <t>South Korea</t>
  </si>
  <si>
    <t>United States</t>
  </si>
  <si>
    <t>United Kingdom</t>
  </si>
  <si>
    <t>Germany</t>
  </si>
  <si>
    <t>China</t>
  </si>
  <si>
    <t>Nodes</t>
  </si>
  <si>
    <t>Total Cost</t>
  </si>
  <si>
    <t>JAN</t>
  </si>
  <si>
    <r>
      <rPr>
        <b/>
        <sz val="11"/>
        <color theme="1"/>
        <rFont val="Calibri"/>
        <family val="2"/>
        <scheme val="minor"/>
      </rPr>
      <t>Assumption of the constraint</t>
    </r>
    <r>
      <rPr>
        <sz val="11"/>
        <color theme="1"/>
        <rFont val="Calibri"/>
        <family val="2"/>
        <scheme val="minor"/>
      </rPr>
      <t>:</t>
    </r>
  </si>
  <si>
    <r>
      <t xml:space="preserve">The total minimum cost to meet the demand at each market country for the future months of December and January is </t>
    </r>
    <r>
      <rPr>
        <b/>
        <sz val="11"/>
        <color theme="1"/>
        <rFont val="Calibri"/>
        <family val="2"/>
        <scheme val="minor"/>
      </rPr>
      <t>$17,929,500</t>
    </r>
  </si>
  <si>
    <r>
      <rPr>
        <b/>
        <sz val="11"/>
        <color theme="1"/>
        <rFont val="Calibri"/>
        <family val="2"/>
        <scheme val="minor"/>
      </rPr>
      <t>200</t>
    </r>
    <r>
      <rPr>
        <sz val="11"/>
        <color theme="1"/>
        <rFont val="Calibri"/>
        <family val="2"/>
        <scheme val="minor"/>
      </rPr>
      <t xml:space="preserve"> crates from Vietnam in December to United Kingdom in Decemer</t>
    </r>
  </si>
  <si>
    <r>
      <rPr>
        <b/>
        <sz val="11"/>
        <color theme="1"/>
        <rFont val="Calibri"/>
        <family val="2"/>
        <scheme val="minor"/>
      </rPr>
      <t>100</t>
    </r>
    <r>
      <rPr>
        <sz val="11"/>
        <color theme="1"/>
        <rFont val="Calibri"/>
        <family val="2"/>
        <scheme val="minor"/>
      </rPr>
      <t xml:space="preserve"> crates from Vietnam in December to China in December</t>
    </r>
  </si>
  <si>
    <r>
      <rPr>
        <b/>
        <sz val="11"/>
        <color theme="1"/>
        <rFont val="Calibri"/>
        <family val="2"/>
        <scheme val="minor"/>
      </rPr>
      <t xml:space="preserve">200 </t>
    </r>
    <r>
      <rPr>
        <sz val="11"/>
        <color theme="1"/>
        <rFont val="Calibri"/>
        <family val="2"/>
        <scheme val="minor"/>
      </rPr>
      <t>crates from South Korea in December to United States in December</t>
    </r>
  </si>
  <si>
    <r>
      <rPr>
        <b/>
        <sz val="11"/>
        <color theme="1"/>
        <rFont val="Calibri"/>
        <family val="2"/>
        <scheme val="minor"/>
      </rPr>
      <t>150</t>
    </r>
    <r>
      <rPr>
        <sz val="11"/>
        <color theme="1"/>
        <rFont val="Calibri"/>
        <family val="2"/>
        <scheme val="minor"/>
      </rPr>
      <t xml:space="preserve"> crates from South Korea in December to Germany in December</t>
    </r>
  </si>
  <si>
    <r>
      <rPr>
        <b/>
        <sz val="11"/>
        <color theme="1"/>
        <rFont val="Calibri"/>
        <family val="2"/>
        <scheme val="minor"/>
      </rPr>
      <t>50</t>
    </r>
    <r>
      <rPr>
        <sz val="11"/>
        <color theme="1"/>
        <rFont val="Calibri"/>
        <family val="2"/>
        <scheme val="minor"/>
      </rPr>
      <t xml:space="preserve"> crates from South Korea in December to China in December</t>
    </r>
  </si>
  <si>
    <r>
      <rPr>
        <b/>
        <sz val="11"/>
        <color theme="1"/>
        <rFont val="Calibri"/>
        <family val="2"/>
        <scheme val="minor"/>
      </rPr>
      <t>50</t>
    </r>
    <r>
      <rPr>
        <sz val="11"/>
        <color theme="1"/>
        <rFont val="Calibri"/>
        <family val="2"/>
        <scheme val="minor"/>
      </rPr>
      <t xml:space="preserve"> excess crates held by United States in December into January</t>
    </r>
  </si>
  <si>
    <r>
      <rPr>
        <b/>
        <sz val="11"/>
        <color theme="1"/>
        <rFont val="Calibri"/>
        <family val="2"/>
        <scheme val="minor"/>
      </rPr>
      <t>50</t>
    </r>
    <r>
      <rPr>
        <sz val="11"/>
        <color theme="1"/>
        <rFont val="Calibri"/>
        <family val="2"/>
        <scheme val="minor"/>
      </rPr>
      <t xml:space="preserve"> excess crates held by United Kingdom in December into January</t>
    </r>
  </si>
  <si>
    <r>
      <rPr>
        <b/>
        <sz val="11"/>
        <color theme="1"/>
        <rFont val="Calibri"/>
        <family val="2"/>
        <scheme val="minor"/>
      </rPr>
      <t xml:space="preserve">150 </t>
    </r>
    <r>
      <rPr>
        <sz val="11"/>
        <color theme="1"/>
        <rFont val="Calibri"/>
        <family val="2"/>
        <scheme val="minor"/>
      </rPr>
      <t>crates from Vietnam in January to United Kingdom in January</t>
    </r>
  </si>
  <si>
    <r>
      <rPr>
        <b/>
        <sz val="11"/>
        <color theme="1"/>
        <rFont val="Calibri"/>
        <family val="2"/>
        <scheme val="minor"/>
      </rPr>
      <t xml:space="preserve">150 </t>
    </r>
    <r>
      <rPr>
        <sz val="11"/>
        <color theme="1"/>
        <rFont val="Calibri"/>
        <family val="2"/>
        <scheme val="minor"/>
      </rPr>
      <t>crates from Vietnam in January to China in January</t>
    </r>
  </si>
  <si>
    <r>
      <rPr>
        <b/>
        <sz val="11"/>
        <color theme="1"/>
        <rFont val="Calibri"/>
        <family val="2"/>
        <scheme val="minor"/>
      </rPr>
      <t xml:space="preserve">150 </t>
    </r>
    <r>
      <rPr>
        <sz val="11"/>
        <color theme="1"/>
        <rFont val="Calibri"/>
        <family val="2"/>
        <scheme val="minor"/>
      </rPr>
      <t>crates from South Korea in January to United States in January</t>
    </r>
  </si>
  <si>
    <r>
      <rPr>
        <b/>
        <sz val="11"/>
        <color theme="1"/>
        <rFont val="Calibri"/>
        <family val="2"/>
        <scheme val="minor"/>
      </rPr>
      <t xml:space="preserve">200 </t>
    </r>
    <r>
      <rPr>
        <sz val="11"/>
        <color theme="1"/>
        <rFont val="Calibri"/>
        <family val="2"/>
        <scheme val="minor"/>
      </rPr>
      <t>crates from South Korea in January to Germany in January</t>
    </r>
  </si>
  <si>
    <r>
      <rPr>
        <b/>
        <sz val="11"/>
        <color theme="1"/>
        <rFont val="Calibri"/>
        <family val="2"/>
        <scheme val="minor"/>
      </rPr>
      <t xml:space="preserve">50 </t>
    </r>
    <r>
      <rPr>
        <sz val="11"/>
        <color theme="1"/>
        <rFont val="Calibri"/>
        <family val="2"/>
        <scheme val="minor"/>
      </rPr>
      <t>crates from South Korea in January to China in January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</si>
</sst>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quot;$&quot;#,##0.00"/>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2">
    <border>
      <left/>
      <right/>
      <top/>
      <bottom/>
      <diagonal/>
    </border>
    <border>
      <left/>
      <right/>
      <top/>
      <bottom style="medium">
        <color indexed="64"/>
      </bottom>
      <diagonal/>
    </border>
    <border>
      <left/>
      <right style="thin">
        <color theme="0"/>
      </right>
      <top/>
      <bottom/>
      <diagonal/>
    </border>
    <border>
      <left/>
      <right/>
      <top/>
      <bottom style="hair">
        <color theme="0"/>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bottom style="thin">
        <color theme="2" tint="-0.249977111117893"/>
      </bottom>
      <diagonal/>
    </border>
    <border>
      <left/>
      <right/>
      <top/>
      <bottom style="medium">
        <color theme="1"/>
      </bottom>
      <diagonal/>
    </border>
    <border>
      <left style="thin">
        <color theme="2" tint="-0.249977111117893"/>
      </left>
      <right style="thin">
        <color theme="2" tint="-0.249977111117893"/>
      </right>
      <top style="thin">
        <color indexed="64"/>
      </top>
      <bottom style="thin">
        <color theme="2" tint="-0.249977111117893"/>
      </bottom>
      <diagonal/>
    </border>
    <border>
      <left style="double">
        <color indexed="64"/>
      </left>
      <right style="double">
        <color indexed="64"/>
      </right>
      <top style="double">
        <color indexed="64"/>
      </top>
      <bottom style="double">
        <color indexed="64"/>
      </bottom>
      <diagonal/>
    </border>
    <border>
      <left/>
      <right/>
      <top style="medium">
        <color indexed="64"/>
      </top>
      <bottom/>
      <diagonal/>
    </border>
    <border>
      <left/>
      <right/>
      <top/>
      <bottom style="double">
        <color indexed="64"/>
      </bottom>
      <diagonal/>
    </border>
    <border>
      <left style="thin">
        <color theme="2" tint="-0.249977111117893"/>
      </left>
      <right style="thin">
        <color theme="2" tint="-0.249977111117893"/>
      </right>
      <top style="thin">
        <color theme="2" tint="-0.249977111117893"/>
      </top>
      <bottom style="double">
        <color indexed="64"/>
      </bottom>
      <diagonal/>
    </border>
  </borders>
  <cellStyleXfs count="2">
    <xf numFmtId="0" fontId="0" fillId="0" borderId="0"/>
    <xf numFmtId="164" fontId="1" fillId="0" borderId="0" applyFont="0" applyFill="0" applyBorder="0" applyAlignment="0" applyProtection="0"/>
  </cellStyleXfs>
  <cellXfs count="26">
    <xf numFmtId="0" fontId="0" fillId="0" borderId="0" xfId="0"/>
    <xf numFmtId="0" fontId="3" fillId="0" borderId="0" xfId="0" applyFont="1"/>
    <xf numFmtId="0" fontId="0" fillId="0" borderId="0" xfId="0" applyAlignment="1">
      <alignment horizontal="center"/>
    </xf>
    <xf numFmtId="165" fontId="0" fillId="0" borderId="0" xfId="0" applyNumberFormat="1" applyAlignment="1">
      <alignment horizontal="center" vertical="center"/>
    </xf>
    <xf numFmtId="0" fontId="0" fillId="0" borderId="2" xfId="0" applyBorder="1"/>
    <xf numFmtId="0" fontId="0" fillId="0" borderId="3" xfId="0" applyBorder="1"/>
    <xf numFmtId="0" fontId="2" fillId="0" borderId="6" xfId="0" applyFont="1" applyBorder="1"/>
    <xf numFmtId="165" fontId="0" fillId="0" borderId="0" xfId="0" applyNumberFormat="1"/>
    <xf numFmtId="0" fontId="2" fillId="0" borderId="6" xfId="0" applyFont="1" applyBorder="1" applyAlignment="1">
      <alignment horizontal="center"/>
    </xf>
    <xf numFmtId="0" fontId="6" fillId="2" borderId="4" xfId="0" applyFont="1" applyFill="1" applyBorder="1" applyAlignment="1">
      <alignment horizontal="center"/>
    </xf>
    <xf numFmtId="0" fontId="2" fillId="0" borderId="0" xfId="0" applyFont="1" applyAlignment="1">
      <alignment horizontal="center"/>
    </xf>
    <xf numFmtId="0" fontId="6" fillId="2" borderId="7" xfId="0" applyFont="1" applyFill="1" applyBorder="1" applyAlignment="1">
      <alignment horizontal="center"/>
    </xf>
    <xf numFmtId="164" fontId="0" fillId="3" borderId="8" xfId="1" applyFont="1" applyFill="1" applyBorder="1"/>
    <xf numFmtId="2" fontId="6" fillId="2" borderId="5" xfId="0" applyNumberFormat="1" applyFont="1" applyFill="1" applyBorder="1" applyAlignment="1">
      <alignment horizontal="center"/>
    </xf>
    <xf numFmtId="2" fontId="6" fillId="2" borderId="4" xfId="0" applyNumberFormat="1" applyFont="1" applyFill="1"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10" xfId="0" applyBorder="1"/>
    <xf numFmtId="165" fontId="0" fillId="0" borderId="10" xfId="0" applyNumberFormat="1" applyBorder="1"/>
    <xf numFmtId="0" fontId="0" fillId="0" borderId="10" xfId="0" applyBorder="1" applyAlignment="1">
      <alignment horizontal="center"/>
    </xf>
    <xf numFmtId="2" fontId="6" fillId="2" borderId="11" xfId="0" applyNumberFormat="1" applyFont="1" applyFill="1" applyBorder="1" applyAlignment="1">
      <alignment horizontal="center"/>
    </xf>
    <xf numFmtId="0" fontId="6" fillId="2" borderId="11" xfId="0" applyFont="1" applyFill="1" applyBorder="1" applyAlignment="1">
      <alignment horizontal="center"/>
    </xf>
    <xf numFmtId="165" fontId="0" fillId="0" borderId="10" xfId="0" applyNumberFormat="1" applyBorder="1" applyAlignment="1">
      <alignment horizontal="center" vertical="center"/>
    </xf>
    <xf numFmtId="0" fontId="2" fillId="0" borderId="1" xfId="0" applyFont="1" applyBorder="1" applyAlignment="1">
      <alignment horizontal="center"/>
    </xf>
    <xf numFmtId="0" fontId="2" fillId="0" borderId="0" xfId="0" applyFont="1" applyAlignment="1">
      <alignment horizontal="center" vertical="center"/>
    </xf>
    <xf numFmtId="0" fontId="2" fillId="0" borderId="1" xfId="0" applyFont="1" applyBorder="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198337</xdr:colOff>
      <xdr:row>2</xdr:row>
      <xdr:rowOff>0</xdr:rowOff>
    </xdr:from>
    <xdr:ext cx="1820884" cy="374141"/>
    <xdr:sp macro="" textlink="">
      <xdr:nvSpPr>
        <xdr:cNvPr id="2" name="TextBox 1">
          <a:extLst>
            <a:ext uri="{FF2B5EF4-FFF2-40B4-BE49-F238E27FC236}">
              <a16:creationId xmlns:a16="http://schemas.microsoft.com/office/drawing/2014/main" id="{21065A09-5D2B-4767-9E02-18D3F41FFCBD}"/>
            </a:ext>
          </a:extLst>
        </xdr:cNvPr>
        <xdr:cNvSpPr txBox="1"/>
      </xdr:nvSpPr>
      <xdr:spPr>
        <a:xfrm>
          <a:off x="198337" y="381000"/>
          <a:ext cx="1820884"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800" b="1"/>
            <a:t>Case </a:t>
          </a:r>
          <a:r>
            <a:rPr lang="en-US" sz="1800" b="1"/>
            <a:t>description:</a:t>
          </a:r>
          <a:endParaRPr lang="en-GB" sz="1800" b="1"/>
        </a:p>
      </xdr:txBody>
    </xdr:sp>
    <xdr:clientData/>
  </xdr:oneCellAnchor>
  <xdr:oneCellAnchor>
    <xdr:from>
      <xdr:col>0</xdr:col>
      <xdr:colOff>379312</xdr:colOff>
      <xdr:row>2</xdr:row>
      <xdr:rowOff>171450</xdr:rowOff>
    </xdr:from>
    <xdr:ext cx="8555820" cy="3521556"/>
    <xdr:sp macro="" textlink="">
      <xdr:nvSpPr>
        <xdr:cNvPr id="3" name="TextBox 2">
          <a:extLst>
            <a:ext uri="{FF2B5EF4-FFF2-40B4-BE49-F238E27FC236}">
              <a16:creationId xmlns:a16="http://schemas.microsoft.com/office/drawing/2014/main" id="{FC9285E5-C38F-421C-96BA-7BEBE977B746}"/>
            </a:ext>
          </a:extLst>
        </xdr:cNvPr>
        <xdr:cNvSpPr txBox="1"/>
      </xdr:nvSpPr>
      <xdr:spPr>
        <a:xfrm>
          <a:off x="379312" y="552450"/>
          <a:ext cx="8555820" cy="35215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500" b="1"/>
            <a:t>Background </a:t>
          </a:r>
        </a:p>
        <a:p>
          <a:pPr marL="0" marR="0" lvl="0" indent="0" algn="l" defTabSz="914400" eaLnBrk="1" fontAlgn="auto" latinLnBrk="0" hangingPunct="1">
            <a:lnSpc>
              <a:spcPct val="100000"/>
            </a:lnSpc>
            <a:spcBef>
              <a:spcPts val="0"/>
            </a:spcBef>
            <a:spcAft>
              <a:spcPts val="0"/>
            </a:spcAft>
            <a:buClrTx/>
            <a:buSzTx/>
            <a:buFontTx/>
            <a:buNone/>
            <a:tabLst/>
            <a:defRPr/>
          </a:pPr>
          <a:r>
            <a:rPr lang="en-GB"/>
            <a:t>ModularDYNAMIC</a:t>
          </a:r>
          <a:r>
            <a:rPr lang="en-GB" baseline="0"/>
            <a:t> is</a:t>
          </a:r>
          <a:r>
            <a:rPr lang="en-GB"/>
            <a:t> an advanced electro-mechanical systems engineering company. They are producing a next generation self-adapting robotic arm (the FlexAdapt 1.0) that is receiving high demand from a variety of industries specialising in material handling and manufacturing to automate their manufacturing processes. For The FlexAdapt 1.0 robotic arms, they are currently produced at two specialised production facilities in Vietnam and South Korea,</a:t>
          </a:r>
          <a:r>
            <a:rPr lang="en-GB" baseline="0"/>
            <a:t> and sell those to </a:t>
          </a:r>
          <a:r>
            <a:rPr lang="en-GB"/>
            <a:t>United States, United Kingdom, Germany, and China.  </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500" b="1" baseline="0">
              <a:solidFill>
                <a:schemeClr val="tx1"/>
              </a:solidFill>
              <a:effectLst/>
              <a:latin typeface="+mn-lt"/>
              <a:ea typeface="+mn-ea"/>
              <a:cs typeface="+mn-cs"/>
            </a:rPr>
            <a:t>Objectives</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a:t>Since</a:t>
          </a:r>
          <a:r>
            <a:rPr lang="en-GB" sz="1100" baseline="0"/>
            <a:t> </a:t>
          </a:r>
          <a:r>
            <a:rPr lang="en-US" sz="1100" baseline="0"/>
            <a:t>our manager is interested in optimising the cost in </a:t>
          </a:r>
          <a:r>
            <a:rPr lang="en-GB"/>
            <a:t>production and distribution for the future months of December and January — one of the</a:t>
          </a:r>
          <a:r>
            <a:rPr lang="en-GB" baseline="0"/>
            <a:t> business objectives. Through this network modeling,</a:t>
          </a:r>
          <a:r>
            <a:rPr lang="en-US" sz="1100" baseline="0">
              <a:solidFill>
                <a:schemeClr val="tx1"/>
              </a:solidFill>
              <a:effectLst/>
              <a:latin typeface="+mn-lt"/>
              <a:ea typeface="+mn-ea"/>
              <a:cs typeface="+mn-cs"/>
            </a:rPr>
            <a:t> we hope </a:t>
          </a:r>
          <a:r>
            <a:rPr lang="en-GB" sz="1100" baseline="0"/>
            <a:t>to find the optimal way to meet </a:t>
          </a:r>
          <a:r>
            <a:rPr lang="en-GB"/>
            <a:t>demand at each market country at the minimum cost.</a:t>
          </a:r>
          <a:endParaRPr lang="en-GB" sz="1100" baseline="0"/>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aseline="0"/>
        </a:p>
        <a:p>
          <a:pPr marL="0" marR="0" lvl="0" indent="0" algn="l" defTabSz="914400" eaLnBrk="1" fontAlgn="auto" latinLnBrk="0" hangingPunct="1">
            <a:lnSpc>
              <a:spcPct val="100000"/>
            </a:lnSpc>
            <a:spcBef>
              <a:spcPts val="0"/>
            </a:spcBef>
            <a:spcAft>
              <a:spcPts val="0"/>
            </a:spcAft>
            <a:buClrTx/>
            <a:buSzTx/>
            <a:buFontTx/>
            <a:buNone/>
            <a:tabLst/>
            <a:defRPr/>
          </a:pPr>
          <a:r>
            <a:rPr lang="en-GB" sz="1600" b="1" baseline="0"/>
            <a:t>Navigation to the report</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t>There are three sheets in this file:</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t>- The first one is implementing the network diagram to create an excel model to solve for the optimal values for decision variables (shipped crates)</a:t>
          </a:r>
          <a:endParaRPr lang="en-GB" sz="1100"/>
        </a:p>
        <a:p>
          <a:pPr marL="0" marR="0" lvl="0" indent="0" algn="l" defTabSz="914400" eaLnBrk="1" fontAlgn="auto" latinLnBrk="0" hangingPunct="1">
            <a:lnSpc>
              <a:spcPct val="100000"/>
            </a:lnSpc>
            <a:spcBef>
              <a:spcPts val="0"/>
            </a:spcBef>
            <a:spcAft>
              <a:spcPts val="0"/>
            </a:spcAft>
            <a:buClrTx/>
            <a:buSzTx/>
            <a:buFontTx/>
            <a:buNone/>
            <a:tabLst/>
            <a:defRPr/>
          </a:pPr>
          <a:r>
            <a:rPr lang="en-GB" sz="1100"/>
            <a:t>- the second one </a:t>
          </a:r>
          <a:r>
            <a:rPr lang="en-US" sz="1100"/>
            <a:t>is a report summary for the number of shipped crates to each market country and the minimum</a:t>
          </a:r>
          <a:r>
            <a:rPr lang="en-US" sz="1100" baseline="0"/>
            <a:t> shipping cost associated </a:t>
          </a:r>
          <a:endParaRPr lang="en-GB" sz="1100"/>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a:p>
      </xdr:txBody>
    </xdr:sp>
    <xdr:clientData/>
  </xdr:oneCellAnchor>
  <xdr:oneCellAnchor>
    <xdr:from>
      <xdr:col>0</xdr:col>
      <xdr:colOff>0</xdr:colOff>
      <xdr:row>23</xdr:row>
      <xdr:rowOff>63500</xdr:rowOff>
    </xdr:from>
    <xdr:ext cx="1925464" cy="374141"/>
    <xdr:sp macro="" textlink="">
      <xdr:nvSpPr>
        <xdr:cNvPr id="4" name="TextBox 3">
          <a:extLst>
            <a:ext uri="{FF2B5EF4-FFF2-40B4-BE49-F238E27FC236}">
              <a16:creationId xmlns:a16="http://schemas.microsoft.com/office/drawing/2014/main" id="{C3A1A9DC-6BA6-4F7F-ABF8-2FAA63DD2101}"/>
            </a:ext>
          </a:extLst>
        </xdr:cNvPr>
        <xdr:cNvSpPr txBox="1"/>
      </xdr:nvSpPr>
      <xdr:spPr>
        <a:xfrm>
          <a:off x="0" y="4445000"/>
          <a:ext cx="1925464"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800" b="1"/>
            <a:t>Network diagram:</a:t>
          </a:r>
          <a:endParaRPr lang="en-GB" sz="1800" b="1"/>
        </a:p>
      </xdr:txBody>
    </xdr:sp>
    <xdr:clientData/>
  </xdr:oneCellAnchor>
  <xdr:twoCellAnchor editAs="oneCell">
    <xdr:from>
      <xdr:col>0</xdr:col>
      <xdr:colOff>200025</xdr:colOff>
      <xdr:row>25</xdr:row>
      <xdr:rowOff>142875</xdr:rowOff>
    </xdr:from>
    <xdr:to>
      <xdr:col>16</xdr:col>
      <xdr:colOff>531761</xdr:colOff>
      <xdr:row>84</xdr:row>
      <xdr:rowOff>27184</xdr:rowOff>
    </xdr:to>
    <xdr:pic>
      <xdr:nvPicPr>
        <xdr:cNvPr id="5" name="Picture 4">
          <a:extLst>
            <a:ext uri="{FF2B5EF4-FFF2-40B4-BE49-F238E27FC236}">
              <a16:creationId xmlns:a16="http://schemas.microsoft.com/office/drawing/2014/main" id="{C5319D46-CE39-0F70-BA70-8BA2058468BC}"/>
            </a:ext>
          </a:extLst>
        </xdr:cNvPr>
        <xdr:cNvPicPr>
          <a:picLocks noChangeAspect="1"/>
        </xdr:cNvPicPr>
      </xdr:nvPicPr>
      <xdr:blipFill>
        <a:blip xmlns:r="http://schemas.openxmlformats.org/officeDocument/2006/relationships" r:embed="rId1"/>
        <a:stretch>
          <a:fillRect/>
        </a:stretch>
      </xdr:blipFill>
      <xdr:spPr>
        <a:xfrm>
          <a:off x="200025" y="4905375"/>
          <a:ext cx="13114286" cy="11123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234950</xdr:colOff>
      <xdr:row>19</xdr:row>
      <xdr:rowOff>57150</xdr:rowOff>
    </xdr:from>
    <xdr:to>
      <xdr:col>8</xdr:col>
      <xdr:colOff>342900</xdr:colOff>
      <xdr:row>23</xdr:row>
      <xdr:rowOff>44450</xdr:rowOff>
    </xdr:to>
    <xdr:sp macro="" textlink="">
      <xdr:nvSpPr>
        <xdr:cNvPr id="2" name="TextBox 1">
          <a:extLst>
            <a:ext uri="{FF2B5EF4-FFF2-40B4-BE49-F238E27FC236}">
              <a16:creationId xmlns:a16="http://schemas.microsoft.com/office/drawing/2014/main" id="{89F856A3-7EB6-855F-E822-E4BDEAFB2D1D}"/>
            </a:ext>
          </a:extLst>
        </xdr:cNvPr>
        <xdr:cNvSpPr txBox="1"/>
      </xdr:nvSpPr>
      <xdr:spPr>
        <a:xfrm>
          <a:off x="234950" y="3556000"/>
          <a:ext cx="498475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There is an excess of 1000 units from December since supply (7000) &gt;= demand (6000). According to the balance of flow rules approach, this excess carries over into January's supply, making the supply (7000 + 1000) = demand (8000).</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5859A-051E-41B5-AB22-CF4803AE268C}">
  <dimension ref="B87:D91"/>
  <sheetViews>
    <sheetView showGridLines="0" topLeftCell="A52" workbookViewId="0">
      <selection activeCell="D92" sqref="D92"/>
    </sheetView>
  </sheetViews>
  <sheetFormatPr defaultRowHeight="14.5" x14ac:dyDescent="0.35"/>
  <cols>
    <col min="2" max="2" width="14.54296875" bestFit="1" customWidth="1"/>
    <col min="3" max="3" width="46.26953125" bestFit="1" customWidth="1"/>
    <col min="4" max="4" width="12" bestFit="1" customWidth="1"/>
  </cols>
  <sheetData>
    <row r="87" spans="2:4" ht="15.5" x14ac:dyDescent="0.35">
      <c r="B87" s="1" t="s">
        <v>31</v>
      </c>
    </row>
    <row r="88" spans="2:4" x14ac:dyDescent="0.35">
      <c r="B88" t="s">
        <v>32</v>
      </c>
      <c r="C88" t="s">
        <v>33</v>
      </c>
      <c r="D88" t="s">
        <v>34</v>
      </c>
    </row>
    <row r="89" spans="2:4" x14ac:dyDescent="0.35">
      <c r="B89" t="s">
        <v>35</v>
      </c>
      <c r="C89" t="s">
        <v>38</v>
      </c>
      <c r="D89">
        <f>100/3</f>
        <v>33.333333333333336</v>
      </c>
    </row>
    <row r="90" spans="2:4" x14ac:dyDescent="0.35">
      <c r="B90" t="s">
        <v>36</v>
      </c>
      <c r="C90" t="s">
        <v>39</v>
      </c>
      <c r="D90">
        <f t="shared" ref="D90:D91" si="0">100/3</f>
        <v>33.333333333333336</v>
      </c>
    </row>
    <row r="91" spans="2:4" x14ac:dyDescent="0.35">
      <c r="B91" t="s">
        <v>37</v>
      </c>
      <c r="C91" t="s">
        <v>40</v>
      </c>
      <c r="D91">
        <f t="shared" si="0"/>
        <v>33.333333333333336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CB9C2-53A0-4BEC-B79E-25E4640212A5}">
  <dimension ref="A5:V32"/>
  <sheetViews>
    <sheetView tabSelected="1" topLeftCell="A7" zoomScale="95" zoomScaleNormal="70" workbookViewId="0">
      <selection activeCell="P26" sqref="P26"/>
    </sheetView>
  </sheetViews>
  <sheetFormatPr defaultRowHeight="14.5" x14ac:dyDescent="0.35"/>
  <cols>
    <col min="1" max="1" width="18.453125" bestFit="1" customWidth="1"/>
    <col min="2" max="2" width="5.1796875" bestFit="1" customWidth="1"/>
    <col min="4" max="4" width="2.81640625" customWidth="1"/>
    <col min="8" max="8" width="23.1796875" bestFit="1" customWidth="1"/>
    <col min="9" max="9" width="22" customWidth="1"/>
    <col min="10" max="10" width="15.26953125" bestFit="1" customWidth="1"/>
    <col min="13" max="13" width="8.1796875" bestFit="1" customWidth="1"/>
    <col min="14" max="14" width="5.81640625" bestFit="1" customWidth="1"/>
    <col min="15" max="15" width="9" bestFit="1" customWidth="1"/>
    <col min="16" max="16" width="15.453125" bestFit="1" customWidth="1"/>
    <col min="19" max="19" width="15.453125" bestFit="1" customWidth="1"/>
    <col min="22" max="22" width="9.54296875" bestFit="1" customWidth="1"/>
  </cols>
  <sheetData>
    <row r="5" spans="1:22" ht="15" thickBot="1" x14ac:dyDescent="0.4">
      <c r="A5" s="24" t="s">
        <v>0</v>
      </c>
      <c r="B5" s="25" t="s">
        <v>1</v>
      </c>
      <c r="C5" s="25"/>
      <c r="D5" s="25" t="s">
        <v>2</v>
      </c>
      <c r="E5" s="25"/>
      <c r="F5" s="25" t="s">
        <v>3</v>
      </c>
      <c r="G5" s="25" t="s">
        <v>4</v>
      </c>
      <c r="H5" s="25" t="s">
        <v>5</v>
      </c>
      <c r="I5" s="25" t="s">
        <v>6</v>
      </c>
      <c r="J5" s="25" t="s">
        <v>7</v>
      </c>
      <c r="M5" s="8" t="s">
        <v>49</v>
      </c>
      <c r="N5" s="8"/>
      <c r="O5" s="6" t="s">
        <v>8</v>
      </c>
      <c r="P5" s="6" t="s">
        <v>9</v>
      </c>
      <c r="R5" s="23" t="s">
        <v>42</v>
      </c>
      <c r="S5" s="23"/>
      <c r="U5" s="23" t="s">
        <v>10</v>
      </c>
      <c r="V5" s="23"/>
    </row>
    <row r="6" spans="1:22" x14ac:dyDescent="0.35">
      <c r="A6" s="11">
        <v>0</v>
      </c>
      <c r="B6" s="2">
        <f t="shared" ref="B6:B25" si="0">VLOOKUP(C6,$M$6:$N$17,2,FALSE)</f>
        <v>1</v>
      </c>
      <c r="C6" s="2" t="s">
        <v>11</v>
      </c>
      <c r="D6" s="2">
        <f t="shared" ref="D6:D25" si="1">VLOOKUP(E6,$M$6:$N$17,2,FALSE)</f>
        <v>3</v>
      </c>
      <c r="E6" s="2" t="s">
        <v>12</v>
      </c>
      <c r="F6" s="2">
        <v>0</v>
      </c>
      <c r="G6" s="2">
        <v>3000</v>
      </c>
      <c r="H6" s="2">
        <f>A6/10</f>
        <v>0</v>
      </c>
      <c r="I6" s="3">
        <v>1200</v>
      </c>
      <c r="J6" s="3">
        <v>300</v>
      </c>
      <c r="M6" t="s">
        <v>11</v>
      </c>
      <c r="N6" s="2">
        <v>1</v>
      </c>
      <c r="O6" s="13">
        <f t="shared" ref="O6:O17" si="2">SUMIF($D$6:$D$25,N6,$A$6:$A$25)-SUMIF($B$6:$B$25,N6,$A$6:$A$25)</f>
        <v>-3000</v>
      </c>
      <c r="P6" s="2">
        <v>-3000</v>
      </c>
      <c r="R6" t="s">
        <v>41</v>
      </c>
      <c r="S6" t="s">
        <v>43</v>
      </c>
      <c r="U6" s="16" t="s">
        <v>13</v>
      </c>
      <c r="V6" s="16"/>
    </row>
    <row r="7" spans="1:22" x14ac:dyDescent="0.35">
      <c r="A7" s="9">
        <v>2000</v>
      </c>
      <c r="B7" s="2">
        <f t="shared" si="0"/>
        <v>1</v>
      </c>
      <c r="C7" s="2" t="s">
        <v>11</v>
      </c>
      <c r="D7" s="2">
        <f t="shared" si="1"/>
        <v>4</v>
      </c>
      <c r="E7" s="2" t="s">
        <v>14</v>
      </c>
      <c r="F7" s="2">
        <v>0</v>
      </c>
      <c r="G7" s="2">
        <v>3000</v>
      </c>
      <c r="H7" s="2">
        <f t="shared" ref="H7:H25" si="3">A7/10</f>
        <v>200</v>
      </c>
      <c r="I7" s="3">
        <v>1200</v>
      </c>
      <c r="J7" s="3">
        <v>260</v>
      </c>
      <c r="M7" t="s">
        <v>15</v>
      </c>
      <c r="N7" s="2">
        <v>2</v>
      </c>
      <c r="O7" s="14">
        <f t="shared" si="2"/>
        <v>-4000</v>
      </c>
      <c r="P7" s="2">
        <v>-4000</v>
      </c>
      <c r="R7" t="s">
        <v>18</v>
      </c>
      <c r="S7" t="s">
        <v>44</v>
      </c>
      <c r="U7" t="s">
        <v>16</v>
      </c>
      <c r="V7" s="7">
        <v>1200</v>
      </c>
    </row>
    <row r="8" spans="1:22" x14ac:dyDescent="0.35">
      <c r="A8" s="9">
        <v>0</v>
      </c>
      <c r="B8" s="2">
        <f t="shared" si="0"/>
        <v>1</v>
      </c>
      <c r="C8" s="2" t="s">
        <v>11</v>
      </c>
      <c r="D8" s="2">
        <f t="shared" si="1"/>
        <v>5</v>
      </c>
      <c r="E8" s="2" t="s">
        <v>17</v>
      </c>
      <c r="F8" s="2">
        <v>0</v>
      </c>
      <c r="G8" s="2">
        <v>3000</v>
      </c>
      <c r="H8" s="2">
        <f t="shared" si="3"/>
        <v>0</v>
      </c>
      <c r="I8" s="3">
        <v>1200</v>
      </c>
      <c r="J8" s="3">
        <v>250</v>
      </c>
      <c r="M8" t="s">
        <v>12</v>
      </c>
      <c r="N8" s="2">
        <v>3</v>
      </c>
      <c r="O8" s="14">
        <f t="shared" si="2"/>
        <v>1500</v>
      </c>
      <c r="P8" s="2">
        <v>1500</v>
      </c>
      <c r="R8" t="s">
        <v>23</v>
      </c>
      <c r="S8" t="s">
        <v>45</v>
      </c>
      <c r="U8" t="s">
        <v>18</v>
      </c>
      <c r="V8" s="7">
        <v>1300</v>
      </c>
    </row>
    <row r="9" spans="1:22" x14ac:dyDescent="0.35">
      <c r="A9" s="9">
        <v>1000</v>
      </c>
      <c r="B9" s="2">
        <f t="shared" si="0"/>
        <v>1</v>
      </c>
      <c r="C9" s="2" t="s">
        <v>11</v>
      </c>
      <c r="D9" s="2">
        <f t="shared" si="1"/>
        <v>6</v>
      </c>
      <c r="E9" s="2" t="s">
        <v>19</v>
      </c>
      <c r="F9" s="2">
        <v>0</v>
      </c>
      <c r="G9" s="2">
        <v>3000</v>
      </c>
      <c r="H9" s="2">
        <f t="shared" si="3"/>
        <v>100</v>
      </c>
      <c r="I9" s="3">
        <v>1200</v>
      </c>
      <c r="J9" s="3">
        <v>230</v>
      </c>
      <c r="M9" t="s">
        <v>14</v>
      </c>
      <c r="N9" s="2">
        <v>4</v>
      </c>
      <c r="O9" s="14">
        <f t="shared" si="2"/>
        <v>1500</v>
      </c>
      <c r="P9" s="2">
        <v>1500</v>
      </c>
      <c r="R9" t="s">
        <v>25</v>
      </c>
      <c r="S9" t="s">
        <v>46</v>
      </c>
      <c r="U9" s="15" t="s">
        <v>51</v>
      </c>
      <c r="V9" s="15"/>
    </row>
    <row r="10" spans="1:22" x14ac:dyDescent="0.35">
      <c r="A10" s="9">
        <v>2000</v>
      </c>
      <c r="B10" s="2">
        <f t="shared" si="0"/>
        <v>2</v>
      </c>
      <c r="C10" s="2" t="s">
        <v>15</v>
      </c>
      <c r="D10" s="2">
        <f t="shared" si="1"/>
        <v>3</v>
      </c>
      <c r="E10" s="2" t="s">
        <v>12</v>
      </c>
      <c r="F10" s="2">
        <v>0</v>
      </c>
      <c r="G10" s="2">
        <v>4000</v>
      </c>
      <c r="H10" s="2">
        <f t="shared" si="3"/>
        <v>200</v>
      </c>
      <c r="I10" s="3">
        <v>1300</v>
      </c>
      <c r="J10" s="3">
        <v>270</v>
      </c>
      <c r="M10" t="s">
        <v>17</v>
      </c>
      <c r="N10" s="2">
        <v>5</v>
      </c>
      <c r="O10" s="14">
        <f t="shared" si="2"/>
        <v>1500</v>
      </c>
      <c r="P10" s="2">
        <v>1500</v>
      </c>
      <c r="R10" t="s">
        <v>27</v>
      </c>
      <c r="S10" t="s">
        <v>47</v>
      </c>
      <c r="U10" t="s">
        <v>16</v>
      </c>
      <c r="V10" s="7">
        <v>1250</v>
      </c>
    </row>
    <row r="11" spans="1:22" ht="15" thickBot="1" x14ac:dyDescent="0.4">
      <c r="A11" s="9">
        <v>0</v>
      </c>
      <c r="B11" s="2">
        <f t="shared" si="0"/>
        <v>2</v>
      </c>
      <c r="C11" s="2" t="s">
        <v>15</v>
      </c>
      <c r="D11" s="2">
        <f t="shared" si="1"/>
        <v>4</v>
      </c>
      <c r="E11" s="2" t="s">
        <v>14</v>
      </c>
      <c r="F11" s="2">
        <v>0</v>
      </c>
      <c r="G11" s="2">
        <v>4000</v>
      </c>
      <c r="H11" s="2">
        <f t="shared" si="3"/>
        <v>0</v>
      </c>
      <c r="I11" s="3">
        <v>1300</v>
      </c>
      <c r="J11" s="3">
        <v>290</v>
      </c>
      <c r="M11" t="s">
        <v>19</v>
      </c>
      <c r="N11" s="2">
        <v>6</v>
      </c>
      <c r="O11" s="14">
        <f t="shared" si="2"/>
        <v>1500</v>
      </c>
      <c r="P11" s="2">
        <v>1500</v>
      </c>
      <c r="R11" s="17" t="s">
        <v>29</v>
      </c>
      <c r="S11" s="17" t="s">
        <v>48</v>
      </c>
      <c r="U11" s="17" t="s">
        <v>18</v>
      </c>
      <c r="V11" s="18">
        <v>1250</v>
      </c>
    </row>
    <row r="12" spans="1:22" ht="15" thickTop="1" x14ac:dyDescent="0.35">
      <c r="A12" s="9">
        <v>1500</v>
      </c>
      <c r="B12" s="2">
        <f t="shared" si="0"/>
        <v>2</v>
      </c>
      <c r="C12" s="2" t="s">
        <v>15</v>
      </c>
      <c r="D12" s="2">
        <f t="shared" si="1"/>
        <v>5</v>
      </c>
      <c r="E12" s="2" t="s">
        <v>17</v>
      </c>
      <c r="F12" s="2">
        <v>0</v>
      </c>
      <c r="G12" s="2">
        <v>4000</v>
      </c>
      <c r="H12" s="2">
        <f t="shared" si="3"/>
        <v>150</v>
      </c>
      <c r="I12" s="3">
        <v>1300</v>
      </c>
      <c r="J12" s="3">
        <v>220</v>
      </c>
      <c r="M12" t="s">
        <v>20</v>
      </c>
      <c r="N12" s="2">
        <v>7</v>
      </c>
      <c r="O12" s="14">
        <f t="shared" si="2"/>
        <v>-3000</v>
      </c>
      <c r="P12" s="2">
        <v>-3000</v>
      </c>
    </row>
    <row r="13" spans="1:22" x14ac:dyDescent="0.35">
      <c r="A13" s="9">
        <v>500</v>
      </c>
      <c r="B13" s="2">
        <f t="shared" si="0"/>
        <v>2</v>
      </c>
      <c r="C13" s="2" t="s">
        <v>15</v>
      </c>
      <c r="D13" s="2">
        <f t="shared" si="1"/>
        <v>6</v>
      </c>
      <c r="E13" s="2" t="s">
        <v>19</v>
      </c>
      <c r="F13" s="2">
        <v>0</v>
      </c>
      <c r="G13" s="2">
        <v>4000</v>
      </c>
      <c r="H13" s="2">
        <f t="shared" si="3"/>
        <v>50</v>
      </c>
      <c r="I13" s="3">
        <v>1300</v>
      </c>
      <c r="J13" s="3">
        <v>240</v>
      </c>
      <c r="M13" t="s">
        <v>21</v>
      </c>
      <c r="N13" s="2">
        <v>8</v>
      </c>
      <c r="O13" s="14">
        <f t="shared" si="2"/>
        <v>-4000</v>
      </c>
      <c r="P13" s="2">
        <v>-4000</v>
      </c>
    </row>
    <row r="14" spans="1:22" x14ac:dyDescent="0.35">
      <c r="A14" s="9">
        <v>500</v>
      </c>
      <c r="B14" s="2">
        <f t="shared" si="0"/>
        <v>3</v>
      </c>
      <c r="C14" s="2" t="s">
        <v>12</v>
      </c>
      <c r="D14" s="2">
        <f t="shared" si="1"/>
        <v>9</v>
      </c>
      <c r="E14" s="2" t="s">
        <v>22</v>
      </c>
      <c r="F14" s="2">
        <v>0</v>
      </c>
      <c r="G14" s="2">
        <v>500</v>
      </c>
      <c r="H14" s="2">
        <f t="shared" si="3"/>
        <v>50</v>
      </c>
      <c r="I14" s="3">
        <v>0</v>
      </c>
      <c r="J14" s="3">
        <v>100</v>
      </c>
      <c r="M14" t="s">
        <v>22</v>
      </c>
      <c r="N14" s="2">
        <v>9</v>
      </c>
      <c r="O14" s="14">
        <f t="shared" si="2"/>
        <v>2000</v>
      </c>
      <c r="P14" s="2">
        <v>2000</v>
      </c>
    </row>
    <row r="15" spans="1:22" x14ac:dyDescent="0.35">
      <c r="A15" s="9">
        <v>500</v>
      </c>
      <c r="B15" s="2">
        <f t="shared" si="0"/>
        <v>4</v>
      </c>
      <c r="C15" s="2" t="s">
        <v>14</v>
      </c>
      <c r="D15" s="2">
        <f t="shared" si="1"/>
        <v>10</v>
      </c>
      <c r="E15" s="2" t="s">
        <v>24</v>
      </c>
      <c r="F15" s="2">
        <v>0</v>
      </c>
      <c r="G15" s="2">
        <v>500</v>
      </c>
      <c r="H15" s="2">
        <f t="shared" si="3"/>
        <v>50</v>
      </c>
      <c r="I15" s="3">
        <v>0</v>
      </c>
      <c r="J15" s="3">
        <v>100</v>
      </c>
      <c r="M15" t="s">
        <v>24</v>
      </c>
      <c r="N15" s="2">
        <v>10</v>
      </c>
      <c r="O15" s="14">
        <f t="shared" si="2"/>
        <v>2000</v>
      </c>
      <c r="P15" s="2">
        <v>2000</v>
      </c>
    </row>
    <row r="16" spans="1:22" x14ac:dyDescent="0.35">
      <c r="A16" s="9">
        <v>0</v>
      </c>
      <c r="B16" s="2">
        <f t="shared" si="0"/>
        <v>5</v>
      </c>
      <c r="C16" s="2" t="s">
        <v>17</v>
      </c>
      <c r="D16" s="2">
        <f t="shared" si="1"/>
        <v>11</v>
      </c>
      <c r="E16" s="2" t="s">
        <v>26</v>
      </c>
      <c r="F16" s="2">
        <v>0</v>
      </c>
      <c r="G16" s="2">
        <v>500</v>
      </c>
      <c r="H16" s="2">
        <f t="shared" si="3"/>
        <v>0</v>
      </c>
      <c r="I16" s="3">
        <v>0</v>
      </c>
      <c r="J16" s="3">
        <v>100</v>
      </c>
      <c r="M16" t="s">
        <v>26</v>
      </c>
      <c r="N16" s="2">
        <v>11</v>
      </c>
      <c r="O16" s="14">
        <f t="shared" si="2"/>
        <v>2000</v>
      </c>
      <c r="P16" s="2">
        <v>2000</v>
      </c>
    </row>
    <row r="17" spans="1:16" ht="15" thickBot="1" x14ac:dyDescent="0.4">
      <c r="A17" s="9">
        <v>0</v>
      </c>
      <c r="B17" s="2">
        <f t="shared" si="0"/>
        <v>6</v>
      </c>
      <c r="C17" s="2" t="s">
        <v>19</v>
      </c>
      <c r="D17" s="2">
        <f t="shared" si="1"/>
        <v>12</v>
      </c>
      <c r="E17" s="2" t="s">
        <v>28</v>
      </c>
      <c r="F17" s="2">
        <v>0</v>
      </c>
      <c r="G17" s="2">
        <v>500</v>
      </c>
      <c r="H17" s="2">
        <f t="shared" si="3"/>
        <v>0</v>
      </c>
      <c r="I17" s="3">
        <v>0</v>
      </c>
      <c r="J17" s="3">
        <v>100</v>
      </c>
      <c r="M17" s="17" t="s">
        <v>28</v>
      </c>
      <c r="N17" s="19">
        <v>12</v>
      </c>
      <c r="O17" s="20">
        <f t="shared" si="2"/>
        <v>2000</v>
      </c>
      <c r="P17" s="19">
        <v>2000</v>
      </c>
    </row>
    <row r="18" spans="1:16" ht="15" thickTop="1" x14ac:dyDescent="0.35">
      <c r="A18" s="9">
        <v>0</v>
      </c>
      <c r="B18" s="2">
        <f t="shared" si="0"/>
        <v>7</v>
      </c>
      <c r="C18" s="2" t="s">
        <v>20</v>
      </c>
      <c r="D18" s="2">
        <f t="shared" si="1"/>
        <v>9</v>
      </c>
      <c r="E18" s="2" t="s">
        <v>22</v>
      </c>
      <c r="F18" s="2">
        <v>0</v>
      </c>
      <c r="G18" s="2">
        <v>3000</v>
      </c>
      <c r="H18" s="2">
        <f t="shared" si="3"/>
        <v>0</v>
      </c>
      <c r="I18" s="3">
        <v>1250</v>
      </c>
      <c r="J18" s="3">
        <f>J6*1.15</f>
        <v>345</v>
      </c>
    </row>
    <row r="19" spans="1:16" x14ac:dyDescent="0.35">
      <c r="A19" s="9">
        <v>1500</v>
      </c>
      <c r="B19" s="2">
        <f t="shared" si="0"/>
        <v>7</v>
      </c>
      <c r="C19" s="2" t="s">
        <v>20</v>
      </c>
      <c r="D19" s="2">
        <f t="shared" si="1"/>
        <v>10</v>
      </c>
      <c r="E19" s="2" t="s">
        <v>24</v>
      </c>
      <c r="F19" s="2">
        <v>0</v>
      </c>
      <c r="G19" s="2">
        <v>3000</v>
      </c>
      <c r="H19" s="2">
        <f t="shared" si="3"/>
        <v>150</v>
      </c>
      <c r="I19" s="3">
        <v>1250</v>
      </c>
      <c r="J19" s="3">
        <f t="shared" ref="J19:J25" si="4">J7*1.15</f>
        <v>299</v>
      </c>
    </row>
    <row r="20" spans="1:16" x14ac:dyDescent="0.35">
      <c r="A20" s="9">
        <v>0</v>
      </c>
      <c r="B20" s="2">
        <f t="shared" si="0"/>
        <v>7</v>
      </c>
      <c r="C20" s="2" t="s">
        <v>20</v>
      </c>
      <c r="D20" s="2">
        <f t="shared" si="1"/>
        <v>11</v>
      </c>
      <c r="E20" s="2" t="s">
        <v>26</v>
      </c>
      <c r="F20" s="2">
        <v>0</v>
      </c>
      <c r="G20" s="2">
        <v>3000</v>
      </c>
      <c r="H20" s="2">
        <f t="shared" si="3"/>
        <v>0</v>
      </c>
      <c r="I20" s="3">
        <v>1250</v>
      </c>
      <c r="J20" s="3">
        <f t="shared" si="4"/>
        <v>287.5</v>
      </c>
    </row>
    <row r="21" spans="1:16" x14ac:dyDescent="0.35">
      <c r="A21" s="9">
        <v>1500</v>
      </c>
      <c r="B21" s="2">
        <f t="shared" si="0"/>
        <v>7</v>
      </c>
      <c r="C21" s="2" t="s">
        <v>20</v>
      </c>
      <c r="D21" s="2">
        <f t="shared" si="1"/>
        <v>12</v>
      </c>
      <c r="E21" s="2" t="s">
        <v>28</v>
      </c>
      <c r="F21" s="2">
        <v>0</v>
      </c>
      <c r="G21" s="2">
        <v>3000</v>
      </c>
      <c r="H21" s="2">
        <f t="shared" si="3"/>
        <v>150</v>
      </c>
      <c r="I21" s="3">
        <v>1250</v>
      </c>
      <c r="J21" s="3">
        <f t="shared" si="4"/>
        <v>264.5</v>
      </c>
    </row>
    <row r="22" spans="1:16" x14ac:dyDescent="0.35">
      <c r="A22" s="9">
        <v>1500</v>
      </c>
      <c r="B22" s="2">
        <f t="shared" si="0"/>
        <v>8</v>
      </c>
      <c r="C22" s="2" t="s">
        <v>21</v>
      </c>
      <c r="D22" s="2">
        <f t="shared" si="1"/>
        <v>9</v>
      </c>
      <c r="E22" s="2" t="s">
        <v>22</v>
      </c>
      <c r="F22" s="2">
        <v>0</v>
      </c>
      <c r="G22" s="2">
        <v>4000</v>
      </c>
      <c r="H22" s="2">
        <f t="shared" si="3"/>
        <v>150</v>
      </c>
      <c r="I22" s="3">
        <v>1250</v>
      </c>
      <c r="J22" s="3">
        <f t="shared" si="4"/>
        <v>310.5</v>
      </c>
    </row>
    <row r="23" spans="1:16" x14ac:dyDescent="0.35">
      <c r="A23" s="9">
        <v>0</v>
      </c>
      <c r="B23" s="2">
        <f t="shared" si="0"/>
        <v>8</v>
      </c>
      <c r="C23" s="2" t="s">
        <v>21</v>
      </c>
      <c r="D23" s="2">
        <f t="shared" si="1"/>
        <v>10</v>
      </c>
      <c r="E23" s="2" t="s">
        <v>24</v>
      </c>
      <c r="F23" s="2">
        <v>0</v>
      </c>
      <c r="G23" s="2">
        <v>4000</v>
      </c>
      <c r="H23" s="2">
        <f t="shared" si="3"/>
        <v>0</v>
      </c>
      <c r="I23" s="3">
        <v>1250</v>
      </c>
      <c r="J23" s="3">
        <f t="shared" si="4"/>
        <v>333.5</v>
      </c>
    </row>
    <row r="24" spans="1:16" x14ac:dyDescent="0.35">
      <c r="A24" s="9">
        <v>2000</v>
      </c>
      <c r="B24" s="2">
        <f t="shared" si="0"/>
        <v>8</v>
      </c>
      <c r="C24" s="2" t="s">
        <v>21</v>
      </c>
      <c r="D24" s="2">
        <f t="shared" si="1"/>
        <v>11</v>
      </c>
      <c r="E24" s="2" t="s">
        <v>26</v>
      </c>
      <c r="F24" s="2">
        <v>0</v>
      </c>
      <c r="G24" s="2">
        <v>4000</v>
      </c>
      <c r="H24" s="2">
        <f t="shared" si="3"/>
        <v>200</v>
      </c>
      <c r="I24" s="3">
        <v>1250</v>
      </c>
      <c r="J24" s="3">
        <f t="shared" si="4"/>
        <v>252.99999999999997</v>
      </c>
    </row>
    <row r="25" spans="1:16" ht="15" thickBot="1" x14ac:dyDescent="0.4">
      <c r="A25" s="21">
        <v>500</v>
      </c>
      <c r="B25" s="19">
        <f t="shared" si="0"/>
        <v>8</v>
      </c>
      <c r="C25" s="19" t="s">
        <v>21</v>
      </c>
      <c r="D25" s="19">
        <f t="shared" si="1"/>
        <v>12</v>
      </c>
      <c r="E25" s="19" t="s">
        <v>28</v>
      </c>
      <c r="F25" s="19">
        <v>0</v>
      </c>
      <c r="G25" s="19">
        <v>4000</v>
      </c>
      <c r="H25" s="19">
        <f t="shared" si="3"/>
        <v>50</v>
      </c>
      <c r="I25" s="22">
        <v>1250</v>
      </c>
      <c r="J25" s="22">
        <f t="shared" si="4"/>
        <v>276</v>
      </c>
    </row>
    <row r="26" spans="1:16" ht="15" thickTop="1" x14ac:dyDescent="0.35"/>
    <row r="27" spans="1:16" ht="15" thickBot="1" x14ac:dyDescent="0.4"/>
    <row r="28" spans="1:16" ht="15.5" thickTop="1" thickBot="1" x14ac:dyDescent="0.4">
      <c r="I28" s="10" t="s">
        <v>50</v>
      </c>
      <c r="J28" s="12">
        <f>SUMPRODUCT(H6:H25,J6:J25)+SUMPRODUCT(A6:A25,I6:I25)</f>
        <v>17929500</v>
      </c>
    </row>
    <row r="29" spans="1:16" ht="15" thickTop="1" x14ac:dyDescent="0.35"/>
    <row r="30" spans="1:16" x14ac:dyDescent="0.35">
      <c r="E30" s="5"/>
    </row>
    <row r="31" spans="1:16" x14ac:dyDescent="0.35">
      <c r="E31" s="4"/>
    </row>
    <row r="32" spans="1:16" x14ac:dyDescent="0.35">
      <c r="C32" s="4"/>
    </row>
  </sheetData>
  <mergeCells count="5">
    <mergeCell ref="M5:N5"/>
    <mergeCell ref="U6:V6"/>
    <mergeCell ref="U9:V9"/>
    <mergeCell ref="R5:S5"/>
    <mergeCell ref="U5:V5"/>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61980-1CAF-4CB4-BF9B-D0491C8AC33A}">
  <dimension ref="A3:B19"/>
  <sheetViews>
    <sheetView showGridLines="0" topLeftCell="A7" workbookViewId="0">
      <selection activeCell="G8" sqref="G8"/>
    </sheetView>
  </sheetViews>
  <sheetFormatPr defaultRowHeight="14.5" x14ac:dyDescent="0.35"/>
  <cols>
    <col min="1" max="1" width="8.7265625" customWidth="1"/>
    <col min="2" max="2" width="19.26953125" customWidth="1"/>
  </cols>
  <sheetData>
    <row r="3" spans="1:2" x14ac:dyDescent="0.35">
      <c r="A3" t="s">
        <v>53</v>
      </c>
    </row>
    <row r="5" spans="1:2" x14ac:dyDescent="0.35">
      <c r="A5" t="s">
        <v>30</v>
      </c>
    </row>
    <row r="6" spans="1:2" x14ac:dyDescent="0.35">
      <c r="B6" t="s">
        <v>54</v>
      </c>
    </row>
    <row r="7" spans="1:2" x14ac:dyDescent="0.35">
      <c r="B7" t="s">
        <v>55</v>
      </c>
    </row>
    <row r="8" spans="1:2" x14ac:dyDescent="0.35">
      <c r="B8" t="s">
        <v>56</v>
      </c>
    </row>
    <row r="9" spans="1:2" x14ac:dyDescent="0.35">
      <c r="B9" t="s">
        <v>57</v>
      </c>
    </row>
    <row r="10" spans="1:2" x14ac:dyDescent="0.35">
      <c r="B10" t="s">
        <v>58</v>
      </c>
    </row>
    <row r="11" spans="1:2" x14ac:dyDescent="0.35">
      <c r="B11" t="s">
        <v>59</v>
      </c>
    </row>
    <row r="12" spans="1:2" x14ac:dyDescent="0.35">
      <c r="B12" t="s">
        <v>60</v>
      </c>
    </row>
    <row r="13" spans="1:2" x14ac:dyDescent="0.35">
      <c r="B13" t="s">
        <v>61</v>
      </c>
    </row>
    <row r="14" spans="1:2" x14ac:dyDescent="0.35">
      <c r="B14" t="s">
        <v>62</v>
      </c>
    </row>
    <row r="15" spans="1:2" x14ac:dyDescent="0.35">
      <c r="B15" t="s">
        <v>63</v>
      </c>
    </row>
    <row r="16" spans="1:2" x14ac:dyDescent="0.35">
      <c r="B16" t="s">
        <v>64</v>
      </c>
    </row>
    <row r="17" spans="1:2" x14ac:dyDescent="0.35">
      <c r="B17" t="s">
        <v>65</v>
      </c>
    </row>
    <row r="19" spans="1:2" x14ac:dyDescent="0.35">
      <c r="A19" t="s">
        <v>52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Cover_page</vt:lpstr>
      <vt:lpstr>Model</vt:lpstr>
      <vt:lpstr>Report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dc:creator>
  <cp:lastModifiedBy>Jason Siu</cp:lastModifiedBy>
  <dcterms:created xsi:type="dcterms:W3CDTF">2022-10-14T02:06:01Z</dcterms:created>
  <dcterms:modified xsi:type="dcterms:W3CDTF">2022-10-14T04:26:18Z</dcterms:modified>
</cp:coreProperties>
</file>