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sa3\Documents\GitHub\year3_sem2\FIT3158\FIT3158 - Lab solution\"/>
    </mc:Choice>
  </mc:AlternateContent>
  <xr:revisionPtr revIDLastSave="0" documentId="13_ncr:1_{1D06680D-FBB5-4E35-918D-A33E662CE33C}" xr6:coauthVersionLast="47" xr6:coauthVersionMax="47" xr10:uidLastSave="{00000000-0000-0000-0000-000000000000}"/>
  <bookViews>
    <workbookView xWindow="19090" yWindow="-110" windowWidth="19420" windowHeight="11020" activeTab="1" xr2:uid="{00000000-000D-0000-FFFF-FFFF00000000}"/>
  </bookViews>
  <sheets>
    <sheet name="Ex 1" sheetId="6" r:id="rId1"/>
    <sheet name="Ex 2" sheetId="2" r:id="rId2"/>
  </sheets>
  <definedNames>
    <definedName name="lookup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C18" i="2"/>
  <c r="D18" i="2" s="1"/>
  <c r="C19" i="2"/>
  <c r="D19" i="2"/>
  <c r="C20" i="2"/>
  <c r="D20" i="2" s="1"/>
  <c r="C21" i="2"/>
  <c r="D21" i="2" s="1"/>
  <c r="C22" i="2"/>
  <c r="D22" i="2" s="1"/>
  <c r="C23" i="2"/>
  <c r="D23" i="2"/>
  <c r="C24" i="2"/>
  <c r="D24" i="2" s="1"/>
  <c r="C25" i="2"/>
  <c r="D25" i="2"/>
  <c r="C26" i="2"/>
  <c r="D26" i="2"/>
  <c r="C27" i="2"/>
  <c r="D27" i="2"/>
  <c r="F9" i="6"/>
  <c r="C17" i="2"/>
  <c r="D17" i="2" s="1"/>
  <c r="C16" i="2"/>
  <c r="D16" i="2"/>
  <c r="C15" i="2"/>
  <c r="D15" i="2" s="1"/>
  <c r="C14" i="2"/>
  <c r="D14" i="2"/>
  <c r="C13" i="2"/>
  <c r="D13" i="2" s="1"/>
  <c r="C12" i="2"/>
  <c r="D12" i="2"/>
  <c r="C11" i="2"/>
  <c r="D11" i="2"/>
  <c r="C10" i="2"/>
  <c r="D10" i="2" s="1"/>
  <c r="C9" i="2"/>
  <c r="D9" i="2" s="1"/>
  <c r="C8" i="2"/>
  <c r="D8" i="2"/>
  <c r="E8" i="2" s="1"/>
  <c r="I6" i="6"/>
  <c r="C20" i="6" s="1"/>
  <c r="I7" i="6"/>
  <c r="G7" i="6"/>
  <c r="I5" i="6"/>
  <c r="I8" i="6"/>
  <c r="C15" i="6"/>
  <c r="F15" i="6" s="1"/>
  <c r="G8" i="6"/>
  <c r="F20" i="6" l="1"/>
  <c r="G20" i="6"/>
  <c r="D20" i="6"/>
  <c r="H20" i="6"/>
  <c r="E20" i="6"/>
  <c r="F8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C18" i="6"/>
  <c r="C22" i="6"/>
  <c r="C24" i="6"/>
  <c r="C21" i="6"/>
  <c r="C17" i="6"/>
  <c r="C16" i="6"/>
  <c r="E15" i="6"/>
  <c r="D15" i="6"/>
  <c r="C23" i="6"/>
  <c r="G15" i="6"/>
  <c r="H15" i="6"/>
  <c r="C19" i="6"/>
  <c r="E17" i="6" l="1"/>
  <c r="F17" i="6"/>
  <c r="G17" i="6"/>
  <c r="H17" i="6"/>
  <c r="D17" i="6"/>
  <c r="E22" i="6"/>
  <c r="H22" i="6"/>
  <c r="D22" i="6"/>
  <c r="F22" i="6"/>
  <c r="G22" i="6"/>
  <c r="F24" i="6"/>
  <c r="E24" i="6"/>
  <c r="D24" i="6"/>
  <c r="G24" i="6"/>
  <c r="H24" i="6"/>
  <c r="D19" i="6"/>
  <c r="G19" i="6"/>
  <c r="H19" i="6"/>
  <c r="E19" i="6"/>
  <c r="F19" i="6"/>
  <c r="E16" i="6"/>
  <c r="E25" i="6" s="1"/>
  <c r="H16" i="6"/>
  <c r="D16" i="6"/>
  <c r="D25" i="6" s="1"/>
  <c r="G16" i="6"/>
  <c r="G25" i="6" s="1"/>
  <c r="F16" i="6"/>
  <c r="E21" i="6"/>
  <c r="H21" i="6"/>
  <c r="H25" i="6" s="1"/>
  <c r="F21" i="6"/>
  <c r="D21" i="6"/>
  <c r="G21" i="6"/>
  <c r="E18" i="6"/>
  <c r="D18" i="6"/>
  <c r="H18" i="6"/>
  <c r="F18" i="6"/>
  <c r="G18" i="6"/>
  <c r="G8" i="2"/>
  <c r="F9" i="2" s="1"/>
  <c r="H8" i="2"/>
  <c r="F23" i="6"/>
  <c r="E23" i="6"/>
  <c r="D23" i="6"/>
  <c r="G23" i="6"/>
  <c r="H23" i="6"/>
  <c r="H9" i="2" l="1"/>
  <c r="G9" i="2"/>
  <c r="F10" i="2" s="1"/>
  <c r="F25" i="6"/>
  <c r="B7" i="6" s="1"/>
  <c r="H10" i="2" l="1"/>
  <c r="G10" i="2"/>
  <c r="F11" i="2" s="1"/>
  <c r="G11" i="2" l="1"/>
  <c r="F12" i="2" s="1"/>
  <c r="H11" i="2"/>
  <c r="G12" i="2" l="1"/>
  <c r="F13" i="2" s="1"/>
  <c r="H12" i="2"/>
  <c r="H13" i="2" l="1"/>
  <c r="G13" i="2"/>
  <c r="F14" i="2" s="1"/>
  <c r="H14" i="2" l="1"/>
  <c r="G14" i="2"/>
  <c r="F15" i="2" s="1"/>
  <c r="G15" i="2" l="1"/>
  <c r="F16" i="2" s="1"/>
  <c r="H15" i="2"/>
  <c r="H16" i="2" l="1"/>
  <c r="G16" i="2"/>
  <c r="F17" i="2" s="1"/>
  <c r="H17" i="2" l="1"/>
  <c r="G17" i="2"/>
  <c r="F18" i="2" s="1"/>
  <c r="H18" i="2" l="1"/>
  <c r="G18" i="2"/>
  <c r="F19" i="2" s="1"/>
  <c r="G19" i="2" l="1"/>
  <c r="F20" i="2" s="1"/>
  <c r="H19" i="2"/>
  <c r="G20" i="2" l="1"/>
  <c r="F21" i="2" s="1"/>
  <c r="H20" i="2"/>
  <c r="G21" i="2" l="1"/>
  <c r="F22" i="2" s="1"/>
  <c r="H21" i="2"/>
  <c r="H22" i="2" l="1"/>
  <c r="G22" i="2"/>
  <c r="F23" i="2" s="1"/>
  <c r="H23" i="2" l="1"/>
  <c r="G23" i="2"/>
  <c r="F24" i="2" s="1"/>
  <c r="G24" i="2" l="1"/>
  <c r="F25" i="2" s="1"/>
  <c r="H24" i="2"/>
  <c r="G25" i="2" l="1"/>
  <c r="F26" i="2" s="1"/>
  <c r="H25" i="2"/>
  <c r="H26" i="2" l="1"/>
  <c r="G26" i="2"/>
  <c r="F27" i="2" s="1"/>
  <c r="G27" i="2" l="1"/>
  <c r="H27" i="2"/>
  <c r="H29" i="2" s="1"/>
</calcChain>
</file>

<file path=xl/sharedStrings.xml><?xml version="1.0" encoding="utf-8"?>
<sst xmlns="http://schemas.openxmlformats.org/spreadsheetml/2006/main" count="36" uniqueCount="35">
  <si>
    <t>Service time =</t>
  </si>
  <si>
    <t>Interarrival time :</t>
  </si>
  <si>
    <t>exponentially distributed</t>
  </si>
  <si>
    <t xml:space="preserve">Mean interarrival time = b = </t>
  </si>
  <si>
    <t>t = -b ln R#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</si>
  <si>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</si>
  <si>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</si>
  <si>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</si>
  <si>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</si>
  <si>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</si>
  <si>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</si>
  <si>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</si>
  <si>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</si>
  <si>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Customer</t>
  </si>
  <si>
    <t>Random Digit</t>
  </si>
  <si>
    <t>Random #</t>
  </si>
  <si>
    <t>Interarrival</t>
  </si>
  <si>
    <t>Arrival Time</t>
  </si>
  <si>
    <t>Service Start</t>
  </si>
  <si>
    <t>Service Finish</t>
  </si>
  <si>
    <t>Waiting Time</t>
  </si>
  <si>
    <t>023</t>
  </si>
  <si>
    <t>Average waiting time =</t>
  </si>
  <si>
    <t>demand</t>
  </si>
  <si>
    <t>Demand</t>
  </si>
  <si>
    <t>probability</t>
  </si>
  <si>
    <t>CP for Vlookup</t>
  </si>
  <si>
    <t>cum prob</t>
  </si>
  <si>
    <t>Selling price</t>
  </si>
  <si>
    <t>Cost price</t>
  </si>
  <si>
    <t>optimal stock level:</t>
  </si>
  <si>
    <t>stock levels</t>
  </si>
  <si>
    <t>Average:</t>
  </si>
  <si>
    <t>Exercise 2 : Ezy Bright Queuing Simulation</t>
  </si>
  <si>
    <t>Exercise 1: Phyllis Pauley - News vendor 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</si>
</sst>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2" fontId="1" fillId="0" borderId="0" xfId="0" applyNumberFormat="1" applyFont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3" borderId="3" xfId="0" applyFill="1" applyBorder="1"/>
    <xf numFmtId="0" fontId="0" fillId="2" borderId="2" xfId="0" applyFill="1" applyBorder="1"/>
    <xf numFmtId="0" fontId="5" fillId="0" borderId="0" xfId="0" applyFont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603250</xdr:colOff>
      <xdr:row>0</xdr:row>
      <xdr:rowOff>132084</xdr:rowOff>
    </xdr:from>
    <xdr:to>
      <xdr:col>10</xdr:col>
      <xdr:colOff>87688</xdr:colOff>
      <xdr:row>4</xdr:row>
      <xdr:rowOff>85567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F5B30B-B6EB-F09C-EC6F-EDD070E15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7800" y="132084"/>
          <a:ext cx="5281988" cy="69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B11" sqref="B11"/>
    </sheetView>
  </sheetViews>
  <sheetFormatPr defaultRowHeight="14.5" x14ac:dyDescent="0.35"/>
  <cols>
    <col min="1" max="1" width="9.453125" customWidth="1"/>
    <col min="9" max="9" width="14.26953125" bestFit="1" customWidth="1"/>
  </cols>
  <sheetData>
    <row r="1" spans="1:10" x14ac:dyDescent="0.35">
      <c r="A1" s="7" t="s">
        <v>34</v>
      </c>
    </row>
    <row r="3" spans="1:10" x14ac:dyDescent="0.35">
      <c r="A3" t="s">
        <v>28</v>
      </c>
      <c r="B3">
        <v>30</v>
      </c>
      <c r="E3" t="s">
        <v>24</v>
      </c>
      <c r="F3" t="s">
        <v>25</v>
      </c>
      <c r="G3" t="s">
        <v>27</v>
      </c>
      <c r="I3" t="s">
        <v>26</v>
      </c>
      <c r="J3" t="s">
        <v>23</v>
      </c>
    </row>
    <row r="4" spans="1:10" x14ac:dyDescent="0.35">
      <c r="A4" t="s">
        <v>29</v>
      </c>
      <c r="B4">
        <v>20</v>
      </c>
      <c r="D4" s="9"/>
      <c r="E4">
        <v>6</v>
      </c>
      <c r="F4">
        <v>0.15</v>
      </c>
      <c r="G4">
        <f>F4</f>
        <v>0.15</v>
      </c>
      <c r="I4">
        <v>0</v>
      </c>
      <c r="J4">
        <v>6</v>
      </c>
    </row>
    <row r="5" spans="1:10" x14ac:dyDescent="0.35">
      <c r="D5" s="9"/>
      <c r="E5">
        <v>7</v>
      </c>
      <c r="F5">
        <v>0.2</v>
      </c>
      <c r="G5">
        <f>G4+F5</f>
        <v>0.35</v>
      </c>
      <c r="I5">
        <f>G4</f>
        <v>0.15</v>
      </c>
      <c r="J5">
        <v>7</v>
      </c>
    </row>
    <row r="6" spans="1:10" ht="15" thickBot="1" x14ac:dyDescent="0.4">
      <c r="B6" t="s">
        <v>30</v>
      </c>
      <c r="E6">
        <v>8</v>
      </c>
      <c r="F6">
        <v>0.3</v>
      </c>
      <c r="G6">
        <f>G5+F6</f>
        <v>0.64999999999999991</v>
      </c>
      <c r="I6">
        <f>G5</f>
        <v>0.35</v>
      </c>
      <c r="J6">
        <v>8</v>
      </c>
    </row>
    <row r="7" spans="1:10" ht="15.5" thickTop="1" thickBot="1" x14ac:dyDescent="0.4">
      <c r="B7" s="11">
        <f>INDEX($D$14:$H$14,1,MATCH(MAX(D25:H25),D25:$H$25,0))</f>
        <v>8</v>
      </c>
      <c r="E7">
        <v>9</v>
      </c>
      <c r="F7">
        <v>0.25</v>
      </c>
      <c r="G7">
        <f>G6+F7</f>
        <v>0.89999999999999991</v>
      </c>
      <c r="I7">
        <f>G6</f>
        <v>0.64999999999999991</v>
      </c>
      <c r="J7">
        <v>9</v>
      </c>
    </row>
    <row r="8" spans="1:10" ht="15" thickTop="1" x14ac:dyDescent="0.35">
      <c r="E8">
        <v>10</v>
      </c>
      <c r="F8">
        <v>0.1</v>
      </c>
      <c r="G8">
        <f>G7+F8</f>
        <v>0.99999999999999989</v>
      </c>
      <c r="I8">
        <f>G7</f>
        <v>0.89999999999999991</v>
      </c>
      <c r="J8">
        <v>10</v>
      </c>
    </row>
    <row r="9" spans="1:10" x14ac:dyDescent="0.35">
      <c r="F9">
        <f>SUM(F4:F8)</f>
        <v>0.99999999999999989</v>
      </c>
    </row>
    <row r="13" spans="1:10" x14ac:dyDescent="0.35">
      <c r="D13" t="s">
        <v>31</v>
      </c>
    </row>
    <row r="14" spans="1:10" x14ac:dyDescent="0.35">
      <c r="C14" t="s">
        <v>23</v>
      </c>
      <c r="D14">
        <v>6</v>
      </c>
      <c r="E14">
        <v>7</v>
      </c>
      <c r="F14">
        <v>8</v>
      </c>
      <c r="G14">
        <v>9</v>
      </c>
      <c r="H14">
        <v>10</v>
      </c>
    </row>
    <row r="15" spans="1:10" x14ac:dyDescent="0.35">
      <c r="A15">
        <v>1</v>
      </c>
      <c r="B15">
        <v>0.73495100000000002</v>
      </c>
      <c r="C15">
        <f>VLOOKUP(B15,$I$4:$J$8,2)</f>
        <v>9</v>
      </c>
      <c r="D15" s="10">
        <f t="shared" ref="D15:H24" si="0">MIN($C15,D$14)*$B$3-D$14*$B$4</f>
        <v>60</v>
      </c>
      <c r="E15" s="10">
        <f t="shared" si="0"/>
        <v>70</v>
      </c>
      <c r="F15" s="10">
        <f t="shared" si="0"/>
        <v>80</v>
      </c>
      <c r="G15" s="10">
        <f t="shared" si="0"/>
        <v>90</v>
      </c>
      <c r="H15" s="10">
        <f t="shared" si="0"/>
        <v>70</v>
      </c>
    </row>
    <row r="16" spans="1:10" x14ac:dyDescent="0.35">
      <c r="A16">
        <v>2</v>
      </c>
      <c r="B16">
        <v>0.62496099999999999</v>
      </c>
      <c r="C16">
        <f t="shared" ref="C16:C24" si="1">VLOOKUP(B16,$I$4:$J$8,2)</f>
        <v>8</v>
      </c>
      <c r="D16" s="10">
        <f t="shared" si="0"/>
        <v>60</v>
      </c>
      <c r="E16" s="10">
        <f t="shared" si="0"/>
        <v>70</v>
      </c>
      <c r="F16" s="10">
        <f t="shared" si="0"/>
        <v>80</v>
      </c>
      <c r="G16" s="10">
        <f t="shared" si="0"/>
        <v>60</v>
      </c>
      <c r="H16" s="10">
        <f t="shared" si="0"/>
        <v>40</v>
      </c>
    </row>
    <row r="17" spans="1:8" x14ac:dyDescent="0.35">
      <c r="A17">
        <v>3</v>
      </c>
      <c r="B17">
        <v>0.80081800000000003</v>
      </c>
      <c r="C17">
        <f t="shared" si="1"/>
        <v>9</v>
      </c>
      <c r="D17" s="10">
        <f t="shared" si="0"/>
        <v>60</v>
      </c>
      <c r="E17" s="10">
        <f t="shared" si="0"/>
        <v>70</v>
      </c>
      <c r="F17" s="10">
        <f t="shared" si="0"/>
        <v>80</v>
      </c>
      <c r="G17" s="10">
        <f t="shared" si="0"/>
        <v>90</v>
      </c>
      <c r="H17" s="10">
        <f t="shared" si="0"/>
        <v>70</v>
      </c>
    </row>
    <row r="18" spans="1:8" x14ac:dyDescent="0.35">
      <c r="A18">
        <v>4</v>
      </c>
      <c r="B18">
        <v>0.80775200000000003</v>
      </c>
      <c r="C18">
        <f t="shared" si="1"/>
        <v>9</v>
      </c>
      <c r="D18" s="10">
        <f t="shared" si="0"/>
        <v>60</v>
      </c>
      <c r="E18" s="10">
        <f t="shared" si="0"/>
        <v>70</v>
      </c>
      <c r="F18" s="10">
        <f t="shared" si="0"/>
        <v>80</v>
      </c>
      <c r="G18" s="10">
        <f t="shared" si="0"/>
        <v>90</v>
      </c>
      <c r="H18" s="10">
        <f t="shared" si="0"/>
        <v>70</v>
      </c>
    </row>
    <row r="19" spans="1:8" x14ac:dyDescent="0.35">
      <c r="A19">
        <v>5</v>
      </c>
      <c r="B19">
        <v>0.91597499999999998</v>
      </c>
      <c r="C19">
        <f t="shared" si="1"/>
        <v>10</v>
      </c>
      <c r="D19" s="10">
        <f t="shared" si="0"/>
        <v>60</v>
      </c>
      <c r="E19" s="10">
        <f t="shared" si="0"/>
        <v>70</v>
      </c>
      <c r="F19" s="10">
        <f t="shared" si="0"/>
        <v>80</v>
      </c>
      <c r="G19" s="10">
        <f t="shared" si="0"/>
        <v>90</v>
      </c>
      <c r="H19" s="10">
        <f t="shared" si="0"/>
        <v>100</v>
      </c>
    </row>
    <row r="20" spans="1:8" x14ac:dyDescent="0.35">
      <c r="A20">
        <v>6</v>
      </c>
      <c r="B20">
        <v>0.104005</v>
      </c>
      <c r="C20">
        <f t="shared" si="1"/>
        <v>6</v>
      </c>
      <c r="D20" s="10">
        <f t="shared" si="0"/>
        <v>60</v>
      </c>
      <c r="E20" s="10">
        <f t="shared" si="0"/>
        <v>40</v>
      </c>
      <c r="F20" s="10">
        <f t="shared" si="0"/>
        <v>20</v>
      </c>
      <c r="G20" s="10">
        <f t="shared" si="0"/>
        <v>0</v>
      </c>
      <c r="H20" s="10">
        <f t="shared" si="0"/>
        <v>-20</v>
      </c>
    </row>
    <row r="21" spans="1:8" x14ac:dyDescent="0.35">
      <c r="A21">
        <v>7</v>
      </c>
      <c r="B21">
        <v>0.33207199999999998</v>
      </c>
      <c r="C21">
        <f t="shared" si="1"/>
        <v>7</v>
      </c>
      <c r="D21" s="10">
        <f t="shared" si="0"/>
        <v>60</v>
      </c>
      <c r="E21" s="10">
        <f t="shared" si="0"/>
        <v>70</v>
      </c>
      <c r="F21" s="10">
        <f t="shared" si="0"/>
        <v>50</v>
      </c>
      <c r="G21" s="10">
        <f t="shared" si="0"/>
        <v>30</v>
      </c>
      <c r="H21" s="10">
        <f t="shared" si="0"/>
        <v>10</v>
      </c>
    </row>
    <row r="22" spans="1:8" x14ac:dyDescent="0.35">
      <c r="A22">
        <v>8</v>
      </c>
      <c r="B22">
        <v>0.25890600000000003</v>
      </c>
      <c r="C22">
        <f t="shared" si="1"/>
        <v>7</v>
      </c>
      <c r="D22" s="10">
        <f t="shared" si="0"/>
        <v>60</v>
      </c>
      <c r="E22" s="10">
        <f t="shared" si="0"/>
        <v>70</v>
      </c>
      <c r="F22" s="10">
        <f t="shared" si="0"/>
        <v>50</v>
      </c>
      <c r="G22" s="10">
        <f t="shared" si="0"/>
        <v>30</v>
      </c>
      <c r="H22" s="10">
        <f t="shared" si="0"/>
        <v>10</v>
      </c>
    </row>
    <row r="23" spans="1:8" x14ac:dyDescent="0.35">
      <c r="A23">
        <v>9</v>
      </c>
      <c r="B23">
        <v>0.53862500000000002</v>
      </c>
      <c r="C23">
        <f t="shared" si="1"/>
        <v>8</v>
      </c>
      <c r="D23" s="10">
        <f t="shared" si="0"/>
        <v>60</v>
      </c>
      <c r="E23" s="10">
        <f t="shared" si="0"/>
        <v>70</v>
      </c>
      <c r="F23" s="10">
        <f t="shared" si="0"/>
        <v>80</v>
      </c>
      <c r="G23" s="10">
        <f t="shared" si="0"/>
        <v>60</v>
      </c>
      <c r="H23" s="10">
        <f t="shared" si="0"/>
        <v>40</v>
      </c>
    </row>
    <row r="24" spans="1:8" ht="15" thickBot="1" x14ac:dyDescent="0.4">
      <c r="A24">
        <v>10</v>
      </c>
      <c r="B24">
        <v>0.92316799999999999</v>
      </c>
      <c r="C24">
        <f t="shared" si="1"/>
        <v>10</v>
      </c>
      <c r="D24" s="12">
        <f t="shared" si="0"/>
        <v>60</v>
      </c>
      <c r="E24" s="12">
        <f t="shared" si="0"/>
        <v>70</v>
      </c>
      <c r="F24" s="12">
        <f t="shared" si="0"/>
        <v>80</v>
      </c>
      <c r="G24" s="12">
        <f t="shared" si="0"/>
        <v>90</v>
      </c>
      <c r="H24" s="12">
        <f t="shared" si="0"/>
        <v>100</v>
      </c>
    </row>
    <row r="25" spans="1:8" x14ac:dyDescent="0.35">
      <c r="C25" s="13" t="s">
        <v>32</v>
      </c>
      <c r="D25" s="10">
        <f>AVERAGE(D15:D24)</f>
        <v>60</v>
      </c>
      <c r="E25" s="10">
        <f>AVERAGE(E15:E24)</f>
        <v>67</v>
      </c>
      <c r="F25" s="10">
        <f>AVERAGE(F15:F24)</f>
        <v>68</v>
      </c>
      <c r="G25" s="10">
        <f>AVERAGE(G15:G24)</f>
        <v>63</v>
      </c>
      <c r="H25" s="10">
        <f>AVERAGE(H15:H24)</f>
        <v>49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H9" sqref="H9"/>
    </sheetView>
  </sheetViews>
  <sheetFormatPr defaultRowHeight="14.5" x14ac:dyDescent="0.35"/>
  <cols>
    <col min="1" max="1" width="25.453125" customWidth="1"/>
    <col min="2" max="2" width="12.81640625" bestFit="1" customWidth="1"/>
    <col min="3" max="3" width="10.1796875" bestFit="1" customWidth="1"/>
    <col min="4" max="4" width="10.81640625" bestFit="1" customWidth="1"/>
    <col min="5" max="5" width="16.54296875" bestFit="1" customWidth="1"/>
    <col min="6" max="6" width="12.1796875" customWidth="1"/>
    <col min="7" max="7" width="13.26953125" bestFit="1" customWidth="1"/>
    <col min="8" max="8" width="12.7265625" bestFit="1" customWidth="1"/>
  </cols>
  <sheetData>
    <row r="1" spans="1:8" x14ac:dyDescent="0.35">
      <c r="A1" s="8" t="s">
        <v>33</v>
      </c>
    </row>
    <row r="3" spans="1:8" x14ac:dyDescent="0.35">
      <c r="A3" t="s">
        <v>0</v>
      </c>
      <c r="B3">
        <v>3</v>
      </c>
      <c r="E3" t="s">
        <v>1</v>
      </c>
      <c r="F3" t="s">
        <v>2</v>
      </c>
    </row>
    <row r="4" spans="1:8" x14ac:dyDescent="0.35">
      <c r="A4" t="s">
        <v>3</v>
      </c>
      <c r="B4">
        <v>4</v>
      </c>
      <c r="F4" t="s">
        <v>4</v>
      </c>
    </row>
    <row r="6" spans="1:8" x14ac:dyDescent="0.3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 x14ac:dyDescent="0.3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</row>
    <row r="8" spans="1:8" x14ac:dyDescent="0.35">
      <c r="A8" s="1">
        <v>1</v>
      </c>
      <c r="B8" s="4">
        <v>234</v>
      </c>
      <c r="C8" s="1">
        <f>B8/1000</f>
        <v>0.23400000000000001</v>
      </c>
      <c r="D8" s="2">
        <f t="shared" ref="D8:D16" si="0">-$B$4*LN(C8)</f>
        <v>5.8097366544977422</v>
      </c>
      <c r="E8" s="2">
        <f>D8</f>
        <v>5.8097366544977422</v>
      </c>
      <c r="F8" s="2">
        <f>E8</f>
        <v>5.8097366544977422</v>
      </c>
      <c r="G8" s="2">
        <f t="shared" ref="G8:G16" si="1">F8+$B$3</f>
        <v>8.8097366544977422</v>
      </c>
      <c r="H8" s="2">
        <f>F8-E8</f>
        <v>0</v>
      </c>
    </row>
    <row r="9" spans="1:8" x14ac:dyDescent="0.35">
      <c r="A9" s="1">
        <v>2</v>
      </c>
      <c r="B9" s="4">
        <v>793</v>
      </c>
      <c r="C9" s="1">
        <f t="shared" ref="C9:C16" si="2">B9/1000</f>
        <v>0.79300000000000004</v>
      </c>
      <c r="D9" s="2">
        <f t="shared" si="0"/>
        <v>0.92772822938915611</v>
      </c>
      <c r="E9" s="2">
        <f>E8+D9</f>
        <v>6.737464883886898</v>
      </c>
      <c r="F9" s="2">
        <f>MAX(G8,E9)</f>
        <v>8.8097366544977422</v>
      </c>
      <c r="G9" s="2">
        <f t="shared" si="1"/>
        <v>11.809736654497742</v>
      </c>
      <c r="H9" s="2">
        <f t="shared" ref="H9:H16" si="3">F9-E9</f>
        <v>2.0722717706108442</v>
      </c>
    </row>
    <row r="10" spans="1:8" x14ac:dyDescent="0.35">
      <c r="A10" s="1">
        <v>3</v>
      </c>
      <c r="B10" s="5" t="s">
        <v>21</v>
      </c>
      <c r="C10" s="1">
        <f t="shared" si="2"/>
        <v>2.3E-2</v>
      </c>
      <c r="D10" s="2">
        <f t="shared" si="0"/>
        <v>15.08904425221195</v>
      </c>
      <c r="E10" s="2">
        <f t="shared" ref="E10:E16" si="4">E9+D10</f>
        <v>21.826509136098849</v>
      </c>
      <c r="F10" s="2">
        <f t="shared" ref="F10:F16" si="5">MAX(G9,E10)</f>
        <v>21.826509136098849</v>
      </c>
      <c r="G10" s="2">
        <f t="shared" si="1"/>
        <v>24.826509136098849</v>
      </c>
      <c r="H10" s="2">
        <f t="shared" si="3"/>
        <v>0</v>
      </c>
    </row>
    <row r="11" spans="1:8" x14ac:dyDescent="0.35">
      <c r="A11" s="1">
        <v>4</v>
      </c>
      <c r="B11" s="4">
        <v>942</v>
      </c>
      <c r="C11" s="1">
        <f t="shared" si="2"/>
        <v>0.94199999999999995</v>
      </c>
      <c r="D11" s="2">
        <f t="shared" si="0"/>
        <v>0.23900001762309619</v>
      </c>
      <c r="E11" s="2">
        <f t="shared" si="4"/>
        <v>22.065509153721944</v>
      </c>
      <c r="F11" s="2">
        <f t="shared" si="5"/>
        <v>24.826509136098849</v>
      </c>
      <c r="G11" s="2">
        <f t="shared" si="1"/>
        <v>27.826509136098849</v>
      </c>
      <c r="H11" s="2">
        <f t="shared" si="3"/>
        <v>2.7609999823769051</v>
      </c>
    </row>
    <row r="12" spans="1:8" x14ac:dyDescent="0.35">
      <c r="A12" s="1">
        <v>5</v>
      </c>
      <c r="B12" s="4">
        <v>374</v>
      </c>
      <c r="C12" s="1">
        <f t="shared" si="2"/>
        <v>0.374</v>
      </c>
      <c r="D12" s="2">
        <f t="shared" si="0"/>
        <v>3.9339979262704206</v>
      </c>
      <c r="E12" s="2">
        <f t="shared" si="4"/>
        <v>25.999507079992366</v>
      </c>
      <c r="F12" s="2">
        <f t="shared" si="5"/>
        <v>27.826509136098849</v>
      </c>
      <c r="G12" s="2">
        <f t="shared" si="1"/>
        <v>30.826509136098849</v>
      </c>
      <c r="H12" s="2">
        <f t="shared" si="3"/>
        <v>1.8270020561064833</v>
      </c>
    </row>
    <row r="13" spans="1:8" x14ac:dyDescent="0.35">
      <c r="A13" s="1">
        <v>6</v>
      </c>
      <c r="B13" s="4">
        <v>619</v>
      </c>
      <c r="C13" s="1">
        <f t="shared" si="2"/>
        <v>0.61899999999999999</v>
      </c>
      <c r="D13" s="2">
        <f t="shared" si="0"/>
        <v>1.9186000251901638</v>
      </c>
      <c r="E13" s="2">
        <f t="shared" si="4"/>
        <v>27.918107105182528</v>
      </c>
      <c r="F13" s="2">
        <f t="shared" si="5"/>
        <v>30.826509136098849</v>
      </c>
      <c r="G13" s="2">
        <f t="shared" si="1"/>
        <v>33.826509136098849</v>
      </c>
      <c r="H13" s="2">
        <f t="shared" si="3"/>
        <v>2.9084020309163208</v>
      </c>
    </row>
    <row r="14" spans="1:8" x14ac:dyDescent="0.35">
      <c r="A14" s="1">
        <v>7</v>
      </c>
      <c r="B14" s="4">
        <v>245</v>
      </c>
      <c r="C14" s="1">
        <f t="shared" si="2"/>
        <v>0.245</v>
      </c>
      <c r="D14" s="2">
        <f t="shared" si="0"/>
        <v>5.6259882737496403</v>
      </c>
      <c r="E14" s="2">
        <f t="shared" si="4"/>
        <v>33.54409537893217</v>
      </c>
      <c r="F14" s="2">
        <f t="shared" si="5"/>
        <v>33.826509136098849</v>
      </c>
      <c r="G14" s="2">
        <f t="shared" si="1"/>
        <v>36.826509136098849</v>
      </c>
      <c r="H14" s="2">
        <f t="shared" si="3"/>
        <v>0.2824137571666796</v>
      </c>
    </row>
    <row r="15" spans="1:8" x14ac:dyDescent="0.35">
      <c r="A15" s="1">
        <v>8</v>
      </c>
      <c r="B15" s="4">
        <v>628</v>
      </c>
      <c r="C15" s="1">
        <f t="shared" si="2"/>
        <v>0.628</v>
      </c>
      <c r="D15" s="2">
        <f t="shared" si="0"/>
        <v>1.8608604500557535</v>
      </c>
      <c r="E15" s="2">
        <f t="shared" si="4"/>
        <v>35.404955828987923</v>
      </c>
      <c r="F15" s="2">
        <f t="shared" si="5"/>
        <v>36.826509136098849</v>
      </c>
      <c r="G15" s="2">
        <f t="shared" si="1"/>
        <v>39.826509136098849</v>
      </c>
      <c r="H15" s="2">
        <f t="shared" si="3"/>
        <v>1.4215533071109263</v>
      </c>
    </row>
    <row r="16" spans="1:8" x14ac:dyDescent="0.35">
      <c r="A16" s="1">
        <v>9</v>
      </c>
      <c r="B16" s="4">
        <v>912</v>
      </c>
      <c r="C16" s="1">
        <f t="shared" si="2"/>
        <v>0.91200000000000003</v>
      </c>
      <c r="D16" s="2">
        <f t="shared" si="0"/>
        <v>0.3684611556312225</v>
      </c>
      <c r="E16" s="2">
        <f t="shared" si="4"/>
        <v>35.773416984619146</v>
      </c>
      <c r="F16" s="2">
        <f t="shared" si="5"/>
        <v>39.826509136098849</v>
      </c>
      <c r="G16" s="2">
        <f t="shared" si="1"/>
        <v>42.826509136098849</v>
      </c>
      <c r="H16" s="2">
        <f t="shared" si="3"/>
        <v>4.0530921514797029</v>
      </c>
    </row>
    <row r="17" spans="1:8" x14ac:dyDescent="0.35">
      <c r="A17" s="1">
        <v>10</v>
      </c>
      <c r="B17" s="4">
        <v>629</v>
      </c>
      <c r="C17" s="1">
        <f>B17/1000</f>
        <v>0.629</v>
      </c>
      <c r="D17" s="2">
        <f>-$B$4*LN(C17)</f>
        <v>1.8544960891267861</v>
      </c>
      <c r="E17" s="2">
        <f>E16+D17</f>
        <v>37.62791307374593</v>
      </c>
      <c r="F17" s="2">
        <f>MAX(G16,E17)</f>
        <v>42.826509136098849</v>
      </c>
      <c r="G17" s="2">
        <f>F17+$B$3</f>
        <v>45.826509136098849</v>
      </c>
      <c r="H17" s="2">
        <f>F17-E17</f>
        <v>5.1985960623529195</v>
      </c>
    </row>
    <row r="18" spans="1:8" x14ac:dyDescent="0.35">
      <c r="A18" s="1">
        <v>11</v>
      </c>
      <c r="B18" s="14">
        <v>480</v>
      </c>
      <c r="C18" s="1">
        <f t="shared" ref="C18:C27" si="6">B18/1000</f>
        <v>0.48</v>
      </c>
      <c r="D18" s="2">
        <f t="shared" ref="D18:D27" si="7">-$B$4*LN(C18)</f>
        <v>2.9358767003208017</v>
      </c>
      <c r="E18" s="2">
        <f t="shared" ref="E18:E27" si="8">E17+D18</f>
        <v>40.563789774066734</v>
      </c>
      <c r="F18" s="2">
        <f t="shared" ref="F18:F27" si="9">MAX(G17,E18)</f>
        <v>45.826509136098849</v>
      </c>
      <c r="G18" s="2">
        <f t="shared" ref="G18:G27" si="10">F18+$B$3</f>
        <v>48.826509136098849</v>
      </c>
      <c r="H18" s="2">
        <f t="shared" ref="H18:H27" si="11">F18-E18</f>
        <v>5.2627193620321151</v>
      </c>
    </row>
    <row r="19" spans="1:8" x14ac:dyDescent="0.35">
      <c r="A19" s="1">
        <v>12</v>
      </c>
      <c r="B19" s="14">
        <v>927</v>
      </c>
      <c r="C19" s="1">
        <f t="shared" si="6"/>
        <v>0.92700000000000005</v>
      </c>
      <c r="D19" s="2">
        <f t="shared" si="7"/>
        <v>0.3032068536651274</v>
      </c>
      <c r="E19" s="2">
        <f t="shared" si="8"/>
        <v>40.866996627731865</v>
      </c>
      <c r="F19" s="2">
        <f t="shared" si="9"/>
        <v>48.826509136098849</v>
      </c>
      <c r="G19" s="2">
        <f t="shared" si="10"/>
        <v>51.826509136098849</v>
      </c>
      <c r="H19" s="2">
        <f t="shared" si="11"/>
        <v>7.9595125083669842</v>
      </c>
    </row>
    <row r="20" spans="1:8" x14ac:dyDescent="0.35">
      <c r="A20" s="1">
        <v>13</v>
      </c>
      <c r="B20" s="14">
        <v>282</v>
      </c>
      <c r="C20" s="1">
        <f t="shared" si="6"/>
        <v>0.28199999999999997</v>
      </c>
      <c r="D20" s="2">
        <f t="shared" si="7"/>
        <v>5.0633928321760946</v>
      </c>
      <c r="E20" s="2">
        <f t="shared" si="8"/>
        <v>45.930389459907957</v>
      </c>
      <c r="F20" s="2">
        <f t="shared" si="9"/>
        <v>51.826509136098849</v>
      </c>
      <c r="G20" s="2">
        <f t="shared" si="10"/>
        <v>54.826509136098849</v>
      </c>
      <c r="H20" s="2">
        <f t="shared" si="11"/>
        <v>5.8961196761908923</v>
      </c>
    </row>
    <row r="21" spans="1:8" x14ac:dyDescent="0.35">
      <c r="A21" s="1">
        <v>14</v>
      </c>
      <c r="B21" s="14">
        <v>384</v>
      </c>
      <c r="C21" s="1">
        <f t="shared" si="6"/>
        <v>0.38400000000000001</v>
      </c>
      <c r="D21" s="2">
        <f t="shared" si="7"/>
        <v>3.8284509055776406</v>
      </c>
      <c r="E21" s="2">
        <f t="shared" si="8"/>
        <v>49.758840365485597</v>
      </c>
      <c r="F21" s="2">
        <f t="shared" si="9"/>
        <v>54.826509136098849</v>
      </c>
      <c r="G21" s="2">
        <f t="shared" si="10"/>
        <v>57.826509136098849</v>
      </c>
      <c r="H21" s="2">
        <f t="shared" si="11"/>
        <v>5.0676687706132526</v>
      </c>
    </row>
    <row r="22" spans="1:8" x14ac:dyDescent="0.35">
      <c r="A22" s="1">
        <v>15</v>
      </c>
      <c r="B22" s="14">
        <v>718</v>
      </c>
      <c r="C22" s="1">
        <f t="shared" si="6"/>
        <v>0.71799999999999997</v>
      </c>
      <c r="D22" s="2">
        <f t="shared" si="7"/>
        <v>1.3251428397356517</v>
      </c>
      <c r="E22" s="2">
        <f t="shared" si="8"/>
        <v>51.083983205221251</v>
      </c>
      <c r="F22" s="2">
        <f t="shared" si="9"/>
        <v>57.826509136098849</v>
      </c>
      <c r="G22" s="2">
        <f t="shared" si="10"/>
        <v>60.826509136098849</v>
      </c>
      <c r="H22" s="2">
        <f t="shared" si="11"/>
        <v>6.7425259308775978</v>
      </c>
    </row>
    <row r="23" spans="1:8" x14ac:dyDescent="0.35">
      <c r="A23" s="1">
        <v>16</v>
      </c>
      <c r="B23" s="14">
        <v>234</v>
      </c>
      <c r="C23" s="1">
        <f t="shared" si="6"/>
        <v>0.23400000000000001</v>
      </c>
      <c r="D23" s="2">
        <f t="shared" si="7"/>
        <v>5.8097366544977422</v>
      </c>
      <c r="E23" s="2">
        <f t="shared" si="8"/>
        <v>56.893719859718992</v>
      </c>
      <c r="F23" s="2">
        <f t="shared" si="9"/>
        <v>60.826509136098849</v>
      </c>
      <c r="G23" s="2">
        <f t="shared" si="10"/>
        <v>63.826509136098849</v>
      </c>
      <c r="H23" s="2">
        <f t="shared" si="11"/>
        <v>3.9327892763798573</v>
      </c>
    </row>
    <row r="24" spans="1:8" x14ac:dyDescent="0.35">
      <c r="A24" s="1">
        <v>17</v>
      </c>
      <c r="B24" s="14">
        <v>862</v>
      </c>
      <c r="C24" s="1">
        <f t="shared" si="6"/>
        <v>0.86199999999999999</v>
      </c>
      <c r="D24" s="2">
        <f t="shared" si="7"/>
        <v>0.59400003327377582</v>
      </c>
      <c r="E24" s="2">
        <f t="shared" si="8"/>
        <v>57.487719892992764</v>
      </c>
      <c r="F24" s="2">
        <f t="shared" si="9"/>
        <v>63.826509136098849</v>
      </c>
      <c r="G24" s="2">
        <f t="shared" si="10"/>
        <v>66.826509136098849</v>
      </c>
      <c r="H24" s="2">
        <f t="shared" si="11"/>
        <v>6.3387892431060848</v>
      </c>
    </row>
    <row r="25" spans="1:8" x14ac:dyDescent="0.35">
      <c r="A25" s="1">
        <v>18</v>
      </c>
      <c r="B25" s="14">
        <v>349</v>
      </c>
      <c r="C25" s="1">
        <f t="shared" si="6"/>
        <v>0.34899999999999998</v>
      </c>
      <c r="D25" s="2">
        <f t="shared" si="7"/>
        <v>4.2107334271188401</v>
      </c>
      <c r="E25" s="2">
        <f t="shared" si="8"/>
        <v>61.698453320111604</v>
      </c>
      <c r="F25" s="2">
        <f t="shared" si="9"/>
        <v>66.826509136098849</v>
      </c>
      <c r="G25" s="2">
        <f t="shared" si="10"/>
        <v>69.826509136098849</v>
      </c>
      <c r="H25" s="2">
        <f t="shared" si="11"/>
        <v>5.1280558159872456</v>
      </c>
    </row>
    <row r="26" spans="1:8" x14ac:dyDescent="0.35">
      <c r="A26" s="1">
        <v>19</v>
      </c>
      <c r="B26" s="14">
        <v>726</v>
      </c>
      <c r="C26" s="1">
        <f t="shared" si="6"/>
        <v>0.72599999999999998</v>
      </c>
      <c r="D26" s="2">
        <f t="shared" si="7"/>
        <v>1.2808210566293641</v>
      </c>
      <c r="E26" s="2">
        <f t="shared" si="8"/>
        <v>62.979274376740968</v>
      </c>
      <c r="F26" s="2">
        <f t="shared" si="9"/>
        <v>69.826509136098849</v>
      </c>
      <c r="G26" s="2">
        <f t="shared" si="10"/>
        <v>72.826509136098849</v>
      </c>
      <c r="H26" s="2">
        <f t="shared" si="11"/>
        <v>6.8472347593578817</v>
      </c>
    </row>
    <row r="27" spans="1:8" x14ac:dyDescent="0.35">
      <c r="A27" s="1">
        <v>20</v>
      </c>
      <c r="B27" s="14">
        <v>189</v>
      </c>
      <c r="C27" s="1">
        <f t="shared" si="6"/>
        <v>0.189</v>
      </c>
      <c r="D27" s="2">
        <f t="shared" si="7"/>
        <v>6.6640330556899787</v>
      </c>
      <c r="E27" s="2">
        <f t="shared" si="8"/>
        <v>69.643307432430944</v>
      </c>
      <c r="F27" s="2">
        <f t="shared" si="9"/>
        <v>72.826509136098849</v>
      </c>
      <c r="G27" s="2">
        <f t="shared" si="10"/>
        <v>75.826509136098849</v>
      </c>
      <c r="H27" s="2">
        <f t="shared" si="11"/>
        <v>3.1832017036679048</v>
      </c>
    </row>
    <row r="29" spans="1:8" x14ac:dyDescent="0.35">
      <c r="F29" t="s">
        <v>22</v>
      </c>
      <c r="H29" s="6">
        <f>AVERAGE(H8:H27)</f>
        <v>3.8441474082350302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Jason Siu</cp:lastModifiedBy>
  <dcterms:created xsi:type="dcterms:W3CDTF">2009-05-23T10:57:10Z</dcterms:created>
  <dcterms:modified xsi:type="dcterms:W3CDTF">2022-10-31T01:43:26Z</dcterms:modified>
</cp:coreProperties>
</file>