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monash.edu\home\User081\phlee\Documents\2018\FIT3158\Lecture\Week 8\"/>
    </mc:Choice>
  </mc:AlternateContent>
  <bookViews>
    <workbookView xWindow="360" yWindow="12" windowWidth="11340" windowHeight="6540"/>
  </bookViews>
  <sheets>
    <sheet name="Normal CDF" sheetId="1" r:id="rId1"/>
    <sheet name="Extra note for Slide 28" sheetId="2" r:id="rId2"/>
    <sheet name="Extra note for Slide 47" sheetId="5" r:id="rId3"/>
  </sheets>
  <definedNames>
    <definedName name="HTML_CodePage" hidden="1">1252</definedName>
    <definedName name="HTML_Control" hidden="1">{"'Sheet1'!$A$5:$L$39"}</definedName>
    <definedName name="HTML_Description" hidden="1">""</definedName>
    <definedName name="HTML_Email" hidden="1">""</definedName>
    <definedName name="HTML_Header" hidden="1">"Sheet1"</definedName>
    <definedName name="HTML_LastUpdate" hidden="1">"2/04/98"</definedName>
    <definedName name="HTML_LineAfter" hidden="1">FALSE</definedName>
    <definedName name="HTML_LineBefore" hidden="1">FALSE</definedName>
    <definedName name="HTML_Name" hidden="1">"Computer Centre"</definedName>
    <definedName name="HTML_OBDlg2" hidden="1">TRUE</definedName>
    <definedName name="HTML_OBDlg4" hidden="1">TRUE</definedName>
    <definedName name="HTML_OS" hidden="1">0</definedName>
    <definedName name="HTML_PathFile" hidden="1">"D:\BUS1100\StandardNormal.htm"</definedName>
    <definedName name="HTML_Title" hidden="1">"Standard Normal Probabilities"</definedName>
  </definedNames>
  <calcPr calcId="162913"/>
</workbook>
</file>

<file path=xl/calcChain.xml><?xml version="1.0" encoding="utf-8"?>
<calcChain xmlns="http://schemas.openxmlformats.org/spreadsheetml/2006/main">
  <c r="F26" i="2" l="1"/>
  <c r="G26" i="2" s="1"/>
  <c r="C26" i="2"/>
  <c r="F25" i="2"/>
  <c r="G25" i="2" s="1"/>
  <c r="C25" i="2"/>
  <c r="F24" i="2"/>
  <c r="G24" i="2" s="1"/>
  <c r="C24" i="2"/>
  <c r="F23" i="2"/>
  <c r="G23" i="2"/>
  <c r="C23" i="2"/>
  <c r="F22" i="2"/>
  <c r="G22" i="2"/>
  <c r="C22" i="2"/>
  <c r="F21" i="2"/>
  <c r="G21" i="2"/>
  <c r="D21" i="2"/>
  <c r="E21" i="2"/>
  <c r="C21" i="2"/>
  <c r="D20" i="2"/>
  <c r="E20" i="2" s="1"/>
  <c r="C20" i="2"/>
  <c r="D19" i="2"/>
  <c r="E19" i="2" s="1"/>
  <c r="C19" i="2"/>
  <c r="D18" i="2"/>
  <c r="E18" i="2"/>
  <c r="C18" i="2"/>
  <c r="D17" i="2"/>
  <c r="E17" i="2"/>
  <c r="C17" i="2"/>
  <c r="D16" i="2"/>
  <c r="E16" i="2"/>
  <c r="C16" i="2"/>
  <c r="C27" i="2" s="1"/>
  <c r="C28" i="2" s="1"/>
  <c r="G9" i="2"/>
  <c r="G8" i="2"/>
  <c r="A8" i="1"/>
  <c r="A9" i="1" s="1"/>
  <c r="B8" i="1"/>
  <c r="C8" i="1"/>
  <c r="D8" i="1"/>
  <c r="E8" i="1"/>
  <c r="F8" i="1"/>
  <c r="G8" i="1"/>
  <c r="H8" i="1"/>
  <c r="I8" i="1"/>
  <c r="J8" i="1"/>
  <c r="K8" i="1"/>
  <c r="B7" i="1"/>
  <c r="B6" i="1"/>
  <c r="C7" i="1"/>
  <c r="D7" i="1"/>
  <c r="E7" i="1"/>
  <c r="F7" i="1"/>
  <c r="G7" i="1"/>
  <c r="H7" i="1"/>
  <c r="I7" i="1"/>
  <c r="J7" i="1"/>
  <c r="K7" i="1"/>
  <c r="D6" i="1"/>
  <c r="E6" i="1"/>
  <c r="F6" i="1"/>
  <c r="G6" i="1"/>
  <c r="H6" i="1"/>
  <c r="I6" i="1"/>
  <c r="J6" i="1"/>
  <c r="K6" i="1"/>
  <c r="C6" i="1"/>
  <c r="G27" i="2" l="1"/>
  <c r="G28" i="2" s="1"/>
  <c r="B9" i="1"/>
  <c r="J9" i="1"/>
  <c r="C9" i="1"/>
  <c r="K9" i="1"/>
  <c r="D9" i="1"/>
  <c r="E9" i="1"/>
  <c r="A10" i="1"/>
  <c r="F9" i="1"/>
  <c r="H9" i="1"/>
  <c r="I9" i="1"/>
  <c r="G9" i="1"/>
  <c r="E27" i="2"/>
  <c r="E28" i="2" s="1"/>
  <c r="G33" i="2" s="1"/>
  <c r="G36" i="2" s="1"/>
  <c r="H10" i="1" l="1"/>
  <c r="A11" i="1"/>
  <c r="I10" i="1"/>
  <c r="E10" i="1"/>
  <c r="B10" i="1"/>
  <c r="J10" i="1"/>
  <c r="C10" i="1"/>
  <c r="K10" i="1"/>
  <c r="D10" i="1"/>
  <c r="F10" i="1"/>
  <c r="G10" i="1"/>
  <c r="F11" i="1" l="1"/>
  <c r="G11" i="1"/>
  <c r="H11" i="1"/>
  <c r="C11" i="1"/>
  <c r="I11" i="1"/>
  <c r="B11" i="1"/>
  <c r="J11" i="1"/>
  <c r="A12" i="1"/>
  <c r="D11" i="1"/>
  <c r="K11" i="1"/>
  <c r="E11" i="1"/>
  <c r="D12" i="1" l="1"/>
  <c r="E12" i="1"/>
  <c r="F12" i="1"/>
  <c r="G12" i="1"/>
  <c r="I12" i="1"/>
  <c r="H12" i="1"/>
  <c r="B12" i="1"/>
  <c r="J12" i="1"/>
  <c r="A13" i="1"/>
  <c r="C12" i="1"/>
  <c r="K12" i="1"/>
  <c r="A14" i="1" l="1"/>
  <c r="B13" i="1"/>
  <c r="J13" i="1"/>
  <c r="C13" i="1"/>
  <c r="K13" i="1"/>
  <c r="D13" i="1"/>
  <c r="E13" i="1"/>
  <c r="F13" i="1"/>
  <c r="H13" i="1"/>
  <c r="I13" i="1"/>
  <c r="G13" i="1"/>
  <c r="H14" i="1" l="1"/>
  <c r="A15" i="1"/>
  <c r="I14" i="1"/>
  <c r="E14" i="1"/>
  <c r="B14" i="1"/>
  <c r="J14" i="1"/>
  <c r="C14" i="1"/>
  <c r="K14" i="1"/>
  <c r="D14" i="1"/>
  <c r="F14" i="1"/>
  <c r="G14" i="1"/>
  <c r="F15" i="1" l="1"/>
  <c r="G15" i="1"/>
  <c r="A16" i="1"/>
  <c r="H15" i="1"/>
  <c r="K15" i="1"/>
  <c r="I15" i="1"/>
  <c r="B15" i="1"/>
  <c r="J15" i="1"/>
  <c r="C15" i="1"/>
  <c r="D15" i="1"/>
  <c r="E15" i="1"/>
  <c r="D16" i="1" l="1"/>
  <c r="I16" i="1"/>
  <c r="E16" i="1"/>
  <c r="F16" i="1"/>
  <c r="A17" i="1"/>
  <c r="G16" i="1"/>
  <c r="H16" i="1"/>
  <c r="B16" i="1"/>
  <c r="J16" i="1"/>
  <c r="C16" i="1"/>
  <c r="K16" i="1"/>
  <c r="B17" i="1" l="1"/>
  <c r="J17" i="1"/>
  <c r="C17" i="1"/>
  <c r="K17" i="1"/>
  <c r="D17" i="1"/>
  <c r="E17" i="1"/>
  <c r="A18" i="1"/>
  <c r="F17" i="1"/>
  <c r="H17" i="1"/>
  <c r="G17" i="1"/>
  <c r="I17" i="1"/>
  <c r="H18" i="1" l="1"/>
  <c r="I18" i="1"/>
  <c r="B18" i="1"/>
  <c r="J18" i="1"/>
  <c r="C18" i="1"/>
  <c r="K18" i="1"/>
  <c r="D18" i="1"/>
  <c r="F18" i="1"/>
  <c r="G18" i="1"/>
  <c r="A19" i="1"/>
  <c r="E18" i="1"/>
  <c r="F19" i="1" l="1"/>
  <c r="G19" i="1"/>
  <c r="C19" i="1"/>
  <c r="H19" i="1"/>
  <c r="I19" i="1"/>
  <c r="K19" i="1"/>
  <c r="B19" i="1"/>
  <c r="J19" i="1"/>
  <c r="A20" i="1"/>
  <c r="D19" i="1"/>
  <c r="E19" i="1"/>
  <c r="D20" i="1" l="1"/>
  <c r="E20" i="1"/>
  <c r="F20" i="1"/>
  <c r="G20" i="1"/>
  <c r="H20" i="1"/>
  <c r="I20" i="1"/>
  <c r="B20" i="1"/>
  <c r="J20" i="1"/>
  <c r="A21" i="1"/>
  <c r="C20" i="1"/>
  <c r="K20" i="1"/>
  <c r="A22" i="1" l="1"/>
  <c r="B21" i="1"/>
  <c r="J21" i="1"/>
  <c r="C21" i="1"/>
  <c r="K21" i="1"/>
  <c r="D21" i="1"/>
  <c r="G21" i="1"/>
  <c r="E21" i="1"/>
  <c r="F21" i="1"/>
  <c r="H21" i="1"/>
  <c r="I21" i="1"/>
  <c r="H22" i="1" l="1"/>
  <c r="A23" i="1"/>
  <c r="I22" i="1"/>
  <c r="E22" i="1"/>
  <c r="B22" i="1"/>
  <c r="J22" i="1"/>
  <c r="C22" i="1"/>
  <c r="K22" i="1"/>
  <c r="D22" i="1"/>
  <c r="F22" i="1"/>
  <c r="G22" i="1"/>
  <c r="F23" i="1" l="1"/>
  <c r="K23" i="1"/>
  <c r="G23" i="1"/>
  <c r="A24" i="1"/>
  <c r="H23" i="1"/>
  <c r="I23" i="1"/>
  <c r="B23" i="1"/>
  <c r="J23" i="1"/>
  <c r="D23" i="1"/>
  <c r="E23" i="1"/>
  <c r="C23" i="1"/>
  <c r="D24" i="1" l="1"/>
  <c r="E24" i="1"/>
  <c r="F24" i="1"/>
  <c r="A25" i="1"/>
  <c r="G24" i="1"/>
  <c r="H24" i="1"/>
  <c r="B24" i="1"/>
  <c r="J24" i="1"/>
  <c r="I24" i="1"/>
  <c r="C24" i="1"/>
  <c r="K24" i="1"/>
  <c r="B25" i="1" l="1"/>
  <c r="J25" i="1"/>
  <c r="C25" i="1"/>
  <c r="K25" i="1"/>
  <c r="D25" i="1"/>
  <c r="E25" i="1"/>
  <c r="A26" i="1"/>
  <c r="F25" i="1"/>
  <c r="H25" i="1"/>
  <c r="I25" i="1"/>
  <c r="G25" i="1"/>
  <c r="H26" i="1" l="1"/>
  <c r="I26" i="1"/>
  <c r="A27" i="1"/>
  <c r="E26" i="1"/>
  <c r="B26" i="1"/>
  <c r="J26" i="1"/>
  <c r="C26" i="1"/>
  <c r="K26" i="1"/>
  <c r="D26" i="1"/>
  <c r="F26" i="1"/>
  <c r="G26" i="1"/>
  <c r="F27" i="1" l="1"/>
  <c r="G27" i="1"/>
  <c r="H27" i="1"/>
  <c r="I27" i="1"/>
  <c r="K27" i="1"/>
  <c r="B27" i="1"/>
  <c r="J27" i="1"/>
  <c r="C27" i="1"/>
  <c r="A28" i="1"/>
  <c r="D27" i="1"/>
  <c r="E27" i="1"/>
  <c r="D28" i="1" l="1"/>
  <c r="E28" i="1"/>
  <c r="F28" i="1"/>
  <c r="G28" i="1"/>
  <c r="H28" i="1"/>
  <c r="B28" i="1"/>
  <c r="J28" i="1"/>
  <c r="A29" i="1"/>
  <c r="C28" i="1"/>
  <c r="K28" i="1"/>
  <c r="I28" i="1"/>
  <c r="A30" i="1" l="1"/>
  <c r="B29" i="1"/>
  <c r="J29" i="1"/>
  <c r="C29" i="1"/>
  <c r="K29" i="1"/>
  <c r="D29" i="1"/>
  <c r="G29" i="1"/>
  <c r="E29" i="1"/>
  <c r="F29" i="1"/>
  <c r="H29" i="1"/>
  <c r="I29" i="1"/>
  <c r="H30" i="1" l="1"/>
  <c r="E30" i="1"/>
  <c r="A31" i="1"/>
  <c r="I30" i="1"/>
  <c r="B30" i="1"/>
  <c r="J30" i="1"/>
  <c r="C30" i="1"/>
  <c r="K30" i="1"/>
  <c r="D30" i="1"/>
  <c r="F30" i="1"/>
  <c r="G30" i="1"/>
  <c r="F31" i="1" l="1"/>
  <c r="G31" i="1"/>
  <c r="C31" i="1"/>
  <c r="A32" i="1"/>
  <c r="H31" i="1"/>
  <c r="I31" i="1"/>
  <c r="B31" i="1"/>
  <c r="J31" i="1"/>
  <c r="D31" i="1"/>
  <c r="K31" i="1"/>
  <c r="E31" i="1"/>
  <c r="D32" i="1" l="1"/>
  <c r="E32" i="1"/>
  <c r="F32" i="1"/>
  <c r="A33" i="1"/>
  <c r="G32" i="1"/>
  <c r="H32" i="1"/>
  <c r="B32" i="1"/>
  <c r="J32" i="1"/>
  <c r="C32" i="1"/>
  <c r="K32" i="1"/>
  <c r="I32" i="1"/>
  <c r="B33" i="1" l="1"/>
  <c r="J33" i="1"/>
  <c r="C33" i="1"/>
  <c r="K33" i="1"/>
  <c r="D33" i="1"/>
  <c r="E33" i="1"/>
  <c r="A34" i="1"/>
  <c r="F33" i="1"/>
  <c r="G33" i="1"/>
  <c r="H33" i="1"/>
  <c r="I33" i="1"/>
  <c r="F34" i="1" l="1"/>
  <c r="G34" i="1"/>
  <c r="H34" i="1"/>
  <c r="I34" i="1"/>
  <c r="A35" i="1"/>
  <c r="B34" i="1"/>
  <c r="J34" i="1"/>
  <c r="D34" i="1"/>
  <c r="K34" i="1"/>
  <c r="E34" i="1"/>
  <c r="C34" i="1"/>
  <c r="D35" i="1" l="1"/>
  <c r="E35" i="1"/>
  <c r="F35" i="1"/>
  <c r="G35" i="1"/>
  <c r="H35" i="1"/>
  <c r="I35" i="1"/>
  <c r="A36" i="1"/>
  <c r="B35" i="1"/>
  <c r="J35" i="1"/>
  <c r="C35" i="1"/>
  <c r="K35" i="1"/>
  <c r="B36" i="1" l="1"/>
  <c r="J36" i="1"/>
  <c r="C36" i="1"/>
  <c r="K36" i="1"/>
  <c r="G36" i="1"/>
  <c r="D36" i="1"/>
  <c r="E36" i="1"/>
  <c r="F36" i="1"/>
  <c r="H36" i="1"/>
  <c r="A37" i="1"/>
  <c r="I36" i="1"/>
  <c r="A38" i="1" l="1"/>
  <c r="H37" i="1"/>
  <c r="I37" i="1"/>
  <c r="B37" i="1"/>
  <c r="J37" i="1"/>
  <c r="E37" i="1"/>
  <c r="C37" i="1"/>
  <c r="K37" i="1"/>
  <c r="D37" i="1"/>
  <c r="F37" i="1"/>
  <c r="G37" i="1"/>
  <c r="F38" i="1" l="1"/>
  <c r="K38" i="1"/>
  <c r="A39" i="1"/>
  <c r="G38" i="1"/>
  <c r="H38" i="1"/>
  <c r="I38" i="1"/>
  <c r="C38" i="1"/>
  <c r="B38" i="1"/>
  <c r="J38" i="1"/>
  <c r="D38" i="1"/>
  <c r="E38" i="1"/>
  <c r="D39" i="1" l="1"/>
  <c r="E39" i="1"/>
  <c r="A40" i="1"/>
  <c r="F39" i="1"/>
  <c r="G39" i="1"/>
  <c r="H39" i="1"/>
  <c r="B39" i="1"/>
  <c r="J39" i="1"/>
  <c r="I39" i="1"/>
  <c r="C39" i="1"/>
  <c r="K39" i="1"/>
  <c r="D40" i="1" l="1"/>
  <c r="E40" i="1"/>
  <c r="F40" i="1"/>
  <c r="A41" i="1"/>
  <c r="G40" i="1"/>
  <c r="H40" i="1"/>
  <c r="B40" i="1"/>
  <c r="J40" i="1"/>
  <c r="I40" i="1"/>
  <c r="C40" i="1"/>
  <c r="K40" i="1"/>
  <c r="B41" i="1" l="1"/>
  <c r="J41" i="1"/>
  <c r="C41" i="1"/>
  <c r="K41" i="1"/>
  <c r="D41" i="1"/>
  <c r="E41" i="1"/>
  <c r="G41" i="1"/>
  <c r="A42" i="1"/>
  <c r="F41" i="1"/>
  <c r="H41" i="1"/>
  <c r="I41" i="1"/>
  <c r="H42" i="1" l="1"/>
  <c r="I42" i="1"/>
  <c r="B42" i="1"/>
  <c r="J42" i="1"/>
  <c r="E42" i="1"/>
  <c r="C42" i="1"/>
  <c r="K42" i="1"/>
  <c r="D42" i="1"/>
  <c r="F42" i="1"/>
  <c r="A43" i="1"/>
  <c r="G42" i="1"/>
  <c r="D43" i="1" l="1"/>
  <c r="A44" i="1"/>
  <c r="E43" i="1"/>
  <c r="F43" i="1"/>
  <c r="I43" i="1"/>
  <c r="G43" i="1"/>
  <c r="H43" i="1"/>
  <c r="B43" i="1"/>
  <c r="J43" i="1"/>
  <c r="C43" i="1"/>
  <c r="K43" i="1"/>
  <c r="I44" i="1" l="1"/>
  <c r="B44" i="1"/>
  <c r="J44" i="1"/>
  <c r="C44" i="1"/>
  <c r="K44" i="1"/>
  <c r="D44" i="1"/>
  <c r="A45" i="1"/>
  <c r="E44" i="1"/>
  <c r="G44" i="1"/>
  <c r="H44" i="1"/>
  <c r="F44" i="1"/>
  <c r="F45" i="1" l="1"/>
  <c r="G45" i="1"/>
  <c r="C45" i="1"/>
  <c r="H45" i="1"/>
  <c r="K45" i="1"/>
  <c r="I45" i="1"/>
  <c r="B45" i="1"/>
  <c r="J45" i="1"/>
  <c r="D45" i="1"/>
  <c r="E45" i="1"/>
</calcChain>
</file>

<file path=xl/sharedStrings.xml><?xml version="1.0" encoding="utf-8"?>
<sst xmlns="http://schemas.openxmlformats.org/spreadsheetml/2006/main" count="49" uniqueCount="48">
  <si>
    <t>z</t>
  </si>
  <si>
    <t>Cumulative Probabilities for the Standard Normal Distribution</t>
  </si>
  <si>
    <t xml:space="preserve">Table gives P(Z&lt;z) for Z = N(0,1) </t>
  </si>
  <si>
    <t>Holding Cost</t>
  </si>
  <si>
    <t>Understock</t>
  </si>
  <si>
    <t>Example:</t>
  </si>
  <si>
    <t>Lecture 8, Slide 24 &amp; 28</t>
  </si>
  <si>
    <t>A Gotham City company sells Christmas trees. Trees have a demand of m = 2,000, and s = 500 trees. Trees sell for an average of $9 and cost $3 each. The loss of goodwill from a lost sale is estimated to be $1. Unsold trees are converted to pulp at a cost of $.50 per tree.</t>
  </si>
  <si>
    <t>Given:</t>
  </si>
  <si>
    <r>
      <t>h</t>
    </r>
    <r>
      <rPr>
        <vertAlign val="subscript"/>
        <sz val="11"/>
        <color indexed="8"/>
        <rFont val="Calibri"/>
        <family val="2"/>
      </rPr>
      <t>E</t>
    </r>
  </si>
  <si>
    <t xml:space="preserve">c = </t>
  </si>
  <si>
    <r>
      <t>C</t>
    </r>
    <r>
      <rPr>
        <vertAlign val="subscript"/>
        <sz val="11"/>
        <color indexed="8"/>
        <rFont val="Calibri"/>
        <family val="2"/>
      </rPr>
      <t>v</t>
    </r>
    <r>
      <rPr>
        <sz val="10"/>
        <rFont val="Arial"/>
      </rPr>
      <t xml:space="preserve"> = h</t>
    </r>
    <r>
      <rPr>
        <vertAlign val="subscript"/>
        <sz val="11"/>
        <color indexed="8"/>
        <rFont val="Calibri"/>
        <family val="2"/>
      </rPr>
      <t>E</t>
    </r>
    <r>
      <rPr>
        <sz val="10"/>
        <rFont val="Arial"/>
      </rPr>
      <t xml:space="preserve"> + c =</t>
    </r>
  </si>
  <si>
    <r>
      <t>P</t>
    </r>
    <r>
      <rPr>
        <vertAlign val="subscript"/>
        <sz val="11"/>
        <color indexed="8"/>
        <rFont val="Calibri"/>
        <family val="2"/>
      </rPr>
      <t>S</t>
    </r>
    <r>
      <rPr>
        <sz val="10"/>
        <rFont val="Arial"/>
      </rPr>
      <t xml:space="preserve"> =</t>
    </r>
  </si>
  <si>
    <r>
      <t>C</t>
    </r>
    <r>
      <rPr>
        <vertAlign val="subscript"/>
        <sz val="11"/>
        <color indexed="8"/>
        <rFont val="Calibri"/>
        <family val="2"/>
      </rPr>
      <t>u</t>
    </r>
    <r>
      <rPr>
        <sz val="10"/>
        <rFont val="Arial"/>
      </rPr>
      <t xml:space="preserve"> = P</t>
    </r>
    <r>
      <rPr>
        <vertAlign val="subscript"/>
        <sz val="11"/>
        <color indexed="8"/>
        <rFont val="Calibri"/>
        <family val="2"/>
      </rPr>
      <t>S</t>
    </r>
    <r>
      <rPr>
        <sz val="10"/>
        <rFont val="Arial"/>
      </rPr>
      <t xml:space="preserve"> + P</t>
    </r>
    <r>
      <rPr>
        <vertAlign val="subscript"/>
        <sz val="11"/>
        <color indexed="8"/>
        <rFont val="Calibri"/>
        <family val="2"/>
      </rPr>
      <t>R</t>
    </r>
    <r>
      <rPr>
        <sz val="10"/>
        <rFont val="Arial"/>
      </rPr>
      <t xml:space="preserve"> - c =</t>
    </r>
  </si>
  <si>
    <r>
      <t>P</t>
    </r>
    <r>
      <rPr>
        <vertAlign val="subscript"/>
        <sz val="11"/>
        <color indexed="8"/>
        <rFont val="Calibri"/>
        <family val="2"/>
      </rPr>
      <t>R</t>
    </r>
    <r>
      <rPr>
        <sz val="10"/>
        <rFont val="Arial"/>
      </rPr>
      <t xml:space="preserve"> =</t>
    </r>
  </si>
  <si>
    <t>Computing Expected Demand and Total Expected Cost</t>
  </si>
  <si>
    <t>Shortage Cost</t>
  </si>
  <si>
    <t>Demand
d</t>
  </si>
  <si>
    <t>Probability
Pr[D=d]</t>
  </si>
  <si>
    <t>Demand x Prob.
D.Pr[D=d]</t>
  </si>
  <si>
    <t xml:space="preserve">Surplus
(Q - d)
Q* = </t>
  </si>
  <si>
    <t>Surplus x Prob.</t>
  </si>
  <si>
    <t xml:space="preserve">Shortage
(d - Q)
Q* = </t>
  </si>
  <si>
    <t>Shortage x Prob.</t>
  </si>
  <si>
    <t xml:space="preserve">µ = </t>
  </si>
  <si>
    <t xml:space="preserve"> ∑ =</t>
  </si>
  <si>
    <t>Expected Cost</t>
  </si>
  <si>
    <t xml:space="preserve">Overstock </t>
  </si>
  <si>
    <t>Total Expected Cost  = Procurement Cost + Expected Holding Cost + Expected Shortage Cost</t>
  </si>
  <si>
    <r>
      <t>TEC = c</t>
    </r>
    <r>
      <rPr>
        <sz val="11"/>
        <color indexed="8"/>
        <rFont val="Calibri"/>
        <family val="2"/>
      </rPr>
      <t>µ + ∑ (h</t>
    </r>
    <r>
      <rPr>
        <vertAlign val="subscript"/>
        <sz val="11"/>
        <color indexed="8"/>
        <rFont val="Calibri"/>
        <family val="2"/>
      </rPr>
      <t xml:space="preserve">E </t>
    </r>
    <r>
      <rPr>
        <sz val="11"/>
        <color indexed="8"/>
        <rFont val="Calibri"/>
        <family val="2"/>
      </rPr>
      <t>+ c)(Q - d)Pr[D = d] + ∑ (P</t>
    </r>
    <r>
      <rPr>
        <vertAlign val="subscript"/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 xml:space="preserve"> + P</t>
    </r>
    <r>
      <rPr>
        <vertAlign val="subscript"/>
        <sz val="11"/>
        <color indexed="8"/>
        <rFont val="Calibri"/>
        <family val="2"/>
      </rPr>
      <t>R</t>
    </r>
    <r>
      <rPr>
        <sz val="11"/>
        <color indexed="8"/>
        <rFont val="Calibri"/>
        <family val="2"/>
      </rPr>
      <t xml:space="preserve"> - c)(d - Q)Pr[D = d] = </t>
    </r>
  </si>
  <si>
    <t>How is this calculated:</t>
  </si>
  <si>
    <t>TEC =</t>
  </si>
  <si>
    <t>(3 x 1950) + (3.5 x 117) + (7 x 67) =</t>
  </si>
  <si>
    <t xml:space="preserve">5850 + 409.5 + 469 = </t>
  </si>
  <si>
    <t>In lecture 8, slide 45 – 47:</t>
  </si>
  <si>
    <t>If we account total review period plus lead time = 5 weeks:</t>
  </si>
  <si>
    <r>
      <t xml:space="preserve">Mean weekly demand, </t>
    </r>
    <r>
      <rPr>
        <i/>
        <sz val="11"/>
        <rFont val="Times New Roman"/>
        <family val="1"/>
      </rPr>
      <t xml:space="preserve">μ </t>
    </r>
    <r>
      <rPr>
        <sz val="11"/>
        <rFont val="Times New Roman"/>
        <family val="1"/>
      </rPr>
      <t>= 60</t>
    </r>
  </si>
  <si>
    <r>
      <t xml:space="preserve">Weekly standard deviation, </t>
    </r>
    <r>
      <rPr>
        <sz val="12"/>
        <rFont val="SymbolMT"/>
      </rPr>
      <t xml:space="preserve">σ </t>
    </r>
    <r>
      <rPr>
        <sz val="11"/>
        <rFont val="Times New Roman"/>
        <family val="1"/>
      </rPr>
      <t>= 9</t>
    </r>
  </si>
  <si>
    <r>
      <t xml:space="preserve">Weekly variance, </t>
    </r>
    <r>
      <rPr>
        <sz val="12"/>
        <rFont val="SymbolMT"/>
      </rPr>
      <t>σ</t>
    </r>
    <r>
      <rPr>
        <vertAlign val="superscript"/>
        <sz val="9"/>
        <rFont val="Times New Roman"/>
        <family val="1"/>
      </rPr>
      <t xml:space="preserve">2 </t>
    </r>
    <r>
      <rPr>
        <sz val="11"/>
        <rFont val="Times New Roman"/>
        <family val="1"/>
      </rPr>
      <t>= 81</t>
    </r>
  </si>
  <si>
    <t>Demand for 5 weeks is normally distributed with:</t>
  </si>
  <si>
    <r>
      <t xml:space="preserve">Mean demand over 5 weeks, </t>
    </r>
    <r>
      <rPr>
        <i/>
        <sz val="11"/>
        <rFont val="Times New Roman"/>
        <family val="1"/>
      </rPr>
      <t xml:space="preserve">μ </t>
    </r>
    <r>
      <rPr>
        <sz val="11"/>
        <rFont val="Times New Roman"/>
        <family val="1"/>
      </rPr>
      <t>= 5x60 = 300</t>
    </r>
  </si>
  <si>
    <r>
      <t xml:space="preserve">Variance of demand over 5 weeks, </t>
    </r>
    <r>
      <rPr>
        <sz val="12"/>
        <rFont val="SymbolMT"/>
      </rPr>
      <t>σ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</t>
    </r>
    <r>
      <rPr>
        <sz val="11"/>
        <rFont val="Times New Roman"/>
        <family val="1"/>
      </rPr>
      <t>= 5x81 = 405</t>
    </r>
  </si>
  <si>
    <r>
      <t xml:space="preserve">Standard deviation over 5 weeks, </t>
    </r>
    <r>
      <rPr>
        <sz val="12"/>
        <rFont val="SymbolMT"/>
      </rPr>
      <t xml:space="preserve">σ </t>
    </r>
    <r>
      <rPr>
        <sz val="11"/>
        <rFont val="Times New Roman"/>
        <family val="1"/>
      </rPr>
      <t>= 20</t>
    </r>
  </si>
  <si>
    <r>
      <t xml:space="preserve">M </t>
    </r>
    <r>
      <rPr>
        <sz val="11"/>
        <rFont val="Times New Roman"/>
        <family val="1"/>
      </rPr>
      <t>= 300 + 2.05(20) = 341 brushes</t>
    </r>
  </si>
  <si>
    <t>As the store currently has 75 brushes in stock, Dollar should order:</t>
  </si>
  <si>
    <t>341 - 75 = 266 brushes</t>
  </si>
  <si>
    <t>The safety stock is:</t>
  </si>
  <si>
    <r>
      <t>z</t>
    </r>
    <r>
      <rPr>
        <sz val="12"/>
        <rFont val="SymbolMT"/>
      </rPr>
      <t xml:space="preserve">σ </t>
    </r>
    <r>
      <rPr>
        <sz val="11"/>
        <rFont val="Times New Roman"/>
        <family val="1"/>
      </rPr>
      <t>= (2.05)(20) = 41 brushes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</si>
</sst>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70" formatCode="_(&quot;$&quot;* #,##0.00_);_(&quot;$&quot;* \(#,##0.00\);_(&quot;$&quot;* &quot;-&quot;??_);_(@_)"/>
    <numFmt numFmtId="172" formatCode="0.0000"/>
    <numFmt numFmtId="175" formatCode="0.0"/>
  </numFmts>
  <fonts count="25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name val="SymbolMT"/>
    </font>
    <font>
      <vertAlign val="superscript"/>
      <sz val="9"/>
      <name val="Times New Roman"/>
      <family val="1"/>
    </font>
    <font>
      <sz val="9"/>
      <name val="Times New Roman"/>
      <family val="1"/>
    </font>
    <font>
      <sz val="16"/>
      <name val="Times New Roman"/>
      <family val="1"/>
    </font>
    <font>
      <b/>
      <u/>
      <sz val="14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Border="1" applyAlignment="1">
      <alignment horizontal="right"/>
    </xf>
    <xf numFmtId="175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172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 applyBorder="1" applyAlignment="1">
      <alignment horizontal="right"/>
    </xf>
    <xf numFmtId="0" fontId="0" fillId="0" borderId="0" xfId="0" applyBorder="1"/>
    <xf numFmtId="44" fontId="0" fillId="0" borderId="0" xfId="0" applyNumberFormat="1" applyBorder="1"/>
    <xf numFmtId="0" fontId="21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2" fontId="0" fillId="0" borderId="1" xfId="0" applyNumberFormat="1" applyBorder="1"/>
    <xf numFmtId="0" fontId="0" fillId="0" borderId="13" xfId="0" applyBorder="1"/>
    <xf numFmtId="0" fontId="21" fillId="0" borderId="14" xfId="0" applyFont="1" applyBorder="1" applyAlignment="1">
      <alignment horizontal="right"/>
    </xf>
    <xf numFmtId="0" fontId="16" fillId="0" borderId="14" xfId="0" applyFont="1" applyFill="1" applyBorder="1"/>
    <xf numFmtId="0" fontId="0" fillId="0" borderId="14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7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44" fontId="17" fillId="0" borderId="0" xfId="1" applyNumberFormat="1" applyFont="1" applyFill="1"/>
    <xf numFmtId="44" fontId="0" fillId="2" borderId="0" xfId="0" applyNumberFormat="1" applyFill="1" applyBorder="1"/>
    <xf numFmtId="0" fontId="22" fillId="0" borderId="0" xfId="0" applyFont="1"/>
    <xf numFmtId="44" fontId="0" fillId="0" borderId="0" xfId="0" applyNumberForma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4" fillId="0" borderId="0" xfId="0" applyFont="1"/>
    <xf numFmtId="0" fontId="10" fillId="0" borderId="0" xfId="0" applyFont="1"/>
    <xf numFmtId="0" fontId="23" fillId="0" borderId="0" xfId="0" applyFont="1"/>
    <xf numFmtId="0" fontId="24" fillId="0" borderId="0" xfId="0" applyFont="1"/>
    <xf numFmtId="0" fontId="15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15</xdr:row>
      <xdr:rowOff>125730</xdr:rowOff>
    </xdr:from>
    <xdr:to>
      <xdr:col>10</xdr:col>
      <xdr:colOff>66675</xdr:colOff>
      <xdr:row>23</xdr:row>
      <xdr:rowOff>123853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3200400" y="3171825"/>
          <a:ext cx="2962275" cy="1581150"/>
        </a:xfrm>
        <a:prstGeom prst="borderCallout1">
          <a:avLst>
            <a:gd name="adj1" fmla="val 7227"/>
            <a:gd name="adj2" fmla="val -2574"/>
            <a:gd name="adj3" fmla="val -5421"/>
            <a:gd name="adj4" fmla="val -4083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AU" sz="1200" b="0" i="0" u="sng" strike="noStrike">
              <a:solidFill>
                <a:srgbClr val="FF0000"/>
              </a:solidFill>
              <a:latin typeface="Times New Roman"/>
              <a:cs typeface="Times New Roman"/>
            </a:rPr>
            <a:t>Take note</a:t>
          </a:r>
          <a:r>
            <a:rPr lang="en-AU" sz="1200" b="0" i="0" strike="noStrike">
              <a:solidFill>
                <a:srgbClr val="FF0000"/>
              </a:solidFill>
              <a:latin typeface="Times New Roman"/>
              <a:cs typeface="Times New Roman"/>
            </a:rPr>
            <a:t>: </a:t>
          </a:r>
          <a:endParaRPr lang="en-A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AU" sz="1200" b="0" i="0" strike="noStrike">
              <a:solidFill>
                <a:srgbClr val="FF0000"/>
              </a:solidFill>
              <a:latin typeface="Times New Roman"/>
              <a:cs typeface="Times New Roman"/>
            </a:rPr>
            <a:t>You do not add 60 here anymore (it has already been accounted for – if you take 4 weeks, then add 60 here as shown in Lecture slide 45)</a:t>
          </a:r>
          <a:endParaRPr lang="en-A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AU" sz="1200" b="0" i="0" strike="noStrike">
              <a:solidFill>
                <a:srgbClr val="FF0000"/>
              </a:solidFill>
              <a:latin typeface="Times New Roman"/>
              <a:cs typeface="Times New Roman"/>
            </a:rPr>
            <a:t>So, there’s not much of a difference here.</a:t>
          </a:r>
          <a:endParaRPr lang="en-A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AU" sz="1200" b="0" i="0" strike="noStrike">
              <a:solidFill>
                <a:srgbClr val="FF0000"/>
              </a:solidFill>
              <a:latin typeface="Times New Roman"/>
              <a:cs typeface="Times New Roman"/>
            </a:rPr>
            <a:t>Different authors probably have different approach.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A3"/>
    </sheetView>
  </sheetViews>
  <sheetFormatPr defaultColWidth="7.88671875" defaultRowHeight="13.2"/>
  <cols>
    <col min="1" max="16384" width="7.88671875" style="1"/>
  </cols>
  <sheetData>
    <row r="1" spans="1:11">
      <c r="A1" s="5" t="s">
        <v>1</v>
      </c>
    </row>
    <row r="3" spans="1:11">
      <c r="A3" s="5" t="s">
        <v>2</v>
      </c>
    </row>
    <row r="5" spans="1:11">
      <c r="A5" s="2" t="s">
        <v>0</v>
      </c>
      <c r="B5" s="3">
        <v>0</v>
      </c>
      <c r="C5" s="3">
        <v>0.01</v>
      </c>
      <c r="D5" s="3">
        <v>0.02</v>
      </c>
      <c r="E5" s="3">
        <v>0.03</v>
      </c>
      <c r="F5" s="3">
        <v>0.04</v>
      </c>
      <c r="G5" s="3">
        <v>0.05</v>
      </c>
      <c r="H5" s="3">
        <v>0.06</v>
      </c>
      <c r="I5" s="3">
        <v>7.0000000000000007E-2</v>
      </c>
      <c r="J5" s="3">
        <v>0.08</v>
      </c>
      <c r="K5" s="3">
        <v>0.09</v>
      </c>
    </row>
    <row r="6" spans="1:11">
      <c r="A6" s="2">
        <v>0</v>
      </c>
      <c r="B6" s="4">
        <f t="shared" ref="B6:C8" si="0">NORMDIST(($A6+B$5),0,1,TRUE)</f>
        <v>0.5</v>
      </c>
      <c r="C6" s="4">
        <f t="shared" si="0"/>
        <v>0.5039893563146316</v>
      </c>
      <c r="D6" s="4">
        <f t="shared" ref="D6:K21" si="1">NORMDIST(($A6+D$5),0,1,TRUE)</f>
        <v>0.50797831371690205</v>
      </c>
      <c r="E6" s="4">
        <f t="shared" si="1"/>
        <v>0.51196647341411272</v>
      </c>
      <c r="F6" s="4">
        <f t="shared" si="1"/>
        <v>0.51595343685283068</v>
      </c>
      <c r="G6" s="4">
        <f t="shared" si="1"/>
        <v>0.51993880583837249</v>
      </c>
      <c r="H6" s="4">
        <f t="shared" si="1"/>
        <v>0.52392218265410684</v>
      </c>
      <c r="I6" s="4">
        <f t="shared" si="1"/>
        <v>0.52790317018052113</v>
      </c>
      <c r="J6" s="4">
        <f t="shared" si="1"/>
        <v>0.53188137201398744</v>
      </c>
      <c r="K6" s="4">
        <f t="shared" si="1"/>
        <v>0.53585639258517204</v>
      </c>
    </row>
    <row r="7" spans="1:11">
      <c r="A7" s="2">
        <v>0.1</v>
      </c>
      <c r="B7" s="4">
        <f t="shared" si="0"/>
        <v>0.53982783727702899</v>
      </c>
      <c r="C7" s="4">
        <f t="shared" si="0"/>
        <v>0.54379531254231672</v>
      </c>
      <c r="D7" s="4">
        <f t="shared" si="1"/>
        <v>0.54775842602058389</v>
      </c>
      <c r="E7" s="4">
        <f t="shared" si="1"/>
        <v>0.55171678665456114</v>
      </c>
      <c r="F7" s="4">
        <f t="shared" si="1"/>
        <v>0.55567000480590645</v>
      </c>
      <c r="G7" s="4">
        <f t="shared" si="1"/>
        <v>0.5596176923702425</v>
      </c>
      <c r="H7" s="4">
        <f t="shared" si="1"/>
        <v>0.56355946289143288</v>
      </c>
      <c r="I7" s="4">
        <f t="shared" si="1"/>
        <v>0.56749493167503839</v>
      </c>
      <c r="J7" s="4">
        <f t="shared" si="1"/>
        <v>0.5714237159009008</v>
      </c>
      <c r="K7" s="4">
        <f t="shared" si="1"/>
        <v>0.57534543473479549</v>
      </c>
    </row>
    <row r="8" spans="1:11">
      <c r="A8" s="2">
        <f>A7+0.1</f>
        <v>0.2</v>
      </c>
      <c r="B8" s="4">
        <f t="shared" si="0"/>
        <v>0.57925970943910299</v>
      </c>
      <c r="C8" s="4">
        <f t="shared" si="0"/>
        <v>0.58316616348244232</v>
      </c>
      <c r="D8" s="4">
        <f t="shared" si="1"/>
        <v>0.58706442264821468</v>
      </c>
      <c r="E8" s="4">
        <f t="shared" si="1"/>
        <v>0.59095411514200591</v>
      </c>
      <c r="F8" s="4">
        <f t="shared" si="1"/>
        <v>0.59483487169779581</v>
      </c>
      <c r="G8" s="4">
        <f t="shared" si="1"/>
        <v>0.5987063256829237</v>
      </c>
      <c r="H8" s="4">
        <f t="shared" si="1"/>
        <v>0.60256811320176051</v>
      </c>
      <c r="I8" s="4">
        <f t="shared" si="1"/>
        <v>0.60641987319803947</v>
      </c>
      <c r="J8" s="4">
        <f t="shared" si="1"/>
        <v>0.61026124755579725</v>
      </c>
      <c r="K8" s="4">
        <f t="shared" si="1"/>
        <v>0.61409188119887737</v>
      </c>
    </row>
    <row r="9" spans="1:11">
      <c r="A9" s="2">
        <f t="shared" ref="A9:A33" si="2">A8+0.1</f>
        <v>0.30000000000000004</v>
      </c>
      <c r="B9" s="4">
        <f t="shared" ref="B9:K34" si="3">NORMDIST(($A9+B$5),0,1,TRUE)</f>
        <v>0.61791142218895267</v>
      </c>
      <c r="C9" s="4">
        <f t="shared" si="3"/>
        <v>0.62171952182201928</v>
      </c>
      <c r="D9" s="4">
        <f t="shared" si="1"/>
        <v>0.62551583472332006</v>
      </c>
      <c r="E9" s="4">
        <f t="shared" si="1"/>
        <v>0.62930001894065357</v>
      </c>
      <c r="F9" s="4">
        <f t="shared" si="1"/>
        <v>0.63307173603602807</v>
      </c>
      <c r="G9" s="4">
        <f t="shared" si="1"/>
        <v>0.6368306511756191</v>
      </c>
      <c r="H9" s="4">
        <f t="shared" si="1"/>
        <v>0.64057643321799129</v>
      </c>
      <c r="I9" s="4">
        <f t="shared" si="1"/>
        <v>0.64430875480054683</v>
      </c>
      <c r="J9" s="4">
        <f t="shared" si="1"/>
        <v>0.64802729242416279</v>
      </c>
      <c r="K9" s="4">
        <f t="shared" si="1"/>
        <v>0.65173172653598244</v>
      </c>
    </row>
    <row r="10" spans="1:11">
      <c r="A10" s="2">
        <f t="shared" si="2"/>
        <v>0.4</v>
      </c>
      <c r="B10" s="4">
        <f t="shared" si="3"/>
        <v>0.65542174161032429</v>
      </c>
      <c r="C10" s="4">
        <f t="shared" si="3"/>
        <v>0.65909702622767741</v>
      </c>
      <c r="D10" s="4">
        <f t="shared" si="1"/>
        <v>0.66275727315175059</v>
      </c>
      <c r="E10" s="4">
        <f t="shared" si="1"/>
        <v>0.66640217940454238</v>
      </c>
      <c r="F10" s="4">
        <f t="shared" si="1"/>
        <v>0.67003144633940637</v>
      </c>
      <c r="G10" s="4">
        <f t="shared" si="1"/>
        <v>0.67364477971208003</v>
      </c>
      <c r="H10" s="4">
        <f t="shared" si="1"/>
        <v>0.67724188974965227</v>
      </c>
      <c r="I10" s="4">
        <f t="shared" si="1"/>
        <v>0.6808224912174442</v>
      </c>
      <c r="J10" s="4">
        <f t="shared" si="1"/>
        <v>0.68438630348377749</v>
      </c>
      <c r="K10" s="4">
        <f t="shared" si="1"/>
        <v>0.68793305058260945</v>
      </c>
    </row>
    <row r="11" spans="1:11">
      <c r="A11" s="2">
        <f t="shared" si="2"/>
        <v>0.5</v>
      </c>
      <c r="B11" s="4">
        <f t="shared" si="3"/>
        <v>0.69146246127401312</v>
      </c>
      <c r="C11" s="4">
        <f t="shared" si="3"/>
        <v>0.69497426910248061</v>
      </c>
      <c r="D11" s="4">
        <f t="shared" si="1"/>
        <v>0.69846821245303381</v>
      </c>
      <c r="E11" s="4">
        <f t="shared" si="1"/>
        <v>0.70194403460512356</v>
      </c>
      <c r="F11" s="4">
        <f t="shared" si="1"/>
        <v>0.70540148378430201</v>
      </c>
      <c r="G11" s="4">
        <f t="shared" si="1"/>
        <v>0.70884031321165364</v>
      </c>
      <c r="H11" s="4">
        <f t="shared" si="1"/>
        <v>0.71226028115097295</v>
      </c>
      <c r="I11" s="4">
        <f t="shared" si="1"/>
        <v>0.71566115095367588</v>
      </c>
      <c r="J11" s="4">
        <f t="shared" si="1"/>
        <v>0.7190426911014357</v>
      </c>
      <c r="K11" s="4">
        <f t="shared" si="1"/>
        <v>0.72240467524653507</v>
      </c>
    </row>
    <row r="12" spans="1:11">
      <c r="A12" s="2">
        <f t="shared" si="2"/>
        <v>0.6</v>
      </c>
      <c r="B12" s="4">
        <f t="shared" si="3"/>
        <v>0.72574688224992645</v>
      </c>
      <c r="C12" s="4">
        <f t="shared" si="3"/>
        <v>0.72906909621699434</v>
      </c>
      <c r="D12" s="4">
        <f t="shared" si="1"/>
        <v>0.732371106531017</v>
      </c>
      <c r="E12" s="4">
        <f t="shared" si="1"/>
        <v>0.73565270788432247</v>
      </c>
      <c r="F12" s="4">
        <f t="shared" si="1"/>
        <v>0.73891370030713843</v>
      </c>
      <c r="G12" s="4">
        <f t="shared" si="1"/>
        <v>0.74215388919413527</v>
      </c>
      <c r="H12" s="4">
        <f t="shared" si="1"/>
        <v>0.74537308532866386</v>
      </c>
      <c r="I12" s="4">
        <f t="shared" si="1"/>
        <v>0.74857110490468992</v>
      </c>
      <c r="J12" s="4">
        <f t="shared" si="1"/>
        <v>0.75174776954642952</v>
      </c>
      <c r="K12" s="4">
        <f t="shared" si="1"/>
        <v>0.75490290632569057</v>
      </c>
    </row>
    <row r="13" spans="1:11">
      <c r="A13" s="2">
        <f t="shared" si="2"/>
        <v>0.7</v>
      </c>
      <c r="B13" s="4">
        <f t="shared" si="3"/>
        <v>0.75803634777692697</v>
      </c>
      <c r="C13" s="4">
        <f t="shared" si="3"/>
        <v>0.76114793191001329</v>
      </c>
      <c r="D13" s="4">
        <f t="shared" si="1"/>
        <v>0.76423750222074882</v>
      </c>
      <c r="E13" s="4">
        <f t="shared" si="1"/>
        <v>0.76730490769910253</v>
      </c>
      <c r="F13" s="4">
        <f t="shared" si="1"/>
        <v>0.77035000283520938</v>
      </c>
      <c r="G13" s="4">
        <f t="shared" si="1"/>
        <v>0.77337264762313174</v>
      </c>
      <c r="H13" s="4">
        <f t="shared" si="1"/>
        <v>0.77637270756240062</v>
      </c>
      <c r="I13" s="4">
        <f t="shared" si="1"/>
        <v>0.77935005365735044</v>
      </c>
      <c r="J13" s="4">
        <f t="shared" si="1"/>
        <v>0.78230456241426682</v>
      </c>
      <c r="K13" s="4">
        <f t="shared" si="1"/>
        <v>0.78523611583636277</v>
      </c>
    </row>
    <row r="14" spans="1:11">
      <c r="A14" s="2">
        <f t="shared" si="2"/>
        <v>0.79999999999999993</v>
      </c>
      <c r="B14" s="4">
        <f t="shared" si="3"/>
        <v>0.78814460141660336</v>
      </c>
      <c r="C14" s="4">
        <f t="shared" si="3"/>
        <v>0.79102991212839835</v>
      </c>
      <c r="D14" s="4">
        <f t="shared" si="1"/>
        <v>0.79389194641418692</v>
      </c>
      <c r="E14" s="4">
        <f t="shared" si="1"/>
        <v>0.79673060817193153</v>
      </c>
      <c r="F14" s="4">
        <f t="shared" si="1"/>
        <v>0.79954580673955034</v>
      </c>
      <c r="G14" s="4">
        <f t="shared" si="1"/>
        <v>0.80233745687730762</v>
      </c>
      <c r="H14" s="4">
        <f t="shared" si="1"/>
        <v>0.80510547874819161</v>
      </c>
      <c r="I14" s="4">
        <f t="shared" si="1"/>
        <v>0.80784979789630373</v>
      </c>
      <c r="J14" s="4">
        <f t="shared" si="1"/>
        <v>0.81057034522328786</v>
      </c>
      <c r="K14" s="4">
        <f t="shared" si="1"/>
        <v>0.81326705696282731</v>
      </c>
    </row>
    <row r="15" spans="1:11">
      <c r="A15" s="2">
        <f t="shared" si="2"/>
        <v>0.89999999999999991</v>
      </c>
      <c r="B15" s="4">
        <f t="shared" si="3"/>
        <v>0.81593987465324047</v>
      </c>
      <c r="C15" s="4">
        <f t="shared" si="3"/>
        <v>0.81858874510820279</v>
      </c>
      <c r="D15" s="4">
        <f t="shared" si="1"/>
        <v>0.82121362038562828</v>
      </c>
      <c r="E15" s="4">
        <f t="shared" si="1"/>
        <v>0.82381445775474205</v>
      </c>
      <c r="F15" s="4">
        <f t="shared" si="1"/>
        <v>0.82639121966137541</v>
      </c>
      <c r="G15" s="4">
        <f t="shared" si="1"/>
        <v>0.82894387369151812</v>
      </c>
      <c r="H15" s="4">
        <f t="shared" si="1"/>
        <v>0.83147239253316219</v>
      </c>
      <c r="I15" s="4">
        <f t="shared" si="1"/>
        <v>0.83397675393647042</v>
      </c>
      <c r="J15" s="4">
        <f t="shared" si="1"/>
        <v>0.83645694067230769</v>
      </c>
      <c r="K15" s="4">
        <f t="shared" si="1"/>
        <v>0.83891294048916909</v>
      </c>
    </row>
    <row r="16" spans="1:11">
      <c r="A16" s="2">
        <f t="shared" si="2"/>
        <v>0.99999999999999989</v>
      </c>
      <c r="B16" s="4">
        <f t="shared" si="3"/>
        <v>0.84134474606854281</v>
      </c>
      <c r="C16" s="4">
        <f t="shared" si="3"/>
        <v>0.84375235497874534</v>
      </c>
      <c r="D16" s="4">
        <f t="shared" si="1"/>
        <v>0.84613576962726511</v>
      </c>
      <c r="E16" s="4">
        <f t="shared" si="1"/>
        <v>0.84849499721165622</v>
      </c>
      <c r="F16" s="4">
        <f t="shared" si="1"/>
        <v>0.85083004966901854</v>
      </c>
      <c r="G16" s="4">
        <f t="shared" si="1"/>
        <v>0.85314094362410409</v>
      </c>
      <c r="H16" s="4">
        <f t="shared" si="1"/>
        <v>0.85542770033609039</v>
      </c>
      <c r="I16" s="4">
        <f t="shared" si="1"/>
        <v>0.85769034564406077</v>
      </c>
      <c r="J16" s="4">
        <f t="shared" si="1"/>
        <v>0.85992890991123094</v>
      </c>
      <c r="K16" s="4">
        <f t="shared" si="1"/>
        <v>0.8621434279679645</v>
      </c>
    </row>
    <row r="17" spans="1:11">
      <c r="A17" s="2">
        <f t="shared" si="2"/>
        <v>1.0999999999999999</v>
      </c>
      <c r="B17" s="4">
        <f t="shared" si="3"/>
        <v>0.86433393905361733</v>
      </c>
      <c r="C17" s="4">
        <f t="shared" si="3"/>
        <v>0.86650048675725277</v>
      </c>
      <c r="D17" s="4">
        <f t="shared" si="1"/>
        <v>0.86864311895726931</v>
      </c>
      <c r="E17" s="4">
        <f t="shared" si="1"/>
        <v>0.8707618877599822</v>
      </c>
      <c r="F17" s="4">
        <f t="shared" si="1"/>
        <v>0.87285684943720176</v>
      </c>
      <c r="G17" s="4">
        <f t="shared" si="1"/>
        <v>0.87492806436284976</v>
      </c>
      <c r="H17" s="4">
        <f t="shared" si="1"/>
        <v>0.87697559694865657</v>
      </c>
      <c r="I17" s="4">
        <f t="shared" si="1"/>
        <v>0.87899951557898182</v>
      </c>
      <c r="J17" s="4">
        <f t="shared" si="1"/>
        <v>0.88099989254479927</v>
      </c>
      <c r="K17" s="4">
        <f t="shared" si="1"/>
        <v>0.88297680397689138</v>
      </c>
    </row>
    <row r="18" spans="1:11">
      <c r="A18" s="2">
        <f t="shared" si="2"/>
        <v>1.2</v>
      </c>
      <c r="B18" s="4">
        <f t="shared" si="3"/>
        <v>0.88493032977829178</v>
      </c>
      <c r="C18" s="4">
        <f t="shared" si="3"/>
        <v>0.88686055355602278</v>
      </c>
      <c r="D18" s="4">
        <f t="shared" si="1"/>
        <v>0.88876756255216538</v>
      </c>
      <c r="E18" s="4">
        <f t="shared" si="1"/>
        <v>0.89065144757430814</v>
      </c>
      <c r="F18" s="4">
        <f t="shared" si="1"/>
        <v>0.89251230292541306</v>
      </c>
      <c r="G18" s="4">
        <f t="shared" si="1"/>
        <v>0.89435022633314476</v>
      </c>
      <c r="H18" s="4">
        <f t="shared" si="1"/>
        <v>0.89616531887869966</v>
      </c>
      <c r="I18" s="4">
        <f t="shared" si="1"/>
        <v>0.89795768492518091</v>
      </c>
      <c r="J18" s="4">
        <f t="shared" si="1"/>
        <v>0.89972743204555794</v>
      </c>
      <c r="K18" s="4">
        <f t="shared" si="1"/>
        <v>0.90147467095025213</v>
      </c>
    </row>
    <row r="19" spans="1:11">
      <c r="A19" s="2">
        <f t="shared" si="2"/>
        <v>1.3</v>
      </c>
      <c r="B19" s="4">
        <f t="shared" si="3"/>
        <v>0.9031995154143897</v>
      </c>
      <c r="C19" s="4">
        <f t="shared" si="3"/>
        <v>0.90490208220476098</v>
      </c>
      <c r="D19" s="4">
        <f t="shared" si="1"/>
        <v>0.90658249100652821</v>
      </c>
      <c r="E19" s="4">
        <f t="shared" si="1"/>
        <v>0.90824086434971918</v>
      </c>
      <c r="F19" s="4">
        <f t="shared" si="1"/>
        <v>0.90987732753554751</v>
      </c>
      <c r="G19" s="4">
        <f t="shared" si="1"/>
        <v>0.91149200856259804</v>
      </c>
      <c r="H19" s="4">
        <f t="shared" si="1"/>
        <v>0.91308503805291497</v>
      </c>
      <c r="I19" s="4">
        <f t="shared" si="1"/>
        <v>0.91465654917803307</v>
      </c>
      <c r="J19" s="4">
        <f t="shared" si="1"/>
        <v>0.91620667758498575</v>
      </c>
      <c r="K19" s="4">
        <f t="shared" si="1"/>
        <v>0.91773556132233114</v>
      </c>
    </row>
    <row r="20" spans="1:11">
      <c r="A20" s="2">
        <f t="shared" si="2"/>
        <v>1.4000000000000001</v>
      </c>
      <c r="B20" s="4">
        <f t="shared" si="3"/>
        <v>0.91924334076622893</v>
      </c>
      <c r="C20" s="4">
        <f t="shared" si="3"/>
        <v>0.92073015854660767</v>
      </c>
      <c r="D20" s="4">
        <f t="shared" si="1"/>
        <v>0.92219615947345368</v>
      </c>
      <c r="E20" s="4">
        <f t="shared" si="1"/>
        <v>0.92364149046326094</v>
      </c>
      <c r="F20" s="4">
        <f t="shared" si="1"/>
        <v>0.92506630046567295</v>
      </c>
      <c r="G20" s="4">
        <f t="shared" si="1"/>
        <v>0.92647074039035171</v>
      </c>
      <c r="H20" s="4">
        <f t="shared" si="1"/>
        <v>0.92785496303410619</v>
      </c>
      <c r="I20" s="4">
        <f t="shared" si="1"/>
        <v>0.92921912300831455</v>
      </c>
      <c r="J20" s="4">
        <f t="shared" si="1"/>
        <v>0.93056337666666833</v>
      </c>
      <c r="K20" s="4">
        <f t="shared" si="1"/>
        <v>0.93188788203327455</v>
      </c>
    </row>
    <row r="21" spans="1:11">
      <c r="A21" s="2">
        <f t="shared" si="2"/>
        <v>1.5000000000000002</v>
      </c>
      <c r="B21" s="4">
        <f t="shared" si="3"/>
        <v>0.93319279873114191</v>
      </c>
      <c r="C21" s="4">
        <f t="shared" si="3"/>
        <v>0.93447828791108356</v>
      </c>
      <c r="D21" s="4">
        <f t="shared" si="1"/>
        <v>0.93574451218106425</v>
      </c>
      <c r="E21" s="4">
        <f t="shared" si="1"/>
        <v>0.93699163553602161</v>
      </c>
      <c r="F21" s="4">
        <f t="shared" si="1"/>
        <v>0.9382198232881882</v>
      </c>
      <c r="G21" s="4">
        <f t="shared" si="1"/>
        <v>0.93942924199794109</v>
      </c>
      <c r="H21" s="4">
        <f t="shared" si="1"/>
        <v>0.94062005940520699</v>
      </c>
      <c r="I21" s="4">
        <f t="shared" si="1"/>
        <v>0.94179244436144705</v>
      </c>
      <c r="J21" s="4">
        <f t="shared" si="1"/>
        <v>0.94294656676224586</v>
      </c>
      <c r="K21" s="4">
        <f t="shared" si="1"/>
        <v>0.94408259748053058</v>
      </c>
    </row>
    <row r="22" spans="1:11">
      <c r="A22" s="2">
        <f t="shared" si="2"/>
        <v>1.6000000000000003</v>
      </c>
      <c r="B22" s="4">
        <f t="shared" si="3"/>
        <v>0.94520070830044201</v>
      </c>
      <c r="C22" s="4">
        <f t="shared" si="3"/>
        <v>0.94630107185188028</v>
      </c>
      <c r="D22" s="4">
        <f t="shared" si="3"/>
        <v>0.94738386154574794</v>
      </c>
      <c r="E22" s="4">
        <f t="shared" si="3"/>
        <v>0.94844925150991066</v>
      </c>
      <c r="F22" s="4">
        <f t="shared" si="3"/>
        <v>0.94949741652589636</v>
      </c>
      <c r="G22" s="4">
        <f t="shared" si="3"/>
        <v>0.9505285319663519</v>
      </c>
      <c r="H22" s="4">
        <f t="shared" si="3"/>
        <v>0.95154277373327723</v>
      </c>
      <c r="I22" s="4">
        <f t="shared" si="3"/>
        <v>0.95254031819705276</v>
      </c>
      <c r="J22" s="4">
        <f t="shared" si="3"/>
        <v>0.95352134213628004</v>
      </c>
      <c r="K22" s="4">
        <f t="shared" si="3"/>
        <v>0.95448602267845017</v>
      </c>
    </row>
    <row r="23" spans="1:11">
      <c r="A23" s="2">
        <f t="shared" si="2"/>
        <v>1.7000000000000004</v>
      </c>
      <c r="B23" s="4">
        <f t="shared" si="3"/>
        <v>0.95543453724145699</v>
      </c>
      <c r="C23" s="4">
        <f t="shared" si="3"/>
        <v>0.95636706347596812</v>
      </c>
      <c r="D23" s="4">
        <f t="shared" si="3"/>
        <v>0.95728377920867114</v>
      </c>
      <c r="E23" s="4">
        <f t="shared" si="3"/>
        <v>0.9581848623864051</v>
      </c>
      <c r="F23" s="4">
        <f t="shared" si="3"/>
        <v>0.95907049102119268</v>
      </c>
      <c r="G23" s="4">
        <f t="shared" si="3"/>
        <v>0.959940843136183</v>
      </c>
      <c r="H23" s="4">
        <f t="shared" si="3"/>
        <v>0.96079609671251742</v>
      </c>
      <c r="I23" s="4">
        <f t="shared" si="3"/>
        <v>0.96163642963712881</v>
      </c>
      <c r="J23" s="4">
        <f t="shared" si="3"/>
        <v>0.96246201965148326</v>
      </c>
      <c r="K23" s="4">
        <f t="shared" si="3"/>
        <v>0.9632730443012737</v>
      </c>
    </row>
    <row r="24" spans="1:11">
      <c r="A24" s="2">
        <f t="shared" si="2"/>
        <v>1.8000000000000005</v>
      </c>
      <c r="B24" s="4">
        <f t="shared" si="3"/>
        <v>0.96406968088707423</v>
      </c>
      <c r="C24" s="4">
        <f t="shared" si="3"/>
        <v>0.9648521064159612</v>
      </c>
      <c r="D24" s="4">
        <f t="shared" si="3"/>
        <v>0.96562049755411006</v>
      </c>
      <c r="E24" s="4">
        <f t="shared" si="3"/>
        <v>0.96637503058037166</v>
      </c>
      <c r="F24" s="4">
        <f t="shared" si="3"/>
        <v>0.96711588134083615</v>
      </c>
      <c r="G24" s="4">
        <f t="shared" si="3"/>
        <v>0.96784322520438637</v>
      </c>
      <c r="H24" s="4">
        <f t="shared" si="3"/>
        <v>0.96855723701924734</v>
      </c>
      <c r="I24" s="4">
        <f t="shared" si="3"/>
        <v>0.96925809107053407</v>
      </c>
      <c r="J24" s="4">
        <f t="shared" si="3"/>
        <v>0.96994596103880026</v>
      </c>
      <c r="K24" s="4">
        <f t="shared" si="3"/>
        <v>0.9706210199595906</v>
      </c>
    </row>
    <row r="25" spans="1:11">
      <c r="A25" s="2">
        <f t="shared" si="2"/>
        <v>1.9000000000000006</v>
      </c>
      <c r="B25" s="4">
        <f t="shared" si="3"/>
        <v>0.97128344018399826</v>
      </c>
      <c r="C25" s="4">
        <f t="shared" si="3"/>
        <v>0.97193339334022755</v>
      </c>
      <c r="D25" s="4">
        <f t="shared" si="3"/>
        <v>0.9725710502961632</v>
      </c>
      <c r="E25" s="4">
        <f t="shared" si="3"/>
        <v>0.97319658112294505</v>
      </c>
      <c r="F25" s="4">
        <f t="shared" si="3"/>
        <v>0.97381015505954738</v>
      </c>
      <c r="G25" s="4">
        <f t="shared" si="3"/>
        <v>0.97441194047836144</v>
      </c>
      <c r="H25" s="4">
        <f t="shared" si="3"/>
        <v>0.97500210485177963</v>
      </c>
      <c r="I25" s="4">
        <f t="shared" si="3"/>
        <v>0.97558081471977753</v>
      </c>
      <c r="J25" s="4">
        <f t="shared" si="3"/>
        <v>0.97614823565849151</v>
      </c>
      <c r="K25" s="4">
        <f t="shared" si="3"/>
        <v>0.97670453224978826</v>
      </c>
    </row>
    <row r="26" spans="1:11">
      <c r="A26" s="2">
        <f t="shared" si="2"/>
        <v>2.0000000000000004</v>
      </c>
      <c r="B26" s="4">
        <f t="shared" si="3"/>
        <v>0.97724986805182079</v>
      </c>
      <c r="C26" s="4">
        <f t="shared" si="3"/>
        <v>0.97778440557056856</v>
      </c>
      <c r="D26" s="4">
        <f t="shared" si="3"/>
        <v>0.97830830623235321</v>
      </c>
      <c r="E26" s="4">
        <f t="shared" si="3"/>
        <v>0.97882173035732778</v>
      </c>
      <c r="F26" s="4">
        <f t="shared" si="3"/>
        <v>0.97932483713393004</v>
      </c>
      <c r="G26" s="4">
        <f t="shared" si="3"/>
        <v>0.97981778459429558</v>
      </c>
      <c r="H26" s="4">
        <f t="shared" si="3"/>
        <v>0.98030072959062309</v>
      </c>
      <c r="I26" s="4">
        <f t="shared" si="3"/>
        <v>0.98077382777248279</v>
      </c>
      <c r="J26" s="4">
        <f t="shared" si="3"/>
        <v>0.98123723356506232</v>
      </c>
      <c r="K26" s="4">
        <f t="shared" si="3"/>
        <v>0.98169110014834104</v>
      </c>
    </row>
    <row r="27" spans="1:11">
      <c r="A27" s="2">
        <f t="shared" si="2"/>
        <v>2.1000000000000005</v>
      </c>
      <c r="B27" s="4">
        <f t="shared" si="3"/>
        <v>0.98213557943718344</v>
      </c>
      <c r="C27" s="4">
        <f t="shared" si="3"/>
        <v>0.98257082206234292</v>
      </c>
      <c r="D27" s="4">
        <f t="shared" si="3"/>
        <v>0.98299697735236724</v>
      </c>
      <c r="E27" s="4">
        <f t="shared" si="3"/>
        <v>0.98341419331639501</v>
      </c>
      <c r="F27" s="4">
        <f t="shared" si="3"/>
        <v>0.98382261662783388</v>
      </c>
      <c r="G27" s="4">
        <f t="shared" si="3"/>
        <v>0.98422239260890954</v>
      </c>
      <c r="H27" s="4">
        <f t="shared" si="3"/>
        <v>0.98461366521607463</v>
      </c>
      <c r="I27" s="4">
        <f t="shared" si="3"/>
        <v>0.98499657702626786</v>
      </c>
      <c r="J27" s="4">
        <f t="shared" si="3"/>
        <v>0.98537126922401075</v>
      </c>
      <c r="K27" s="4">
        <f t="shared" si="3"/>
        <v>0.98573788158933118</v>
      </c>
    </row>
    <row r="28" spans="1:11">
      <c r="A28" s="2">
        <f t="shared" si="2"/>
        <v>2.2000000000000006</v>
      </c>
      <c r="B28" s="4">
        <f t="shared" si="3"/>
        <v>0.98609655248650141</v>
      </c>
      <c r="C28" s="4">
        <f t="shared" si="3"/>
        <v>0.98644741885358</v>
      </c>
      <c r="D28" s="4">
        <f t="shared" si="3"/>
        <v>0.98679061619274377</v>
      </c>
      <c r="E28" s="4">
        <f t="shared" si="3"/>
        <v>0.98712627856139801</v>
      </c>
      <c r="F28" s="4">
        <f t="shared" si="3"/>
        <v>0.98745453856405341</v>
      </c>
      <c r="G28" s="4">
        <f t="shared" si="3"/>
        <v>0.98777552734495533</v>
      </c>
      <c r="H28" s="4">
        <f t="shared" si="3"/>
        <v>0.98808937458145296</v>
      </c>
      <c r="I28" s="4">
        <f t="shared" si="3"/>
        <v>0.98839620847809651</v>
      </c>
      <c r="J28" s="4">
        <f t="shared" si="3"/>
        <v>0.9886961557614472</v>
      </c>
      <c r="K28" s="4">
        <f t="shared" si="3"/>
        <v>0.98898934167558861</v>
      </c>
    </row>
    <row r="29" spans="1:11">
      <c r="A29" s="2">
        <f t="shared" si="2"/>
        <v>2.3000000000000007</v>
      </c>
      <c r="B29" s="4">
        <f t="shared" si="3"/>
        <v>0.98927588997832416</v>
      </c>
      <c r="C29" s="4">
        <f t="shared" si="3"/>
        <v>0.98955592293804895</v>
      </c>
      <c r="D29" s="4">
        <f t="shared" si="3"/>
        <v>0.98982956133128031</v>
      </c>
      <c r="E29" s="4">
        <f t="shared" si="3"/>
        <v>0.99009692444083575</v>
      </c>
      <c r="F29" s="4">
        <f t="shared" si="3"/>
        <v>0.99035813005464168</v>
      </c>
      <c r="G29" s="4">
        <f t="shared" si="3"/>
        <v>0.99061329446516144</v>
      </c>
      <c r="H29" s="4">
        <f t="shared" si="3"/>
        <v>0.99086253246942735</v>
      </c>
      <c r="I29" s="4">
        <f t="shared" si="3"/>
        <v>0.99110595736966323</v>
      </c>
      <c r="J29" s="4">
        <f t="shared" si="3"/>
        <v>0.99134368097448344</v>
      </c>
      <c r="K29" s="4">
        <f t="shared" si="3"/>
        <v>0.99157581360065428</v>
      </c>
    </row>
    <row r="30" spans="1:11">
      <c r="A30" s="2">
        <f t="shared" si="2"/>
        <v>2.4000000000000008</v>
      </c>
      <c r="B30" s="4">
        <f t="shared" si="3"/>
        <v>0.99180246407540384</v>
      </c>
      <c r="C30" s="4">
        <f t="shared" si="3"/>
        <v>0.99202373973926627</v>
      </c>
      <c r="D30" s="4">
        <f t="shared" si="3"/>
        <v>0.99223974644944635</v>
      </c>
      <c r="E30" s="4">
        <f t="shared" si="3"/>
        <v>0.99245058858369084</v>
      </c>
      <c r="F30" s="4">
        <f t="shared" si="3"/>
        <v>0.99265636904465171</v>
      </c>
      <c r="G30" s="4">
        <f t="shared" si="3"/>
        <v>0.99285718926472855</v>
      </c>
      <c r="H30" s="4">
        <f t="shared" si="3"/>
        <v>0.99305314921137566</v>
      </c>
      <c r="I30" s="4">
        <f t="shared" si="3"/>
        <v>0.99324434739285938</v>
      </c>
      <c r="J30" s="4">
        <f t="shared" si="3"/>
        <v>0.9934308808644533</v>
      </c>
      <c r="K30" s="4">
        <f t="shared" si="3"/>
        <v>0.99361284523505689</v>
      </c>
    </row>
    <row r="31" spans="1:11">
      <c r="A31" s="2">
        <f t="shared" si="2"/>
        <v>2.5000000000000009</v>
      </c>
      <c r="B31" s="4">
        <f t="shared" si="3"/>
        <v>0.99379033467422384</v>
      </c>
      <c r="C31" s="4">
        <f t="shared" si="3"/>
        <v>0.99396344191958741</v>
      </c>
      <c r="D31" s="4">
        <f t="shared" si="3"/>
        <v>0.99413225828466745</v>
      </c>
      <c r="E31" s="4">
        <f t="shared" si="3"/>
        <v>0.99429687366704933</v>
      </c>
      <c r="F31" s="4">
        <f t="shared" si="3"/>
        <v>0.99445737655691746</v>
      </c>
      <c r="G31" s="4">
        <f t="shared" si="3"/>
        <v>0.99461385404593328</v>
      </c>
      <c r="H31" s="4">
        <f t="shared" si="3"/>
        <v>0.99476639183644422</v>
      </c>
      <c r="I31" s="4">
        <f t="shared" si="3"/>
        <v>0.994915074251009</v>
      </c>
      <c r="J31" s="4">
        <f t="shared" si="3"/>
        <v>0.99505998424222941</v>
      </c>
      <c r="K31" s="4">
        <f t="shared" si="3"/>
        <v>0.99520120340287388</v>
      </c>
    </row>
    <row r="32" spans="1:11">
      <c r="A32" s="2">
        <f t="shared" si="2"/>
        <v>2.600000000000001</v>
      </c>
      <c r="B32" s="4">
        <f t="shared" si="3"/>
        <v>0.99533881197628127</v>
      </c>
      <c r="C32" s="4">
        <f t="shared" si="3"/>
        <v>0.99547288886703267</v>
      </c>
      <c r="D32" s="4">
        <f t="shared" si="3"/>
        <v>0.99560351165187866</v>
      </c>
      <c r="E32" s="4">
        <f t="shared" si="3"/>
        <v>0.9957307565909107</v>
      </c>
      <c r="F32" s="4">
        <f t="shared" si="3"/>
        <v>0.99585469863896392</v>
      </c>
      <c r="G32" s="4">
        <f t="shared" si="3"/>
        <v>0.99597541145724167</v>
      </c>
      <c r="H32" s="4">
        <f t="shared" si="3"/>
        <v>0.99609296742514719</v>
      </c>
      <c r="I32" s="4">
        <f t="shared" si="3"/>
        <v>0.99620743765231456</v>
      </c>
      <c r="J32" s="4">
        <f t="shared" si="3"/>
        <v>0.99631889199082502</v>
      </c>
      <c r="K32" s="4">
        <f t="shared" si="3"/>
        <v>0.99642739904760025</v>
      </c>
    </row>
    <row r="33" spans="1:11">
      <c r="A33" s="2">
        <f t="shared" si="2"/>
        <v>2.7000000000000011</v>
      </c>
      <c r="B33" s="4">
        <f t="shared" si="3"/>
        <v>0.99653302619695938</v>
      </c>
      <c r="C33" s="4">
        <f t="shared" si="3"/>
        <v>0.9966358395933308</v>
      </c>
      <c r="D33" s="4">
        <f t="shared" si="3"/>
        <v>0.99673590418410873</v>
      </c>
      <c r="E33" s="4">
        <f t="shared" si="3"/>
        <v>0.99683328372264224</v>
      </c>
      <c r="F33" s="4">
        <f t="shared" si="3"/>
        <v>0.99692804078134956</v>
      </c>
      <c r="G33" s="4">
        <f t="shared" si="3"/>
        <v>0.99702023676494544</v>
      </c>
      <c r="H33" s="4">
        <f t="shared" si="3"/>
        <v>0.99710993192377384</v>
      </c>
      <c r="I33" s="4">
        <f t="shared" si="3"/>
        <v>0.99719718536723501</v>
      </c>
      <c r="J33" s="4">
        <f t="shared" si="3"/>
        <v>0.99728205507729872</v>
      </c>
      <c r="K33" s="4">
        <f t="shared" si="3"/>
        <v>0.99736459792209509</v>
      </c>
    </row>
    <row r="34" spans="1:11">
      <c r="A34" s="2">
        <f t="shared" ref="A34:A39" si="4">A33+0.1</f>
        <v>2.8000000000000012</v>
      </c>
      <c r="B34" s="4">
        <f t="shared" si="3"/>
        <v>0.99744486966957213</v>
      </c>
      <c r="C34" s="4">
        <f t="shared" si="3"/>
        <v>0.9975229250012142</v>
      </c>
      <c r="D34" s="4">
        <f t="shared" si="3"/>
        <v>0.99759881752581081</v>
      </c>
      <c r="E34" s="4">
        <f t="shared" si="3"/>
        <v>0.9976725997932685</v>
      </c>
      <c r="F34" s="4">
        <f t="shared" si="3"/>
        <v>0.99774432330845764</v>
      </c>
      <c r="G34" s="4">
        <f t="shared" si="3"/>
        <v>0.99781403854508677</v>
      </c>
      <c r="H34" s="4">
        <f t="shared" si="3"/>
        <v>0.99788179495959539</v>
      </c>
      <c r="I34" s="4">
        <f t="shared" si="3"/>
        <v>0.99794764100506028</v>
      </c>
      <c r="J34" s="4">
        <f t="shared" si="3"/>
        <v>0.99801162414510569</v>
      </c>
      <c r="K34" s="4">
        <f t="shared" si="3"/>
        <v>0.99807379086781212</v>
      </c>
    </row>
    <row r="35" spans="1:11">
      <c r="A35" s="2">
        <f t="shared" si="4"/>
        <v>2.9000000000000012</v>
      </c>
      <c r="B35" s="4">
        <f t="shared" ref="B35:K45" si="5">NORMDIST(($A35+B$5),0,1,TRUE)</f>
        <v>0.99813418669961596</v>
      </c>
      <c r="C35" s="4">
        <f t="shared" si="5"/>
        <v>0.99819285621919362</v>
      </c>
      <c r="D35" s="4">
        <f t="shared" si="5"/>
        <v>0.99824984307132392</v>
      </c>
      <c r="E35" s="4">
        <f t="shared" si="5"/>
        <v>0.99830518998072271</v>
      </c>
      <c r="F35" s="4">
        <f t="shared" si="5"/>
        <v>0.99835893876584303</v>
      </c>
      <c r="G35" s="4">
        <f t="shared" si="5"/>
        <v>0.99841113035263518</v>
      </c>
      <c r="H35" s="4">
        <f t="shared" si="5"/>
        <v>0.99846180478826196</v>
      </c>
      <c r="I35" s="4">
        <f t="shared" si="5"/>
        <v>0.99851100125476255</v>
      </c>
      <c r="J35" s="4">
        <f t="shared" si="5"/>
        <v>0.99855875808266004</v>
      </c>
      <c r="K35" s="4">
        <f t="shared" si="5"/>
        <v>0.99860511276450781</v>
      </c>
    </row>
    <row r="36" spans="1:11">
      <c r="A36" s="2">
        <f t="shared" si="4"/>
        <v>3.0000000000000013</v>
      </c>
      <c r="B36" s="4">
        <f t="shared" si="5"/>
        <v>0.9986501019683699</v>
      </c>
      <c r="C36" s="4">
        <f t="shared" si="5"/>
        <v>0.99869376155123057</v>
      </c>
      <c r="D36" s="4">
        <f t="shared" si="5"/>
        <v>0.99873612657232769</v>
      </c>
      <c r="E36" s="4">
        <f t="shared" si="5"/>
        <v>0.99877723130640772</v>
      </c>
      <c r="F36" s="4">
        <f t="shared" si="5"/>
        <v>0.9988171092568956</v>
      </c>
      <c r="G36" s="4">
        <f t="shared" si="5"/>
        <v>0.99885579316897732</v>
      </c>
      <c r="H36" s="4">
        <f t="shared" si="5"/>
        <v>0.99889331504259071</v>
      </c>
      <c r="I36" s="4">
        <f t="shared" si="5"/>
        <v>0.99892970614532106</v>
      </c>
      <c r="J36" s="4">
        <f t="shared" si="5"/>
        <v>0.99896499702519714</v>
      </c>
      <c r="K36" s="4">
        <f t="shared" si="5"/>
        <v>0.99899921752338594</v>
      </c>
    </row>
    <row r="37" spans="1:11">
      <c r="A37" s="2">
        <f t="shared" si="4"/>
        <v>3.1000000000000014</v>
      </c>
      <c r="B37" s="4">
        <f t="shared" si="5"/>
        <v>0.99903239678678168</v>
      </c>
      <c r="C37" s="4">
        <f t="shared" si="5"/>
        <v>0.99906456328048587</v>
      </c>
      <c r="D37" s="4">
        <f t="shared" si="5"/>
        <v>0.99909574480017771</v>
      </c>
      <c r="E37" s="4">
        <f t="shared" si="5"/>
        <v>0.99912596848436841</v>
      </c>
      <c r="F37" s="4">
        <f t="shared" si="5"/>
        <v>0.99915526082654138</v>
      </c>
      <c r="G37" s="4">
        <f t="shared" si="5"/>
        <v>0.99918364768717149</v>
      </c>
      <c r="H37" s="4">
        <f t="shared" si="5"/>
        <v>0.99921115430562446</v>
      </c>
      <c r="I37" s="4">
        <f t="shared" si="5"/>
        <v>0.99923780531193274</v>
      </c>
      <c r="J37" s="4">
        <f t="shared" si="5"/>
        <v>0.9992636247384461</v>
      </c>
      <c r="K37" s="4">
        <f t="shared" si="5"/>
        <v>0.99928863603135465</v>
      </c>
    </row>
    <row r="38" spans="1:11">
      <c r="A38" s="2">
        <f t="shared" si="4"/>
        <v>3.2000000000000015</v>
      </c>
      <c r="B38" s="4">
        <f t="shared" si="5"/>
        <v>0.99931286206208414</v>
      </c>
      <c r="C38" s="4">
        <f t="shared" si="5"/>
        <v>0.99933632513856008</v>
      </c>
      <c r="D38" s="4">
        <f t="shared" si="5"/>
        <v>0.99935904701633993</v>
      </c>
      <c r="E38" s="4">
        <f t="shared" si="5"/>
        <v>0.99938104890961321</v>
      </c>
      <c r="F38" s="4">
        <f t="shared" si="5"/>
        <v>0.99940235150206558</v>
      </c>
      <c r="G38" s="4">
        <f t="shared" si="5"/>
        <v>0.99942297495760923</v>
      </c>
      <c r="H38" s="4">
        <f t="shared" si="5"/>
        <v>0.99944293893097536</v>
      </c>
      <c r="I38" s="4">
        <f t="shared" si="5"/>
        <v>0.99946226257817028</v>
      </c>
      <c r="J38" s="4">
        <f t="shared" si="5"/>
        <v>0.99948096456679303</v>
      </c>
      <c r="K38" s="4">
        <f t="shared" si="5"/>
        <v>0.99949906308621428</v>
      </c>
    </row>
    <row r="39" spans="1:11">
      <c r="A39" s="2">
        <f t="shared" si="4"/>
        <v>3.3000000000000016</v>
      </c>
      <c r="B39" s="4">
        <f t="shared" si="5"/>
        <v>0.99951657585761622</v>
      </c>
      <c r="C39" s="4">
        <f t="shared" si="5"/>
        <v>0.99953352014389241</v>
      </c>
      <c r="D39" s="4">
        <f t="shared" si="5"/>
        <v>0.99954991275940785</v>
      </c>
      <c r="E39" s="4">
        <f t="shared" si="5"/>
        <v>0.99956577007961833</v>
      </c>
      <c r="F39" s="4">
        <f t="shared" si="5"/>
        <v>0.99958110805054967</v>
      </c>
      <c r="G39" s="4">
        <f t="shared" si="5"/>
        <v>0.99959594219813597</v>
      </c>
      <c r="H39" s="4">
        <f t="shared" si="5"/>
        <v>0.99961028763741799</v>
      </c>
      <c r="I39" s="4">
        <f t="shared" si="5"/>
        <v>0.99962415908159996</v>
      </c>
      <c r="J39" s="4">
        <f t="shared" si="5"/>
        <v>0.99963757085096694</v>
      </c>
      <c r="K39" s="4">
        <f t="shared" si="5"/>
        <v>0.99965053688166206</v>
      </c>
    </row>
    <row r="40" spans="1:11">
      <c r="A40" s="2">
        <f t="shared" ref="A40:A45" si="6">A39+0.1</f>
        <v>3.4000000000000017</v>
      </c>
      <c r="B40" s="4">
        <f t="shared" si="5"/>
        <v>0.99966307073432314</v>
      </c>
      <c r="C40" s="4">
        <f t="shared" si="5"/>
        <v>0.99967518560258117</v>
      </c>
      <c r="D40" s="4">
        <f t="shared" si="5"/>
        <v>0.99968689432141877</v>
      </c>
      <c r="E40" s="4">
        <f t="shared" si="5"/>
        <v>0.99969820937539133</v>
      </c>
      <c r="F40" s="4">
        <f t="shared" si="5"/>
        <v>0.99970914290670931</v>
      </c>
      <c r="G40" s="4">
        <f t="shared" si="5"/>
        <v>0.99971970672318378</v>
      </c>
      <c r="H40" s="4">
        <f t="shared" si="5"/>
        <v>0.99972991230603647</v>
      </c>
      <c r="I40" s="4">
        <f t="shared" si="5"/>
        <v>0.99973977081757248</v>
      </c>
      <c r="J40" s="4">
        <f t="shared" si="5"/>
        <v>0.99974929310871952</v>
      </c>
      <c r="K40" s="4">
        <f t="shared" si="5"/>
        <v>0.99975848972643222</v>
      </c>
    </row>
    <row r="41" spans="1:11">
      <c r="A41" s="2">
        <f t="shared" si="6"/>
        <v>3.5000000000000018</v>
      </c>
      <c r="B41" s="4">
        <f t="shared" si="5"/>
        <v>0.99976737092096446</v>
      </c>
      <c r="C41" s="4">
        <f t="shared" si="5"/>
        <v>0.99977594665300895</v>
      </c>
      <c r="D41" s="4">
        <f t="shared" si="5"/>
        <v>0.99978422660070532</v>
      </c>
      <c r="E41" s="4">
        <f t="shared" si="5"/>
        <v>0.99979222016651936</v>
      </c>
      <c r="F41" s="4">
        <f t="shared" si="5"/>
        <v>0.99979993648399268</v>
      </c>
      <c r="G41" s="4">
        <f t="shared" si="5"/>
        <v>0.99980738442436434</v>
      </c>
      <c r="H41" s="4">
        <f t="shared" si="5"/>
        <v>0.99981457260306672</v>
      </c>
      <c r="I41" s="4">
        <f t="shared" si="5"/>
        <v>0.99982150938609515</v>
      </c>
      <c r="J41" s="4">
        <f t="shared" si="5"/>
        <v>0.99982820289625407</v>
      </c>
      <c r="K41" s="4">
        <f t="shared" si="5"/>
        <v>0.99983466101927987</v>
      </c>
    </row>
    <row r="42" spans="1:11">
      <c r="A42" s="2">
        <f t="shared" si="6"/>
        <v>3.6000000000000019</v>
      </c>
      <c r="B42" s="4">
        <f t="shared" si="5"/>
        <v>0.99984089140984245</v>
      </c>
      <c r="C42" s="4">
        <f t="shared" si="5"/>
        <v>0.99984690149742628</v>
      </c>
      <c r="D42" s="4">
        <f t="shared" si="5"/>
        <v>0.99985269849209257</v>
      </c>
      <c r="E42" s="4">
        <f t="shared" si="5"/>
        <v>0.99985828939012422</v>
      </c>
      <c r="F42" s="4">
        <f t="shared" si="5"/>
        <v>0.99986368097955425</v>
      </c>
      <c r="G42" s="4">
        <f t="shared" si="5"/>
        <v>0.99986887984557948</v>
      </c>
      <c r="H42" s="4">
        <f t="shared" si="5"/>
        <v>0.99987389237586155</v>
      </c>
      <c r="I42" s="4">
        <f t="shared" si="5"/>
        <v>0.9998787247657146</v>
      </c>
      <c r="J42" s="4">
        <f t="shared" si="5"/>
        <v>0.99988338302318458</v>
      </c>
      <c r="K42" s="4">
        <f t="shared" si="5"/>
        <v>0.99988787297401771</v>
      </c>
    </row>
    <row r="43" spans="1:11">
      <c r="A43" s="2">
        <f t="shared" si="6"/>
        <v>3.700000000000002</v>
      </c>
      <c r="B43" s="4">
        <f t="shared" si="5"/>
        <v>0.99989220026652259</v>
      </c>
      <c r="C43" s="4">
        <f t="shared" si="5"/>
        <v>0.99989637037632595</v>
      </c>
      <c r="D43" s="4">
        <f t="shared" si="5"/>
        <v>0.99990038861102404</v>
      </c>
      <c r="E43" s="4">
        <f t="shared" si="5"/>
        <v>0.9999042601147311</v>
      </c>
      <c r="F43" s="4">
        <f t="shared" si="5"/>
        <v>0.99990798987252594</v>
      </c>
      <c r="G43" s="4">
        <f t="shared" si="5"/>
        <v>0.99991158271479919</v>
      </c>
      <c r="H43" s="4">
        <f t="shared" si="5"/>
        <v>0.99991504332150205</v>
      </c>
      <c r="I43" s="4">
        <f t="shared" si="5"/>
        <v>0.99991837622629731</v>
      </c>
      <c r="J43" s="4">
        <f t="shared" si="5"/>
        <v>0.99992158582061641</v>
      </c>
      <c r="K43" s="4">
        <f t="shared" si="5"/>
        <v>0.99992467635762128</v>
      </c>
    </row>
    <row r="44" spans="1:11">
      <c r="A44" s="2">
        <f t="shared" si="6"/>
        <v>3.800000000000002</v>
      </c>
      <c r="B44" s="4">
        <f t="shared" si="5"/>
        <v>0.99992765195607491</v>
      </c>
      <c r="C44" s="4">
        <f t="shared" si="5"/>
        <v>0.99993051660412013</v>
      </c>
      <c r="D44" s="4">
        <f t="shared" si="5"/>
        <v>0.99993327416297029</v>
      </c>
      <c r="E44" s="4">
        <f t="shared" si="5"/>
        <v>0.99993592837051115</v>
      </c>
      <c r="F44" s="4">
        <f t="shared" si="5"/>
        <v>0.99993848284481679</v>
      </c>
      <c r="G44" s="4">
        <f t="shared" si="5"/>
        <v>0.99994094108758103</v>
      </c>
      <c r="H44" s="4">
        <f t="shared" si="5"/>
        <v>0.99994330648746577</v>
      </c>
      <c r="I44" s="4">
        <f t="shared" si="5"/>
        <v>0.99994558232336628</v>
      </c>
      <c r="J44" s="4">
        <f t="shared" si="5"/>
        <v>0.99994777176759819</v>
      </c>
      <c r="K44" s="4">
        <f t="shared" si="5"/>
        <v>0.9999498778890038</v>
      </c>
    </row>
    <row r="45" spans="1:11">
      <c r="A45" s="2">
        <f t="shared" si="6"/>
        <v>3.9000000000000021</v>
      </c>
      <c r="B45" s="4">
        <f t="shared" si="5"/>
        <v>0.99995190365598241</v>
      </c>
      <c r="C45" s="4">
        <f t="shared" si="5"/>
        <v>0.99995385193944375</v>
      </c>
      <c r="D45" s="4">
        <f t="shared" si="5"/>
        <v>0.9999557255156879</v>
      </c>
      <c r="E45" s="4">
        <f t="shared" si="5"/>
        <v>0.99995752706921126</v>
      </c>
      <c r="F45" s="4">
        <f t="shared" si="5"/>
        <v>0.99995925919544149</v>
      </c>
      <c r="G45" s="4">
        <f t="shared" si="5"/>
        <v>0.99996092440340223</v>
      </c>
      <c r="H45" s="4">
        <f t="shared" si="5"/>
        <v>0.99996252511830896</v>
      </c>
      <c r="I45" s="4">
        <f t="shared" si="5"/>
        <v>0.99996406368409718</v>
      </c>
      <c r="J45" s="4">
        <f t="shared" si="5"/>
        <v>0.99996554236588497</v>
      </c>
      <c r="K45" s="4">
        <f t="shared" si="5"/>
        <v>0.99996696335237056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8" workbookViewId="0">
      <selection activeCell="D7" sqref="D7"/>
    </sheetView>
  </sheetViews>
  <sheetFormatPr defaultColWidth="11.6640625" defaultRowHeight="13.2"/>
  <sheetData>
    <row r="1" spans="1:7" ht="15.6">
      <c r="A1" s="6" t="s">
        <v>5</v>
      </c>
      <c r="C1" s="7" t="s">
        <v>6</v>
      </c>
    </row>
    <row r="2" spans="1:7">
      <c r="B2" s="50" t="s">
        <v>7</v>
      </c>
      <c r="C2" s="51"/>
      <c r="D2" s="51"/>
      <c r="E2" s="51"/>
      <c r="F2" s="51"/>
      <c r="G2" s="51"/>
    </row>
    <row r="3" spans="1:7" ht="42.75" customHeight="1">
      <c r="B3" s="51"/>
      <c r="C3" s="51"/>
      <c r="D3" s="51"/>
      <c r="E3" s="51"/>
      <c r="F3" s="51"/>
      <c r="G3" s="51"/>
    </row>
    <row r="4" spans="1:7">
      <c r="B4" s="51"/>
      <c r="C4" s="51"/>
      <c r="D4" s="51"/>
      <c r="E4" s="51"/>
      <c r="F4" s="51"/>
      <c r="G4" s="51"/>
    </row>
    <row r="5" spans="1:7">
      <c r="B5" s="8"/>
      <c r="C5" s="8"/>
      <c r="D5" s="8"/>
      <c r="E5" s="8"/>
      <c r="F5" s="8"/>
      <c r="G5" s="8"/>
    </row>
    <row r="6" spans="1:7" ht="14.4">
      <c r="A6" s="9" t="s">
        <v>8</v>
      </c>
      <c r="B6" s="10"/>
      <c r="C6" s="11"/>
      <c r="D6" s="11"/>
      <c r="E6" s="11"/>
      <c r="F6" s="11"/>
      <c r="G6" s="12"/>
    </row>
    <row r="7" spans="1:7" ht="15.6">
      <c r="B7" t="s">
        <v>9</v>
      </c>
      <c r="C7" s="13">
        <v>0.5</v>
      </c>
    </row>
    <row r="8" spans="1:7" ht="15.6">
      <c r="B8" t="s">
        <v>10</v>
      </c>
      <c r="C8" s="13">
        <v>3</v>
      </c>
      <c r="E8" t="s">
        <v>11</v>
      </c>
      <c r="G8">
        <f>C7+C8</f>
        <v>3.5</v>
      </c>
    </row>
    <row r="9" spans="1:7" ht="15.6">
      <c r="B9" t="s">
        <v>12</v>
      </c>
      <c r="C9" s="13">
        <v>1</v>
      </c>
      <c r="E9" t="s">
        <v>13</v>
      </c>
      <c r="G9">
        <f>C9+C10-C8</f>
        <v>7</v>
      </c>
    </row>
    <row r="10" spans="1:7" ht="15.6">
      <c r="B10" t="s">
        <v>14</v>
      </c>
      <c r="C10" s="13">
        <v>9</v>
      </c>
    </row>
    <row r="11" spans="1:7">
      <c r="B11" s="8"/>
      <c r="C11" s="8"/>
      <c r="D11" s="8"/>
      <c r="E11" s="8"/>
      <c r="F11" s="8"/>
      <c r="G11" s="8"/>
    </row>
    <row r="12" spans="1:7" ht="14.4">
      <c r="A12" s="9" t="s">
        <v>15</v>
      </c>
    </row>
    <row r="13" spans="1:7" ht="13.8" thickBot="1">
      <c r="D13" s="52" t="s">
        <v>3</v>
      </c>
      <c r="E13" s="52"/>
      <c r="F13" s="52" t="s">
        <v>16</v>
      </c>
      <c r="G13" s="52"/>
    </row>
    <row r="14" spans="1:7" ht="39.6">
      <c r="A14" s="14" t="s">
        <v>17</v>
      </c>
      <c r="B14" s="15" t="s">
        <v>18</v>
      </c>
      <c r="C14" s="15" t="s">
        <v>19</v>
      </c>
      <c r="D14" s="15" t="s">
        <v>20</v>
      </c>
      <c r="E14" s="15" t="s">
        <v>21</v>
      </c>
      <c r="F14" s="15" t="s">
        <v>22</v>
      </c>
      <c r="G14" s="16" t="s">
        <v>23</v>
      </c>
    </row>
    <row r="15" spans="1:7" ht="13.8" thickBot="1">
      <c r="A15" s="17"/>
      <c r="B15" s="18"/>
      <c r="C15" s="18"/>
      <c r="D15" s="18">
        <v>2000</v>
      </c>
      <c r="E15" s="19"/>
      <c r="F15" s="18">
        <v>2000</v>
      </c>
      <c r="G15" s="20"/>
    </row>
    <row r="16" spans="1:7">
      <c r="A16" s="21">
        <v>1500</v>
      </c>
      <c r="B16" s="22">
        <v>0.05</v>
      </c>
      <c r="C16" s="22">
        <f>A16*B16</f>
        <v>75</v>
      </c>
      <c r="D16" s="22">
        <f t="shared" ref="D16:D21" si="0">$D$15-A16</f>
        <v>500</v>
      </c>
      <c r="E16" s="22">
        <f t="shared" ref="E16:E21" si="1">B16*D16</f>
        <v>25</v>
      </c>
      <c r="F16" s="22"/>
      <c r="G16" s="23"/>
    </row>
    <row r="17" spans="1:8">
      <c r="A17" s="24">
        <v>1600</v>
      </c>
      <c r="B17" s="25">
        <v>0.06</v>
      </c>
      <c r="C17" s="25">
        <f t="shared" ref="C17:C26" si="2">A17*B17</f>
        <v>96</v>
      </c>
      <c r="D17" s="25">
        <f t="shared" si="0"/>
        <v>400</v>
      </c>
      <c r="E17" s="25">
        <f t="shared" si="1"/>
        <v>24</v>
      </c>
      <c r="F17" s="25"/>
      <c r="G17" s="26"/>
    </row>
    <row r="18" spans="1:8">
      <c r="A18" s="24">
        <v>1700</v>
      </c>
      <c r="B18" s="25">
        <v>0.09</v>
      </c>
      <c r="C18" s="25">
        <f t="shared" si="2"/>
        <v>153</v>
      </c>
      <c r="D18" s="25">
        <f t="shared" si="0"/>
        <v>300</v>
      </c>
      <c r="E18" s="25">
        <f t="shared" si="1"/>
        <v>27</v>
      </c>
      <c r="F18" s="25"/>
      <c r="G18" s="26"/>
    </row>
    <row r="19" spans="1:8">
      <c r="A19" s="24">
        <v>1800</v>
      </c>
      <c r="B19" s="25">
        <v>0.12</v>
      </c>
      <c r="C19" s="25">
        <f t="shared" si="2"/>
        <v>216</v>
      </c>
      <c r="D19" s="25">
        <f t="shared" si="0"/>
        <v>200</v>
      </c>
      <c r="E19" s="25">
        <f t="shared" si="1"/>
        <v>24</v>
      </c>
      <c r="F19" s="25"/>
      <c r="G19" s="26"/>
    </row>
    <row r="20" spans="1:8">
      <c r="A20" s="24">
        <v>1900</v>
      </c>
      <c r="B20" s="25">
        <v>0.17</v>
      </c>
      <c r="C20" s="25">
        <f t="shared" si="2"/>
        <v>323</v>
      </c>
      <c r="D20" s="25">
        <f t="shared" si="0"/>
        <v>100</v>
      </c>
      <c r="E20" s="25">
        <f t="shared" si="1"/>
        <v>17</v>
      </c>
      <c r="F20" s="25"/>
      <c r="G20" s="26"/>
    </row>
    <row r="21" spans="1:8">
      <c r="A21" s="24">
        <v>2000</v>
      </c>
      <c r="B21" s="27">
        <v>0.2</v>
      </c>
      <c r="C21" s="25">
        <f t="shared" si="2"/>
        <v>400</v>
      </c>
      <c r="D21" s="25">
        <f t="shared" si="0"/>
        <v>0</v>
      </c>
      <c r="E21" s="25">
        <f t="shared" si="1"/>
        <v>0</v>
      </c>
      <c r="F21" s="25">
        <f t="shared" ref="F21:F26" si="3">A21-$F$15</f>
        <v>0</v>
      </c>
      <c r="G21" s="26">
        <f t="shared" ref="G21:G26" si="4">B21*F21</f>
        <v>0</v>
      </c>
    </row>
    <row r="22" spans="1:8">
      <c r="A22" s="24">
        <v>2100</v>
      </c>
      <c r="B22" s="25">
        <v>0.12</v>
      </c>
      <c r="C22" s="25">
        <f t="shared" si="2"/>
        <v>252</v>
      </c>
      <c r="D22" s="25"/>
      <c r="E22" s="25"/>
      <c r="F22" s="25">
        <f t="shared" si="3"/>
        <v>100</v>
      </c>
      <c r="G22" s="26">
        <f t="shared" si="4"/>
        <v>12</v>
      </c>
    </row>
    <row r="23" spans="1:8">
      <c r="A23" s="24">
        <v>2200</v>
      </c>
      <c r="B23" s="25">
        <v>0.08</v>
      </c>
      <c r="C23" s="25">
        <f t="shared" si="2"/>
        <v>176</v>
      </c>
      <c r="D23" s="25"/>
      <c r="E23" s="25"/>
      <c r="F23" s="25">
        <f t="shared" si="3"/>
        <v>200</v>
      </c>
      <c r="G23" s="26">
        <f t="shared" si="4"/>
        <v>16</v>
      </c>
    </row>
    <row r="24" spans="1:8">
      <c r="A24" s="24">
        <v>2300</v>
      </c>
      <c r="B24" s="25">
        <v>0.06</v>
      </c>
      <c r="C24" s="25">
        <f t="shared" si="2"/>
        <v>138</v>
      </c>
      <c r="D24" s="25"/>
      <c r="E24" s="25"/>
      <c r="F24" s="25">
        <f t="shared" si="3"/>
        <v>300</v>
      </c>
      <c r="G24" s="26">
        <f t="shared" si="4"/>
        <v>18</v>
      </c>
    </row>
    <row r="25" spans="1:8">
      <c r="A25" s="24">
        <v>2400</v>
      </c>
      <c r="B25" s="25">
        <v>0.04</v>
      </c>
      <c r="C25" s="25">
        <f t="shared" si="2"/>
        <v>96</v>
      </c>
      <c r="D25" s="25"/>
      <c r="E25" s="25"/>
      <c r="F25" s="25">
        <f t="shared" si="3"/>
        <v>400</v>
      </c>
      <c r="G25" s="26">
        <f t="shared" si="4"/>
        <v>16</v>
      </c>
    </row>
    <row r="26" spans="1:8">
      <c r="A26" s="24">
        <v>2500</v>
      </c>
      <c r="B26" s="25">
        <v>0.01</v>
      </c>
      <c r="C26" s="25">
        <f t="shared" si="2"/>
        <v>25</v>
      </c>
      <c r="D26" s="25"/>
      <c r="E26" s="25"/>
      <c r="F26" s="25">
        <f t="shared" si="3"/>
        <v>500</v>
      </c>
      <c r="G26" s="26">
        <f t="shared" si="4"/>
        <v>5</v>
      </c>
    </row>
    <row r="27" spans="1:8" ht="14.4">
      <c r="A27" s="28"/>
      <c r="B27" s="29" t="s">
        <v>24</v>
      </c>
      <c r="C27" s="30">
        <f>SUM(C16:C26)</f>
        <v>1950</v>
      </c>
      <c r="D27" s="31" t="s">
        <v>25</v>
      </c>
      <c r="E27" s="32">
        <f>SUM(E16:E26)</f>
        <v>117</v>
      </c>
      <c r="F27" s="31" t="s">
        <v>25</v>
      </c>
      <c r="G27" s="33">
        <f>SUM(G21:G26)</f>
        <v>67</v>
      </c>
    </row>
    <row r="28" spans="1:8" ht="15" thickBot="1">
      <c r="A28" s="34" t="s">
        <v>26</v>
      </c>
      <c r="B28" s="35"/>
      <c r="C28" s="36">
        <f>C27*C8</f>
        <v>5850</v>
      </c>
      <c r="D28" s="36" t="s">
        <v>27</v>
      </c>
      <c r="E28" s="36">
        <f>E27*G8</f>
        <v>409.5</v>
      </c>
      <c r="F28" s="36" t="s">
        <v>4</v>
      </c>
      <c r="G28" s="37">
        <f>G27*G9</f>
        <v>469</v>
      </c>
      <c r="H28" s="38"/>
    </row>
    <row r="29" spans="1:8" ht="14.4">
      <c r="A29" s="11"/>
      <c r="B29" s="10"/>
      <c r="C29" s="11"/>
      <c r="D29" s="11"/>
      <c r="E29" s="11"/>
      <c r="F29" s="11"/>
      <c r="G29" s="11"/>
      <c r="H29" s="38"/>
    </row>
    <row r="30" spans="1:8" ht="14.4">
      <c r="A30" s="11"/>
      <c r="B30" s="10"/>
      <c r="C30" s="11"/>
      <c r="D30" s="11"/>
      <c r="E30" s="11"/>
      <c r="F30" s="11"/>
      <c r="G30" s="11"/>
      <c r="H30" s="38"/>
    </row>
    <row r="31" spans="1:8" ht="14.4">
      <c r="A31" s="11" t="s">
        <v>28</v>
      </c>
      <c r="B31" s="10"/>
      <c r="C31" s="11"/>
      <c r="D31" s="11"/>
      <c r="E31" s="11"/>
      <c r="F31" s="11"/>
      <c r="G31" s="11"/>
      <c r="H31" s="38"/>
    </row>
    <row r="32" spans="1:8" ht="14.4">
      <c r="A32" s="11"/>
      <c r="B32" s="10"/>
      <c r="C32" s="11"/>
      <c r="D32" s="11"/>
      <c r="E32" s="11"/>
      <c r="F32" s="11"/>
      <c r="G32" s="11"/>
      <c r="H32" s="38"/>
    </row>
    <row r="33" spans="1:8" ht="15.6">
      <c r="A33" t="s">
        <v>29</v>
      </c>
      <c r="B33" s="10"/>
      <c r="C33" s="11"/>
      <c r="D33" s="11"/>
      <c r="E33" s="11"/>
      <c r="F33" s="11"/>
      <c r="G33" s="39">
        <f>C28+E28+G28</f>
        <v>6728.5</v>
      </c>
      <c r="H33" s="38"/>
    </row>
    <row r="34" spans="1:8" ht="14.4">
      <c r="H34" s="38"/>
    </row>
    <row r="35" spans="1:8" ht="14.4">
      <c r="A35" s="40" t="s">
        <v>30</v>
      </c>
    </row>
    <row r="36" spans="1:8">
      <c r="A36" t="s">
        <v>31</v>
      </c>
      <c r="B36" t="s">
        <v>32</v>
      </c>
      <c r="E36" t="s">
        <v>33</v>
      </c>
      <c r="G36" s="41">
        <f>G33</f>
        <v>6728.5</v>
      </c>
    </row>
  </sheetData>
  <mergeCells count="3">
    <mergeCell ref="B2:G4"/>
    <mergeCell ref="D13:E13"/>
    <mergeCell ref="F13:G13"/>
  </mergeCells>
  <phoneticPr fontId="0" type="noConversion"/>
  <pageMargins left="0.75" right="0.75" top="1" bottom="1" header="0.5" footer="0.5"/>
  <pageSetup paperSize="9" orientation="portrait" horizontalDpi="4294967293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workbookViewId="0">
      <selection activeCell="M17" sqref="M17"/>
    </sheetView>
  </sheetViews>
  <sheetFormatPr defaultRowHeight="13.2"/>
  <sheetData>
    <row r="1" spans="2:2" ht="17.399999999999999">
      <c r="B1" s="49" t="s">
        <v>34</v>
      </c>
    </row>
    <row r="2" spans="2:2" ht="15.6">
      <c r="B2" s="43"/>
    </row>
    <row r="3" spans="2:2" ht="15.6">
      <c r="B3" s="43" t="s">
        <v>35</v>
      </c>
    </row>
    <row r="4" spans="2:2" ht="15.6">
      <c r="B4" s="43"/>
    </row>
    <row r="5" spans="2:2" ht="13.8">
      <c r="B5" s="44" t="s">
        <v>36</v>
      </c>
    </row>
    <row r="6" spans="2:2" ht="15">
      <c r="B6" s="44" t="s">
        <v>37</v>
      </c>
    </row>
    <row r="7" spans="2:2" ht="15">
      <c r="B7" s="44" t="s">
        <v>38</v>
      </c>
    </row>
    <row r="8" spans="2:2" ht="13.8">
      <c r="B8" s="44" t="s">
        <v>39</v>
      </c>
    </row>
    <row r="9" spans="2:2" ht="13.8">
      <c r="B9" s="44" t="s">
        <v>40</v>
      </c>
    </row>
    <row r="10" spans="2:2" ht="15">
      <c r="B10" s="44" t="s">
        <v>41</v>
      </c>
    </row>
    <row r="11" spans="2:2" ht="15">
      <c r="B11" s="44" t="s">
        <v>42</v>
      </c>
    </row>
    <row r="12" spans="2:2" ht="21">
      <c r="B12" s="45"/>
    </row>
    <row r="13" spans="2:2" ht="13.8">
      <c r="B13" s="46" t="s">
        <v>43</v>
      </c>
    </row>
    <row r="14" spans="2:2" ht="13.8">
      <c r="B14" s="44" t="s">
        <v>44</v>
      </c>
    </row>
    <row r="15" spans="2:2" ht="13.8">
      <c r="B15" s="44" t="s">
        <v>45</v>
      </c>
    </row>
    <row r="16" spans="2:2" ht="15.6">
      <c r="B16" s="47"/>
    </row>
    <row r="17" spans="2:2" ht="13.8">
      <c r="B17" s="44" t="s">
        <v>46</v>
      </c>
    </row>
    <row r="18" spans="2:2" ht="15">
      <c r="B18" s="46" t="s">
        <v>47</v>
      </c>
    </row>
    <row r="19" spans="2:2" ht="15.6">
      <c r="B19" s="43"/>
    </row>
    <row r="20" spans="2:2" ht="15.6">
      <c r="B20" s="43"/>
    </row>
    <row r="21" spans="2:2" ht="15.6">
      <c r="B21" s="43"/>
    </row>
    <row r="22" spans="2:2" ht="15.6">
      <c r="B22" s="43"/>
    </row>
    <row r="23" spans="2:2" ht="15.6">
      <c r="B23" s="43"/>
    </row>
    <row r="24" spans="2:2" ht="15.6">
      <c r="B24" s="43"/>
    </row>
    <row r="25" spans="2:2" ht="15.6">
      <c r="B25" s="42"/>
    </row>
    <row r="26" spans="2:2" ht="15.6">
      <c r="B26" s="43"/>
    </row>
    <row r="27" spans="2:2" ht="13.8">
      <c r="B27" s="44"/>
    </row>
    <row r="28" spans="2:2" ht="13.8">
      <c r="B28" s="44"/>
    </row>
    <row r="29" spans="2:2" ht="13.8">
      <c r="B29" s="44"/>
    </row>
    <row r="30" spans="2:2" ht="13.8">
      <c r="B30" s="44"/>
    </row>
    <row r="31" spans="2:2" ht="15.6">
      <c r="B31" s="43"/>
    </row>
    <row r="32" spans="2:2" ht="13.8">
      <c r="B32" s="44"/>
    </row>
    <row r="33" spans="2:2" ht="13.8">
      <c r="B33" s="44"/>
    </row>
    <row r="34" spans="2:2" ht="13.8">
      <c r="B34" s="44"/>
    </row>
    <row r="35" spans="2:2" ht="13.8">
      <c r="B35" s="44"/>
    </row>
    <row r="36" spans="2:2" ht="21">
      <c r="B36" s="45"/>
    </row>
    <row r="37" spans="2:2" ht="13.8">
      <c r="B37" s="46"/>
    </row>
    <row r="38" spans="2:2" ht="13.8">
      <c r="B38" s="44"/>
    </row>
    <row r="39" spans="2:2" ht="13.8">
      <c r="B39" s="44"/>
    </row>
    <row r="40" spans="2:2" ht="15.6">
      <c r="B40" s="48"/>
    </row>
    <row r="41" spans="2:2" ht="13.8">
      <c r="B41" s="44"/>
    </row>
    <row r="42" spans="2:2" ht="13.8">
      <c r="B42" s="46"/>
    </row>
    <row r="43" spans="2:2" ht="15.6">
      <c r="B43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CDF</vt:lpstr>
      <vt:lpstr>Extra note for Slide 28</vt:lpstr>
      <vt:lpstr>Extra note for Slide 47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Centre</dc:creator>
  <cp:lastModifiedBy>Poh Lim</cp:lastModifiedBy>
  <cp:lastPrinted>2006-05-05T02:22:17Z</cp:lastPrinted>
  <dcterms:created xsi:type="dcterms:W3CDTF">1998-04-02T06:36:16Z</dcterms:created>
  <dcterms:modified xsi:type="dcterms:W3CDTF">2018-09-08T12:04:11Z</dcterms:modified>
</cp:coreProperties>
</file>