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.monash.edu\home\User081\phlee\Documents\2018\FIT3158\Lecture\Week 9\"/>
    </mc:Choice>
  </mc:AlternateContent>
  <bookViews>
    <workbookView xWindow="-15" yWindow="-15" windowWidth="12570" windowHeight="11640"/>
  </bookViews>
  <sheets>
    <sheet name="DTree Magnolia" sheetId="1" r:id="rId1"/>
    <sheet name="Sensitivity Magnolia" sheetId="2" r:id="rId2"/>
    <sheet name="Sensitivity Wildcatting" sheetId="4" r:id="rId3"/>
  </sheets>
  <definedNames>
    <definedName name="MinimizeCosts" localSheetId="0">FALSE</definedName>
    <definedName name="_xlnm.Print_Area" localSheetId="0">'DTree Magnolia'!TreeDiagram</definedName>
    <definedName name="TreeData" localSheetId="0">'DTree Magnolia'!$GH$1000:$GV$1010</definedName>
    <definedName name="TreeDiagBase" localSheetId="0">'DTree Magnolia'!$A$1</definedName>
    <definedName name="TreeDiagram" localSheetId="0">'DTree Magnolia'!$A$1:$K$33</definedName>
    <definedName name="UseExpUtility" localSheetId="0">FALSE</definedName>
  </definedNames>
  <calcPr calcId="162913"/>
</workbook>
</file>

<file path=xl/calcChain.xml><?xml version="1.0" encoding="utf-8"?>
<calcChain xmlns="http://schemas.openxmlformats.org/spreadsheetml/2006/main">
  <c r="B3" i="4" l="1"/>
  <c r="D3" i="4" s="1"/>
  <c r="B8" i="4"/>
  <c r="E7" i="4"/>
  <c r="E6" i="4"/>
  <c r="D2" i="4"/>
  <c r="H1" i="2"/>
  <c r="N4" i="2"/>
  <c r="H26" i="2" s="1"/>
  <c r="E26" i="2" s="1"/>
  <c r="K3" i="2"/>
  <c r="I4" i="2"/>
  <c r="K8" i="2"/>
  <c r="I9" i="2" s="1"/>
  <c r="H11" i="2"/>
  <c r="K13" i="2"/>
  <c r="I14" i="2"/>
  <c r="K18" i="2"/>
  <c r="I19" i="2" s="1"/>
  <c r="H21" i="2"/>
  <c r="K23" i="2"/>
  <c r="I24" i="2"/>
  <c r="K28" i="2"/>
  <c r="I29" i="2"/>
  <c r="K32" i="2"/>
  <c r="E33" i="2" s="1"/>
  <c r="K32" i="1"/>
  <c r="E33" i="1" s="1"/>
  <c r="K28" i="1"/>
  <c r="I29" i="1"/>
  <c r="K23" i="1"/>
  <c r="I24" i="1"/>
  <c r="E26" i="1"/>
  <c r="K3" i="1"/>
  <c r="I4" i="1" s="1"/>
  <c r="E6" i="1" s="1"/>
  <c r="A20" i="1" s="1"/>
  <c r="B19" i="1" s="1"/>
  <c r="K8" i="1"/>
  <c r="I9" i="1" s="1"/>
  <c r="K13" i="1"/>
  <c r="I14" i="1"/>
  <c r="K18" i="1"/>
  <c r="I19" i="1"/>
  <c r="E16" i="1" s="1"/>
  <c r="H6" i="2" l="1"/>
  <c r="E6" i="2" s="1"/>
  <c r="H16" i="2"/>
  <c r="E16" i="2" s="1"/>
  <c r="D4" i="4"/>
  <c r="E3" i="4" s="1"/>
  <c r="A20" i="2" l="1"/>
  <c r="E2" i="4"/>
  <c r="E8" i="4" s="1"/>
  <c r="F8" i="4" s="1"/>
  <c r="C12" i="4" s="1"/>
  <c r="B19" i="2" l="1"/>
  <c r="A21" i="2" s="1"/>
  <c r="O9" i="2" s="1"/>
  <c r="N9" i="2"/>
</calcChain>
</file>

<file path=xl/sharedStrings.xml><?xml version="1.0" encoding="utf-8"?>
<sst xmlns="http://schemas.openxmlformats.org/spreadsheetml/2006/main" count="94" uniqueCount="41">
  <si>
    <t>Airport built at A</t>
  </si>
  <si>
    <t>Buy A</t>
  </si>
  <si>
    <t>Airport built at B</t>
  </si>
  <si>
    <t>Buy B</t>
  </si>
  <si>
    <t>Buy A &amp; B</t>
  </si>
  <si>
    <t>Buy Nothing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</si>
  <si>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</si>
  <si>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</si>
  <si>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</si>
  <si>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</si>
  <si>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</si>
  <si>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</si>
  <si>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</si>
  <si>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</si>
  <si>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</si>
  <si>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</si>
  <si>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</si>
  <si>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</si>
  <si>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</si>
  <si>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</si>
  <si>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</si>
  <si>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</si>
  <si>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</si>
  <si>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E</t>
  </si>
  <si>
    <t>T</t>
  </si>
  <si>
    <t>Probability</t>
  </si>
  <si>
    <t>Probability A</t>
  </si>
  <si>
    <t>EMV</t>
  </si>
  <si>
    <t>Best Decision</t>
  </si>
  <si>
    <t>States of Nature</t>
  </si>
  <si>
    <t>Prior Probabilities</t>
  </si>
  <si>
    <t>Conditional Probabilities</t>
  </si>
  <si>
    <t>Joint Probabilities</t>
  </si>
  <si>
    <t>Posterior Probabilities</t>
  </si>
  <si>
    <t>A1</t>
  </si>
  <si>
    <t>A2</t>
  </si>
  <si>
    <t>Payoff</t>
  </si>
  <si>
    <t>If oil found</t>
  </si>
  <si>
    <t>If no oil found</t>
  </si>
  <si>
    <t>Data</t>
  </si>
  <si>
    <t>EVSI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</si>
</sst>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(&quot;$&quot;* #,##0.00_);_(&quot;$&quot;* \(#,##0.00\);_(&quot;$&quot;* &quot;-&quot;??_);_(@_)"/>
    <numFmt numFmtId="178" formatCode="0.0"/>
    <numFmt numFmtId="187" formatCode="_-&quot;$&quot;* #,##0_-;\-&quot;$&quot;* #,##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3" xfId="0" applyFont="1" applyFill="1" applyBorder="1" applyAlignment="1">
      <alignment horizontal="center"/>
    </xf>
    <xf numFmtId="178" fontId="1" fillId="0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87" fontId="1" fillId="0" borderId="3" xfId="1" applyNumberFormat="1" applyFont="1" applyFill="1" applyBorder="1" applyAlignment="1">
      <alignment horizontal="center"/>
    </xf>
    <xf numFmtId="187" fontId="0" fillId="0" borderId="3" xfId="1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78" fontId="0" fillId="0" borderId="3" xfId="0" applyNumberFormat="1" applyFill="1" applyBorder="1" applyAlignment="1">
      <alignment horizontal="center"/>
    </xf>
    <xf numFmtId="1" fontId="0" fillId="0" borderId="3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27291242362526"/>
          <c:y val="9.0592334494773524E-2"/>
          <c:w val="0.82281059063136452"/>
          <c:h val="0.752613240418118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numLit>
          </c:cat>
          <c:val>
            <c:numLit>
              <c:formatCode>General</c:formatCode>
              <c:ptCount val="11"/>
              <c:pt idx="0">
                <c:v>0</c:v>
              </c:pt>
              <c:pt idx="1">
                <c:v>19500</c:v>
              </c:pt>
              <c:pt idx="2">
                <c:v>29714.285714285721</c:v>
              </c:pt>
              <c:pt idx="3">
                <c:v>34125.000000000015</c:v>
              </c:pt>
              <c:pt idx="4">
                <c:v>34666.666666666672</c:v>
              </c:pt>
              <c:pt idx="5">
                <c:v>32500</c:v>
              </c:pt>
              <c:pt idx="6">
                <c:v>28363.636363636368</c:v>
              </c:pt>
              <c:pt idx="7">
                <c:v>22750</c:v>
              </c:pt>
              <c:pt idx="8">
                <c:v>16000</c:v>
              </c:pt>
              <c:pt idx="9">
                <c:v>8357.1428571428696</c:v>
              </c:pt>
              <c:pt idx="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54B-42A8-BB85-B2A4F2261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264088"/>
        <c:axId val="1"/>
      </c:lineChart>
      <c:catAx>
        <c:axId val="36226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22640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1200" verticalDpi="1200"/>
  </c:printSettings>
  <c:userShapes r:id="rId1"/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152400</xdr:rowOff>
    </xdr:to>
    <xdr:sp macro="" textlink="">
      <xdr:nvSpPr>
        <xdr:cNvPr id="1147" name="Oval 90"/>
        <xdr:cNvSpPr>
          <a:spLocks noChangeArrowheads="1"/>
        </xdr:cNvSpPr>
      </xdr:nvSpPr>
      <xdr:spPr bwMode="auto">
        <a:xfrm>
          <a:off x="2228850" y="64770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76200</xdr:rowOff>
    </xdr:from>
    <xdr:to>
      <xdr:col>5</xdr:col>
      <xdr:colOff>0</xdr:colOff>
      <xdr:row>4</xdr:row>
      <xdr:rowOff>76200</xdr:rowOff>
    </xdr:to>
    <xdr:sp macro="" textlink="">
      <xdr:nvSpPr>
        <xdr:cNvPr id="1148" name="Line 91"/>
        <xdr:cNvSpPr>
          <a:spLocks noChangeShapeType="1"/>
        </xdr:cNvSpPr>
      </xdr:nvSpPr>
      <xdr:spPr bwMode="auto">
        <a:xfrm>
          <a:off x="1009650" y="7239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76200</xdr:rowOff>
    </xdr:from>
    <xdr:to>
      <xdr:col>3</xdr:col>
      <xdr:colOff>0</xdr:colOff>
      <xdr:row>18</xdr:row>
      <xdr:rowOff>76200</xdr:rowOff>
    </xdr:to>
    <xdr:sp macro="" textlink="">
      <xdr:nvSpPr>
        <xdr:cNvPr id="1149" name="Line 92"/>
        <xdr:cNvSpPr>
          <a:spLocks noChangeShapeType="1"/>
        </xdr:cNvSpPr>
      </xdr:nvSpPr>
      <xdr:spPr bwMode="auto">
        <a:xfrm flipV="1">
          <a:off x="762000" y="723900"/>
          <a:ext cx="247650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0</xdr:colOff>
      <xdr:row>14</xdr:row>
      <xdr:rowOff>152400</xdr:rowOff>
    </xdr:to>
    <xdr:sp macro="" textlink="">
      <xdr:nvSpPr>
        <xdr:cNvPr id="1150" name="Oval 93"/>
        <xdr:cNvSpPr>
          <a:spLocks noChangeArrowheads="1"/>
        </xdr:cNvSpPr>
      </xdr:nvSpPr>
      <xdr:spPr bwMode="auto">
        <a:xfrm>
          <a:off x="2228850" y="226695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76200</xdr:rowOff>
    </xdr:from>
    <xdr:to>
      <xdr:col>5</xdr:col>
      <xdr:colOff>0</xdr:colOff>
      <xdr:row>14</xdr:row>
      <xdr:rowOff>76200</xdr:rowOff>
    </xdr:to>
    <xdr:sp macro="" textlink="">
      <xdr:nvSpPr>
        <xdr:cNvPr id="1151" name="Line 94"/>
        <xdr:cNvSpPr>
          <a:spLocks noChangeShapeType="1"/>
        </xdr:cNvSpPr>
      </xdr:nvSpPr>
      <xdr:spPr bwMode="auto">
        <a:xfrm>
          <a:off x="1009650" y="23431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</xdr:row>
      <xdr:rowOff>76200</xdr:rowOff>
    </xdr:from>
    <xdr:to>
      <xdr:col>3</xdr:col>
      <xdr:colOff>0</xdr:colOff>
      <xdr:row>18</xdr:row>
      <xdr:rowOff>76200</xdr:rowOff>
    </xdr:to>
    <xdr:sp macro="" textlink="">
      <xdr:nvSpPr>
        <xdr:cNvPr id="1152" name="Line 95"/>
        <xdr:cNvSpPr>
          <a:spLocks noChangeShapeType="1"/>
        </xdr:cNvSpPr>
      </xdr:nvSpPr>
      <xdr:spPr bwMode="auto">
        <a:xfrm flipV="1">
          <a:off x="762000" y="2343150"/>
          <a:ext cx="24765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0</xdr:colOff>
      <xdr:row>24</xdr:row>
      <xdr:rowOff>152400</xdr:rowOff>
    </xdr:to>
    <xdr:sp macro="" textlink="">
      <xdr:nvSpPr>
        <xdr:cNvPr id="1153" name="Oval 96"/>
        <xdr:cNvSpPr>
          <a:spLocks noChangeArrowheads="1"/>
        </xdr:cNvSpPr>
      </xdr:nvSpPr>
      <xdr:spPr bwMode="auto">
        <a:xfrm>
          <a:off x="2228850" y="388620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76200</xdr:rowOff>
    </xdr:from>
    <xdr:to>
      <xdr:col>5</xdr:col>
      <xdr:colOff>0</xdr:colOff>
      <xdr:row>24</xdr:row>
      <xdr:rowOff>76200</xdr:rowOff>
    </xdr:to>
    <xdr:sp macro="" textlink="">
      <xdr:nvSpPr>
        <xdr:cNvPr id="1154" name="Line 97"/>
        <xdr:cNvSpPr>
          <a:spLocks noChangeShapeType="1"/>
        </xdr:cNvSpPr>
      </xdr:nvSpPr>
      <xdr:spPr bwMode="auto">
        <a:xfrm>
          <a:off x="1009650" y="39624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76200</xdr:rowOff>
    </xdr:from>
    <xdr:to>
      <xdr:col>3</xdr:col>
      <xdr:colOff>0</xdr:colOff>
      <xdr:row>24</xdr:row>
      <xdr:rowOff>76200</xdr:rowOff>
    </xdr:to>
    <xdr:sp macro="" textlink="">
      <xdr:nvSpPr>
        <xdr:cNvPr id="1155" name="Line 98"/>
        <xdr:cNvSpPr>
          <a:spLocks noChangeShapeType="1"/>
        </xdr:cNvSpPr>
      </xdr:nvSpPr>
      <xdr:spPr bwMode="auto">
        <a:xfrm>
          <a:off x="762000" y="2990850"/>
          <a:ext cx="24765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0</xdr:colOff>
      <xdr:row>31</xdr:row>
      <xdr:rowOff>152400</xdr:rowOff>
    </xdr:to>
    <xdr:sp macro="" textlink="">
      <xdr:nvSpPr>
        <xdr:cNvPr id="1156" name="Line 99"/>
        <xdr:cNvSpPr>
          <a:spLocks noChangeShapeType="1"/>
        </xdr:cNvSpPr>
      </xdr:nvSpPr>
      <xdr:spPr bwMode="auto">
        <a:xfrm>
          <a:off x="2228850" y="50196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31</xdr:row>
      <xdr:rowOff>76200</xdr:rowOff>
    </xdr:from>
    <xdr:to>
      <xdr:col>9</xdr:col>
      <xdr:colOff>0</xdr:colOff>
      <xdr:row>31</xdr:row>
      <xdr:rowOff>76200</xdr:rowOff>
    </xdr:to>
    <xdr:sp macro="" textlink="">
      <xdr:nvSpPr>
        <xdr:cNvPr id="1157" name="Line 100"/>
        <xdr:cNvSpPr>
          <a:spLocks noChangeShapeType="1"/>
        </xdr:cNvSpPr>
      </xdr:nvSpPr>
      <xdr:spPr bwMode="auto">
        <a:xfrm>
          <a:off x="2381250" y="5095875"/>
          <a:ext cx="1466850" cy="0"/>
        </a:xfrm>
        <a:prstGeom prst="line">
          <a:avLst/>
        </a:prstGeom>
        <a:noFill/>
        <a:ln w="1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</xdr:row>
      <xdr:rowOff>76200</xdr:rowOff>
    </xdr:from>
    <xdr:to>
      <xdr:col>5</xdr:col>
      <xdr:colOff>0</xdr:colOff>
      <xdr:row>31</xdr:row>
      <xdr:rowOff>76200</xdr:rowOff>
    </xdr:to>
    <xdr:sp macro="" textlink="">
      <xdr:nvSpPr>
        <xdr:cNvPr id="1158" name="Line 101"/>
        <xdr:cNvSpPr>
          <a:spLocks noChangeShapeType="1"/>
        </xdr:cNvSpPr>
      </xdr:nvSpPr>
      <xdr:spPr bwMode="auto">
        <a:xfrm>
          <a:off x="1009650" y="50958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76200</xdr:rowOff>
    </xdr:from>
    <xdr:to>
      <xdr:col>3</xdr:col>
      <xdr:colOff>0</xdr:colOff>
      <xdr:row>31</xdr:row>
      <xdr:rowOff>76200</xdr:rowOff>
    </xdr:to>
    <xdr:sp macro="" textlink="">
      <xdr:nvSpPr>
        <xdr:cNvPr id="1159" name="Line 102"/>
        <xdr:cNvSpPr>
          <a:spLocks noChangeShapeType="1"/>
        </xdr:cNvSpPr>
      </xdr:nvSpPr>
      <xdr:spPr bwMode="auto">
        <a:xfrm>
          <a:off x="762000" y="2990850"/>
          <a:ext cx="247650" cy="2105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152400</xdr:rowOff>
    </xdr:to>
    <xdr:sp macro="" textlink="">
      <xdr:nvSpPr>
        <xdr:cNvPr id="1160" name="Line 103"/>
        <xdr:cNvSpPr>
          <a:spLocks noChangeShapeType="1"/>
        </xdr:cNvSpPr>
      </xdr:nvSpPr>
      <xdr:spPr bwMode="auto">
        <a:xfrm>
          <a:off x="3848100" y="3238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161" name="Line 104"/>
        <xdr:cNvSpPr>
          <a:spLocks noChangeShapeType="1"/>
        </xdr:cNvSpPr>
      </xdr:nvSpPr>
      <xdr:spPr bwMode="auto">
        <a:xfrm>
          <a:off x="2628900" y="4000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4</xdr:row>
      <xdr:rowOff>76200</xdr:rowOff>
    </xdr:to>
    <xdr:sp macro="" textlink="">
      <xdr:nvSpPr>
        <xdr:cNvPr id="1162" name="Line 105"/>
        <xdr:cNvSpPr>
          <a:spLocks noChangeShapeType="1"/>
        </xdr:cNvSpPr>
      </xdr:nvSpPr>
      <xdr:spPr bwMode="auto">
        <a:xfrm flipV="1">
          <a:off x="2381250" y="40005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0</xdr:colOff>
      <xdr:row>7</xdr:row>
      <xdr:rowOff>152400</xdr:rowOff>
    </xdr:to>
    <xdr:sp macro="" textlink="">
      <xdr:nvSpPr>
        <xdr:cNvPr id="1163" name="Line 106"/>
        <xdr:cNvSpPr>
          <a:spLocks noChangeShapeType="1"/>
        </xdr:cNvSpPr>
      </xdr:nvSpPr>
      <xdr:spPr bwMode="auto">
        <a:xfrm>
          <a:off x="3848100" y="11334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164" name="Line 107"/>
        <xdr:cNvSpPr>
          <a:spLocks noChangeShapeType="1"/>
        </xdr:cNvSpPr>
      </xdr:nvSpPr>
      <xdr:spPr bwMode="auto">
        <a:xfrm>
          <a:off x="2628900" y="12096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165" name="Line 108"/>
        <xdr:cNvSpPr>
          <a:spLocks noChangeShapeType="1"/>
        </xdr:cNvSpPr>
      </xdr:nvSpPr>
      <xdr:spPr bwMode="auto">
        <a:xfrm>
          <a:off x="2381250" y="72390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0</xdr:colOff>
      <xdr:row>12</xdr:row>
      <xdr:rowOff>152400</xdr:rowOff>
    </xdr:to>
    <xdr:sp macro="" textlink="">
      <xdr:nvSpPr>
        <xdr:cNvPr id="1166" name="Line 109"/>
        <xdr:cNvSpPr>
          <a:spLocks noChangeShapeType="1"/>
        </xdr:cNvSpPr>
      </xdr:nvSpPr>
      <xdr:spPr bwMode="auto">
        <a:xfrm>
          <a:off x="3848100" y="19431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167" name="Line 110"/>
        <xdr:cNvSpPr>
          <a:spLocks noChangeShapeType="1"/>
        </xdr:cNvSpPr>
      </xdr:nvSpPr>
      <xdr:spPr bwMode="auto">
        <a:xfrm>
          <a:off x="2628900" y="20193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12</xdr:row>
      <xdr:rowOff>76200</xdr:rowOff>
    </xdr:from>
    <xdr:to>
      <xdr:col>7</xdr:col>
      <xdr:colOff>0</xdr:colOff>
      <xdr:row>14</xdr:row>
      <xdr:rowOff>76200</xdr:rowOff>
    </xdr:to>
    <xdr:sp macro="" textlink="">
      <xdr:nvSpPr>
        <xdr:cNvPr id="1168" name="Line 111"/>
        <xdr:cNvSpPr>
          <a:spLocks noChangeShapeType="1"/>
        </xdr:cNvSpPr>
      </xdr:nvSpPr>
      <xdr:spPr bwMode="auto">
        <a:xfrm flipV="1">
          <a:off x="2381250" y="201930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0</xdr:colOff>
      <xdr:row>17</xdr:row>
      <xdr:rowOff>152400</xdr:rowOff>
    </xdr:to>
    <xdr:sp macro="" textlink="">
      <xdr:nvSpPr>
        <xdr:cNvPr id="1169" name="Line 112"/>
        <xdr:cNvSpPr>
          <a:spLocks noChangeShapeType="1"/>
        </xdr:cNvSpPr>
      </xdr:nvSpPr>
      <xdr:spPr bwMode="auto">
        <a:xfrm>
          <a:off x="3848100" y="27527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1170" name="Line 113"/>
        <xdr:cNvSpPr>
          <a:spLocks noChangeShapeType="1"/>
        </xdr:cNvSpPr>
      </xdr:nvSpPr>
      <xdr:spPr bwMode="auto">
        <a:xfrm>
          <a:off x="2628900" y="282892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14</xdr:row>
      <xdr:rowOff>76200</xdr:rowOff>
    </xdr:from>
    <xdr:to>
      <xdr:col>7</xdr:col>
      <xdr:colOff>0</xdr:colOff>
      <xdr:row>17</xdr:row>
      <xdr:rowOff>76200</xdr:rowOff>
    </xdr:to>
    <xdr:sp macro="" textlink="">
      <xdr:nvSpPr>
        <xdr:cNvPr id="1171" name="Line 114"/>
        <xdr:cNvSpPr>
          <a:spLocks noChangeShapeType="1"/>
        </xdr:cNvSpPr>
      </xdr:nvSpPr>
      <xdr:spPr bwMode="auto">
        <a:xfrm>
          <a:off x="2381250" y="234315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0</xdr:colOff>
      <xdr:row>22</xdr:row>
      <xdr:rowOff>152400</xdr:rowOff>
    </xdr:to>
    <xdr:sp macro="" textlink="">
      <xdr:nvSpPr>
        <xdr:cNvPr id="1172" name="Line 115"/>
        <xdr:cNvSpPr>
          <a:spLocks noChangeShapeType="1"/>
        </xdr:cNvSpPr>
      </xdr:nvSpPr>
      <xdr:spPr bwMode="auto">
        <a:xfrm>
          <a:off x="3848100" y="35623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1173" name="Line 116"/>
        <xdr:cNvSpPr>
          <a:spLocks noChangeShapeType="1"/>
        </xdr:cNvSpPr>
      </xdr:nvSpPr>
      <xdr:spPr bwMode="auto">
        <a:xfrm>
          <a:off x="2628900" y="36385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24</xdr:row>
      <xdr:rowOff>76200</xdr:rowOff>
    </xdr:to>
    <xdr:sp macro="" textlink="">
      <xdr:nvSpPr>
        <xdr:cNvPr id="1174" name="Line 117"/>
        <xdr:cNvSpPr>
          <a:spLocks noChangeShapeType="1"/>
        </xdr:cNvSpPr>
      </xdr:nvSpPr>
      <xdr:spPr bwMode="auto">
        <a:xfrm flipV="1">
          <a:off x="2381250" y="363855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0</xdr:colOff>
      <xdr:row>27</xdr:row>
      <xdr:rowOff>152400</xdr:rowOff>
    </xdr:to>
    <xdr:sp macro="" textlink="">
      <xdr:nvSpPr>
        <xdr:cNvPr id="1175" name="Line 118"/>
        <xdr:cNvSpPr>
          <a:spLocks noChangeShapeType="1"/>
        </xdr:cNvSpPr>
      </xdr:nvSpPr>
      <xdr:spPr bwMode="auto">
        <a:xfrm>
          <a:off x="3848100" y="43719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1176" name="Line 119"/>
        <xdr:cNvSpPr>
          <a:spLocks noChangeShapeType="1"/>
        </xdr:cNvSpPr>
      </xdr:nvSpPr>
      <xdr:spPr bwMode="auto">
        <a:xfrm>
          <a:off x="2628900" y="44481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1177" name="Line 120"/>
        <xdr:cNvSpPr>
          <a:spLocks noChangeShapeType="1"/>
        </xdr:cNvSpPr>
      </xdr:nvSpPr>
      <xdr:spPr bwMode="auto">
        <a:xfrm>
          <a:off x="2381250" y="396240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18</xdr:row>
      <xdr:rowOff>152400</xdr:rowOff>
    </xdr:to>
    <xdr:sp macro="" textlink="">
      <xdr:nvSpPr>
        <xdr:cNvPr id="1178" name="Rectangle 121"/>
        <xdr:cNvSpPr>
          <a:spLocks noChangeArrowheads="1"/>
        </xdr:cNvSpPr>
      </xdr:nvSpPr>
      <xdr:spPr bwMode="auto">
        <a:xfrm>
          <a:off x="609600" y="2914650"/>
          <a:ext cx="152400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1</xdr:col>
      <xdr:colOff>0</xdr:colOff>
      <xdr:row>18</xdr:row>
      <xdr:rowOff>76200</xdr:rowOff>
    </xdr:to>
    <xdr:sp macro="" textlink="">
      <xdr:nvSpPr>
        <xdr:cNvPr id="1179" name="Line 122"/>
        <xdr:cNvSpPr>
          <a:spLocks noChangeShapeType="1"/>
        </xdr:cNvSpPr>
      </xdr:nvSpPr>
      <xdr:spPr bwMode="auto">
        <a:xfrm>
          <a:off x="0" y="299085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152400</xdr:rowOff>
    </xdr:to>
    <xdr:sp macro="" textlink="">
      <xdr:nvSpPr>
        <xdr:cNvPr id="2082" name="Oval 1"/>
        <xdr:cNvSpPr>
          <a:spLocks noChangeArrowheads="1"/>
        </xdr:cNvSpPr>
      </xdr:nvSpPr>
      <xdr:spPr bwMode="auto">
        <a:xfrm>
          <a:off x="2228850" y="64770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76200</xdr:rowOff>
    </xdr:from>
    <xdr:to>
      <xdr:col>5</xdr:col>
      <xdr:colOff>0</xdr:colOff>
      <xdr:row>4</xdr:row>
      <xdr:rowOff>76200</xdr:rowOff>
    </xdr:to>
    <xdr:sp macro="" textlink="">
      <xdr:nvSpPr>
        <xdr:cNvPr id="2083" name="Line 2"/>
        <xdr:cNvSpPr>
          <a:spLocks noChangeShapeType="1"/>
        </xdr:cNvSpPr>
      </xdr:nvSpPr>
      <xdr:spPr bwMode="auto">
        <a:xfrm>
          <a:off x="1009650" y="7239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76200</xdr:rowOff>
    </xdr:from>
    <xdr:to>
      <xdr:col>3</xdr:col>
      <xdr:colOff>0</xdr:colOff>
      <xdr:row>18</xdr:row>
      <xdr:rowOff>76200</xdr:rowOff>
    </xdr:to>
    <xdr:sp macro="" textlink="">
      <xdr:nvSpPr>
        <xdr:cNvPr id="2084" name="Line 3"/>
        <xdr:cNvSpPr>
          <a:spLocks noChangeShapeType="1"/>
        </xdr:cNvSpPr>
      </xdr:nvSpPr>
      <xdr:spPr bwMode="auto">
        <a:xfrm flipV="1">
          <a:off x="762000" y="723900"/>
          <a:ext cx="247650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0</xdr:colOff>
      <xdr:row>14</xdr:row>
      <xdr:rowOff>152400</xdr:rowOff>
    </xdr:to>
    <xdr:sp macro="" textlink="">
      <xdr:nvSpPr>
        <xdr:cNvPr id="2085" name="Oval 4"/>
        <xdr:cNvSpPr>
          <a:spLocks noChangeArrowheads="1"/>
        </xdr:cNvSpPr>
      </xdr:nvSpPr>
      <xdr:spPr bwMode="auto">
        <a:xfrm>
          <a:off x="2228850" y="226695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76200</xdr:rowOff>
    </xdr:from>
    <xdr:to>
      <xdr:col>5</xdr:col>
      <xdr:colOff>0</xdr:colOff>
      <xdr:row>14</xdr:row>
      <xdr:rowOff>76200</xdr:rowOff>
    </xdr:to>
    <xdr:sp macro="" textlink="">
      <xdr:nvSpPr>
        <xdr:cNvPr id="2086" name="Line 5"/>
        <xdr:cNvSpPr>
          <a:spLocks noChangeShapeType="1"/>
        </xdr:cNvSpPr>
      </xdr:nvSpPr>
      <xdr:spPr bwMode="auto">
        <a:xfrm>
          <a:off x="1009650" y="23431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</xdr:row>
      <xdr:rowOff>76200</xdr:rowOff>
    </xdr:from>
    <xdr:to>
      <xdr:col>3</xdr:col>
      <xdr:colOff>0</xdr:colOff>
      <xdr:row>18</xdr:row>
      <xdr:rowOff>76200</xdr:rowOff>
    </xdr:to>
    <xdr:sp macro="" textlink="">
      <xdr:nvSpPr>
        <xdr:cNvPr id="2087" name="Line 6"/>
        <xdr:cNvSpPr>
          <a:spLocks noChangeShapeType="1"/>
        </xdr:cNvSpPr>
      </xdr:nvSpPr>
      <xdr:spPr bwMode="auto">
        <a:xfrm flipV="1">
          <a:off x="762000" y="2343150"/>
          <a:ext cx="24765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0</xdr:colOff>
      <xdr:row>24</xdr:row>
      <xdr:rowOff>152400</xdr:rowOff>
    </xdr:to>
    <xdr:sp macro="" textlink="">
      <xdr:nvSpPr>
        <xdr:cNvPr id="2088" name="Oval 7"/>
        <xdr:cNvSpPr>
          <a:spLocks noChangeArrowheads="1"/>
        </xdr:cNvSpPr>
      </xdr:nvSpPr>
      <xdr:spPr bwMode="auto">
        <a:xfrm>
          <a:off x="2228850" y="3886200"/>
          <a:ext cx="152400" cy="1524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76200</xdr:rowOff>
    </xdr:from>
    <xdr:to>
      <xdr:col>5</xdr:col>
      <xdr:colOff>0</xdr:colOff>
      <xdr:row>24</xdr:row>
      <xdr:rowOff>76200</xdr:rowOff>
    </xdr:to>
    <xdr:sp macro="" textlink="">
      <xdr:nvSpPr>
        <xdr:cNvPr id="2089" name="Line 8"/>
        <xdr:cNvSpPr>
          <a:spLocks noChangeShapeType="1"/>
        </xdr:cNvSpPr>
      </xdr:nvSpPr>
      <xdr:spPr bwMode="auto">
        <a:xfrm>
          <a:off x="1009650" y="39624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76200</xdr:rowOff>
    </xdr:from>
    <xdr:to>
      <xdr:col>3</xdr:col>
      <xdr:colOff>0</xdr:colOff>
      <xdr:row>24</xdr:row>
      <xdr:rowOff>76200</xdr:rowOff>
    </xdr:to>
    <xdr:sp macro="" textlink="">
      <xdr:nvSpPr>
        <xdr:cNvPr id="2090" name="Line 9"/>
        <xdr:cNvSpPr>
          <a:spLocks noChangeShapeType="1"/>
        </xdr:cNvSpPr>
      </xdr:nvSpPr>
      <xdr:spPr bwMode="auto">
        <a:xfrm>
          <a:off x="762000" y="2990850"/>
          <a:ext cx="24765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0</xdr:colOff>
      <xdr:row>31</xdr:row>
      <xdr:rowOff>152400</xdr:rowOff>
    </xdr:to>
    <xdr:sp macro="" textlink="">
      <xdr:nvSpPr>
        <xdr:cNvPr id="2091" name="Line 10"/>
        <xdr:cNvSpPr>
          <a:spLocks noChangeShapeType="1"/>
        </xdr:cNvSpPr>
      </xdr:nvSpPr>
      <xdr:spPr bwMode="auto">
        <a:xfrm>
          <a:off x="2228850" y="50196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31</xdr:row>
      <xdr:rowOff>76200</xdr:rowOff>
    </xdr:from>
    <xdr:to>
      <xdr:col>9</xdr:col>
      <xdr:colOff>0</xdr:colOff>
      <xdr:row>31</xdr:row>
      <xdr:rowOff>76200</xdr:rowOff>
    </xdr:to>
    <xdr:sp macro="" textlink="">
      <xdr:nvSpPr>
        <xdr:cNvPr id="2092" name="Line 11"/>
        <xdr:cNvSpPr>
          <a:spLocks noChangeShapeType="1"/>
        </xdr:cNvSpPr>
      </xdr:nvSpPr>
      <xdr:spPr bwMode="auto">
        <a:xfrm>
          <a:off x="2381250" y="5095875"/>
          <a:ext cx="1466850" cy="0"/>
        </a:xfrm>
        <a:prstGeom prst="line">
          <a:avLst/>
        </a:prstGeom>
        <a:noFill/>
        <a:ln w="1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</xdr:row>
      <xdr:rowOff>76200</xdr:rowOff>
    </xdr:from>
    <xdr:to>
      <xdr:col>5</xdr:col>
      <xdr:colOff>0</xdr:colOff>
      <xdr:row>31</xdr:row>
      <xdr:rowOff>76200</xdr:rowOff>
    </xdr:to>
    <xdr:sp macro="" textlink="">
      <xdr:nvSpPr>
        <xdr:cNvPr id="2093" name="Line 12"/>
        <xdr:cNvSpPr>
          <a:spLocks noChangeShapeType="1"/>
        </xdr:cNvSpPr>
      </xdr:nvSpPr>
      <xdr:spPr bwMode="auto">
        <a:xfrm>
          <a:off x="1009650" y="50958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76200</xdr:rowOff>
    </xdr:from>
    <xdr:to>
      <xdr:col>3</xdr:col>
      <xdr:colOff>0</xdr:colOff>
      <xdr:row>31</xdr:row>
      <xdr:rowOff>76200</xdr:rowOff>
    </xdr:to>
    <xdr:sp macro="" textlink="">
      <xdr:nvSpPr>
        <xdr:cNvPr id="2094" name="Line 13"/>
        <xdr:cNvSpPr>
          <a:spLocks noChangeShapeType="1"/>
        </xdr:cNvSpPr>
      </xdr:nvSpPr>
      <xdr:spPr bwMode="auto">
        <a:xfrm>
          <a:off x="762000" y="2990850"/>
          <a:ext cx="247650" cy="2105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0</xdr:colOff>
      <xdr:row>2</xdr:row>
      <xdr:rowOff>152400</xdr:rowOff>
    </xdr:to>
    <xdr:sp macro="" textlink="">
      <xdr:nvSpPr>
        <xdr:cNvPr id="2095" name="Line 14"/>
        <xdr:cNvSpPr>
          <a:spLocks noChangeShapeType="1"/>
        </xdr:cNvSpPr>
      </xdr:nvSpPr>
      <xdr:spPr bwMode="auto">
        <a:xfrm>
          <a:off x="3848100" y="3238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2096" name="Line 15"/>
        <xdr:cNvSpPr>
          <a:spLocks noChangeShapeType="1"/>
        </xdr:cNvSpPr>
      </xdr:nvSpPr>
      <xdr:spPr bwMode="auto">
        <a:xfrm>
          <a:off x="2628900" y="4000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4</xdr:row>
      <xdr:rowOff>76200</xdr:rowOff>
    </xdr:to>
    <xdr:sp macro="" textlink="">
      <xdr:nvSpPr>
        <xdr:cNvPr id="2097" name="Line 16"/>
        <xdr:cNvSpPr>
          <a:spLocks noChangeShapeType="1"/>
        </xdr:cNvSpPr>
      </xdr:nvSpPr>
      <xdr:spPr bwMode="auto">
        <a:xfrm flipV="1">
          <a:off x="2381250" y="40005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0</xdr:colOff>
      <xdr:row>7</xdr:row>
      <xdr:rowOff>152400</xdr:rowOff>
    </xdr:to>
    <xdr:sp macro="" textlink="">
      <xdr:nvSpPr>
        <xdr:cNvPr id="2098" name="Line 17"/>
        <xdr:cNvSpPr>
          <a:spLocks noChangeShapeType="1"/>
        </xdr:cNvSpPr>
      </xdr:nvSpPr>
      <xdr:spPr bwMode="auto">
        <a:xfrm>
          <a:off x="3848100" y="11334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2099" name="Line 18"/>
        <xdr:cNvSpPr>
          <a:spLocks noChangeShapeType="1"/>
        </xdr:cNvSpPr>
      </xdr:nvSpPr>
      <xdr:spPr bwMode="auto">
        <a:xfrm>
          <a:off x="2628900" y="12096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2100" name="Line 19"/>
        <xdr:cNvSpPr>
          <a:spLocks noChangeShapeType="1"/>
        </xdr:cNvSpPr>
      </xdr:nvSpPr>
      <xdr:spPr bwMode="auto">
        <a:xfrm>
          <a:off x="2381250" y="72390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0</xdr:colOff>
      <xdr:row>12</xdr:row>
      <xdr:rowOff>152400</xdr:rowOff>
    </xdr:to>
    <xdr:sp macro="" textlink="">
      <xdr:nvSpPr>
        <xdr:cNvPr id="2101" name="Line 20"/>
        <xdr:cNvSpPr>
          <a:spLocks noChangeShapeType="1"/>
        </xdr:cNvSpPr>
      </xdr:nvSpPr>
      <xdr:spPr bwMode="auto">
        <a:xfrm>
          <a:off x="3848100" y="19431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2102" name="Line 21"/>
        <xdr:cNvSpPr>
          <a:spLocks noChangeShapeType="1"/>
        </xdr:cNvSpPr>
      </xdr:nvSpPr>
      <xdr:spPr bwMode="auto">
        <a:xfrm>
          <a:off x="2628900" y="20193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12</xdr:row>
      <xdr:rowOff>76200</xdr:rowOff>
    </xdr:from>
    <xdr:to>
      <xdr:col>7</xdr:col>
      <xdr:colOff>0</xdr:colOff>
      <xdr:row>14</xdr:row>
      <xdr:rowOff>76200</xdr:rowOff>
    </xdr:to>
    <xdr:sp macro="" textlink="">
      <xdr:nvSpPr>
        <xdr:cNvPr id="2103" name="Line 22"/>
        <xdr:cNvSpPr>
          <a:spLocks noChangeShapeType="1"/>
        </xdr:cNvSpPr>
      </xdr:nvSpPr>
      <xdr:spPr bwMode="auto">
        <a:xfrm flipV="1">
          <a:off x="2381250" y="201930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0</xdr:colOff>
      <xdr:row>17</xdr:row>
      <xdr:rowOff>152400</xdr:rowOff>
    </xdr:to>
    <xdr:sp macro="" textlink="">
      <xdr:nvSpPr>
        <xdr:cNvPr id="2104" name="Line 23"/>
        <xdr:cNvSpPr>
          <a:spLocks noChangeShapeType="1"/>
        </xdr:cNvSpPr>
      </xdr:nvSpPr>
      <xdr:spPr bwMode="auto">
        <a:xfrm>
          <a:off x="3848100" y="27527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2105" name="Line 24"/>
        <xdr:cNvSpPr>
          <a:spLocks noChangeShapeType="1"/>
        </xdr:cNvSpPr>
      </xdr:nvSpPr>
      <xdr:spPr bwMode="auto">
        <a:xfrm>
          <a:off x="2628900" y="282892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14</xdr:row>
      <xdr:rowOff>76200</xdr:rowOff>
    </xdr:from>
    <xdr:to>
      <xdr:col>7</xdr:col>
      <xdr:colOff>0</xdr:colOff>
      <xdr:row>17</xdr:row>
      <xdr:rowOff>76200</xdr:rowOff>
    </xdr:to>
    <xdr:sp macro="" textlink="">
      <xdr:nvSpPr>
        <xdr:cNvPr id="2106" name="Line 25"/>
        <xdr:cNvSpPr>
          <a:spLocks noChangeShapeType="1"/>
        </xdr:cNvSpPr>
      </xdr:nvSpPr>
      <xdr:spPr bwMode="auto">
        <a:xfrm>
          <a:off x="2381250" y="234315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0</xdr:colOff>
      <xdr:row>22</xdr:row>
      <xdr:rowOff>152400</xdr:rowOff>
    </xdr:to>
    <xdr:sp macro="" textlink="">
      <xdr:nvSpPr>
        <xdr:cNvPr id="2107" name="Line 26"/>
        <xdr:cNvSpPr>
          <a:spLocks noChangeShapeType="1"/>
        </xdr:cNvSpPr>
      </xdr:nvSpPr>
      <xdr:spPr bwMode="auto">
        <a:xfrm>
          <a:off x="3848100" y="35623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108" name="Line 27"/>
        <xdr:cNvSpPr>
          <a:spLocks noChangeShapeType="1"/>
        </xdr:cNvSpPr>
      </xdr:nvSpPr>
      <xdr:spPr bwMode="auto">
        <a:xfrm>
          <a:off x="2628900" y="363855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24</xdr:row>
      <xdr:rowOff>76200</xdr:rowOff>
    </xdr:to>
    <xdr:sp macro="" textlink="">
      <xdr:nvSpPr>
        <xdr:cNvPr id="2109" name="Line 28"/>
        <xdr:cNvSpPr>
          <a:spLocks noChangeShapeType="1"/>
        </xdr:cNvSpPr>
      </xdr:nvSpPr>
      <xdr:spPr bwMode="auto">
        <a:xfrm flipV="1">
          <a:off x="2381250" y="3638550"/>
          <a:ext cx="2476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0</xdr:colOff>
      <xdr:row>27</xdr:row>
      <xdr:rowOff>152400</xdr:rowOff>
    </xdr:to>
    <xdr:sp macro="" textlink="">
      <xdr:nvSpPr>
        <xdr:cNvPr id="2110" name="Line 29"/>
        <xdr:cNvSpPr>
          <a:spLocks noChangeShapeType="1"/>
        </xdr:cNvSpPr>
      </xdr:nvSpPr>
      <xdr:spPr bwMode="auto">
        <a:xfrm>
          <a:off x="3848100" y="43719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2111" name="Line 30"/>
        <xdr:cNvSpPr>
          <a:spLocks noChangeShapeType="1"/>
        </xdr:cNvSpPr>
      </xdr:nvSpPr>
      <xdr:spPr bwMode="auto">
        <a:xfrm>
          <a:off x="2628900" y="44481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2112" name="Line 31"/>
        <xdr:cNvSpPr>
          <a:spLocks noChangeShapeType="1"/>
        </xdr:cNvSpPr>
      </xdr:nvSpPr>
      <xdr:spPr bwMode="auto">
        <a:xfrm>
          <a:off x="2381250" y="3962400"/>
          <a:ext cx="2476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18</xdr:row>
      <xdr:rowOff>152400</xdr:rowOff>
    </xdr:to>
    <xdr:sp macro="" textlink="">
      <xdr:nvSpPr>
        <xdr:cNvPr id="2113" name="Rectangle 32"/>
        <xdr:cNvSpPr>
          <a:spLocks noChangeArrowheads="1"/>
        </xdr:cNvSpPr>
      </xdr:nvSpPr>
      <xdr:spPr bwMode="auto">
        <a:xfrm>
          <a:off x="609600" y="2914650"/>
          <a:ext cx="152400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1</xdr:col>
      <xdr:colOff>0</xdr:colOff>
      <xdr:row>18</xdr:row>
      <xdr:rowOff>76200</xdr:rowOff>
    </xdr:to>
    <xdr:sp macro="" textlink="">
      <xdr:nvSpPr>
        <xdr:cNvPr id="2114" name="Line 33"/>
        <xdr:cNvSpPr>
          <a:spLocks noChangeShapeType="1"/>
        </xdr:cNvSpPr>
      </xdr:nvSpPr>
      <xdr:spPr bwMode="auto">
        <a:xfrm>
          <a:off x="0" y="299085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9</xdr:row>
      <xdr:rowOff>28575</xdr:rowOff>
    </xdr:from>
    <xdr:to>
      <xdr:col>8</xdr:col>
      <xdr:colOff>523875</xdr:colOff>
      <xdr:row>26</xdr:row>
      <xdr:rowOff>9525</xdr:rowOff>
    </xdr:to>
    <xdr:graphicFrame macro="">
      <xdr:nvGraphicFramePr>
        <xdr:cNvPr id="61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0.43975</cdr:x>
      <cdr:y>0.06949</cdr:y>
    </cdr:from>
    <cdr:to>
      <cdr:x>0.59405</cdr:x>
      <cdr:y>0.13078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63975" y="193789"/>
          <a:ext cx="723091" cy="1681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en-AU" sz="1000" b="0" i="0" strike="noStrike">
              <a:solidFill>
                <a:srgbClr val="000000"/>
              </a:solidFill>
              <a:latin typeface="Arial"/>
              <a:cs typeface="Arial"/>
            </a:rPr>
            <a:t>EVSI ($)</a:t>
          </a:r>
        </a:p>
        <a:p xmlns:a="http://schemas.openxmlformats.org/drawingml/2006/main">
          <a:pPr algn="ctr" rtl="1">
            <a:defRPr sz="1000"/>
          </a:pPr>
          <a:endParaRPr lang="en-AU" sz="10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0.74443</cdr:x>
      <cdr:y>0.73529</cdr:y>
    </cdr:from>
    <cdr:to>
      <cdr:x>0.9602</cdr:x>
      <cdr:y>0.79538</cdr:y>
    </cdr:to>
    <cdr:sp macro="" textlink="">
      <cdr:nvSpPr>
        <cdr:cNvPr id="71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91792" y="2020213"/>
          <a:ext cx="1011179" cy="1648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en-AU" sz="1000" b="0" i="0" strike="noStrike">
              <a:solidFill>
                <a:srgbClr val="000000"/>
              </a:solidFill>
              <a:latin typeface="Arial"/>
              <a:cs typeface="Arial"/>
            </a:rPr>
            <a:t>Probability of Oil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0"/>
  <sheetViews>
    <sheetView tabSelected="1" workbookViewId="0">
      <selection activeCell="L12" sqref="L12"/>
    </sheetView>
  </sheetViews>
  <sheetFormatPr defaultRowHeight="12.75" x14ac:dyDescent="0.2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</cols>
  <sheetData>
    <row r="1" spans="1:11" x14ac:dyDescent="0.2">
      <c r="A1" s="6"/>
      <c r="B1" s="6"/>
      <c r="C1" s="6"/>
      <c r="D1" s="6"/>
      <c r="E1" s="6"/>
      <c r="F1" s="6"/>
      <c r="G1" s="6"/>
      <c r="H1" s="6">
        <v>0.4</v>
      </c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 t="s">
        <v>0</v>
      </c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>
        <f>SUM(H4,D6)</f>
        <v>13</v>
      </c>
    </row>
    <row r="4" spans="1:11" x14ac:dyDescent="0.2">
      <c r="A4" s="6"/>
      <c r="B4" s="6"/>
      <c r="C4" s="6"/>
      <c r="D4" s="6" t="s">
        <v>1</v>
      </c>
      <c r="E4" s="6"/>
      <c r="F4" s="6"/>
      <c r="G4" s="6"/>
      <c r="H4" s="6">
        <v>31</v>
      </c>
      <c r="I4" s="6">
        <f>K3</f>
        <v>13</v>
      </c>
      <c r="J4" s="6"/>
      <c r="K4" s="6"/>
    </row>
    <row r="5" spans="1:1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6"/>
      <c r="B6" s="6"/>
      <c r="C6" s="6"/>
      <c r="D6" s="6">
        <v>-18</v>
      </c>
      <c r="E6" s="6">
        <f>IF(ABS(1-SUM(H1,H6))&lt;=0.00001,SUM(H1*I4,H6*I9),NA())</f>
        <v>-1.9999999999999991</v>
      </c>
      <c r="F6" s="6"/>
      <c r="G6" s="6"/>
      <c r="H6" s="6">
        <v>0.6</v>
      </c>
      <c r="I6" s="6"/>
      <c r="J6" s="6"/>
      <c r="K6" s="6"/>
    </row>
    <row r="7" spans="1:11" x14ac:dyDescent="0.2">
      <c r="A7" s="6"/>
      <c r="B7" s="6"/>
      <c r="C7" s="6"/>
      <c r="D7" s="6"/>
      <c r="E7" s="6"/>
      <c r="F7" s="6"/>
      <c r="G7" s="6"/>
      <c r="H7" s="6" t="s">
        <v>2</v>
      </c>
      <c r="I7" s="6"/>
      <c r="J7" s="6"/>
      <c r="K7" s="6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>
        <f>SUM(H9,D6)</f>
        <v>-12</v>
      </c>
    </row>
    <row r="9" spans="1:11" x14ac:dyDescent="0.2">
      <c r="A9" s="6"/>
      <c r="B9" s="6"/>
      <c r="C9" s="6"/>
      <c r="D9" s="6"/>
      <c r="E9" s="6"/>
      <c r="F9" s="6"/>
      <c r="G9" s="6"/>
      <c r="H9" s="6">
        <v>6</v>
      </c>
      <c r="I9" s="6">
        <f>K8</f>
        <v>-12</v>
      </c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>
        <v>0.4</v>
      </c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 t="s">
        <v>0</v>
      </c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>
        <f>SUM(H14,D16)</f>
        <v>-8</v>
      </c>
    </row>
    <row r="14" spans="1:11" x14ac:dyDescent="0.2">
      <c r="A14" s="6"/>
      <c r="B14" s="6"/>
      <c r="C14" s="6"/>
      <c r="D14" s="6" t="s">
        <v>3</v>
      </c>
      <c r="E14" s="6"/>
      <c r="F14" s="6"/>
      <c r="G14" s="6"/>
      <c r="H14" s="6">
        <v>4</v>
      </c>
      <c r="I14" s="6">
        <f>K13</f>
        <v>-8</v>
      </c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>
        <v>-12</v>
      </c>
      <c r="E16" s="6">
        <f>IF(ABS(1-SUM(H11,H16))&lt;=0.00001,SUM(H11*I14,H16*I19),NA())</f>
        <v>3.3999999999999995</v>
      </c>
      <c r="F16" s="6"/>
      <c r="G16" s="6"/>
      <c r="H16" s="6">
        <v>0.6</v>
      </c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 t="s">
        <v>2</v>
      </c>
      <c r="I17" s="6"/>
      <c r="J17" s="6"/>
      <c r="K17" s="6"/>
    </row>
    <row r="18" spans="1:11" x14ac:dyDescent="0.2">
      <c r="A18" s="7"/>
      <c r="B18" s="6"/>
      <c r="C18" s="6"/>
      <c r="D18" s="6"/>
      <c r="E18" s="6"/>
      <c r="F18" s="6"/>
      <c r="G18" s="6"/>
      <c r="H18" s="6"/>
      <c r="I18" s="6"/>
      <c r="J18" s="6"/>
      <c r="K18" s="6">
        <f>SUM(H19,D16)</f>
        <v>11</v>
      </c>
    </row>
    <row r="19" spans="1:11" x14ac:dyDescent="0.2">
      <c r="A19" s="6"/>
      <c r="B19" s="6">
        <f>IF(A20=E6,1,IF(A20=E16,2,IF(A20=E26,3,IF(A20=E33,4))))</f>
        <v>2</v>
      </c>
      <c r="C19" s="6"/>
      <c r="D19" s="6"/>
      <c r="E19" s="6"/>
      <c r="F19" s="6"/>
      <c r="G19" s="6"/>
      <c r="H19" s="6">
        <v>23</v>
      </c>
      <c r="I19" s="6">
        <f>K18</f>
        <v>11</v>
      </c>
      <c r="J19" s="6"/>
      <c r="K19" s="6"/>
    </row>
    <row r="20" spans="1:11" x14ac:dyDescent="0.2">
      <c r="A20" s="6">
        <f>MAX(E6,E16,E26,E33)</f>
        <v>3.3999999999999995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8"/>
      <c r="B21" s="6"/>
      <c r="C21" s="6"/>
      <c r="D21" s="6"/>
      <c r="E21" s="6"/>
      <c r="F21" s="6"/>
      <c r="G21" s="6"/>
      <c r="H21" s="6">
        <v>0.4</v>
      </c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 t="s">
        <v>0</v>
      </c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>
        <f>SUM(H24,D26)</f>
        <v>5</v>
      </c>
    </row>
    <row r="24" spans="1:11" x14ac:dyDescent="0.2">
      <c r="A24" s="6"/>
      <c r="B24" s="6"/>
      <c r="C24" s="6"/>
      <c r="D24" s="6" t="s">
        <v>4</v>
      </c>
      <c r="E24" s="6"/>
      <c r="F24" s="6"/>
      <c r="G24" s="6"/>
      <c r="H24" s="6">
        <v>35</v>
      </c>
      <c r="I24" s="6">
        <f>K23</f>
        <v>5</v>
      </c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>
        <v>-30</v>
      </c>
      <c r="E26" s="6">
        <f>IF(ABS(1-SUM(H21,H26))&lt;=0.00001,SUM(H21*I24,H26*I29),NA())</f>
        <v>1.4</v>
      </c>
      <c r="F26" s="6"/>
      <c r="G26" s="6"/>
      <c r="H26" s="6">
        <v>0.6</v>
      </c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 t="s">
        <v>2</v>
      </c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>
        <f>SUM(H29,D26)</f>
        <v>-1</v>
      </c>
    </row>
    <row r="29" spans="1:11" x14ac:dyDescent="0.2">
      <c r="A29" s="6"/>
      <c r="B29" s="6"/>
      <c r="C29" s="6"/>
      <c r="D29" s="6"/>
      <c r="E29" s="6"/>
      <c r="F29" s="6"/>
      <c r="G29" s="6"/>
      <c r="H29" s="6">
        <v>29</v>
      </c>
      <c r="I29" s="6">
        <f>K28</f>
        <v>-1</v>
      </c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 t="s">
        <v>5</v>
      </c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>
        <f>SUM(D33)</f>
        <v>0</v>
      </c>
    </row>
    <row r="33" spans="1:11" x14ac:dyDescent="0.2">
      <c r="A33" s="6"/>
      <c r="B33" s="6"/>
      <c r="C33" s="6"/>
      <c r="D33" s="6">
        <v>0</v>
      </c>
      <c r="E33" s="6">
        <f>K32</f>
        <v>0</v>
      </c>
      <c r="F33" s="6"/>
      <c r="G33" s="6"/>
      <c r="H33" s="6"/>
      <c r="I33" s="6"/>
      <c r="J33" s="6"/>
      <c r="K33" s="6"/>
    </row>
    <row r="999" spans="189:204" x14ac:dyDescent="0.2">
      <c r="GH999" t="s">
        <v>6</v>
      </c>
      <c r="GI999" t="s">
        <v>7</v>
      </c>
      <c r="GJ999" t="s">
        <v>8</v>
      </c>
      <c r="GK999" t="s">
        <v>9</v>
      </c>
      <c r="GL999" t="s">
        <v>10</v>
      </c>
      <c r="GM999" t="s">
        <v>11</v>
      </c>
      <c r="GN999" t="s">
        <v>12</v>
      </c>
      <c r="GO999" t="s">
        <v>13</v>
      </c>
      <c r="GP999" t="s">
        <v>14</v>
      </c>
      <c r="GQ999" t="s">
        <v>15</v>
      </c>
      <c r="GR999" t="s">
        <v>16</v>
      </c>
      <c r="GS999" t="s">
        <v>17</v>
      </c>
      <c r="GT999" t="s">
        <v>18</v>
      </c>
      <c r="GU999" t="s">
        <v>19</v>
      </c>
      <c r="GV999" t="s">
        <v>20</v>
      </c>
    </row>
    <row r="1000" spans="189:204" x14ac:dyDescent="0.2">
      <c r="GG1000">
        <v>0</v>
      </c>
      <c r="GH1000">
        <v>0</v>
      </c>
      <c r="GI1000" t="s">
        <v>21</v>
      </c>
      <c r="GJ1000">
        <v>0</v>
      </c>
      <c r="GK1000">
        <v>0</v>
      </c>
      <c r="GL1000">
        <v>0</v>
      </c>
      <c r="GM1000" t="s">
        <v>22</v>
      </c>
      <c r="GN1000">
        <v>4</v>
      </c>
      <c r="GO1000">
        <v>1</v>
      </c>
      <c r="GP1000">
        <v>2</v>
      </c>
      <c r="GQ1000">
        <v>3</v>
      </c>
      <c r="GR1000">
        <v>4</v>
      </c>
      <c r="GS1000">
        <v>0</v>
      </c>
      <c r="GT1000">
        <v>18</v>
      </c>
      <c r="GU1000">
        <v>1</v>
      </c>
      <c r="GV1000" t="b">
        <v>1</v>
      </c>
    </row>
    <row r="1001" spans="189:204" x14ac:dyDescent="0.2">
      <c r="GG1001">
        <v>0</v>
      </c>
      <c r="GH1001">
        <v>1</v>
      </c>
      <c r="GK1001">
        <v>0</v>
      </c>
      <c r="GL1001">
        <v>0</v>
      </c>
      <c r="GM1001" t="s">
        <v>23</v>
      </c>
      <c r="GN1001">
        <v>2</v>
      </c>
      <c r="GO1001">
        <v>5</v>
      </c>
      <c r="GP1001">
        <v>6</v>
      </c>
      <c r="GQ1001">
        <v>0</v>
      </c>
      <c r="GR1001">
        <v>0</v>
      </c>
      <c r="GS1001">
        <v>0</v>
      </c>
      <c r="GT1001">
        <v>4</v>
      </c>
      <c r="GU1001">
        <v>5</v>
      </c>
      <c r="GV1001" t="b">
        <v>1</v>
      </c>
    </row>
    <row r="1002" spans="189:204" x14ac:dyDescent="0.2">
      <c r="GG1002">
        <v>3</v>
      </c>
      <c r="GH1002">
        <v>2</v>
      </c>
      <c r="GK1002">
        <v>0</v>
      </c>
      <c r="GL1002">
        <v>0</v>
      </c>
      <c r="GM1002" t="s">
        <v>23</v>
      </c>
      <c r="GN1002">
        <v>2</v>
      </c>
      <c r="GO1002">
        <v>7</v>
      </c>
      <c r="GP1002">
        <v>8</v>
      </c>
      <c r="GQ1002">
        <v>0</v>
      </c>
      <c r="GR1002">
        <v>0</v>
      </c>
      <c r="GS1002">
        <v>0</v>
      </c>
      <c r="GT1002">
        <v>14</v>
      </c>
      <c r="GU1002">
        <v>5</v>
      </c>
      <c r="GV1002" t="b">
        <v>1</v>
      </c>
    </row>
    <row r="1003" spans="189:204" x14ac:dyDescent="0.2">
      <c r="GG1003">
        <v>0</v>
      </c>
      <c r="GH1003">
        <v>3</v>
      </c>
      <c r="GK1003">
        <v>0</v>
      </c>
      <c r="GL1003">
        <v>0</v>
      </c>
      <c r="GM1003" t="s">
        <v>23</v>
      </c>
      <c r="GN1003">
        <v>2</v>
      </c>
      <c r="GO1003">
        <v>9</v>
      </c>
      <c r="GP1003">
        <v>10</v>
      </c>
      <c r="GQ1003">
        <v>0</v>
      </c>
      <c r="GR1003">
        <v>0</v>
      </c>
      <c r="GS1003">
        <v>0</v>
      </c>
      <c r="GT1003">
        <v>24</v>
      </c>
      <c r="GU1003">
        <v>5</v>
      </c>
      <c r="GV1003" t="b">
        <v>1</v>
      </c>
    </row>
    <row r="1004" spans="189:204" x14ac:dyDescent="0.2">
      <c r="GG1004">
        <v>0</v>
      </c>
      <c r="GH1004">
        <v>4</v>
      </c>
      <c r="GK1004">
        <v>0</v>
      </c>
      <c r="GL1004">
        <v>0</v>
      </c>
      <c r="GM1004" t="s">
        <v>24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32</v>
      </c>
      <c r="GU1004">
        <v>5</v>
      </c>
      <c r="GV1004" t="b">
        <v>1</v>
      </c>
    </row>
    <row r="1005" spans="189:204" x14ac:dyDescent="0.2">
      <c r="GG1005">
        <v>0</v>
      </c>
      <c r="GH1005">
        <v>5</v>
      </c>
      <c r="GL1005">
        <v>1</v>
      </c>
      <c r="GM1005" t="s">
        <v>24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">
      <c r="GG1006">
        <v>0</v>
      </c>
      <c r="GH1006">
        <v>6</v>
      </c>
      <c r="GL1006">
        <v>1</v>
      </c>
      <c r="GM1006" t="s">
        <v>24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">
      <c r="GG1007">
        <v>9</v>
      </c>
      <c r="GH1007">
        <v>7</v>
      </c>
      <c r="GL1007">
        <v>2</v>
      </c>
      <c r="GM1007" t="s">
        <v>24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 x14ac:dyDescent="0.2">
      <c r="GG1008">
        <v>10</v>
      </c>
      <c r="GH1008">
        <v>8</v>
      </c>
      <c r="GL1008">
        <v>2</v>
      </c>
      <c r="GM1008" t="s">
        <v>24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90:204" x14ac:dyDescent="0.2">
      <c r="GH1009">
        <v>9</v>
      </c>
      <c r="GL1009">
        <v>3</v>
      </c>
      <c r="GM1009" t="s">
        <v>24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90:204" x14ac:dyDescent="0.2">
      <c r="GH1010">
        <v>10</v>
      </c>
      <c r="GL1010">
        <v>3</v>
      </c>
      <c r="GM1010" t="s">
        <v>24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0"/>
  <sheetViews>
    <sheetView workbookViewId="0"/>
  </sheetViews>
  <sheetFormatPr defaultRowHeight="12.75" x14ac:dyDescent="0.2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  <col min="12" max="12" width="5.140625" customWidth="1"/>
    <col min="13" max="15" width="14.7109375" customWidth="1"/>
  </cols>
  <sheetData>
    <row r="1" spans="4:15" x14ac:dyDescent="0.2">
      <c r="H1" s="4">
        <f>N3</f>
        <v>0.4</v>
      </c>
    </row>
    <row r="2" spans="4:15" x14ac:dyDescent="0.2">
      <c r="H2" t="s">
        <v>0</v>
      </c>
      <c r="N2" t="s">
        <v>25</v>
      </c>
    </row>
    <row r="3" spans="4:15" x14ac:dyDescent="0.2">
      <c r="K3">
        <f>SUM(H4,D6)</f>
        <v>13</v>
      </c>
      <c r="M3" t="s">
        <v>0</v>
      </c>
      <c r="N3" s="2">
        <v>0.4</v>
      </c>
    </row>
    <row r="4" spans="4:15" x14ac:dyDescent="0.2">
      <c r="D4" t="s">
        <v>1</v>
      </c>
      <c r="H4">
        <v>31</v>
      </c>
      <c r="I4">
        <f>K3</f>
        <v>13</v>
      </c>
      <c r="M4" t="s">
        <v>2</v>
      </c>
      <c r="N4" s="3">
        <f>1-N3</f>
        <v>0.6</v>
      </c>
    </row>
    <row r="6" spans="4:15" x14ac:dyDescent="0.2">
      <c r="D6">
        <v>-18</v>
      </c>
      <c r="E6">
        <f>IF(ABS(1-SUM(H1,H6))&lt;=0.00001,SUM(H1*I4,H6*I9),NA())</f>
        <v>-1.9999999999999991</v>
      </c>
      <c r="H6" s="4">
        <f>N4</f>
        <v>0.6</v>
      </c>
    </row>
    <row r="7" spans="4:15" x14ac:dyDescent="0.2">
      <c r="H7" t="s">
        <v>2</v>
      </c>
    </row>
    <row r="8" spans="4:15" x14ac:dyDescent="0.2">
      <c r="K8">
        <f>SUM(H9,D6)</f>
        <v>-12</v>
      </c>
      <c r="M8" s="10" t="s">
        <v>26</v>
      </c>
      <c r="N8" s="10" t="s">
        <v>27</v>
      </c>
      <c r="O8" s="10" t="s">
        <v>28</v>
      </c>
    </row>
    <row r="9" spans="4:15" x14ac:dyDescent="0.2">
      <c r="H9">
        <v>6</v>
      </c>
      <c r="I9">
        <f>K8</f>
        <v>-12</v>
      </c>
      <c r="M9" s="10"/>
      <c r="N9" s="11">
        <f>A20</f>
        <v>3.3999999999999995</v>
      </c>
      <c r="O9" s="11" t="str">
        <f>A21</f>
        <v>Buy B</v>
      </c>
    </row>
    <row r="10" spans="4:15" x14ac:dyDescent="0.2">
      <c r="M10" s="9">
        <v>0.2</v>
      </c>
      <c r="N10" s="9">
        <f t="dataTable" ref="N10:O16" dt2D="0" dtr="0" r1="N3"/>
        <v>7.2000000000000011</v>
      </c>
      <c r="O10" s="9" t="str">
        <v>Buy B</v>
      </c>
    </row>
    <row r="11" spans="4:15" x14ac:dyDescent="0.2">
      <c r="H11" s="4">
        <f>N3</f>
        <v>0.4</v>
      </c>
      <c r="M11" s="9">
        <v>0.3</v>
      </c>
      <c r="N11" s="9">
        <v>5.2999999999999989</v>
      </c>
      <c r="O11" s="9" t="str">
        <v>Buy B</v>
      </c>
    </row>
    <row r="12" spans="4:15" x14ac:dyDescent="0.2">
      <c r="H12" t="s">
        <v>0</v>
      </c>
      <c r="M12" s="9">
        <v>0.4</v>
      </c>
      <c r="N12" s="9">
        <v>3.3999999999999995</v>
      </c>
      <c r="O12" s="9" t="str">
        <v>Buy B</v>
      </c>
    </row>
    <row r="13" spans="4:15" x14ac:dyDescent="0.2">
      <c r="K13">
        <f>SUM(H14,D16)</f>
        <v>-8</v>
      </c>
      <c r="M13" s="9">
        <v>0.5</v>
      </c>
      <c r="N13" s="9">
        <v>2</v>
      </c>
      <c r="O13" s="9" t="str">
        <v>Buy A &amp; B</v>
      </c>
    </row>
    <row r="14" spans="4:15" x14ac:dyDescent="0.2">
      <c r="D14" t="s">
        <v>3</v>
      </c>
      <c r="H14">
        <v>4</v>
      </c>
      <c r="I14">
        <f>K13</f>
        <v>-8</v>
      </c>
      <c r="M14" s="9">
        <v>0.6</v>
      </c>
      <c r="N14" s="9">
        <v>2.9999999999999991</v>
      </c>
      <c r="O14" s="9" t="str">
        <v>Buy A</v>
      </c>
    </row>
    <row r="15" spans="4:15" x14ac:dyDescent="0.2">
      <c r="M15" s="9">
        <v>0.7</v>
      </c>
      <c r="N15" s="9">
        <v>5.4999999999999991</v>
      </c>
      <c r="O15" s="9" t="str">
        <v>Buy A</v>
      </c>
    </row>
    <row r="16" spans="4:15" x14ac:dyDescent="0.2">
      <c r="D16">
        <v>-12</v>
      </c>
      <c r="E16">
        <f>IF(ABS(1-SUM(H11,H16))&lt;=0.00001,SUM(H11*I14,H16*I19),NA())</f>
        <v>3.3999999999999995</v>
      </c>
      <c r="H16" s="4">
        <f>N4</f>
        <v>0.6</v>
      </c>
      <c r="M16" s="9">
        <v>0.8</v>
      </c>
      <c r="N16" s="9">
        <v>8</v>
      </c>
      <c r="O16" s="9" t="str">
        <v>Buy A</v>
      </c>
    </row>
    <row r="17" spans="1:11" x14ac:dyDescent="0.2">
      <c r="H17" t="s">
        <v>2</v>
      </c>
    </row>
    <row r="18" spans="1:11" x14ac:dyDescent="0.2">
      <c r="A18" s="1"/>
      <c r="K18">
        <f>SUM(H19,D16)</f>
        <v>11</v>
      </c>
    </row>
    <row r="19" spans="1:11" x14ac:dyDescent="0.2">
      <c r="B19">
        <f>IF(A20=E6,1,IF(A20=E16,2,IF(A20=E26,3,IF(A20=E33,4))))</f>
        <v>2</v>
      </c>
      <c r="H19">
        <v>23</v>
      </c>
      <c r="I19">
        <f>K18</f>
        <v>11</v>
      </c>
    </row>
    <row r="20" spans="1:11" x14ac:dyDescent="0.2">
      <c r="A20">
        <f>MAX(E6,E16,E26,E33)</f>
        <v>3.3999999999999995</v>
      </c>
    </row>
    <row r="21" spans="1:11" x14ac:dyDescent="0.2">
      <c r="A21" s="5" t="str">
        <f>CHOOSE(B19,D4,D14,D24,D31)</f>
        <v>Buy B</v>
      </c>
      <c r="H21" s="4">
        <f>N3</f>
        <v>0.4</v>
      </c>
    </row>
    <row r="22" spans="1:11" x14ac:dyDescent="0.2">
      <c r="H22" t="s">
        <v>0</v>
      </c>
    </row>
    <row r="23" spans="1:11" x14ac:dyDescent="0.2">
      <c r="K23">
        <f>SUM(H24,D26)</f>
        <v>5</v>
      </c>
    </row>
    <row r="24" spans="1:11" x14ac:dyDescent="0.2">
      <c r="D24" t="s">
        <v>4</v>
      </c>
      <c r="H24">
        <v>35</v>
      </c>
      <c r="I24">
        <f>K23</f>
        <v>5</v>
      </c>
    </row>
    <row r="26" spans="1:11" x14ac:dyDescent="0.2">
      <c r="D26">
        <v>-30</v>
      </c>
      <c r="E26">
        <f>IF(ABS(1-SUM(H21,H26))&lt;=0.00001,SUM(H21*I24,H26*I29),NA())</f>
        <v>1.4</v>
      </c>
      <c r="H26" s="4">
        <f>N4</f>
        <v>0.6</v>
      </c>
    </row>
    <row r="27" spans="1:11" x14ac:dyDescent="0.2">
      <c r="H27" t="s">
        <v>2</v>
      </c>
    </row>
    <row r="28" spans="1:11" x14ac:dyDescent="0.2">
      <c r="K28">
        <f>SUM(H29,D26)</f>
        <v>-1</v>
      </c>
    </row>
    <row r="29" spans="1:11" x14ac:dyDescent="0.2">
      <c r="H29">
        <v>29</v>
      </c>
      <c r="I29">
        <f>K28</f>
        <v>-1</v>
      </c>
    </row>
    <row r="31" spans="1:11" x14ac:dyDescent="0.2">
      <c r="D31" t="s">
        <v>5</v>
      </c>
    </row>
    <row r="32" spans="1:11" x14ac:dyDescent="0.2">
      <c r="K32">
        <f>SUM(D33)</f>
        <v>0</v>
      </c>
    </row>
    <row r="33" spans="4:5" x14ac:dyDescent="0.2">
      <c r="D33">
        <v>0</v>
      </c>
      <c r="E33">
        <f>K32</f>
        <v>0</v>
      </c>
    </row>
    <row r="999" spans="189:204" x14ac:dyDescent="0.2">
      <c r="GH999" t="s">
        <v>6</v>
      </c>
      <c r="GI999" t="s">
        <v>7</v>
      </c>
      <c r="GJ999" t="s">
        <v>8</v>
      </c>
      <c r="GK999" t="s">
        <v>9</v>
      </c>
      <c r="GL999" t="s">
        <v>10</v>
      </c>
      <c r="GM999" t="s">
        <v>11</v>
      </c>
      <c r="GN999" t="s">
        <v>12</v>
      </c>
      <c r="GO999" t="s">
        <v>13</v>
      </c>
      <c r="GP999" t="s">
        <v>14</v>
      </c>
      <c r="GQ999" t="s">
        <v>15</v>
      </c>
      <c r="GR999" t="s">
        <v>16</v>
      </c>
      <c r="GS999" t="s">
        <v>17</v>
      </c>
      <c r="GT999" t="s">
        <v>18</v>
      </c>
      <c r="GU999" t="s">
        <v>19</v>
      </c>
      <c r="GV999" t="s">
        <v>20</v>
      </c>
    </row>
    <row r="1000" spans="189:204" x14ac:dyDescent="0.2">
      <c r="GG1000">
        <v>0</v>
      </c>
      <c r="GH1000">
        <v>0</v>
      </c>
      <c r="GI1000" t="s">
        <v>21</v>
      </c>
      <c r="GJ1000">
        <v>0</v>
      </c>
      <c r="GK1000">
        <v>0</v>
      </c>
      <c r="GL1000">
        <v>0</v>
      </c>
      <c r="GM1000" t="s">
        <v>22</v>
      </c>
      <c r="GN1000">
        <v>4</v>
      </c>
      <c r="GO1000">
        <v>1</v>
      </c>
      <c r="GP1000">
        <v>2</v>
      </c>
      <c r="GQ1000">
        <v>3</v>
      </c>
      <c r="GR1000">
        <v>4</v>
      </c>
      <c r="GS1000">
        <v>0</v>
      </c>
      <c r="GT1000">
        <v>18</v>
      </c>
      <c r="GU1000">
        <v>1</v>
      </c>
      <c r="GV1000" t="b">
        <v>1</v>
      </c>
    </row>
    <row r="1001" spans="189:204" x14ac:dyDescent="0.2">
      <c r="GG1001">
        <v>0</v>
      </c>
      <c r="GH1001">
        <v>1</v>
      </c>
      <c r="GK1001">
        <v>0</v>
      </c>
      <c r="GL1001">
        <v>0</v>
      </c>
      <c r="GM1001" t="s">
        <v>23</v>
      </c>
      <c r="GN1001">
        <v>2</v>
      </c>
      <c r="GO1001">
        <v>5</v>
      </c>
      <c r="GP1001">
        <v>6</v>
      </c>
      <c r="GQ1001">
        <v>0</v>
      </c>
      <c r="GR1001">
        <v>0</v>
      </c>
      <c r="GS1001">
        <v>0</v>
      </c>
      <c r="GT1001">
        <v>4</v>
      </c>
      <c r="GU1001">
        <v>5</v>
      </c>
      <c r="GV1001" t="b">
        <v>1</v>
      </c>
    </row>
    <row r="1002" spans="189:204" x14ac:dyDescent="0.2">
      <c r="GG1002">
        <v>3</v>
      </c>
      <c r="GH1002">
        <v>2</v>
      </c>
      <c r="GK1002">
        <v>0</v>
      </c>
      <c r="GL1002">
        <v>0</v>
      </c>
      <c r="GM1002" t="s">
        <v>23</v>
      </c>
      <c r="GN1002">
        <v>2</v>
      </c>
      <c r="GO1002">
        <v>7</v>
      </c>
      <c r="GP1002">
        <v>8</v>
      </c>
      <c r="GQ1002">
        <v>0</v>
      </c>
      <c r="GR1002">
        <v>0</v>
      </c>
      <c r="GS1002">
        <v>0</v>
      </c>
      <c r="GT1002">
        <v>14</v>
      </c>
      <c r="GU1002">
        <v>5</v>
      </c>
      <c r="GV1002" t="b">
        <v>1</v>
      </c>
    </row>
    <row r="1003" spans="189:204" x14ac:dyDescent="0.2">
      <c r="GG1003">
        <v>0</v>
      </c>
      <c r="GH1003">
        <v>3</v>
      </c>
      <c r="GK1003">
        <v>0</v>
      </c>
      <c r="GL1003">
        <v>0</v>
      </c>
      <c r="GM1003" t="s">
        <v>23</v>
      </c>
      <c r="GN1003">
        <v>2</v>
      </c>
      <c r="GO1003">
        <v>9</v>
      </c>
      <c r="GP1003">
        <v>10</v>
      </c>
      <c r="GQ1003">
        <v>0</v>
      </c>
      <c r="GR1003">
        <v>0</v>
      </c>
      <c r="GS1003">
        <v>0</v>
      </c>
      <c r="GT1003">
        <v>24</v>
      </c>
      <c r="GU1003">
        <v>5</v>
      </c>
      <c r="GV1003" t="b">
        <v>1</v>
      </c>
    </row>
    <row r="1004" spans="189:204" x14ac:dyDescent="0.2">
      <c r="GG1004">
        <v>0</v>
      </c>
      <c r="GH1004">
        <v>4</v>
      </c>
      <c r="GK1004">
        <v>0</v>
      </c>
      <c r="GL1004">
        <v>0</v>
      </c>
      <c r="GM1004" t="s">
        <v>24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32</v>
      </c>
      <c r="GU1004">
        <v>5</v>
      </c>
      <c r="GV1004" t="b">
        <v>1</v>
      </c>
    </row>
    <row r="1005" spans="189:204" x14ac:dyDescent="0.2">
      <c r="GG1005">
        <v>0</v>
      </c>
      <c r="GH1005">
        <v>5</v>
      </c>
      <c r="GL1005">
        <v>1</v>
      </c>
      <c r="GM1005" t="s">
        <v>24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">
      <c r="GG1006">
        <v>0</v>
      </c>
      <c r="GH1006">
        <v>6</v>
      </c>
      <c r="GL1006">
        <v>1</v>
      </c>
      <c r="GM1006" t="s">
        <v>24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">
      <c r="GG1007">
        <v>9</v>
      </c>
      <c r="GH1007">
        <v>7</v>
      </c>
      <c r="GL1007">
        <v>2</v>
      </c>
      <c r="GM1007" t="s">
        <v>24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 x14ac:dyDescent="0.2">
      <c r="GG1008">
        <v>10</v>
      </c>
      <c r="GH1008">
        <v>8</v>
      </c>
      <c r="GL1008">
        <v>2</v>
      </c>
      <c r="GM1008" t="s">
        <v>24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90:204" x14ac:dyDescent="0.2">
      <c r="GH1009">
        <v>9</v>
      </c>
      <c r="GL1009">
        <v>3</v>
      </c>
      <c r="GM1009" t="s">
        <v>24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90:204" x14ac:dyDescent="0.2">
      <c r="GH1010">
        <v>10</v>
      </c>
      <c r="GL1010">
        <v>3</v>
      </c>
      <c r="GM1010" t="s">
        <v>24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2" sqref="B12:C23"/>
    </sheetView>
  </sheetViews>
  <sheetFormatPr defaultColWidth="13.85546875" defaultRowHeight="12.75" x14ac:dyDescent="0.2"/>
  <cols>
    <col min="1" max="16384" width="13.85546875" style="14"/>
  </cols>
  <sheetData>
    <row r="1" spans="1:6" ht="29.25" customHeight="1" x14ac:dyDescent="0.2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3"/>
    </row>
    <row r="2" spans="1:6" x14ac:dyDescent="0.2">
      <c r="A2" s="15" t="s">
        <v>34</v>
      </c>
      <c r="B2" s="16">
        <v>0.2</v>
      </c>
      <c r="C2" s="16">
        <v>0.9</v>
      </c>
      <c r="D2" s="17">
        <f>B2*C2</f>
        <v>0.18000000000000002</v>
      </c>
      <c r="E2" s="17">
        <f>D2/D4</f>
        <v>0.4285714285714286</v>
      </c>
      <c r="F2" s="13"/>
    </row>
    <row r="3" spans="1:6" x14ac:dyDescent="0.2">
      <c r="A3" s="15" t="s">
        <v>35</v>
      </c>
      <c r="B3" s="16">
        <f>1-B2</f>
        <v>0.8</v>
      </c>
      <c r="C3" s="16">
        <v>0.3</v>
      </c>
      <c r="D3" s="17">
        <f>B3*C3</f>
        <v>0.24</v>
      </c>
      <c r="E3" s="17">
        <f>D3/D4</f>
        <v>0.5714285714285714</v>
      </c>
      <c r="F3" s="13"/>
    </row>
    <row r="4" spans="1:6" x14ac:dyDescent="0.2">
      <c r="A4" s="18"/>
      <c r="B4" s="18"/>
      <c r="C4" s="18"/>
      <c r="D4" s="17">
        <f>SUM(D2:D3)</f>
        <v>0.42000000000000004</v>
      </c>
      <c r="E4" s="19"/>
      <c r="F4" s="13"/>
    </row>
    <row r="5" spans="1:6" x14ac:dyDescent="0.2">
      <c r="A5" s="18"/>
      <c r="B5" s="18"/>
      <c r="C5" s="18"/>
      <c r="D5" s="18"/>
      <c r="E5" s="18"/>
      <c r="F5" s="13"/>
    </row>
    <row r="6" spans="1:6" x14ac:dyDescent="0.2">
      <c r="A6" s="15" t="s">
        <v>37</v>
      </c>
      <c r="B6" s="20">
        <v>100000</v>
      </c>
      <c r="C6" s="20"/>
      <c r="D6" s="20"/>
      <c r="E6" s="20">
        <f>B6</f>
        <v>100000</v>
      </c>
      <c r="F6" s="21" t="s">
        <v>40</v>
      </c>
    </row>
    <row r="7" spans="1:6" x14ac:dyDescent="0.2">
      <c r="A7" s="15" t="s">
        <v>38</v>
      </c>
      <c r="B7" s="20">
        <v>-30000</v>
      </c>
      <c r="C7" s="20"/>
      <c r="D7" s="20"/>
      <c r="E7" s="20">
        <f>B7</f>
        <v>-30000</v>
      </c>
      <c r="F7" s="21"/>
    </row>
    <row r="8" spans="1:6" x14ac:dyDescent="0.2">
      <c r="A8" s="15" t="s">
        <v>36</v>
      </c>
      <c r="B8" s="20">
        <f>SUMPRODUCT(B2:B3,B6:B7)</f>
        <v>-4000</v>
      </c>
      <c r="C8" s="20"/>
      <c r="D8" s="20"/>
      <c r="E8" s="20">
        <f>SUMPRODUCT(E2:E3,E6:E7)</f>
        <v>25714.285714285721</v>
      </c>
      <c r="F8" s="21">
        <f>E8-B8</f>
        <v>29714.285714285721</v>
      </c>
    </row>
    <row r="11" spans="1:6" x14ac:dyDescent="0.2">
      <c r="B11" s="22" t="s">
        <v>39</v>
      </c>
      <c r="C11" s="22" t="s">
        <v>40</v>
      </c>
    </row>
    <row r="12" spans="1:6" x14ac:dyDescent="0.2">
      <c r="B12" s="11" t="s">
        <v>34</v>
      </c>
      <c r="C12" s="23">
        <f>F8</f>
        <v>29714.285714285721</v>
      </c>
    </row>
    <row r="13" spans="1:6" x14ac:dyDescent="0.2">
      <c r="B13" s="24">
        <v>0</v>
      </c>
      <c r="C13" s="25">
        <f t="dataTable" ref="C13:C23" dt2D="0" dtr="0" r1="B2"/>
        <v>0</v>
      </c>
    </row>
    <row r="14" spans="1:6" x14ac:dyDescent="0.2">
      <c r="B14" s="24">
        <v>0.1</v>
      </c>
      <c r="C14" s="25">
        <v>19500</v>
      </c>
    </row>
    <row r="15" spans="1:6" x14ac:dyDescent="0.2">
      <c r="B15" s="24">
        <v>0.2</v>
      </c>
      <c r="C15" s="25">
        <v>29714.285714285721</v>
      </c>
    </row>
    <row r="16" spans="1:6" x14ac:dyDescent="0.2">
      <c r="B16" s="24">
        <v>0.3</v>
      </c>
      <c r="C16" s="25">
        <v>34125.000000000015</v>
      </c>
    </row>
    <row r="17" spans="2:3" x14ac:dyDescent="0.2">
      <c r="B17" s="24">
        <v>0.4</v>
      </c>
      <c r="C17" s="25">
        <v>34666.666666666672</v>
      </c>
    </row>
    <row r="18" spans="2:3" x14ac:dyDescent="0.2">
      <c r="B18" s="24">
        <v>0.5</v>
      </c>
      <c r="C18" s="25">
        <v>32500</v>
      </c>
    </row>
    <row r="19" spans="2:3" x14ac:dyDescent="0.2">
      <c r="B19" s="24">
        <v>0.6</v>
      </c>
      <c r="C19" s="25">
        <v>28363.636363636368</v>
      </c>
    </row>
    <row r="20" spans="2:3" x14ac:dyDescent="0.2">
      <c r="B20" s="24">
        <v>0.7</v>
      </c>
      <c r="C20" s="25">
        <v>22750</v>
      </c>
    </row>
    <row r="21" spans="2:3" x14ac:dyDescent="0.2">
      <c r="B21" s="24">
        <v>0.8</v>
      </c>
      <c r="C21" s="25">
        <v>16000</v>
      </c>
    </row>
    <row r="22" spans="2:3" x14ac:dyDescent="0.2">
      <c r="B22" s="24">
        <v>0.9</v>
      </c>
      <c r="C22" s="25">
        <v>8357.1428571428696</v>
      </c>
    </row>
    <row r="23" spans="2:3" x14ac:dyDescent="0.2">
      <c r="B23" s="24">
        <v>1</v>
      </c>
      <c r="C23" s="25">
        <v>0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DTree Magnolia</vt:lpstr>
      <vt:lpstr>Sensitivity Magnolia</vt:lpstr>
      <vt:lpstr>Sensitivity Wildcatting</vt:lpstr>
      <vt:lpstr>'DTree Magnolia'!TreeData</vt:lpstr>
      <vt:lpstr>'DTree Magnolia'!TreeDiagBase</vt:lpstr>
      <vt:lpstr>'DTree Magnolia'!TreeDiagram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Cliff Ragsdale</dc:creator>
  <cp:keywords/>
  <dc:description/>
  <cp:lastModifiedBy>Poh Lim</cp:lastModifiedBy>
  <dcterms:created xsi:type="dcterms:W3CDTF">2000-01-14T22:21:29Z</dcterms:created>
  <dcterms:modified xsi:type="dcterms:W3CDTF">2018-09-15T01:16:51Z</dcterms:modified>
</cp:coreProperties>
</file>