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55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8" r:id="rId24"/>
    <sheet name="Carbon" sheetId="36" r:id="rId25"/>
    <sheet name="Schedules" sheetId="11" r:id="rId26"/>
    <sheet name="LghtSch" sheetId="12" r:id="rId27"/>
    <sheet name="EqpSch" sheetId="13" r:id="rId28"/>
    <sheet name="GasEquipSch" sheetId="14" r:id="rId29"/>
    <sheet name="OccSch" sheetId="15" r:id="rId30"/>
    <sheet name="HeatSch" sheetId="16" r:id="rId31"/>
    <sheet name="CoolSch" sheetId="17" r:id="rId32"/>
    <sheet name="HeatSchKitchen" sheetId="18" r:id="rId33"/>
    <sheet name="CoolSchKitchen" sheetId="19" r:id="rId34"/>
  </sheets>
  <definedNames>
    <definedName name="_xlnm.Print_Area" localSheetId="25">Schedules!$A$1:$AB$100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sdrest01miami" localSheetId="3">Miami!$A$1:$S$122</definedName>
    <definedName name="sdrest02houston" localSheetId="4">Houston!$A$1:$S$122</definedName>
    <definedName name="sdrest03phoenix" localSheetId="5">Phoenix!$A$1:$S$122</definedName>
    <definedName name="sdrest04atlanta" localSheetId="6">Atlanta!$A$1:$S$122</definedName>
    <definedName name="sdrest05losangeles" localSheetId="7">LosAngeles!$A$1:$S$122</definedName>
    <definedName name="sdrest06lasvegas" localSheetId="8">LasVegas!$A$1:$S$122</definedName>
    <definedName name="sdrest07sanfrancisco" localSheetId="9">SanFrancisco!$A$1:$S$122</definedName>
    <definedName name="sdrest08baltimore" localSheetId="10">Baltimore!$A$1:$S$122</definedName>
    <definedName name="sdrest09albuquerque" localSheetId="11">Albuquerque!$A$1:$S$122</definedName>
    <definedName name="sdrest10seattle" localSheetId="12">Seattle!$A$1:$S$122</definedName>
    <definedName name="sdrest11chicago" localSheetId="13">Chicago!$A$1:$S$122</definedName>
    <definedName name="sdrest12boulder" localSheetId="14">Boulder!$A$1:$S$122</definedName>
    <definedName name="sdrest13minneapolis" localSheetId="15">Minneapolis!$A$1:$S$122</definedName>
    <definedName name="sdrest14helena" localSheetId="16">Helena!$A$1:$S$122</definedName>
    <definedName name="sdrest15duluth" localSheetId="17">Duluth!$A$1:$S$122</definedName>
    <definedName name="sdrest16fairbanks" localSheetId="18">Fairbanks!$A$1:$S$122</definedName>
  </definedNames>
  <calcPr calcId="125725"/>
</workbook>
</file>

<file path=xl/calcChain.xml><?xml version="1.0" encoding="utf-8"?>
<calcChain xmlns="http://schemas.openxmlformats.org/spreadsheetml/2006/main">
  <c r="B43" i="8"/>
  <c r="B42"/>
  <c r="C205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223"/>
  <c r="Q223"/>
  <c r="P223"/>
  <c r="O223"/>
  <c r="N223"/>
  <c r="M223"/>
  <c r="L223"/>
  <c r="K223"/>
  <c r="J223"/>
  <c r="I223"/>
  <c r="G223"/>
  <c r="F223"/>
  <c r="E223"/>
  <c r="D223"/>
  <c r="C223"/>
  <c r="R229"/>
  <c r="Q229"/>
  <c r="P229"/>
  <c r="O229"/>
  <c r="N229"/>
  <c r="M229"/>
  <c r="L229"/>
  <c r="K229"/>
  <c r="J229"/>
  <c r="I229"/>
  <c r="G229"/>
  <c r="F229"/>
  <c r="E229"/>
  <c r="D229"/>
  <c r="C229"/>
  <c r="R228"/>
  <c r="Q228"/>
  <c r="P228"/>
  <c r="O228"/>
  <c r="N228"/>
  <c r="M228"/>
  <c r="L228"/>
  <c r="K228"/>
  <c r="J228"/>
  <c r="I228"/>
  <c r="G228"/>
  <c r="F228"/>
  <c r="E228"/>
  <c r="D228"/>
  <c r="C228"/>
  <c r="R227"/>
  <c r="Q227"/>
  <c r="P227"/>
  <c r="O227"/>
  <c r="N227"/>
  <c r="M227"/>
  <c r="L227"/>
  <c r="K227"/>
  <c r="J227"/>
  <c r="I227"/>
  <c r="G227"/>
  <c r="F227"/>
  <c r="E227"/>
  <c r="D227"/>
  <c r="C227"/>
  <c r="R226"/>
  <c r="Q226"/>
  <c r="P226"/>
  <c r="O226"/>
  <c r="N226"/>
  <c r="M226"/>
  <c r="L226"/>
  <c r="K226"/>
  <c r="J226"/>
  <c r="I226"/>
  <c r="G226"/>
  <c r="F226"/>
  <c r="E226"/>
  <c r="D226"/>
  <c r="C226"/>
  <c r="R225"/>
  <c r="Q225"/>
  <c r="P225"/>
  <c r="O225"/>
  <c r="N225"/>
  <c r="M225"/>
  <c r="L225"/>
  <c r="K225"/>
  <c r="J225"/>
  <c r="I225"/>
  <c r="G225"/>
  <c r="F225"/>
  <c r="E225"/>
  <c r="D225"/>
  <c r="C225"/>
  <c r="R224"/>
  <c r="Q224"/>
  <c r="P224"/>
  <c r="O224"/>
  <c r="N224"/>
  <c r="M224"/>
  <c r="L224"/>
  <c r="K224"/>
  <c r="J224"/>
  <c r="I224"/>
  <c r="G224"/>
  <c r="F224"/>
  <c r="E224"/>
  <c r="D224"/>
  <c r="C224"/>
  <c r="R205"/>
  <c r="Q205"/>
  <c r="P205"/>
  <c r="O205"/>
  <c r="N205"/>
  <c r="M205"/>
  <c r="L205"/>
  <c r="K205"/>
  <c r="J205"/>
  <c r="I205"/>
  <c r="H205"/>
  <c r="G205"/>
  <c r="F205"/>
  <c r="E205"/>
  <c r="D205"/>
  <c r="R192"/>
  <c r="Q192"/>
  <c r="P192"/>
  <c r="O192"/>
  <c r="N192"/>
  <c r="M192"/>
  <c r="L192"/>
  <c r="K192"/>
  <c r="J192"/>
  <c r="I192"/>
  <c r="H192"/>
  <c r="G192"/>
  <c r="F192"/>
  <c r="E192"/>
  <c r="D192"/>
  <c r="C192"/>
  <c r="R52"/>
  <c r="Q52"/>
  <c r="P52"/>
  <c r="O52"/>
  <c r="N52"/>
  <c r="M52"/>
  <c r="L52"/>
  <c r="K52"/>
  <c r="J52"/>
  <c r="I52"/>
  <c r="H52"/>
  <c r="G52"/>
  <c r="F52"/>
  <c r="E52"/>
  <c r="D52"/>
  <c r="C52"/>
  <c r="R55"/>
  <c r="Q55"/>
  <c r="P55"/>
  <c r="O55"/>
  <c r="N55"/>
  <c r="M55"/>
  <c r="L55"/>
  <c r="K55"/>
  <c r="J55"/>
  <c r="I55"/>
  <c r="H55"/>
  <c r="G55"/>
  <c r="F55"/>
  <c r="E55"/>
  <c r="D55"/>
  <c r="C55"/>
  <c r="R57"/>
  <c r="Q57"/>
  <c r="P57"/>
  <c r="O57"/>
  <c r="N57"/>
  <c r="M57"/>
  <c r="L57"/>
  <c r="K57"/>
  <c r="J57"/>
  <c r="I57"/>
  <c r="H57"/>
  <c r="G57"/>
  <c r="F57"/>
  <c r="E57"/>
  <c r="D57"/>
  <c r="C57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221"/>
  <c r="R220"/>
  <c r="R219"/>
  <c r="R218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8"/>
  <c r="R47"/>
  <c r="R46"/>
  <c r="R45"/>
  <c r="R40"/>
  <c r="R39"/>
  <c r="R37"/>
  <c r="R36"/>
  <c r="R33"/>
  <c r="R32"/>
  <c r="R30"/>
  <c r="R29"/>
  <c r="R25"/>
  <c r="R17"/>
  <c r="R16"/>
  <c r="R15"/>
  <c r="R13"/>
  <c r="R10"/>
  <c r="Q221"/>
  <c r="Q220"/>
  <c r="Q219"/>
  <c r="Q218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8"/>
  <c r="Q47"/>
  <c r="Q46"/>
  <c r="Q45"/>
  <c r="Q40"/>
  <c r="Q39"/>
  <c r="Q37"/>
  <c r="Q36"/>
  <c r="Q33"/>
  <c r="Q32"/>
  <c r="Q30"/>
  <c r="Q29"/>
  <c r="Q25"/>
  <c r="Q17"/>
  <c r="Q16"/>
  <c r="Q15"/>
  <c r="Q13"/>
  <c r="Q10"/>
  <c r="P221"/>
  <c r="P220"/>
  <c r="P219"/>
  <c r="P218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8"/>
  <c r="P47"/>
  <c r="P46"/>
  <c r="P45"/>
  <c r="P40"/>
  <c r="P39"/>
  <c r="P37"/>
  <c r="P36"/>
  <c r="P33"/>
  <c r="P32"/>
  <c r="P30"/>
  <c r="P29"/>
  <c r="P25"/>
  <c r="P17"/>
  <c r="P16"/>
  <c r="P15"/>
  <c r="P13"/>
  <c r="P10"/>
  <c r="O221"/>
  <c r="O220"/>
  <c r="O219"/>
  <c r="O218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8"/>
  <c r="O47"/>
  <c r="O46"/>
  <c r="O45"/>
  <c r="O40"/>
  <c r="O39"/>
  <c r="O37"/>
  <c r="O36"/>
  <c r="O33"/>
  <c r="O32"/>
  <c r="O30"/>
  <c r="O29"/>
  <c r="O25"/>
  <c r="O17"/>
  <c r="O16"/>
  <c r="O15"/>
  <c r="O13"/>
  <c r="O10"/>
  <c r="N221"/>
  <c r="N220"/>
  <c r="N219"/>
  <c r="N218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8"/>
  <c r="N47"/>
  <c r="N46"/>
  <c r="N45"/>
  <c r="N40"/>
  <c r="N39"/>
  <c r="N37"/>
  <c r="N36"/>
  <c r="N33"/>
  <c r="N32"/>
  <c r="N30"/>
  <c r="N29"/>
  <c r="N25"/>
  <c r="N17"/>
  <c r="N16"/>
  <c r="N15"/>
  <c r="N13"/>
  <c r="N10"/>
  <c r="M221"/>
  <c r="M220"/>
  <c r="M219"/>
  <c r="M218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8"/>
  <c r="M47"/>
  <c r="M46"/>
  <c r="M45"/>
  <c r="M40"/>
  <c r="M39"/>
  <c r="M37"/>
  <c r="M36"/>
  <c r="M33"/>
  <c r="M32"/>
  <c r="M30"/>
  <c r="M29"/>
  <c r="M25"/>
  <c r="M17"/>
  <c r="M16"/>
  <c r="M15"/>
  <c r="M13"/>
  <c r="M10"/>
  <c r="L221"/>
  <c r="L220"/>
  <c r="L219"/>
  <c r="L218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8"/>
  <c r="L47"/>
  <c r="L46"/>
  <c r="L45"/>
  <c r="L40"/>
  <c r="L39"/>
  <c r="L37"/>
  <c r="L36"/>
  <c r="L33"/>
  <c r="L32"/>
  <c r="L30"/>
  <c r="L29"/>
  <c r="L25"/>
  <c r="L17"/>
  <c r="L16"/>
  <c r="L15"/>
  <c r="L13"/>
  <c r="L10"/>
  <c r="K221"/>
  <c r="K220"/>
  <c r="K219"/>
  <c r="K218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8"/>
  <c r="K47"/>
  <c r="K46"/>
  <c r="K45"/>
  <c r="K40"/>
  <c r="K39"/>
  <c r="K37"/>
  <c r="K36"/>
  <c r="K33"/>
  <c r="K32"/>
  <c r="K30"/>
  <c r="K29"/>
  <c r="K25"/>
  <c r="K17"/>
  <c r="K16"/>
  <c r="K15"/>
  <c r="K13"/>
  <c r="K10"/>
  <c r="J221"/>
  <c r="J220"/>
  <c r="J219"/>
  <c r="J218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48"/>
  <c r="J47"/>
  <c r="J46"/>
  <c r="J45"/>
  <c r="J40"/>
  <c r="J39"/>
  <c r="J37"/>
  <c r="J36"/>
  <c r="J33"/>
  <c r="J32"/>
  <c r="J30"/>
  <c r="J29"/>
  <c r="J25"/>
  <c r="J17"/>
  <c r="J16"/>
  <c r="J15"/>
  <c r="J13"/>
  <c r="J10"/>
  <c r="I221"/>
  <c r="I220"/>
  <c r="I219"/>
  <c r="I218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8"/>
  <c r="I47"/>
  <c r="I46"/>
  <c r="I45"/>
  <c r="I40"/>
  <c r="I39"/>
  <c r="I37"/>
  <c r="I36"/>
  <c r="I33"/>
  <c r="I32"/>
  <c r="I30"/>
  <c r="I29"/>
  <c r="I25"/>
  <c r="I17"/>
  <c r="I16"/>
  <c r="I15"/>
  <c r="I13"/>
  <c r="I10"/>
  <c r="H229"/>
  <c r="H228"/>
  <c r="H227"/>
  <c r="H226"/>
  <c r="H225"/>
  <c r="H224"/>
  <c r="H223"/>
  <c r="H221"/>
  <c r="H220"/>
  <c r="H219"/>
  <c r="H218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8"/>
  <c r="H47"/>
  <c r="H46"/>
  <c r="H45"/>
  <c r="H40"/>
  <c r="H39"/>
  <c r="H37"/>
  <c r="H36"/>
  <c r="H33"/>
  <c r="H32"/>
  <c r="H30"/>
  <c r="H29"/>
  <c r="H25"/>
  <c r="H17"/>
  <c r="H16"/>
  <c r="H15"/>
  <c r="H13"/>
  <c r="H10"/>
  <c r="G221"/>
  <c r="G220"/>
  <c r="G219"/>
  <c r="G218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8"/>
  <c r="G47"/>
  <c r="G46"/>
  <c r="G45"/>
  <c r="G40"/>
  <c r="G39"/>
  <c r="G37"/>
  <c r="G36"/>
  <c r="G33"/>
  <c r="G32"/>
  <c r="G30"/>
  <c r="G29"/>
  <c r="G25"/>
  <c r="G17"/>
  <c r="G16"/>
  <c r="G15"/>
  <c r="G13"/>
  <c r="G10"/>
  <c r="F221"/>
  <c r="F220"/>
  <c r="F219"/>
  <c r="F218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48"/>
  <c r="F47"/>
  <c r="F46"/>
  <c r="F45"/>
  <c r="F40"/>
  <c r="F39"/>
  <c r="F37"/>
  <c r="F36"/>
  <c r="F33"/>
  <c r="F32"/>
  <c r="F30"/>
  <c r="F29"/>
  <c r="F25"/>
  <c r="F17"/>
  <c r="F16"/>
  <c r="F15"/>
  <c r="F13"/>
  <c r="F10"/>
  <c r="E221"/>
  <c r="E220"/>
  <c r="E219"/>
  <c r="E218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8"/>
  <c r="E47"/>
  <c r="E46"/>
  <c r="E45"/>
  <c r="E40"/>
  <c r="E39"/>
  <c r="E37"/>
  <c r="E36"/>
  <c r="E33"/>
  <c r="E32"/>
  <c r="E30"/>
  <c r="E29"/>
  <c r="E25"/>
  <c r="E17"/>
  <c r="E16"/>
  <c r="E15"/>
  <c r="E13"/>
  <c r="E10"/>
  <c r="D221"/>
  <c r="D220"/>
  <c r="D219"/>
  <c r="D218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48"/>
  <c r="D47"/>
  <c r="D46"/>
  <c r="D45"/>
  <c r="D40"/>
  <c r="D39"/>
  <c r="D37"/>
  <c r="D36"/>
  <c r="D33"/>
  <c r="D32"/>
  <c r="D30"/>
  <c r="D29"/>
  <c r="D25"/>
  <c r="D17"/>
  <c r="D16"/>
  <c r="D15"/>
  <c r="D13"/>
  <c r="D10"/>
  <c r="C221"/>
  <c r="C220"/>
  <c r="C219"/>
  <c r="C218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3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8"/>
  <c r="C47"/>
  <c r="C46"/>
  <c r="C45"/>
  <c r="B48"/>
  <c r="B47"/>
  <c r="B46"/>
  <c r="B45"/>
  <c r="C40"/>
  <c r="C39"/>
  <c r="C37"/>
  <c r="C36"/>
  <c r="C33"/>
  <c r="C32"/>
  <c r="C30"/>
  <c r="C29"/>
  <c r="B40"/>
  <c r="B39"/>
  <c r="B37"/>
  <c r="B36"/>
  <c r="B33"/>
  <c r="B32"/>
  <c r="B30"/>
  <c r="B29"/>
  <c r="C17"/>
  <c r="C16"/>
  <c r="C15"/>
  <c r="C25"/>
  <c r="C13"/>
  <c r="C10"/>
  <c r="D24"/>
  <c r="E24"/>
  <c r="F24"/>
  <c r="G24"/>
  <c r="H24"/>
  <c r="I24"/>
  <c r="J24"/>
  <c r="K24"/>
  <c r="L24"/>
  <c r="M24"/>
  <c r="N24"/>
  <c r="O24"/>
  <c r="P24"/>
  <c r="Q24"/>
  <c r="R24"/>
  <c r="C24"/>
  <c r="D12"/>
  <c r="E12"/>
  <c r="F12"/>
  <c r="G12"/>
  <c r="H12"/>
  <c r="I12"/>
  <c r="J12"/>
  <c r="K12"/>
  <c r="L12"/>
  <c r="M12"/>
  <c r="N12"/>
  <c r="O12"/>
  <c r="P12"/>
  <c r="Q12"/>
  <c r="R12"/>
  <c r="C12"/>
  <c r="C40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DRes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" name="Connection1" type="4" refreshedVersion="3" background="1" saveData="1">
    <webPr sourceData="1" parsePre="1" consecutive="1" xl2000="1" url="file:///C:/Projects/Benchmarks/branches/v1.1_3.1/SDRes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3" name="Connection10" type="4" refreshedVersion="3" background="1" saveData="1">
    <webPr sourceData="1" parsePre="1" consecutive="1" xl2000="1" url="file:///C:/Projects/Benchmarks/branches/v1.1_3.1/SDRes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4" name="Connection11" type="4" refreshedVersion="3" background="1" saveData="1">
    <webPr sourceData="1" parsePre="1" consecutive="1" xl2000="1" url="file:///C:/Projects/Benchmarks/branches/v1.1_3.1/SDRes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5" name="Connection12" type="4" refreshedVersion="3" background="1" saveData="1">
    <webPr sourceData="1" parsePre="1" consecutive="1" xl2000="1" url="file:///C:/Projects/Benchmarks/branches/v1.1_3.1/SDRes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6" name="Connection13" type="4" refreshedVersion="3" background="1" saveData="1">
    <webPr sourceData="1" parsePre="1" consecutive="1" xl2000="1" url="file:///C:/Projects/Benchmarks/branches/v1.1_3.1/SDRes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7" name="Connection14" type="4" refreshedVersion="3" background="1" saveData="1">
    <webPr sourceData="1" parsePre="1" consecutive="1" xl2000="1" url="file:///C:/Projects/Benchmarks/branches/v1.1_3.1/SDRes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8" name="Connection15" type="4" refreshedVersion="3" background="1" saveData="1">
    <webPr sourceData="1" parsePre="1" consecutive="1" xl2000="1" url="file:///C:/Projects/Benchmarks/branches/v1.1_3.1/SDRes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9" name="Connection2" type="4" refreshedVersion="3" background="1" saveData="1">
    <webPr sourceData="1" parsePre="1" consecutive="1" xl2000="1" url="file:///C:/Projects/Benchmarks/branches/v1.1_3.1/SDRes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0" name="Connection3" type="4" refreshedVersion="3" background="1" saveData="1">
    <webPr sourceData="1" parsePre="1" consecutive="1" xl2000="1" url="file:///C:/Projects/Benchmarks/branches/v1.1_3.1/SDRes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1" name="Connection4" type="4" refreshedVersion="3" background="1" saveData="1">
    <webPr sourceData="1" parsePre="1" consecutive="1" xl2000="1" url="file:///C:/Projects/Benchmarks/branches/v1.1_3.1/SDRes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2" name="Connection5" type="4" refreshedVersion="3" background="1" saveData="1">
    <webPr sourceData="1" parsePre="1" consecutive="1" xl2000="1" url="file:///C:/Projects/Benchmarks/branches/v1.1_3.1/SDRes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3" name="Connection6" type="4" refreshedVersion="3" background="1" saveData="1">
    <webPr sourceData="1" parsePre="1" consecutive="1" xl2000="1" url="file:///C:/Projects/Benchmarks/branches/v1.1_3.1/SDRes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4" name="Connection7" type="4" refreshedVersion="3" background="1" saveData="1">
    <webPr sourceData="1" parsePre="1" consecutive="1" xl2000="1" url="file:///C:/Projects/Benchmarks/branches/v1.1_3.1/SDRes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5" name="Connection8" type="4" refreshedVersion="3" background="1" saveData="1">
    <webPr sourceData="1" parsePre="1" consecutive="1" xl2000="1" url="file:///C:/Projects/Benchmarks/branches/v1.1_3.1/SDRes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6" name="Connection9" type="4" refreshedVersion="3" background="1" saveData="1">
    <webPr sourceData="1" parsePre="1" consecutive="1" xl2000="1" url="file:///C:/Projects/Benchmarks/branches/v1.1_3.1/SDRes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</connections>
</file>

<file path=xl/sharedStrings.xml><?xml version="1.0" encoding="utf-8"?>
<sst xmlns="http://schemas.openxmlformats.org/spreadsheetml/2006/main" count="4754" uniqueCount="661">
  <si>
    <t>Sit Down Restaurant</t>
  </si>
  <si>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</si>
  <si>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</si>
  <si>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</si>
  <si>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</si>
  <si>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</si>
  <si>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</si>
  <si>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</si>
  <si>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</si>
  <si>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</si>
  <si>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</si>
  <si>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</si>
  <si>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</si>
  <si>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</si>
  <si>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</si>
  <si>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</si>
  <si>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</si>
  <si>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</si>
  <si>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</si>
  <si>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</si>
  <si>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</si>
  <si>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</si>
  <si>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</si>
  <si>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</si>
  <si>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</si>
  <si>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</si>
  <si>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</si>
  <si>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</si>
  <si>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</si>
  <si>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</si>
  <si>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</si>
  <si>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</si>
  <si>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</si>
  <si>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</si>
  <si>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</si>
  <si>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</si>
  <si>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</si>
  <si>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</si>
  <si>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</si>
  <si>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</si>
  <si>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</si>
  <si>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</si>
  <si>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</si>
  <si>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</si>
  <si>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</si>
  <si>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</si>
  <si>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</si>
  <si>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</si>
  <si>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</si>
  <si>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</si>
  <si>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</si>
  <si>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</si>
  <si>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</si>
  <si>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</si>
  <si>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</si>
  <si>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</si>
  <si>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</si>
  <si>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</si>
  <si>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</si>
  <si>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</si>
  <si>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</si>
  <si>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</si>
  <si>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</si>
  <si>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</si>
  <si>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</si>
  <si>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</si>
  <si>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</si>
  <si>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</si>
  <si>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</si>
  <si>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</si>
  <si>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</si>
  <si>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</si>
  <si>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</si>
  <si>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</si>
  <si>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</si>
  <si>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</si>
  <si>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</si>
  <si>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</si>
  <si>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</si>
  <si>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</si>
  <si>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</si>
  <si>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</si>
  <si>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</si>
  <si>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</si>
  <si>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</si>
  <si>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</si>
  <si>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</si>
  <si>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</si>
  <si>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</si>
  <si>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</si>
  <si>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</si>
  <si>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</si>
  <si>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</si>
  <si>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</si>
  <si>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</si>
  <si>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</si>
  <si>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</si>
  <si>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</si>
  <si>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</si>
  <si>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</si>
  <si>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</si>
  <si>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</si>
  <si>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</si>
  <si>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</si>
  <si>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</si>
  <si>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</si>
  <si>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</si>
  <si>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</si>
  <si>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</si>
  <si>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</si>
  <si>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</si>
  <si>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</si>
  <si>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</si>
  <si>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</si>
  <si>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</si>
  <si>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</si>
  <si>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</si>
  <si>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</si>
  <si>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</si>
  <si>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</si>
  <si>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</si>
  <si>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</si>
  <si>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</si>
  <si>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</si>
  <si>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</si>
  <si>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</si>
  <si>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</si>
  <si>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</si>
  <si>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</si>
  <si>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</si>
  <si>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</si>
  <si>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</si>
  <si>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</si>
  <si>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</si>
  <si>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</si>
  <si>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</si>
  <si>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</si>
  <si>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</si>
  <si>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</si>
  <si>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</si>
  <si>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</si>
  <si>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</si>
  <si>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</si>
  <si>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</si>
  <si>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</si>
  <si>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</si>
  <si>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</si>
  <si>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</si>
  <si>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</si>
  <si>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</si>
  <si>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</si>
  <si>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</si>
  <si>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Through 3/31</t>
  </si>
  <si>
    <t>Through 9/30</t>
  </si>
  <si>
    <t>Sat</t>
  </si>
  <si>
    <t>WinterDesign</t>
  </si>
  <si>
    <t>Food Service</t>
  </si>
  <si>
    <t>HTGSETP_KITCHEN_SCH</t>
  </si>
  <si>
    <t>CLGSETP_KITCHEN_SCH</t>
  </si>
  <si>
    <t>Weekday, SummerDesign</t>
  </si>
  <si>
    <t>DOE Commercial Building Benchmark - Sit Down Restaurant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</si>
  <si>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</si>
  <si>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</si>
  <si>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</si>
  <si>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</si>
  <si>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</si>
  <si>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</si>
  <si>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</si>
  <si>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</si>
  <si>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</si>
  <si>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</si>
  <si>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</si>
  <si>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</si>
  <si>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</si>
  <si>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</si>
  <si>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</si>
  <si>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</si>
  <si>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</si>
  <si>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</si>
  <si>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</si>
  <si>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</si>
  <si>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</si>
  <si>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</si>
  <si>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</si>
  <si>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</si>
  <si>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</si>
  <si>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</si>
  <si>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</si>
  <si>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</si>
  <si>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</si>
  <si>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</si>
  <si>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</si>
  <si>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</si>
  <si>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</si>
  <si>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</si>
  <si>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</si>
  <si>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</si>
  <si>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</si>
  <si>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</si>
  <si>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</si>
  <si>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</si>
  <si>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</si>
  <si>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</si>
  <si>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</si>
  <si>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</si>
  <si>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</si>
  <si>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</si>
  <si>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</si>
  <si>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</si>
  <si>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</si>
  <si>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</si>
  <si>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</si>
  <si>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</si>
  <si>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</si>
  <si>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</si>
  <si>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</si>
  <si>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</si>
  <si>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</si>
  <si>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</si>
  <si>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2 zones plus attic</t>
  </si>
  <si>
    <t>Floor to Ceiling Height (m)</t>
  </si>
  <si>
    <t>Roof type</t>
  </si>
  <si>
    <t>Attic</t>
  </si>
  <si>
    <t>2003 CBECS</t>
  </si>
  <si>
    <t>Time Saver Standards; FF Restaurant studies (EPRI, MEOS, LBL) cited in Huang et al. 1991</t>
  </si>
  <si>
    <t>15 cm wood</t>
  </si>
  <si>
    <t>See Benchmark Technical Report</t>
  </si>
  <si>
    <t>PSZ-AC</t>
  </si>
  <si>
    <t>Gas furnace</t>
  </si>
  <si>
    <t>Unitary DX</t>
  </si>
  <si>
    <t>Constant volume</t>
  </si>
  <si>
    <t>Standard 90.1-2004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</si>
  <si>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</si>
  <si>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</si>
  <si>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</si>
  <si>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</si>
  <si>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</si>
  <si>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</si>
  <si>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</si>
  <si>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</si>
  <si>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</si>
  <si>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</si>
  <si>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</si>
  <si>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</si>
  <si>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</si>
  <si>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</si>
  <si>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</si>
  <si>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</si>
  <si>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</si>
  <si>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</si>
  <si>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</si>
  <si>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</si>
  <si>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</si>
  <si>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</si>
  <si>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</si>
  <si>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</si>
  <si>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</si>
  <si>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</si>
  <si>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</si>
  <si>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</si>
  <si>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</si>
  <si>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</si>
  <si>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</si>
  <si>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</si>
  <si>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</si>
  <si>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</si>
  <si>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</si>
  <si>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</si>
  <si>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</si>
  <si>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</si>
  <si>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</si>
  <si>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</si>
  <si>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</si>
  <si>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</si>
  <si>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</si>
  <si>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FF_GAS_EQUIP_SCH</t>
  </si>
  <si>
    <t>WD, Sat</t>
  </si>
  <si>
    <t>Rest_GAS_EQUIP_SCH</t>
  </si>
  <si>
    <t>Kitchen_Exhaust_SCH</t>
  </si>
  <si>
    <t>MinOA_SDKitch_Sched</t>
  </si>
  <si>
    <t>MinOA_FFKitch_Sched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</si>
  <si>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</si>
  <si>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</si>
  <si>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</si>
  <si>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</si>
  <si>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</si>
  <si>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</si>
  <si>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</si>
  <si>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</si>
  <si>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</si>
  <si>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</si>
  <si>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</si>
  <si>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</si>
  <si>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</si>
  <si>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</si>
  <si>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</si>
  <si>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</si>
  <si>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</si>
  <si>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</si>
  <si>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</si>
  <si>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</si>
  <si>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</si>
  <si>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</si>
  <si>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</si>
  <si>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</si>
  <si>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</si>
  <si>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</si>
  <si>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</si>
  <si>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</si>
  <si>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</si>
  <si>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</si>
  <si>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</si>
  <si>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</si>
  <si>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</si>
  <si>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</si>
  <si>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</si>
  <si>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</si>
  <si>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</si>
  <si>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</si>
  <si>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</si>
  <si>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</si>
  <si>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</si>
  <si>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</si>
  <si>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</si>
  <si>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DINING_WALL_EAST</t>
  </si>
  <si>
    <t>EXT-WALLS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</si>
  <si>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</si>
  <si>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</si>
  <si>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</si>
  <si>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</si>
  <si>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</si>
  <si>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</si>
  <si>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</si>
  <si>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KITCHEN_WALL_NORTH</t>
  </si>
  <si>
    <t>N</t>
  </si>
  <si>
    <t>KITCHEN_WALL_EAST</t>
  </si>
  <si>
    <t>KITCHEN_WALL_WEST</t>
  </si>
  <si>
    <t>KITCHEN_FLOOR</t>
  </si>
  <si>
    <t>SOUTH-ROOF</t>
  </si>
  <si>
    <t>ATTIC-ROOF</t>
  </si>
  <si>
    <t>NORTH-ROOF</t>
  </si>
  <si>
    <t>WEST-ROOF</t>
  </si>
  <si>
    <t>EAST-ROOF</t>
  </si>
  <si>
    <t>PSZ-AC_1:1_COOLC DXCOIL</t>
  </si>
  <si>
    <t>Coil:Cooling:DX:SingleSpeed</t>
  </si>
  <si>
    <t>PSZ-AC_2:2_COOLC DXCOIL</t>
  </si>
  <si>
    <t>Nominal Capacity [W]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</si>
  <si>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</si>
  <si>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</si>
  <si>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</si>
  <si>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</si>
  <si>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</si>
  <si>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</si>
  <si>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</si>
  <si>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</si>
  <si>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</si>
  <si>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</si>
  <si>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</si>
  <si>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</si>
  <si>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</si>
  <si>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</si>
  <si>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</si>
  <si>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Chicago</t>
  </si>
  <si>
    <t>Steel-framed</t>
  </si>
  <si>
    <t>Mass floor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</si>
  <si>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</si>
  <si>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</si>
  <si>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</si>
  <si>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</si>
  <si>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</si>
  <si>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</si>
  <si>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</si>
  <si>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</si>
  <si>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</si>
  <si>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</si>
  <si>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</si>
  <si>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</si>
  <si>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</si>
  <si>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</si>
  <si>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</si>
  <si>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ATTIC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</si>
  <si>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</si>
  <si>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</si>
  <si>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</si>
  <si>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</si>
  <si>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</si>
  <si>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</si>
  <si>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</si>
  <si>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</si>
  <si>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</si>
  <si>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WINDOW_EAST</t>
  </si>
  <si>
    <t>DINING_WALL_SOUTH_WINDOW</t>
  </si>
  <si>
    <t>WINDOW_SOUTH</t>
  </si>
  <si>
    <t>DINING_WALL_WEST_WINDOW</t>
  </si>
  <si>
    <t>WINDOW_WEST</t>
  </si>
  <si>
    <t>Total or Average</t>
  </si>
  <si>
    <t>North Total or Average</t>
  </si>
  <si>
    <t>-</t>
  </si>
  <si>
    <t>Non-North Total or Average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</si>
  <si>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</si>
  <si>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</si>
  <si>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</si>
  <si>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</si>
  <si>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</si>
  <si>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</si>
  <si>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</si>
  <si>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</si>
  <si>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</si>
  <si>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</si>
  <si>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</si>
  <si>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</si>
  <si>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</si>
  <si>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</si>
  <si>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</si>
  <si>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</si>
  <si>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</si>
  <si>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</si>
  <si>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</si>
  <si>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</si>
  <si>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</si>
  <si>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</si>
  <si>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</si>
  <si>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</si>
  <si>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</si>
  <si>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</si>
  <si>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</si>
  <si>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</si>
  <si>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</si>
  <si>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</si>
  <si>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</si>
  <si>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</si>
  <si>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</si>
  <si>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</si>
  <si>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</si>
  <si>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</si>
  <si>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</si>
  <si>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</si>
  <si>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</si>
  <si>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</si>
  <si>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</si>
  <si>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</si>
  <si>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</si>
  <si>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</si>
  <si>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</si>
  <si>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</si>
  <si>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</si>
  <si>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</si>
  <si>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</si>
  <si>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</si>
  <si>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</si>
  <si>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</si>
  <si>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</si>
  <si>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</si>
  <si>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</si>
  <si>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</si>
  <si>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</si>
  <si>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</si>
  <si>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</si>
  <si>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</si>
  <si>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</si>
  <si>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</si>
  <si>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</si>
  <si>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</si>
  <si>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</si>
  <si>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</si>
  <si>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</si>
  <si>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</si>
  <si>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</si>
  <si>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</si>
  <si>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06-JAN-12:09</t>
  </si>
  <si>
    <t>23-FEB-12:09</t>
  </si>
  <si>
    <t>14-MAR-10:39</t>
  </si>
  <si>
    <t>01-APR-18:40</t>
  </si>
  <si>
    <t>23-MAY-10:00</t>
  </si>
  <si>
    <t>27-JUN-17:00</t>
  </si>
  <si>
    <t>13-JUL-11:00</t>
  </si>
  <si>
    <t>21-AUG-17:00</t>
  </si>
  <si>
    <t>06-SEP-11:00</t>
  </si>
  <si>
    <t>06-OCT-18:10</t>
  </si>
  <si>
    <t>01-NOV-18:10</t>
  </si>
  <si>
    <t>15-DEC-18:10</t>
  </si>
  <si>
    <t>Electric</t>
  </si>
  <si>
    <t>Gas</t>
  </si>
  <si>
    <t>Cost ($)</t>
  </si>
  <si>
    <t>Cost per Total Building Area ($/m2)</t>
  </si>
  <si>
    <t>Cost per Net Conditioned Building Area ($/m2)</t>
  </si>
  <si>
    <t>03-JAN-12:09</t>
  </si>
  <si>
    <t>23-FEB-13:00</t>
  </si>
  <si>
    <t>25-MAR-18:10</t>
  </si>
  <si>
    <t>29-APR-18:10</t>
  </si>
  <si>
    <t>18-MAY-17:30</t>
  </si>
  <si>
    <t>13-JUN-17:19</t>
  </si>
  <si>
    <t>18-JUL-11:00</t>
  </si>
  <si>
    <t>31-AUG-10:00</t>
  </si>
  <si>
    <t>16-SEP-18:30</t>
  </si>
  <si>
    <t>30-OCT-18:19</t>
  </si>
  <si>
    <t>27-NOV-18:19</t>
  </si>
  <si>
    <t>02-DEC-19:10</t>
  </si>
  <si>
    <t>28-JAN-14:00</t>
  </si>
  <si>
    <t>28-FEB-18:19</t>
  </si>
  <si>
    <t>17-MAR-17:19</t>
  </si>
  <si>
    <t>01-APR-17:10</t>
  </si>
  <si>
    <t>27-MAY-17:10</t>
  </si>
  <si>
    <t>28-JUN-17:49</t>
  </si>
  <si>
    <t>19-JUL-17:19</t>
  </si>
  <si>
    <t>01-AUG-17:19</t>
  </si>
  <si>
    <t>12-SEP-17:19</t>
  </si>
  <si>
    <t>13-OCT-17:00</t>
  </si>
  <si>
    <t>13-NOV-13:00</t>
  </si>
  <si>
    <t>09-DEC-15:00</t>
  </si>
  <si>
    <t>23-JAN-18:19</t>
  </si>
  <si>
    <t>18-FEB-13:00</t>
  </si>
  <si>
    <t>28-MAR-17:19</t>
  </si>
  <si>
    <t>15-APR-18:10</t>
  </si>
  <si>
    <t>31-MAY-17:00</t>
  </si>
  <si>
    <t>08-JUN-18:00</t>
  </si>
  <si>
    <t>03-JUL-17:00</t>
  </si>
  <si>
    <t>17-AUG-11:00</t>
  </si>
  <si>
    <t>01-SEP-17:49</t>
  </si>
  <si>
    <t>21-OCT-18:10</t>
  </si>
  <si>
    <t>22-NOV-12:00</t>
  </si>
  <si>
    <t>13-DEC-13:00</t>
  </si>
  <si>
    <t>26-JAN-12:00</t>
  </si>
  <si>
    <t>13-FEB-11:00</t>
  </si>
  <si>
    <t>04-MAR-11:00</t>
  </si>
  <si>
    <t>11-APR-17:10</t>
  </si>
  <si>
    <t>30-MAY-11:09</t>
  </si>
  <si>
    <t>28-JUN-12:00</t>
  </si>
  <si>
    <t>29-JUL-10:39</t>
  </si>
  <si>
    <t>08-AUG-10:39</t>
  </si>
  <si>
    <t>24-SEP-10:00</t>
  </si>
  <si>
    <t>19-OCT-10:00</t>
  </si>
  <si>
    <t>20-NOV-12:00</t>
  </si>
  <si>
    <t>19-DEC-12:00</t>
  </si>
  <si>
    <t>18-JAN-13:00</t>
  </si>
  <si>
    <t>08-FEB-13:00</t>
  </si>
  <si>
    <t>31-MAR-16:10</t>
  </si>
  <si>
    <t>21-APR-17:10</t>
  </si>
  <si>
    <t>31-MAY-17:10</t>
  </si>
  <si>
    <t>27-JUN-16:19</t>
  </si>
  <si>
    <t>24-JUL-16:19</t>
  </si>
  <si>
    <t>04-AUG-16:19</t>
  </si>
  <si>
    <t>01-SEP-14:00</t>
  </si>
  <si>
    <t>06-OCT-12:00</t>
  </si>
  <si>
    <t>10-NOV-12:00</t>
  </si>
  <si>
    <t>05-DEC-13:00</t>
  </si>
  <si>
    <t>05-JAN-19:10</t>
  </si>
  <si>
    <t>14-FEB-12:00</t>
  </si>
  <si>
    <t>30-MAR-18:30</t>
  </si>
  <si>
    <t>29-APR-12:00</t>
  </si>
  <si>
    <t>17-MAY-13:00</t>
  </si>
  <si>
    <t>16-JUN-11:09</t>
  </si>
  <si>
    <t>02-JUL-12:00</t>
  </si>
  <si>
    <t>15-AUG-11:00</t>
  </si>
  <si>
    <t>28-SEP-16:10</t>
  </si>
  <si>
    <t>30-OCT-12:00</t>
  </si>
  <si>
    <t>16-NOV-19:10</t>
  </si>
  <si>
    <t>14-DEC-19:10</t>
  </si>
  <si>
    <t>09-JAN-19:10</t>
  </si>
  <si>
    <t>15-FEB-19:10</t>
  </si>
  <si>
    <t>09-MAR-13:00</t>
  </si>
  <si>
    <t>04-APR-17:10</t>
  </si>
  <si>
    <t>15-MAY-17:10</t>
  </si>
  <si>
    <t>30-JUN-17:19</t>
  </si>
  <si>
    <t>25-JUL-11:00</t>
  </si>
  <si>
    <t>09-AUG-17:49</t>
  </si>
  <si>
    <t>05-SEP-11:00</t>
  </si>
  <si>
    <t>03-OCT-11:09</t>
  </si>
  <si>
    <t>04-NOV-11:00</t>
  </si>
  <si>
    <t>26-JAN-19:10</t>
  </si>
  <si>
    <t>14-FEB-14:00</t>
  </si>
  <si>
    <t>02-MAR-13:00</t>
  </si>
  <si>
    <t>20-JUN-17:10</t>
  </si>
  <si>
    <t>31-JUL-17:19</t>
  </si>
  <si>
    <t>02-SEP-17:10</t>
  </si>
  <si>
    <t>11-OCT-16:19</t>
  </si>
  <si>
    <t>15-NOV-19:00</t>
  </si>
  <si>
    <t>07-DEC-19:10</t>
  </si>
  <si>
    <t>28-JAN-19:10</t>
  </si>
  <si>
    <t>22-FEB-19:10</t>
  </si>
  <si>
    <t>29-MAR-16:10</t>
  </si>
  <si>
    <t>29-APR-17:10</t>
  </si>
  <si>
    <t>05-MAY-16:10</t>
  </si>
  <si>
    <t>18-AUG-17:40</t>
  </si>
  <si>
    <t>02-SEP-16:10</t>
  </si>
  <si>
    <t>17-OCT-17:19</t>
  </si>
  <si>
    <t>04-NOV-19:10</t>
  </si>
  <si>
    <t>23-DEC-19:19</t>
  </si>
  <si>
    <t>28-JAN-19:30</t>
  </si>
  <si>
    <t>18-FEB-19:10</t>
  </si>
  <si>
    <t>31-MAR-14:00</t>
  </si>
  <si>
    <t>07-APR-13:00</t>
  </si>
  <si>
    <t>30-MAY-17:10</t>
  </si>
  <si>
    <t>08-JUN-12:00</t>
  </si>
  <si>
    <t>14-JUL-10:00</t>
  </si>
  <si>
    <t>04-AUG-17:19</t>
  </si>
  <si>
    <t>06-SEP-11:09</t>
  </si>
  <si>
    <t>31-OCT-12:00</t>
  </si>
  <si>
    <t>02-NOV-12:09</t>
  </si>
  <si>
    <t>11-DEC-19:10</t>
  </si>
  <si>
    <t>21-JAN-19:10</t>
  </si>
  <si>
    <t>25-FEB-19:10</t>
  </si>
  <si>
    <t>30-MAR-17:10</t>
  </si>
  <si>
    <t>24-APR-11:00</t>
  </si>
  <si>
    <t>23-MAY-17:10</t>
  </si>
  <si>
    <t>28-JUN-11:00</t>
  </si>
  <si>
    <t>19-JUL-12:00</t>
  </si>
  <si>
    <t>30-AUG-11:00</t>
  </si>
  <si>
    <t>01-SEP-17:10</t>
  </si>
  <si>
    <t>05-OCT-12:00</t>
  </si>
  <si>
    <t>10-NOV-13:00</t>
  </si>
  <si>
    <t>21-DEC-19:10</t>
  </si>
  <si>
    <t>28-JAN-19:19</t>
  </si>
  <si>
    <t>27-FEB-19:10</t>
  </si>
  <si>
    <t>25-MAR-18:00</t>
  </si>
  <si>
    <t>27-MAY-17:19</t>
  </si>
  <si>
    <t>29-JUN-17:19</t>
  </si>
  <si>
    <t>13-JUL-17:00</t>
  </si>
  <si>
    <t>25-AUG-17:19</t>
  </si>
  <si>
    <t>14-SEP-11:00</t>
  </si>
  <si>
    <t>08-OCT-14:00</t>
  </si>
  <si>
    <t>02-NOV-19:10</t>
  </si>
  <si>
    <t>05-DEC-18:30</t>
  </si>
  <si>
    <t>14-JAN-19:10</t>
  </si>
  <si>
    <t>02-FEB-19:10</t>
  </si>
  <si>
    <t>06-APR-17:10</t>
  </si>
  <si>
    <t>16-MAY-17:10</t>
  </si>
  <si>
    <t>30-JUN-12:00</t>
  </si>
  <si>
    <t>21-JUL-17:19</t>
  </si>
  <si>
    <t>09-AUG-17:10</t>
  </si>
  <si>
    <t>06-OCT-17:10</t>
  </si>
  <si>
    <t>20-NOV-19:10</t>
  </si>
  <si>
    <t>23-FEB-19:10</t>
  </si>
  <si>
    <t>08-APR-18:49</t>
  </si>
  <si>
    <t>14-JUN-17:19</t>
  </si>
  <si>
    <t>06-JUL-17:00</t>
  </si>
  <si>
    <t>11-AUG-17:49</t>
  </si>
  <si>
    <t>07-SEP-14:00</t>
  </si>
  <si>
    <t>07-OCT-14:00</t>
  </si>
  <si>
    <t>08-NOV-19:10</t>
  </si>
  <si>
    <t>04-DEC-18:30</t>
  </si>
  <si>
    <t>03-JAN-11:09</t>
  </si>
  <si>
    <t>09-MAR-19:10</t>
  </si>
  <si>
    <t>05-APR-19:49</t>
  </si>
  <si>
    <t>20-JUN-17:00</t>
  </si>
  <si>
    <t>29-JUL-18:10</t>
  </si>
  <si>
    <t>15-AUG-17:10</t>
  </si>
  <si>
    <t>20-SEP-18:00</t>
  </si>
  <si>
    <t>02-OCT-18:19</t>
  </si>
  <si>
    <t>13-NOV-19:10</t>
  </si>
  <si>
    <t>18-DEC-11:09</t>
  </si>
  <si>
    <t>HVAC Control - Economizer</t>
  </si>
  <si>
    <t>NoEconomizer</t>
  </si>
  <si>
    <t>DifferentialDryBulb</t>
  </si>
  <si>
    <t>Building Summary Sit Down Restaurant new construction version 1.1_3.1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</si>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</sst>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charset val="1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1" fontId="20" fillId="0" borderId="0" xfId="3" applyNumberFormat="1" applyFont="1"/>
    <xf numFmtId="0" fontId="19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5">
    <cellStyle name="Normal" xfId="0" builtinId="0"/>
    <cellStyle name="Normal 2" xfId="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136575</c:v>
                </c:pt>
                <c:pt idx="1">
                  <c:v>97047.222222222219</c:v>
                </c:pt>
                <c:pt idx="2">
                  <c:v>79666.666666666672</c:v>
                </c:pt>
                <c:pt idx="3">
                  <c:v>57555.555555555555</c:v>
                </c:pt>
                <c:pt idx="4">
                  <c:v>9702.7777777777774</c:v>
                </c:pt>
                <c:pt idx="5">
                  <c:v>56069.444444444445</c:v>
                </c:pt>
                <c:pt idx="6">
                  <c:v>2344.4444444444443</c:v>
                </c:pt>
                <c:pt idx="7">
                  <c:v>43891.666666666664</c:v>
                </c:pt>
                <c:pt idx="8">
                  <c:v>24863.888888888891</c:v>
                </c:pt>
                <c:pt idx="9">
                  <c:v>4755.5555555555557</c:v>
                </c:pt>
                <c:pt idx="10">
                  <c:v>24652.777777777777</c:v>
                </c:pt>
                <c:pt idx="11">
                  <c:v>15858.333333333334</c:v>
                </c:pt>
                <c:pt idx="12">
                  <c:v>21683.333333333332</c:v>
                </c:pt>
                <c:pt idx="13">
                  <c:v>9272.2222222222226</c:v>
                </c:pt>
                <c:pt idx="14">
                  <c:v>6802.7777777777774</c:v>
                </c:pt>
                <c:pt idx="15">
                  <c:v>2055.5555555555557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51558.333333333336</c:v>
                </c:pt>
                <c:pt idx="1">
                  <c:v>51558.333333333336</c:v>
                </c:pt>
                <c:pt idx="2">
                  <c:v>51558.333333333336</c:v>
                </c:pt>
                <c:pt idx="3">
                  <c:v>51558.333333333336</c:v>
                </c:pt>
                <c:pt idx="4">
                  <c:v>51558.333333333336</c:v>
                </c:pt>
                <c:pt idx="5">
                  <c:v>51558.333333333336</c:v>
                </c:pt>
                <c:pt idx="6">
                  <c:v>51558.333333333336</c:v>
                </c:pt>
                <c:pt idx="7">
                  <c:v>51558.333333333336</c:v>
                </c:pt>
                <c:pt idx="8">
                  <c:v>51558.333333333336</c:v>
                </c:pt>
                <c:pt idx="9">
                  <c:v>51558.333333333336</c:v>
                </c:pt>
                <c:pt idx="10">
                  <c:v>51558.333333333336</c:v>
                </c:pt>
                <c:pt idx="11">
                  <c:v>51558.333333333336</c:v>
                </c:pt>
                <c:pt idx="12">
                  <c:v>51558.333333333336</c:v>
                </c:pt>
                <c:pt idx="13">
                  <c:v>51558.333333333336</c:v>
                </c:pt>
                <c:pt idx="14">
                  <c:v>51558.333333333336</c:v>
                </c:pt>
                <c:pt idx="15">
                  <c:v>51558.333333333336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6483.333333333333</c:v>
                </c:pt>
                <c:pt idx="1">
                  <c:v>6480.5555555555557</c:v>
                </c:pt>
                <c:pt idx="2">
                  <c:v>6480.5555555555557</c:v>
                </c:pt>
                <c:pt idx="3">
                  <c:v>6480.5555555555557</c:v>
                </c:pt>
                <c:pt idx="4">
                  <c:v>6475</c:v>
                </c:pt>
                <c:pt idx="5">
                  <c:v>6472.2222222222226</c:v>
                </c:pt>
                <c:pt idx="6">
                  <c:v>6477.7777777777774</c:v>
                </c:pt>
                <c:pt idx="7">
                  <c:v>6472.2222222222226</c:v>
                </c:pt>
                <c:pt idx="8">
                  <c:v>6475</c:v>
                </c:pt>
                <c:pt idx="9">
                  <c:v>6461.1111111111113</c:v>
                </c:pt>
                <c:pt idx="10">
                  <c:v>6475</c:v>
                </c:pt>
                <c:pt idx="11">
                  <c:v>6469.4444444444443</c:v>
                </c:pt>
                <c:pt idx="12">
                  <c:v>6469.4444444444443</c:v>
                </c:pt>
                <c:pt idx="13">
                  <c:v>6466.666666666667</c:v>
                </c:pt>
                <c:pt idx="14">
                  <c:v>6463.8888888888887</c:v>
                </c:pt>
                <c:pt idx="15">
                  <c:v>6425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181200</c:v>
                </c:pt>
                <c:pt idx="1">
                  <c:v>181200</c:v>
                </c:pt>
                <c:pt idx="2">
                  <c:v>181200</c:v>
                </c:pt>
                <c:pt idx="3">
                  <c:v>181200</c:v>
                </c:pt>
                <c:pt idx="4">
                  <c:v>181200</c:v>
                </c:pt>
                <c:pt idx="5">
                  <c:v>181200</c:v>
                </c:pt>
                <c:pt idx="6">
                  <c:v>181200</c:v>
                </c:pt>
                <c:pt idx="7">
                  <c:v>181200</c:v>
                </c:pt>
                <c:pt idx="8">
                  <c:v>181200</c:v>
                </c:pt>
                <c:pt idx="9">
                  <c:v>181200</c:v>
                </c:pt>
                <c:pt idx="10">
                  <c:v>181200</c:v>
                </c:pt>
                <c:pt idx="11">
                  <c:v>181200</c:v>
                </c:pt>
                <c:pt idx="12">
                  <c:v>181200</c:v>
                </c:pt>
                <c:pt idx="13">
                  <c:v>181200</c:v>
                </c:pt>
                <c:pt idx="14">
                  <c:v>181200</c:v>
                </c:pt>
                <c:pt idx="15">
                  <c:v>181200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51855.555555555555</c:v>
                </c:pt>
                <c:pt idx="1">
                  <c:v>51397.222222222219</c:v>
                </c:pt>
                <c:pt idx="2">
                  <c:v>52050</c:v>
                </c:pt>
                <c:pt idx="3">
                  <c:v>50952.777777777781</c:v>
                </c:pt>
                <c:pt idx="4">
                  <c:v>48925</c:v>
                </c:pt>
                <c:pt idx="5">
                  <c:v>51588.888888888891</c:v>
                </c:pt>
                <c:pt idx="6">
                  <c:v>46416.666666666664</c:v>
                </c:pt>
                <c:pt idx="7">
                  <c:v>50427.777777777781</c:v>
                </c:pt>
                <c:pt idx="8">
                  <c:v>53891.666666666664</c:v>
                </c:pt>
                <c:pt idx="9">
                  <c:v>47544.444444444445</c:v>
                </c:pt>
                <c:pt idx="10">
                  <c:v>49880.555555555555</c:v>
                </c:pt>
                <c:pt idx="11">
                  <c:v>52638.888888888891</c:v>
                </c:pt>
                <c:pt idx="12">
                  <c:v>50191.666666666664</c:v>
                </c:pt>
                <c:pt idx="13">
                  <c:v>51158.333333333336</c:v>
                </c:pt>
                <c:pt idx="14">
                  <c:v>48544.444444444445</c:v>
                </c:pt>
                <c:pt idx="15">
                  <c:v>47641.666666666664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18744.444444444445</c:v>
                </c:pt>
                <c:pt idx="1">
                  <c:v>18527.777777777777</c:v>
                </c:pt>
                <c:pt idx="2">
                  <c:v>18269.444444444442</c:v>
                </c:pt>
                <c:pt idx="3">
                  <c:v>18275.000000000004</c:v>
                </c:pt>
                <c:pt idx="4">
                  <c:v>18408.333333333332</c:v>
                </c:pt>
                <c:pt idx="5">
                  <c:v>18094.444444444445</c:v>
                </c:pt>
                <c:pt idx="6">
                  <c:v>18136.111111111113</c:v>
                </c:pt>
                <c:pt idx="7">
                  <c:v>18041.666666666668</c:v>
                </c:pt>
                <c:pt idx="8">
                  <c:v>18050.000000000004</c:v>
                </c:pt>
                <c:pt idx="9">
                  <c:v>17991.666666666664</c:v>
                </c:pt>
                <c:pt idx="10">
                  <c:v>17925</c:v>
                </c:pt>
                <c:pt idx="11">
                  <c:v>17955.555555555555</c:v>
                </c:pt>
                <c:pt idx="12">
                  <c:v>17758.333333333332</c:v>
                </c:pt>
                <c:pt idx="13">
                  <c:v>17786.111111111109</c:v>
                </c:pt>
                <c:pt idx="14">
                  <c:v>17544.444444444445</c:v>
                </c:pt>
                <c:pt idx="15">
                  <c:v>17105.555555555555</c:v>
                </c:pt>
              </c:numCache>
            </c:numRef>
          </c:val>
        </c:ser>
        <c:overlap val="100"/>
        <c:axId val="97003008"/>
        <c:axId val="97004544"/>
      </c:barChart>
      <c:catAx>
        <c:axId val="970030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04544"/>
        <c:crosses val="autoZero"/>
        <c:auto val="1"/>
        <c:lblAlgn val="ctr"/>
        <c:lblOffset val="50"/>
        <c:tickLblSkip val="1"/>
        <c:tickMarkSkip val="1"/>
      </c:catAx>
      <c:valAx>
        <c:axId val="97004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030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4469108398076218"/>
          <c:y val="5.6552474170744972E-2"/>
          <c:w val="0.93192748797632252"/>
          <c:h val="0.202283849918433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827E-2"/>
          <c:y val="9.6247960848287226E-2"/>
          <c:w val="0.9045504994450605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Schedules!$D$48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strRef>
              <c:f>Schedules!$D$51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2114816"/>
        <c:axId val="102116736"/>
      </c:barChart>
      <c:catAx>
        <c:axId val="10211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16736"/>
        <c:crosses val="autoZero"/>
        <c:auto val="1"/>
        <c:lblAlgn val="ctr"/>
        <c:lblOffset val="100"/>
        <c:tickLblSkip val="1"/>
        <c:tickMarkSkip val="1"/>
      </c:catAx>
      <c:valAx>
        <c:axId val="1021167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14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126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827E-2"/>
          <c:y val="9.6247960848287226E-2"/>
          <c:w val="0.9045504994450605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strRef>
              <c:f>Schedules!$D$53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strRef>
              <c:f>Schedules!$D$55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3843328"/>
        <c:axId val="103845248"/>
      </c:barChart>
      <c:catAx>
        <c:axId val="10384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45248"/>
        <c:crosses val="autoZero"/>
        <c:auto val="1"/>
        <c:lblAlgn val="ctr"/>
        <c:lblOffset val="100"/>
        <c:tickLblSkip val="1"/>
        <c:tickMarkSkip val="1"/>
      </c:catAx>
      <c:valAx>
        <c:axId val="10384524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43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626"/>
          <c:w val="0.26193118756936778"/>
          <c:h val="0.11419249592169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7561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Schedules!$D$59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strRef>
              <c:f>Schedules!$D$60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Schedules!$E$60:$AB$60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7898368"/>
        <c:axId val="107900288"/>
      </c:barChart>
      <c:catAx>
        <c:axId val="10789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369"/>
              <c:y val="0.94942903752039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00288"/>
        <c:crosses val="autoZero"/>
        <c:auto val="1"/>
        <c:lblAlgn val="ctr"/>
        <c:lblOffset val="100"/>
        <c:tickLblSkip val="1"/>
        <c:tickMarkSkip val="1"/>
      </c:catAx>
      <c:valAx>
        <c:axId val="10790028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8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983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11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77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827E-2"/>
          <c:y val="9.6247960848287226E-2"/>
          <c:w val="0.9045504994450605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Schedules!$D$62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Schedules!$E$62:$AB$62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Schedules!$D$63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Schedules!$E$63:$AB$63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strRef>
              <c:f>Schedules!$D$65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Schedules!$E$65:$AB$65</c:f>
              <c:numCache>
                <c:formatCode>0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8017152"/>
        <c:axId val="108019072"/>
      </c:barChart>
      <c:catAx>
        <c:axId val="10801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19072"/>
        <c:crosses val="autoZero"/>
        <c:auto val="1"/>
        <c:lblAlgn val="ctr"/>
        <c:lblOffset val="100"/>
        <c:tickLblSkip val="1"/>
        <c:tickMarkSkip val="1"/>
      </c:catAx>
      <c:valAx>
        <c:axId val="1080190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17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402"/>
          <c:y val="2.77324632952692E-2"/>
          <c:w val="0.26193118756936662"/>
          <c:h val="0.114192495921696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14120</c:v>
                </c:pt>
                <c:pt idx="1">
                  <c:v>187430</c:v>
                </c:pt>
                <c:pt idx="2">
                  <c:v>143250</c:v>
                </c:pt>
                <c:pt idx="3">
                  <c:v>353780</c:v>
                </c:pt>
                <c:pt idx="4">
                  <c:v>117260</c:v>
                </c:pt>
                <c:pt idx="5">
                  <c:v>233440</c:v>
                </c:pt>
                <c:pt idx="6">
                  <c:v>353600</c:v>
                </c:pt>
                <c:pt idx="7">
                  <c:v>615840</c:v>
                </c:pt>
                <c:pt idx="8">
                  <c:v>422180</c:v>
                </c:pt>
                <c:pt idx="9">
                  <c:v>599240</c:v>
                </c:pt>
                <c:pt idx="10">
                  <c:v>834500</c:v>
                </c:pt>
                <c:pt idx="11">
                  <c:v>610830</c:v>
                </c:pt>
                <c:pt idx="12">
                  <c:v>1055670</c:v>
                </c:pt>
                <c:pt idx="13">
                  <c:v>908140</c:v>
                </c:pt>
                <c:pt idx="14">
                  <c:v>1302820</c:v>
                </c:pt>
                <c:pt idx="15">
                  <c:v>1985660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1201410</c:v>
                </c:pt>
                <c:pt idx="1">
                  <c:v>1201410</c:v>
                </c:pt>
                <c:pt idx="2">
                  <c:v>1201410</c:v>
                </c:pt>
                <c:pt idx="3">
                  <c:v>1201410</c:v>
                </c:pt>
                <c:pt idx="4">
                  <c:v>1201410</c:v>
                </c:pt>
                <c:pt idx="5">
                  <c:v>1201410</c:v>
                </c:pt>
                <c:pt idx="6">
                  <c:v>1201410</c:v>
                </c:pt>
                <c:pt idx="7">
                  <c:v>1201410</c:v>
                </c:pt>
                <c:pt idx="8">
                  <c:v>1201410</c:v>
                </c:pt>
                <c:pt idx="9">
                  <c:v>1201410</c:v>
                </c:pt>
                <c:pt idx="10">
                  <c:v>1201410</c:v>
                </c:pt>
                <c:pt idx="11">
                  <c:v>1201410</c:v>
                </c:pt>
                <c:pt idx="12">
                  <c:v>1201410</c:v>
                </c:pt>
                <c:pt idx="13">
                  <c:v>1201410</c:v>
                </c:pt>
                <c:pt idx="14">
                  <c:v>1201410</c:v>
                </c:pt>
                <c:pt idx="15">
                  <c:v>1201410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121280</c:v>
                </c:pt>
                <c:pt idx="1">
                  <c:v>152320</c:v>
                </c:pt>
                <c:pt idx="2">
                  <c:v>134470</c:v>
                </c:pt>
                <c:pt idx="3">
                  <c:v>182230</c:v>
                </c:pt>
                <c:pt idx="4">
                  <c:v>176430</c:v>
                </c:pt>
                <c:pt idx="5">
                  <c:v>155960</c:v>
                </c:pt>
                <c:pt idx="6">
                  <c:v>202030</c:v>
                </c:pt>
                <c:pt idx="7">
                  <c:v>205750</c:v>
                </c:pt>
                <c:pt idx="8">
                  <c:v>201280</c:v>
                </c:pt>
                <c:pt idx="9">
                  <c:v>217980</c:v>
                </c:pt>
                <c:pt idx="10">
                  <c:v>226380</c:v>
                </c:pt>
                <c:pt idx="11">
                  <c:v>225310</c:v>
                </c:pt>
                <c:pt idx="12">
                  <c:v>244220</c:v>
                </c:pt>
                <c:pt idx="13">
                  <c:v>247460</c:v>
                </c:pt>
                <c:pt idx="14">
                  <c:v>273640</c:v>
                </c:pt>
                <c:pt idx="15">
                  <c:v>309230</c:v>
                </c:pt>
              </c:numCache>
            </c:numRef>
          </c:val>
        </c:ser>
        <c:overlap val="100"/>
        <c:axId val="102274560"/>
        <c:axId val="102276096"/>
      </c:barChart>
      <c:catAx>
        <c:axId val="1022745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76096"/>
        <c:crosses val="autoZero"/>
        <c:auto val="1"/>
        <c:lblAlgn val="ctr"/>
        <c:lblOffset val="50"/>
        <c:tickLblSkip val="1"/>
        <c:tickMarkSkip val="1"/>
      </c:catAx>
      <c:valAx>
        <c:axId val="102276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5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745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12"/>
          <c:y val="5.328983143012507E-2"/>
          <c:w val="0.23418423973362981"/>
          <c:h val="0.137030995106035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59977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961.88985620659298</c:v>
                </c:pt>
                <c:pt idx="1">
                  <c:v>683.49799471779329</c:v>
                </c:pt>
                <c:pt idx="2">
                  <c:v>561.08774332387759</c:v>
                </c:pt>
                <c:pt idx="3">
                  <c:v>405.36046170400078</c:v>
                </c:pt>
                <c:pt idx="4">
                  <c:v>68.33610486158662</c:v>
                </c:pt>
                <c:pt idx="5">
                  <c:v>394.89386677100657</c:v>
                </c:pt>
                <c:pt idx="6">
                  <c:v>16.511787146630148</c:v>
                </c:pt>
                <c:pt idx="7">
                  <c:v>309.12647950699403</c:v>
                </c:pt>
                <c:pt idx="8">
                  <c:v>175.11493690697446</c:v>
                </c:pt>
                <c:pt idx="9">
                  <c:v>33.493103785581532</c:v>
                </c:pt>
                <c:pt idx="10">
                  <c:v>173.62809351462388</c:v>
                </c:pt>
                <c:pt idx="11">
                  <c:v>111.68932798591412</c:v>
                </c:pt>
                <c:pt idx="12">
                  <c:v>152.71446737748215</c:v>
                </c:pt>
                <c:pt idx="13">
                  <c:v>65.303726890345303</c:v>
                </c:pt>
                <c:pt idx="14">
                  <c:v>47.911571945612835</c:v>
                </c:pt>
                <c:pt idx="15">
                  <c:v>14.477159346571456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363.12237112393626</c:v>
                </c:pt>
                <c:pt idx="1">
                  <c:v>363.12237112393626</c:v>
                </c:pt>
                <c:pt idx="2">
                  <c:v>363.12237112393626</c:v>
                </c:pt>
                <c:pt idx="3">
                  <c:v>363.12237112393626</c:v>
                </c:pt>
                <c:pt idx="4">
                  <c:v>363.12237112393626</c:v>
                </c:pt>
                <c:pt idx="5">
                  <c:v>363.12237112393626</c:v>
                </c:pt>
                <c:pt idx="6">
                  <c:v>363.12237112393626</c:v>
                </c:pt>
                <c:pt idx="7">
                  <c:v>363.12237112393626</c:v>
                </c:pt>
                <c:pt idx="8">
                  <c:v>363.12237112393626</c:v>
                </c:pt>
                <c:pt idx="9">
                  <c:v>363.12237112393626</c:v>
                </c:pt>
                <c:pt idx="10">
                  <c:v>363.12237112393626</c:v>
                </c:pt>
                <c:pt idx="11">
                  <c:v>363.12237112393626</c:v>
                </c:pt>
                <c:pt idx="12">
                  <c:v>363.12237112393626</c:v>
                </c:pt>
                <c:pt idx="13">
                  <c:v>363.12237112393626</c:v>
                </c:pt>
                <c:pt idx="14">
                  <c:v>363.12237112393626</c:v>
                </c:pt>
                <c:pt idx="15">
                  <c:v>363.12237112393626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45.661743128240246</c:v>
                </c:pt>
                <c:pt idx="1">
                  <c:v>45.642179399393527</c:v>
                </c:pt>
                <c:pt idx="2">
                  <c:v>45.642179399393527</c:v>
                </c:pt>
                <c:pt idx="3">
                  <c:v>45.642179399393527</c:v>
                </c:pt>
                <c:pt idx="4">
                  <c:v>45.603051941700087</c:v>
                </c:pt>
                <c:pt idx="5">
                  <c:v>45.583488212853375</c:v>
                </c:pt>
                <c:pt idx="6">
                  <c:v>45.622615670546807</c:v>
                </c:pt>
                <c:pt idx="7">
                  <c:v>45.583488212853375</c:v>
                </c:pt>
                <c:pt idx="8">
                  <c:v>45.603051941700087</c:v>
                </c:pt>
                <c:pt idx="9">
                  <c:v>45.505233297466496</c:v>
                </c:pt>
                <c:pt idx="10">
                  <c:v>45.603051941700087</c:v>
                </c:pt>
                <c:pt idx="11">
                  <c:v>45.563924484006655</c:v>
                </c:pt>
                <c:pt idx="12">
                  <c:v>45.563924484006655</c:v>
                </c:pt>
                <c:pt idx="13">
                  <c:v>45.544360755159936</c:v>
                </c:pt>
                <c:pt idx="14">
                  <c:v>45.524797026313216</c:v>
                </c:pt>
                <c:pt idx="15">
                  <c:v>45.250904822459162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1276.1811601291206</c:v>
                </c:pt>
                <c:pt idx="1">
                  <c:v>1276.1811601291206</c:v>
                </c:pt>
                <c:pt idx="2">
                  <c:v>1276.1811601291206</c:v>
                </c:pt>
                <c:pt idx="3">
                  <c:v>1276.1811601291206</c:v>
                </c:pt>
                <c:pt idx="4">
                  <c:v>1276.1811601291206</c:v>
                </c:pt>
                <c:pt idx="5">
                  <c:v>1276.1811601291206</c:v>
                </c:pt>
                <c:pt idx="6">
                  <c:v>1276.1811601291206</c:v>
                </c:pt>
                <c:pt idx="7">
                  <c:v>1276.1811601291206</c:v>
                </c:pt>
                <c:pt idx="8">
                  <c:v>1276.1811601291206</c:v>
                </c:pt>
                <c:pt idx="9">
                  <c:v>1276.1811601291206</c:v>
                </c:pt>
                <c:pt idx="10">
                  <c:v>1276.1811601291206</c:v>
                </c:pt>
                <c:pt idx="11">
                  <c:v>1276.1811601291206</c:v>
                </c:pt>
                <c:pt idx="12">
                  <c:v>1276.1811601291206</c:v>
                </c:pt>
                <c:pt idx="13">
                  <c:v>1276.1811601291206</c:v>
                </c:pt>
                <c:pt idx="14">
                  <c:v>1276.1811601291206</c:v>
                </c:pt>
                <c:pt idx="15">
                  <c:v>1276.1811601291206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365.21569011053509</c:v>
                </c:pt>
                <c:pt idx="1">
                  <c:v>361.98767485082658</c:v>
                </c:pt>
                <c:pt idx="2">
                  <c:v>366.58515112980535</c:v>
                </c:pt>
                <c:pt idx="3">
                  <c:v>358.85747823535166</c:v>
                </c:pt>
                <c:pt idx="4">
                  <c:v>344.57595617724741</c:v>
                </c:pt>
                <c:pt idx="5">
                  <c:v>363.33757214125012</c:v>
                </c:pt>
                <c:pt idx="6">
                  <c:v>326.90990902866088</c:v>
                </c:pt>
                <c:pt idx="7">
                  <c:v>355.15993348332194</c:v>
                </c:pt>
                <c:pt idx="8">
                  <c:v>379.55590335517951</c:v>
                </c:pt>
                <c:pt idx="9">
                  <c:v>334.85278294042848</c:v>
                </c:pt>
                <c:pt idx="10">
                  <c:v>351.30587890051845</c:v>
                </c:pt>
                <c:pt idx="11">
                  <c:v>370.73266164530963</c:v>
                </c:pt>
                <c:pt idx="12">
                  <c:v>353.49701653135088</c:v>
                </c:pt>
                <c:pt idx="13">
                  <c:v>360.3051941700088</c:v>
                </c:pt>
                <c:pt idx="14">
                  <c:v>341.89572532524699</c:v>
                </c:pt>
                <c:pt idx="15">
                  <c:v>335.53751345006361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132.01604225765431</c:v>
                </c:pt>
                <c:pt idx="1">
                  <c:v>130.49007140761029</c:v>
                </c:pt>
                <c:pt idx="2">
                  <c:v>128.6706446248655</c:v>
                </c:pt>
                <c:pt idx="3">
                  <c:v>128.70977208255894</c:v>
                </c:pt>
                <c:pt idx="4">
                  <c:v>129.64883106720143</c:v>
                </c:pt>
                <c:pt idx="5">
                  <c:v>127.43812970752226</c:v>
                </c:pt>
                <c:pt idx="6">
                  <c:v>127.73158564022305</c:v>
                </c:pt>
                <c:pt idx="7">
                  <c:v>127.06641885943462</c:v>
                </c:pt>
                <c:pt idx="8">
                  <c:v>127.12511004597478</c:v>
                </c:pt>
                <c:pt idx="9">
                  <c:v>126.71427174019367</c:v>
                </c:pt>
                <c:pt idx="10">
                  <c:v>126.24474224787245</c:v>
                </c:pt>
                <c:pt idx="11">
                  <c:v>126.45994326518635</c:v>
                </c:pt>
                <c:pt idx="12">
                  <c:v>125.07091851706936</c:v>
                </c:pt>
                <c:pt idx="13">
                  <c:v>125.26655580553654</c:v>
                </c:pt>
                <c:pt idx="14">
                  <c:v>123.56451139587206</c:v>
                </c:pt>
                <c:pt idx="15">
                  <c:v>120.47344223809058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27.623985131566076</c:v>
                </c:pt>
                <c:pt idx="1">
                  <c:v>366.68296977403895</c:v>
                </c:pt>
                <c:pt idx="2">
                  <c:v>280.250415729238</c:v>
                </c:pt>
                <c:pt idx="3">
                  <c:v>692.12559913919597</c:v>
                </c:pt>
                <c:pt idx="4">
                  <c:v>229.40428445661743</c:v>
                </c:pt>
                <c:pt idx="5">
                  <c:v>456.69568619778931</c:v>
                </c:pt>
                <c:pt idx="6">
                  <c:v>691.77345201995502</c:v>
                </c:pt>
                <c:pt idx="7">
                  <c:v>1204.8126772962928</c:v>
                </c:pt>
                <c:pt idx="8">
                  <c:v>825.94150445074831</c:v>
                </c:pt>
                <c:pt idx="9">
                  <c:v>1172.3368874107405</c:v>
                </c:pt>
                <c:pt idx="10">
                  <c:v>1632.5931722586326</c:v>
                </c:pt>
                <c:pt idx="11">
                  <c:v>1195.0112491440868</c:v>
                </c:pt>
                <c:pt idx="12">
                  <c:v>2065.2841631614988</c:v>
                </c:pt>
                <c:pt idx="13">
                  <c:v>1776.6604714858652</c:v>
                </c:pt>
                <c:pt idx="14">
                  <c:v>2548.8017216081385</c:v>
                </c:pt>
                <c:pt idx="15">
                  <c:v>3884.6913821774433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2350.4059473735697</c:v>
                </c:pt>
                <c:pt idx="1">
                  <c:v>2350.4059473735697</c:v>
                </c:pt>
                <c:pt idx="2">
                  <c:v>2350.4059473735697</c:v>
                </c:pt>
                <c:pt idx="3">
                  <c:v>2350.4059473735697</c:v>
                </c:pt>
                <c:pt idx="4">
                  <c:v>2350.4059473735697</c:v>
                </c:pt>
                <c:pt idx="5">
                  <c:v>2350.4059473735697</c:v>
                </c:pt>
                <c:pt idx="6">
                  <c:v>2350.4059473735697</c:v>
                </c:pt>
                <c:pt idx="7">
                  <c:v>2350.4059473735697</c:v>
                </c:pt>
                <c:pt idx="8">
                  <c:v>2350.4059473735697</c:v>
                </c:pt>
                <c:pt idx="9">
                  <c:v>2350.4059473735697</c:v>
                </c:pt>
                <c:pt idx="10">
                  <c:v>2350.4059473735697</c:v>
                </c:pt>
                <c:pt idx="11">
                  <c:v>2350.4059473735697</c:v>
                </c:pt>
                <c:pt idx="12">
                  <c:v>2350.4059473735697</c:v>
                </c:pt>
                <c:pt idx="13">
                  <c:v>2350.4059473735697</c:v>
                </c:pt>
                <c:pt idx="14">
                  <c:v>2350.4059473735697</c:v>
                </c:pt>
                <c:pt idx="15">
                  <c:v>2350.4059473735697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237.26890345299816</c:v>
                </c:pt>
                <c:pt idx="1">
                  <c:v>297.99471779321141</c:v>
                </c:pt>
                <c:pt idx="2">
                  <c:v>263.07346180181946</c:v>
                </c:pt>
                <c:pt idx="3">
                  <c:v>356.50983077374548</c:v>
                </c:pt>
                <c:pt idx="4">
                  <c:v>345.16286804264894</c:v>
                </c:pt>
                <c:pt idx="5">
                  <c:v>305.11591509341685</c:v>
                </c:pt>
                <c:pt idx="6">
                  <c:v>395.24601389024753</c:v>
                </c:pt>
                <c:pt idx="7">
                  <c:v>402.52372102122666</c:v>
                </c:pt>
                <c:pt idx="8">
                  <c:v>393.77873422674361</c:v>
                </c:pt>
                <c:pt idx="9">
                  <c:v>426.45016140076302</c:v>
                </c:pt>
                <c:pt idx="10">
                  <c:v>442.88369363200627</c:v>
                </c:pt>
                <c:pt idx="11">
                  <c:v>440.79037464540744</c:v>
                </c:pt>
                <c:pt idx="12">
                  <c:v>477.7853858945515</c:v>
                </c:pt>
                <c:pt idx="13">
                  <c:v>484.1240340408882</c:v>
                </c:pt>
                <c:pt idx="14">
                  <c:v>535.34187616159647</c:v>
                </c:pt>
                <c:pt idx="15">
                  <c:v>604.96918712706645</c:v>
                </c:pt>
              </c:numCache>
            </c:numRef>
          </c:val>
        </c:ser>
        <c:overlap val="100"/>
        <c:axId val="102176640"/>
        <c:axId val="102178176"/>
      </c:barChart>
      <c:catAx>
        <c:axId val="1021766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78176"/>
        <c:crosses val="autoZero"/>
        <c:auto val="1"/>
        <c:lblAlgn val="ctr"/>
        <c:lblOffset val="0"/>
        <c:tickLblSkip val="1"/>
        <c:tickMarkSkip val="1"/>
      </c:catAx>
      <c:valAx>
        <c:axId val="1021781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766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3318534961154269"/>
          <c:y val="8.9178901576944025E-2"/>
          <c:w val="0.72253052164261855"/>
          <c:h val="0.291462751495377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08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1375.88</c:v>
                </c:pt>
                <c:pt idx="1">
                  <c:v>1375.88</c:v>
                </c:pt>
                <c:pt idx="2">
                  <c:v>1375.88</c:v>
                </c:pt>
                <c:pt idx="3">
                  <c:v>1375.88</c:v>
                </c:pt>
                <c:pt idx="4">
                  <c:v>1375.88</c:v>
                </c:pt>
                <c:pt idx="5">
                  <c:v>1375.88</c:v>
                </c:pt>
                <c:pt idx="6">
                  <c:v>1375.88</c:v>
                </c:pt>
                <c:pt idx="7">
                  <c:v>1375.88</c:v>
                </c:pt>
                <c:pt idx="8">
                  <c:v>1375.88</c:v>
                </c:pt>
                <c:pt idx="9">
                  <c:v>1375.88</c:v>
                </c:pt>
                <c:pt idx="10">
                  <c:v>1375.88</c:v>
                </c:pt>
                <c:pt idx="11">
                  <c:v>1375.88</c:v>
                </c:pt>
                <c:pt idx="12">
                  <c:v>1375.88</c:v>
                </c:pt>
                <c:pt idx="13">
                  <c:v>1375.88</c:v>
                </c:pt>
                <c:pt idx="14">
                  <c:v>1375.88</c:v>
                </c:pt>
                <c:pt idx="15">
                  <c:v>1375.88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#,##0.00</c:formatCode>
                <c:ptCount val="16"/>
                <c:pt idx="0">
                  <c:v>236.49434600000001</c:v>
                </c:pt>
                <c:pt idx="1">
                  <c:v>660.95495230000006</c:v>
                </c:pt>
                <c:pt idx="2">
                  <c:v>11561.7</c:v>
                </c:pt>
                <c:pt idx="3">
                  <c:v>2285.31</c:v>
                </c:pt>
                <c:pt idx="4">
                  <c:v>5552.96</c:v>
                </c:pt>
                <c:pt idx="5">
                  <c:v>10013</c:v>
                </c:pt>
                <c:pt idx="6">
                  <c:v>5374.9800000000005</c:v>
                </c:pt>
                <c:pt idx="7">
                  <c:v>79.824153100000004</c:v>
                </c:pt>
                <c:pt idx="8">
                  <c:v>1525.89</c:v>
                </c:pt>
                <c:pt idx="9">
                  <c:v>3162.2200000000003</c:v>
                </c:pt>
                <c:pt idx="10">
                  <c:v>514.59783679999998</c:v>
                </c:pt>
                <c:pt idx="11">
                  <c:v>1478.8600000000001</c:v>
                </c:pt>
                <c:pt idx="12">
                  <c:v>510.20732410000005</c:v>
                </c:pt>
                <c:pt idx="13">
                  <c:v>20108.100000000002</c:v>
                </c:pt>
                <c:pt idx="14">
                  <c:v>484.22883760000002</c:v>
                </c:pt>
                <c:pt idx="15">
                  <c:v>312.61999270000001</c:v>
                </c:pt>
              </c:numCache>
            </c:numRef>
          </c:val>
        </c:ser>
        <c:overlap val="100"/>
        <c:axId val="102388096"/>
        <c:axId val="102389632"/>
      </c:barChart>
      <c:catAx>
        <c:axId val="1023880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89632"/>
        <c:crosses val="autoZero"/>
        <c:auto val="1"/>
        <c:lblAlgn val="ctr"/>
        <c:lblOffset val="50"/>
        <c:tickLblSkip val="1"/>
        <c:tickMarkSkip val="1"/>
      </c:catAx>
      <c:valAx>
        <c:axId val="10238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88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654"/>
          <c:y val="5.328983143012507E-2"/>
          <c:w val="0.29633740288568255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4"/>
          <c:y val="4.2414355628058717E-2"/>
          <c:w val="0.81834998150203475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146536.79699999999</c:v>
                </c:pt>
                <c:pt idx="1">
                  <c:v>163287.90160000001</c:v>
                </c:pt>
                <c:pt idx="2">
                  <c:v>144169.92060000001</c:v>
                </c:pt>
                <c:pt idx="3">
                  <c:v>144079.2476</c:v>
                </c:pt>
                <c:pt idx="4">
                  <c:v>63921.553500000002</c:v>
                </c:pt>
                <c:pt idx="5">
                  <c:v>151787.33799999999</c:v>
                </c:pt>
                <c:pt idx="6">
                  <c:v>67460.486099999995</c:v>
                </c:pt>
                <c:pt idx="7">
                  <c:v>131358.60389999999</c:v>
                </c:pt>
                <c:pt idx="8">
                  <c:v>170179.09650000001</c:v>
                </c:pt>
                <c:pt idx="9">
                  <c:v>58944.533799999997</c:v>
                </c:pt>
                <c:pt idx="10">
                  <c:v>217635.6421</c:v>
                </c:pt>
                <c:pt idx="11">
                  <c:v>169782.86489999999</c:v>
                </c:pt>
                <c:pt idx="12">
                  <c:v>157671.76790000001</c:v>
                </c:pt>
                <c:pt idx="13">
                  <c:v>158508.71119999999</c:v>
                </c:pt>
                <c:pt idx="14">
                  <c:v>156927.4933</c:v>
                </c:pt>
                <c:pt idx="15">
                  <c:v>149148.53820000001</c:v>
                </c:pt>
              </c:numCache>
            </c:numRef>
          </c:val>
        </c:ser>
        <c:overlap val="100"/>
        <c:axId val="64567552"/>
        <c:axId val="64573440"/>
      </c:barChart>
      <c:catAx>
        <c:axId val="645675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73440"/>
        <c:crosses val="autoZero"/>
        <c:auto val="1"/>
        <c:lblAlgn val="ctr"/>
        <c:lblOffset val="50"/>
        <c:tickLblSkip val="1"/>
        <c:tickMarkSkip val="1"/>
      </c:catAx>
      <c:valAx>
        <c:axId val="64573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675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07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Schedules!$D$5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03456768"/>
        <c:axId val="103458688"/>
      </c:barChart>
      <c:catAx>
        <c:axId val="10345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58688"/>
        <c:crosses val="autoZero"/>
        <c:auto val="1"/>
        <c:lblAlgn val="ctr"/>
        <c:lblOffset val="100"/>
        <c:tickLblSkip val="1"/>
        <c:tickMarkSkip val="1"/>
      </c:catAx>
      <c:valAx>
        <c:axId val="10345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56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70144284128777"/>
          <c:y val="0.14681892332789584"/>
          <c:w val="0.17425083240843545"/>
          <c:h val="0.177814029363784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Euipment Schedules</a:t>
            </a:r>
          </a:p>
        </c:rich>
      </c:tx>
      <c:layout>
        <c:manualLayout>
          <c:xMode val="edge"/>
          <c:yMode val="edge"/>
          <c:x val="0.3485016648168706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3439744"/>
        <c:axId val="103552512"/>
      </c:barChart>
      <c:catAx>
        <c:axId val="1034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51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52512"/>
        <c:crosses val="autoZero"/>
        <c:auto val="1"/>
        <c:lblAlgn val="ctr"/>
        <c:lblOffset val="100"/>
        <c:tickLblSkip val="1"/>
        <c:tickMarkSkip val="1"/>
      </c:catAx>
      <c:valAx>
        <c:axId val="103552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39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671"/>
          <c:w val="0.17425083240843556"/>
          <c:h val="0.133768352365415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106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Schedules!$D$16</c:f>
              <c:strCache>
                <c:ptCount val="1"/>
                <c:pt idx="0">
                  <c:v>WD, Sat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03605376"/>
        <c:axId val="103607296"/>
      </c:barChart>
      <c:catAx>
        <c:axId val="10360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51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07296"/>
        <c:crosses val="autoZero"/>
        <c:auto val="1"/>
        <c:lblAlgn val="ctr"/>
        <c:lblOffset val="100"/>
        <c:tickLblSkip val="1"/>
        <c:tickMarkSkip val="1"/>
      </c:catAx>
      <c:valAx>
        <c:axId val="103607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05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Schedules!$E$23:$AB$23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77862400"/>
        <c:axId val="77864320"/>
      </c:barChart>
      <c:catAx>
        <c:axId val="7786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64320"/>
        <c:crosses val="autoZero"/>
        <c:auto val="1"/>
        <c:lblAlgn val="ctr"/>
        <c:lblOffset val="100"/>
        <c:tickLblSkip val="1"/>
        <c:tickMarkSkip val="1"/>
      </c:catAx>
      <c:valAx>
        <c:axId val="7786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62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23"/>
          <c:w val="0.17425083240843509"/>
          <c:h val="0.133768352365415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11</xdr:col>
      <xdr:colOff>476250</xdr:colOff>
      <xdr:row>35</xdr:row>
      <xdr:rowOff>66675</xdr:rowOff>
    </xdr:to>
    <xdr:pic>
      <xdr:nvPicPr>
        <xdr:cNvPr id="1048" name="Picture 15" descr="SDR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476250"/>
          <a:ext cx="6267450" cy="432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drest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drest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drest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drest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drest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drest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drest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drest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drest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drest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drest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drest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drest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drest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drest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drest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tabSelected="1" workbookViewId="0">
      <pane ySplit="2" topLeftCell="A30" activePane="bottomLeft" state="frozen"/>
      <selection activeCell="E33" sqref="E33"/>
      <selection pane="bottomLeft" activeCell="A2" sqref="A2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654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212</v>
      </c>
      <c r="D2" s="31" t="s">
        <v>213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161</v>
      </c>
    </row>
    <row r="4" spans="1:18">
      <c r="B4" s="34" t="s">
        <v>3</v>
      </c>
      <c r="C4" s="30" t="s">
        <v>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20</v>
      </c>
      <c r="C5" s="30" t="s">
        <v>21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22</v>
      </c>
      <c r="C6" s="30" t="s">
        <v>156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24</v>
      </c>
      <c r="D7" s="30" t="s">
        <v>2</v>
      </c>
    </row>
    <row r="8" spans="1:18" ht="14.25">
      <c r="B8" s="34" t="s">
        <v>251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25</v>
      </c>
      <c r="C9" s="30" t="s">
        <v>214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26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27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215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216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217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218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163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29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30</v>
      </c>
      <c r="C19" s="30" t="s">
        <v>31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32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33</v>
      </c>
      <c r="C21" s="30" t="s">
        <v>219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220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221</v>
      </c>
      <c r="C23" s="30" t="s">
        <v>222</v>
      </c>
      <c r="D23" s="35" t="s">
        <v>223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34</v>
      </c>
    </row>
    <row r="25" spans="1:18">
      <c r="B25" s="32" t="s">
        <v>35</v>
      </c>
    </row>
    <row r="26" spans="1:18">
      <c r="B26" s="34" t="s">
        <v>36</v>
      </c>
      <c r="C26" s="30" t="s">
        <v>1</v>
      </c>
      <c r="D26" s="35" t="s">
        <v>223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252</v>
      </c>
      <c r="C27" s="62">
        <v>275.72000000000003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253</v>
      </c>
      <c r="C28" s="41">
        <v>225.54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37</v>
      </c>
      <c r="C29" s="37">
        <v>0.32600000000000001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38</v>
      </c>
    </row>
    <row r="31" spans="1:18">
      <c r="B31" s="34" t="s">
        <v>36</v>
      </c>
      <c r="C31" s="30" t="s">
        <v>222</v>
      </c>
      <c r="D31" s="35" t="s">
        <v>223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252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253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39</v>
      </c>
      <c r="C34" s="37">
        <v>0.67400000000000004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254</v>
      </c>
      <c r="D35" s="30" t="s">
        <v>224</v>
      </c>
    </row>
    <row r="36" spans="1:18">
      <c r="A36" s="45"/>
      <c r="B36" s="34" t="s">
        <v>215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216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217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218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255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256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43</v>
      </c>
      <c r="C42" s="37"/>
    </row>
    <row r="43" spans="1:18" ht="14.25">
      <c r="A43" s="45"/>
      <c r="B43" s="34" t="s">
        <v>257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256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44</v>
      </c>
    </row>
    <row r="46" spans="1:18">
      <c r="A46" s="45"/>
      <c r="B46" s="34" t="s">
        <v>45</v>
      </c>
      <c r="C46" s="30" t="s">
        <v>46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47</v>
      </c>
      <c r="C47" s="46" t="s">
        <v>315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257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48</v>
      </c>
    </row>
    <row r="50" spans="1:18">
      <c r="B50" s="34" t="s">
        <v>47</v>
      </c>
      <c r="C50" s="30" t="s">
        <v>49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257</v>
      </c>
      <c r="C51" s="30">
        <v>68.930000000000007</v>
      </c>
    </row>
    <row r="52" spans="1:18">
      <c r="B52" s="32" t="s">
        <v>50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47</v>
      </c>
      <c r="C53" s="30" t="s">
        <v>225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257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258</v>
      </c>
      <c r="C55" s="48">
        <v>1.8400000000000001E-7</v>
      </c>
    </row>
    <row r="56" spans="1:18">
      <c r="B56" s="32" t="s">
        <v>51</v>
      </c>
      <c r="D56" s="42" t="s">
        <v>226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52</v>
      </c>
      <c r="C57" s="37">
        <v>0.55000000000000004</v>
      </c>
    </row>
    <row r="58" spans="1:18">
      <c r="A58" s="32" t="s">
        <v>53</v>
      </c>
      <c r="D58" s="35" t="s">
        <v>223</v>
      </c>
    </row>
    <row r="59" spans="1:18">
      <c r="B59" s="49" t="s">
        <v>54</v>
      </c>
      <c r="C59" s="30" t="s">
        <v>227</v>
      </c>
      <c r="D59" s="35" t="s">
        <v>223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55</v>
      </c>
      <c r="C60" s="30" t="s">
        <v>228</v>
      </c>
      <c r="D60" s="35" t="s">
        <v>223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56</v>
      </c>
      <c r="C61" s="30" t="s">
        <v>229</v>
      </c>
      <c r="D61" s="35" t="s">
        <v>223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57</v>
      </c>
      <c r="C62" s="30" t="s">
        <v>230</v>
      </c>
    </row>
    <row r="63" spans="1:18">
      <c r="B63" s="32" t="s">
        <v>64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65</v>
      </c>
      <c r="C64" s="30" t="s">
        <v>111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66</v>
      </c>
      <c r="C65" s="30" t="s">
        <v>112</v>
      </c>
      <c r="D65" s="42" t="s">
        <v>231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67</v>
      </c>
      <c r="C66" s="37">
        <v>80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232</v>
      </c>
      <c r="C67" s="30">
        <v>140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34" t="s">
        <v>259</v>
      </c>
      <c r="C68" s="44">
        <v>1375.88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2859.11</v>
      </c>
      <c r="C2" s="87">
        <v>5593.46</v>
      </c>
      <c r="D2" s="87">
        <v>5593.46</v>
      </c>
    </row>
    <row r="3" spans="1:7">
      <c r="A3" s="87" t="s">
        <v>317</v>
      </c>
      <c r="B3" s="87">
        <v>2859.11</v>
      </c>
      <c r="C3" s="87">
        <v>5593.46</v>
      </c>
      <c r="D3" s="87">
        <v>5593.46</v>
      </c>
    </row>
    <row r="4" spans="1:7">
      <c r="A4" s="87" t="s">
        <v>318</v>
      </c>
      <c r="B4" s="87">
        <v>5329.6</v>
      </c>
      <c r="C4" s="87">
        <v>10426.620000000001</v>
      </c>
      <c r="D4" s="87">
        <v>10426.620000000001</v>
      </c>
    </row>
    <row r="5" spans="1:7">
      <c r="A5" s="87" t="s">
        <v>319</v>
      </c>
      <c r="B5" s="87">
        <v>5329.6</v>
      </c>
      <c r="C5" s="87">
        <v>10426.620000000001</v>
      </c>
      <c r="D5" s="87">
        <v>10426.620000000001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353.6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8.44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23.32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167.1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202.03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65.290000000000006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1102.07</v>
      </c>
      <c r="C28" s="87">
        <v>1757.04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6.49</v>
      </c>
      <c r="F53" s="87">
        <v>0.39100000000000001</v>
      </c>
      <c r="G53" s="87">
        <v>0.39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6.49</v>
      </c>
      <c r="F54" s="87">
        <v>0.39100000000000001</v>
      </c>
      <c r="G54" s="87">
        <v>0.39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6.49</v>
      </c>
      <c r="F55" s="87">
        <v>0.39100000000000001</v>
      </c>
      <c r="G55" s="87">
        <v>0.39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6.49</v>
      </c>
      <c r="F56" s="87">
        <v>0.39100000000000001</v>
      </c>
      <c r="G56" s="87">
        <v>0.39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6.49</v>
      </c>
      <c r="F58" s="87">
        <v>0.39100000000000001</v>
      </c>
      <c r="G58" s="87">
        <v>0.39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44183.93</v>
      </c>
      <c r="D64" s="87">
        <v>35287.730000000003</v>
      </c>
      <c r="E64" s="87">
        <v>8896.2000000000007</v>
      </c>
      <c r="F64" s="87">
        <v>0.8</v>
      </c>
      <c r="G64" s="87">
        <v>3.47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35639.17</v>
      </c>
      <c r="D68" s="87">
        <v>0.8</v>
      </c>
    </row>
    <row r="69" spans="1:8">
      <c r="A69" s="87" t="s">
        <v>401</v>
      </c>
      <c r="B69" s="87" t="s">
        <v>400</v>
      </c>
      <c r="C69" s="87">
        <v>37809.29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2.67</v>
      </c>
      <c r="F74" s="87">
        <v>2919.05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17535.182000000001</v>
      </c>
      <c r="C84" s="87">
        <v>15.499499999999999</v>
      </c>
      <c r="D84" s="87">
        <v>75.261700000000005</v>
      </c>
      <c r="E84" s="87">
        <v>0</v>
      </c>
      <c r="F84" s="87">
        <v>1E-4</v>
      </c>
      <c r="G84" s="87">
        <v>453823.58899999998</v>
      </c>
      <c r="H84" s="87">
        <v>6298.5766000000003</v>
      </c>
    </row>
    <row r="85" spans="1:8">
      <c r="A85" s="87" t="s">
        <v>438</v>
      </c>
      <c r="B85" s="87">
        <v>14896.903200000001</v>
      </c>
      <c r="C85" s="87">
        <v>13.1448</v>
      </c>
      <c r="D85" s="87">
        <v>67.997399999999999</v>
      </c>
      <c r="E85" s="87">
        <v>0</v>
      </c>
      <c r="F85" s="87">
        <v>0</v>
      </c>
      <c r="G85" s="87">
        <v>410049.65389999998</v>
      </c>
      <c r="H85" s="87">
        <v>5363.3008</v>
      </c>
    </row>
    <row r="86" spans="1:8">
      <c r="A86" s="87" t="s">
        <v>439</v>
      </c>
      <c r="B86" s="87">
        <v>16613.632099999999</v>
      </c>
      <c r="C86" s="87">
        <v>14.663</v>
      </c>
      <c r="D86" s="87">
        <v>75.2363</v>
      </c>
      <c r="E86" s="87">
        <v>0</v>
      </c>
      <c r="F86" s="87">
        <v>1E-4</v>
      </c>
      <c r="G86" s="87">
        <v>453698.80709999998</v>
      </c>
      <c r="H86" s="87">
        <v>5979.5491000000002</v>
      </c>
    </row>
    <row r="87" spans="1:8">
      <c r="A87" s="87" t="s">
        <v>440</v>
      </c>
      <c r="B87" s="87">
        <v>15532.5897</v>
      </c>
      <c r="C87" s="87">
        <v>13.695499999999999</v>
      </c>
      <c r="D87" s="87">
        <v>72.736000000000004</v>
      </c>
      <c r="E87" s="87">
        <v>0</v>
      </c>
      <c r="F87" s="87">
        <v>0</v>
      </c>
      <c r="G87" s="87">
        <v>438637.68119999999</v>
      </c>
      <c r="H87" s="87">
        <v>5597.7701999999999</v>
      </c>
    </row>
    <row r="88" spans="1:8">
      <c r="A88" s="87" t="s">
        <v>291</v>
      </c>
      <c r="B88" s="87">
        <v>15439.847</v>
      </c>
      <c r="C88" s="87">
        <v>13.5967</v>
      </c>
      <c r="D88" s="87">
        <v>75.343500000000006</v>
      </c>
      <c r="E88" s="87">
        <v>0</v>
      </c>
      <c r="F88" s="87">
        <v>0</v>
      </c>
      <c r="G88" s="87">
        <v>454382.09909999999</v>
      </c>
      <c r="H88" s="87">
        <v>5573.6270000000004</v>
      </c>
    </row>
    <row r="89" spans="1:8">
      <c r="A89" s="87" t="s">
        <v>441</v>
      </c>
      <c r="B89" s="87">
        <v>14675.698700000001</v>
      </c>
      <c r="C89" s="87">
        <v>12.914899999999999</v>
      </c>
      <c r="D89" s="87">
        <v>73.208299999999994</v>
      </c>
      <c r="E89" s="87">
        <v>0</v>
      </c>
      <c r="F89" s="87">
        <v>0</v>
      </c>
      <c r="G89" s="87">
        <v>441515.1066</v>
      </c>
      <c r="H89" s="87">
        <v>5302.6395000000002</v>
      </c>
    </row>
    <row r="90" spans="1:8">
      <c r="A90" s="87" t="s">
        <v>442</v>
      </c>
      <c r="B90" s="87">
        <v>14921.865599999999</v>
      </c>
      <c r="C90" s="87">
        <v>13.120699999999999</v>
      </c>
      <c r="D90" s="87">
        <v>76.377799999999993</v>
      </c>
      <c r="E90" s="87">
        <v>0</v>
      </c>
      <c r="F90" s="87">
        <v>0</v>
      </c>
      <c r="G90" s="87">
        <v>460642.75219999999</v>
      </c>
      <c r="H90" s="87">
        <v>5397.5086000000001</v>
      </c>
    </row>
    <row r="91" spans="1:8">
      <c r="A91" s="87" t="s">
        <v>443</v>
      </c>
      <c r="B91" s="87">
        <v>14938.564</v>
      </c>
      <c r="C91" s="87">
        <v>13.136100000000001</v>
      </c>
      <c r="D91" s="87">
        <v>76.326300000000003</v>
      </c>
      <c r="E91" s="87">
        <v>0</v>
      </c>
      <c r="F91" s="87">
        <v>0</v>
      </c>
      <c r="G91" s="87">
        <v>460331.2071</v>
      </c>
      <c r="H91" s="87">
        <v>5403.1306999999997</v>
      </c>
    </row>
    <row r="92" spans="1:8">
      <c r="A92" s="87" t="s">
        <v>444</v>
      </c>
      <c r="B92" s="87">
        <v>14484.3591</v>
      </c>
      <c r="C92" s="87">
        <v>12.7325</v>
      </c>
      <c r="D92" s="87">
        <v>74.767700000000005</v>
      </c>
      <c r="E92" s="87">
        <v>0</v>
      </c>
      <c r="F92" s="87">
        <v>0</v>
      </c>
      <c r="G92" s="87">
        <v>450935.69500000001</v>
      </c>
      <c r="H92" s="87">
        <v>5241.1743999999999</v>
      </c>
    </row>
    <row r="93" spans="1:8">
      <c r="A93" s="87" t="s">
        <v>445</v>
      </c>
      <c r="B93" s="87">
        <v>15184.087600000001</v>
      </c>
      <c r="C93" s="87">
        <v>13.361700000000001</v>
      </c>
      <c r="D93" s="87">
        <v>75.855699999999999</v>
      </c>
      <c r="E93" s="87">
        <v>0</v>
      </c>
      <c r="F93" s="87">
        <v>0</v>
      </c>
      <c r="G93" s="87">
        <v>457482.25109999999</v>
      </c>
      <c r="H93" s="87">
        <v>5486.6709000000001</v>
      </c>
    </row>
    <row r="94" spans="1:8">
      <c r="A94" s="87" t="s">
        <v>446</v>
      </c>
      <c r="B94" s="87">
        <v>15386.3194</v>
      </c>
      <c r="C94" s="87">
        <v>13.5619</v>
      </c>
      <c r="D94" s="87">
        <v>72.869399999999999</v>
      </c>
      <c r="E94" s="87">
        <v>0</v>
      </c>
      <c r="F94" s="87">
        <v>0</v>
      </c>
      <c r="G94" s="87">
        <v>439447.5637</v>
      </c>
      <c r="H94" s="87">
        <v>5547.5528999999997</v>
      </c>
    </row>
    <row r="95" spans="1:8">
      <c r="A95" s="87" t="s">
        <v>447</v>
      </c>
      <c r="B95" s="87">
        <v>17449.384300000002</v>
      </c>
      <c r="C95" s="87">
        <v>15.4214</v>
      </c>
      <c r="D95" s="87">
        <v>75.295599999999993</v>
      </c>
      <c r="E95" s="87">
        <v>0</v>
      </c>
      <c r="F95" s="87">
        <v>1E-4</v>
      </c>
      <c r="G95" s="87">
        <v>454030.82179999998</v>
      </c>
      <c r="H95" s="87">
        <v>6268.9853000000003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187058.4326</v>
      </c>
      <c r="C97" s="87">
        <v>164.84870000000001</v>
      </c>
      <c r="D97" s="87">
        <v>891.27589999999998</v>
      </c>
      <c r="E97" s="87">
        <v>0</v>
      </c>
      <c r="F97" s="87">
        <v>5.9999999999999995E-4</v>
      </c>
      <c r="G97" s="88">
        <v>5374980</v>
      </c>
      <c r="H97" s="87">
        <v>67460.486099999995</v>
      </c>
    </row>
    <row r="98" spans="1:19">
      <c r="A98" s="87" t="s">
        <v>449</v>
      </c>
      <c r="B98" s="87">
        <v>14484.3591</v>
      </c>
      <c r="C98" s="87">
        <v>12.7325</v>
      </c>
      <c r="D98" s="87">
        <v>67.997399999999999</v>
      </c>
      <c r="E98" s="87">
        <v>0</v>
      </c>
      <c r="F98" s="87">
        <v>0</v>
      </c>
      <c r="G98" s="87">
        <v>410049.65389999998</v>
      </c>
      <c r="H98" s="87">
        <v>5241.1743999999999</v>
      </c>
    </row>
    <row r="99" spans="1:19">
      <c r="A99" s="87" t="s">
        <v>450</v>
      </c>
      <c r="B99" s="87">
        <v>17535.182000000001</v>
      </c>
      <c r="C99" s="87">
        <v>15.499499999999999</v>
      </c>
      <c r="D99" s="87">
        <v>76.377799999999993</v>
      </c>
      <c r="E99" s="87">
        <v>0</v>
      </c>
      <c r="F99" s="87">
        <v>1E-4</v>
      </c>
      <c r="G99" s="87">
        <v>460642.75219999999</v>
      </c>
      <c r="H99" s="87">
        <v>6298.5766000000003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93050900000</v>
      </c>
      <c r="C102" s="87">
        <v>43297.826000000001</v>
      </c>
      <c r="D102" s="87" t="s">
        <v>546</v>
      </c>
      <c r="E102" s="87">
        <v>9181.1049999999996</v>
      </c>
      <c r="F102" s="87">
        <v>24042.956999999999</v>
      </c>
      <c r="G102" s="87">
        <v>6350.567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2239.7040000000002</v>
      </c>
      <c r="R102" s="87">
        <v>0</v>
      </c>
      <c r="S102" s="87">
        <v>0</v>
      </c>
    </row>
    <row r="103" spans="1:19">
      <c r="A103" s="87" t="s">
        <v>438</v>
      </c>
      <c r="B103" s="88">
        <v>84075600000</v>
      </c>
      <c r="C103" s="87">
        <v>45704.360999999997</v>
      </c>
      <c r="D103" s="87" t="s">
        <v>547</v>
      </c>
      <c r="E103" s="87">
        <v>9181.1049999999996</v>
      </c>
      <c r="F103" s="87">
        <v>24042.956999999999</v>
      </c>
      <c r="G103" s="87">
        <v>6350.567</v>
      </c>
      <c r="H103" s="87">
        <v>0</v>
      </c>
      <c r="I103" s="87">
        <v>4045.4160000000002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2084.3159999999998</v>
      </c>
      <c r="R103" s="87">
        <v>0</v>
      </c>
      <c r="S103" s="87">
        <v>0</v>
      </c>
    </row>
    <row r="104" spans="1:19">
      <c r="A104" s="87" t="s">
        <v>439</v>
      </c>
      <c r="B104" s="88">
        <v>93025300000</v>
      </c>
      <c r="C104" s="87">
        <v>43302.589</v>
      </c>
      <c r="D104" s="87" t="s">
        <v>548</v>
      </c>
      <c r="E104" s="87">
        <v>9181.1049999999996</v>
      </c>
      <c r="F104" s="87">
        <v>24042.956999999999</v>
      </c>
      <c r="G104" s="87">
        <v>6350.567</v>
      </c>
      <c r="H104" s="87">
        <v>0</v>
      </c>
      <c r="I104" s="87">
        <v>0</v>
      </c>
      <c r="J104" s="87">
        <v>1483.4929999999999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2244.4670000000001</v>
      </c>
      <c r="R104" s="87">
        <v>0</v>
      </c>
      <c r="S104" s="87">
        <v>0</v>
      </c>
    </row>
    <row r="105" spans="1:19">
      <c r="A105" s="87" t="s">
        <v>440</v>
      </c>
      <c r="B105" s="88">
        <v>89937200000</v>
      </c>
      <c r="C105" s="87">
        <v>47557.292000000001</v>
      </c>
      <c r="D105" s="87" t="s">
        <v>549</v>
      </c>
      <c r="E105" s="87">
        <v>8160.982</v>
      </c>
      <c r="F105" s="87">
        <v>24042.956999999999</v>
      </c>
      <c r="G105" s="87">
        <v>6350.567</v>
      </c>
      <c r="H105" s="87">
        <v>0</v>
      </c>
      <c r="I105" s="87">
        <v>6908.12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2094.6660000000002</v>
      </c>
      <c r="R105" s="87">
        <v>0</v>
      </c>
      <c r="S105" s="87">
        <v>0</v>
      </c>
    </row>
    <row r="106" spans="1:19">
      <c r="A106" s="87" t="s">
        <v>291</v>
      </c>
      <c r="B106" s="88">
        <v>93165400000</v>
      </c>
      <c r="C106" s="87">
        <v>51439.506000000001</v>
      </c>
      <c r="D106" s="87" t="s">
        <v>550</v>
      </c>
      <c r="E106" s="87">
        <v>9181.1049999999996</v>
      </c>
      <c r="F106" s="87">
        <v>24042.956999999999</v>
      </c>
      <c r="G106" s="87">
        <v>6350.567</v>
      </c>
      <c r="H106" s="87">
        <v>0</v>
      </c>
      <c r="I106" s="87">
        <v>9732.1679999999997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2132.7080000000001</v>
      </c>
      <c r="R106" s="87">
        <v>0</v>
      </c>
      <c r="S106" s="87">
        <v>0</v>
      </c>
    </row>
    <row r="107" spans="1:19">
      <c r="A107" s="87" t="s">
        <v>441</v>
      </c>
      <c r="B107" s="88">
        <v>90527200000</v>
      </c>
      <c r="C107" s="87">
        <v>54077.447</v>
      </c>
      <c r="D107" s="87" t="s">
        <v>551</v>
      </c>
      <c r="E107" s="87">
        <v>9181.1049999999996</v>
      </c>
      <c r="F107" s="87">
        <v>24042.956999999999</v>
      </c>
      <c r="G107" s="87">
        <v>6350.567</v>
      </c>
      <c r="H107" s="87">
        <v>0</v>
      </c>
      <c r="I107" s="87">
        <v>12152.531999999999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2350.2869999999998</v>
      </c>
      <c r="R107" s="87">
        <v>0</v>
      </c>
      <c r="S107" s="87">
        <v>0</v>
      </c>
    </row>
    <row r="108" spans="1:19">
      <c r="A108" s="87" t="s">
        <v>442</v>
      </c>
      <c r="B108" s="88">
        <v>94449100000</v>
      </c>
      <c r="C108" s="87">
        <v>59238.703999999998</v>
      </c>
      <c r="D108" s="87" t="s">
        <v>552</v>
      </c>
      <c r="E108" s="87">
        <v>7140.86</v>
      </c>
      <c r="F108" s="87">
        <v>24042.956999999999</v>
      </c>
      <c r="G108" s="87">
        <v>6350.567</v>
      </c>
      <c r="H108" s="87">
        <v>0</v>
      </c>
      <c r="I108" s="87">
        <v>19616.111000000001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2088.2089999999998</v>
      </c>
      <c r="R108" s="87">
        <v>0</v>
      </c>
      <c r="S108" s="87">
        <v>0</v>
      </c>
    </row>
    <row r="109" spans="1:19">
      <c r="A109" s="87" t="s">
        <v>443</v>
      </c>
      <c r="B109" s="88">
        <v>94385200000</v>
      </c>
      <c r="C109" s="87">
        <v>56643.366999999998</v>
      </c>
      <c r="D109" s="87" t="s">
        <v>553</v>
      </c>
      <c r="E109" s="87">
        <v>9181.1049999999996</v>
      </c>
      <c r="F109" s="87">
        <v>24042.956999999999</v>
      </c>
      <c r="G109" s="87">
        <v>6350.567</v>
      </c>
      <c r="H109" s="87">
        <v>0</v>
      </c>
      <c r="I109" s="87">
        <v>14949.888000000001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2118.85</v>
      </c>
      <c r="R109" s="87">
        <v>0</v>
      </c>
      <c r="S109" s="87">
        <v>0</v>
      </c>
    </row>
    <row r="110" spans="1:19">
      <c r="A110" s="87" t="s">
        <v>444</v>
      </c>
      <c r="B110" s="88">
        <v>92458800000</v>
      </c>
      <c r="C110" s="87">
        <v>59517.684000000001</v>
      </c>
      <c r="D110" s="87" t="s">
        <v>554</v>
      </c>
      <c r="E110" s="87">
        <v>9181.1049999999996</v>
      </c>
      <c r="F110" s="87">
        <v>24042.956999999999</v>
      </c>
      <c r="G110" s="87">
        <v>6350.567</v>
      </c>
      <c r="H110" s="87">
        <v>0</v>
      </c>
      <c r="I110" s="87">
        <v>17897.522000000001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2045.5329999999999</v>
      </c>
      <c r="R110" s="87">
        <v>0</v>
      </c>
      <c r="S110" s="87">
        <v>0</v>
      </c>
    </row>
    <row r="111" spans="1:19">
      <c r="A111" s="87" t="s">
        <v>445</v>
      </c>
      <c r="B111" s="88">
        <v>93801000000</v>
      </c>
      <c r="C111" s="87">
        <v>51068.716999999997</v>
      </c>
      <c r="D111" s="87" t="s">
        <v>555</v>
      </c>
      <c r="E111" s="87">
        <v>9181.1049999999996</v>
      </c>
      <c r="F111" s="87">
        <v>24042.956999999999</v>
      </c>
      <c r="G111" s="87">
        <v>6350.567</v>
      </c>
      <c r="H111" s="87">
        <v>0</v>
      </c>
      <c r="I111" s="87">
        <v>9423.4740000000002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2070.614</v>
      </c>
      <c r="R111" s="87">
        <v>0</v>
      </c>
      <c r="S111" s="87">
        <v>0</v>
      </c>
    </row>
    <row r="112" spans="1:19">
      <c r="A112" s="87" t="s">
        <v>446</v>
      </c>
      <c r="B112" s="88">
        <v>90103300000</v>
      </c>
      <c r="C112" s="87">
        <v>43320.978999999999</v>
      </c>
      <c r="D112" s="87" t="s">
        <v>556</v>
      </c>
      <c r="E112" s="87">
        <v>9181.1049999999996</v>
      </c>
      <c r="F112" s="87">
        <v>24042.956999999999</v>
      </c>
      <c r="G112" s="87">
        <v>6350.567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2262.8580000000002</v>
      </c>
      <c r="R112" s="87">
        <v>0</v>
      </c>
      <c r="S112" s="87">
        <v>0</v>
      </c>
    </row>
    <row r="113" spans="1:19">
      <c r="A113" s="87" t="s">
        <v>447</v>
      </c>
      <c r="B113" s="88">
        <v>93093400000</v>
      </c>
      <c r="C113" s="87">
        <v>43294.642999999996</v>
      </c>
      <c r="D113" s="87" t="s">
        <v>557</v>
      </c>
      <c r="E113" s="87">
        <v>9181.1049999999996</v>
      </c>
      <c r="F113" s="87">
        <v>24042.956999999999</v>
      </c>
      <c r="G113" s="87">
        <v>6350.567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2236.5210000000002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1102070000000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84075600000</v>
      </c>
      <c r="C116" s="87">
        <v>43294.642999999996</v>
      </c>
      <c r="D116" s="87"/>
      <c r="E116" s="87">
        <v>7140.86</v>
      </c>
      <c r="F116" s="87">
        <v>24042.956999999999</v>
      </c>
      <c r="G116" s="87">
        <v>6350.567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2045.5329999999999</v>
      </c>
      <c r="R116" s="87">
        <v>0</v>
      </c>
      <c r="S116" s="87">
        <v>0</v>
      </c>
    </row>
    <row r="117" spans="1:19">
      <c r="A117" s="87" t="s">
        <v>450</v>
      </c>
      <c r="B117" s="88">
        <v>94449100000</v>
      </c>
      <c r="C117" s="87">
        <v>59517.684000000001</v>
      </c>
      <c r="D117" s="87"/>
      <c r="E117" s="87">
        <v>9181.1049999999996</v>
      </c>
      <c r="F117" s="87">
        <v>24042.956999999999</v>
      </c>
      <c r="G117" s="87">
        <v>6350.567</v>
      </c>
      <c r="H117" s="87">
        <v>0</v>
      </c>
      <c r="I117" s="87">
        <v>19616.111000000001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2350.2869999999998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44198.02</v>
      </c>
      <c r="C120" s="87">
        <v>14793.4</v>
      </c>
      <c r="D120" s="87">
        <v>0</v>
      </c>
      <c r="E120" s="87">
        <v>58991.42</v>
      </c>
    </row>
    <row r="121" spans="1:19">
      <c r="A121" s="87" t="s">
        <v>484</v>
      </c>
      <c r="B121" s="87">
        <v>86.47</v>
      </c>
      <c r="C121" s="87">
        <v>28.94</v>
      </c>
      <c r="D121" s="87">
        <v>0</v>
      </c>
      <c r="E121" s="87">
        <v>115.41</v>
      </c>
    </row>
    <row r="122" spans="1:19">
      <c r="A122" s="87" t="s">
        <v>485</v>
      </c>
      <c r="B122" s="87">
        <v>86.47</v>
      </c>
      <c r="C122" s="87">
        <v>28.94</v>
      </c>
      <c r="D122" s="87">
        <v>0</v>
      </c>
      <c r="E122" s="87">
        <v>115.41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3288.72</v>
      </c>
      <c r="C2" s="87">
        <v>6433.92</v>
      </c>
      <c r="D2" s="87">
        <v>6433.92</v>
      </c>
    </row>
    <row r="3" spans="1:7">
      <c r="A3" s="87" t="s">
        <v>317</v>
      </c>
      <c r="B3" s="87">
        <v>3288.72</v>
      </c>
      <c r="C3" s="87">
        <v>6433.92</v>
      </c>
      <c r="D3" s="87">
        <v>6433.92</v>
      </c>
    </row>
    <row r="4" spans="1:7">
      <c r="A4" s="87" t="s">
        <v>318</v>
      </c>
      <c r="B4" s="87">
        <v>6735.34</v>
      </c>
      <c r="C4" s="87">
        <v>13176.75</v>
      </c>
      <c r="D4" s="87">
        <v>13176.75</v>
      </c>
    </row>
    <row r="5" spans="1:7">
      <c r="A5" s="87" t="s">
        <v>319</v>
      </c>
      <c r="B5" s="87">
        <v>6735.34</v>
      </c>
      <c r="C5" s="87">
        <v>13176.75</v>
      </c>
      <c r="D5" s="87">
        <v>13176.75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615.84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158.01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181.54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205.75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64.95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1265.72</v>
      </c>
      <c r="C28" s="87">
        <v>2023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75110.31</v>
      </c>
      <c r="D64" s="87">
        <v>50780.82</v>
      </c>
      <c r="E64" s="87">
        <v>24329.49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55692.160000000003</v>
      </c>
      <c r="D68" s="87">
        <v>0.8</v>
      </c>
    </row>
    <row r="69" spans="1:8">
      <c r="A69" s="87" t="s">
        <v>401</v>
      </c>
      <c r="B69" s="87" t="s">
        <v>400</v>
      </c>
      <c r="C69" s="87">
        <v>52138.32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3.02</v>
      </c>
      <c r="F74" s="87">
        <v>3307.88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29381.509900000001</v>
      </c>
      <c r="C84" s="87">
        <v>43.924199999999999</v>
      </c>
      <c r="D84" s="87">
        <v>95.396000000000001</v>
      </c>
      <c r="E84" s="87">
        <v>0</v>
      </c>
      <c r="F84" s="87">
        <v>4.0000000000000002E-4</v>
      </c>
      <c r="G84" s="87">
        <v>5928.8356999999996</v>
      </c>
      <c r="H84" s="87">
        <v>11746.7057</v>
      </c>
    </row>
    <row r="85" spans="1:8">
      <c r="A85" s="87" t="s">
        <v>438</v>
      </c>
      <c r="B85" s="87">
        <v>26159.611799999999</v>
      </c>
      <c r="C85" s="87">
        <v>39.3001</v>
      </c>
      <c r="D85" s="87">
        <v>85.998099999999994</v>
      </c>
      <c r="E85" s="87">
        <v>0</v>
      </c>
      <c r="F85" s="87">
        <v>4.0000000000000002E-4</v>
      </c>
      <c r="G85" s="87">
        <v>5344.8617000000004</v>
      </c>
      <c r="H85" s="87">
        <v>10476.1955</v>
      </c>
    </row>
    <row r="86" spans="1:8">
      <c r="A86" s="87" t="s">
        <v>439</v>
      </c>
      <c r="B86" s="87">
        <v>26608.7327</v>
      </c>
      <c r="C86" s="87">
        <v>41.5974</v>
      </c>
      <c r="D86" s="87">
        <v>96.433800000000005</v>
      </c>
      <c r="E86" s="87">
        <v>0</v>
      </c>
      <c r="F86" s="87">
        <v>4.0000000000000002E-4</v>
      </c>
      <c r="G86" s="87">
        <v>5994.3238000000001</v>
      </c>
      <c r="H86" s="87">
        <v>10804.4211</v>
      </c>
    </row>
    <row r="87" spans="1:8">
      <c r="A87" s="87" t="s">
        <v>440</v>
      </c>
      <c r="B87" s="87">
        <v>23695.9401</v>
      </c>
      <c r="C87" s="87">
        <v>38.386800000000001</v>
      </c>
      <c r="D87" s="87">
        <v>93.292599999999993</v>
      </c>
      <c r="E87" s="87">
        <v>0</v>
      </c>
      <c r="F87" s="87">
        <v>4.0000000000000002E-4</v>
      </c>
      <c r="G87" s="87">
        <v>5799.7217000000001</v>
      </c>
      <c r="H87" s="87">
        <v>9744.4827999999998</v>
      </c>
    </row>
    <row r="88" spans="1:8">
      <c r="A88" s="87" t="s">
        <v>291</v>
      </c>
      <c r="B88" s="87">
        <v>24529.481899999999</v>
      </c>
      <c r="C88" s="87">
        <v>41.562399999999997</v>
      </c>
      <c r="D88" s="87">
        <v>106.6527</v>
      </c>
      <c r="E88" s="87">
        <v>0</v>
      </c>
      <c r="F88" s="87">
        <v>4.0000000000000002E-4</v>
      </c>
      <c r="G88" s="87">
        <v>6631.0981000000002</v>
      </c>
      <c r="H88" s="87">
        <v>10254.157999999999</v>
      </c>
    </row>
    <row r="89" spans="1:8">
      <c r="A89" s="87" t="s">
        <v>441</v>
      </c>
      <c r="B89" s="87">
        <v>26536.5792</v>
      </c>
      <c r="C89" s="87">
        <v>46.521500000000003</v>
      </c>
      <c r="D89" s="87">
        <v>123.98399999999999</v>
      </c>
      <c r="E89" s="87">
        <v>0</v>
      </c>
      <c r="F89" s="87">
        <v>5.0000000000000001E-4</v>
      </c>
      <c r="G89" s="87">
        <v>7709.3017</v>
      </c>
      <c r="H89" s="87">
        <v>11235.6849</v>
      </c>
    </row>
    <row r="90" spans="1:8">
      <c r="A90" s="87" t="s">
        <v>442</v>
      </c>
      <c r="B90" s="87">
        <v>29007.730899999999</v>
      </c>
      <c r="C90" s="87">
        <v>51.382100000000001</v>
      </c>
      <c r="D90" s="87">
        <v>138.447</v>
      </c>
      <c r="E90" s="87">
        <v>0</v>
      </c>
      <c r="F90" s="87">
        <v>5.9999999999999995E-4</v>
      </c>
      <c r="G90" s="87">
        <v>8608.8080000000009</v>
      </c>
      <c r="H90" s="87">
        <v>12330.2901</v>
      </c>
    </row>
    <row r="91" spans="1:8">
      <c r="A91" s="87" t="s">
        <v>443</v>
      </c>
      <c r="B91" s="87">
        <v>29096.4388</v>
      </c>
      <c r="C91" s="87">
        <v>51.556699999999999</v>
      </c>
      <c r="D91" s="87">
        <v>138.9666</v>
      </c>
      <c r="E91" s="87">
        <v>0</v>
      </c>
      <c r="F91" s="87">
        <v>5.9999999999999995E-4</v>
      </c>
      <c r="G91" s="87">
        <v>8641.1265999999996</v>
      </c>
      <c r="H91" s="87">
        <v>12369.591200000001</v>
      </c>
    </row>
    <row r="92" spans="1:8">
      <c r="A92" s="87" t="s">
        <v>444</v>
      </c>
      <c r="B92" s="87">
        <v>24700.234</v>
      </c>
      <c r="C92" s="87">
        <v>42.766300000000001</v>
      </c>
      <c r="D92" s="87">
        <v>112.4451</v>
      </c>
      <c r="E92" s="87">
        <v>0</v>
      </c>
      <c r="F92" s="87">
        <v>5.0000000000000001E-4</v>
      </c>
      <c r="G92" s="87">
        <v>6991.6142</v>
      </c>
      <c r="H92" s="87">
        <v>10409.166800000001</v>
      </c>
    </row>
    <row r="93" spans="1:8">
      <c r="A93" s="87" t="s">
        <v>445</v>
      </c>
      <c r="B93" s="87">
        <v>24708.3946</v>
      </c>
      <c r="C93" s="87">
        <v>41.051099999999998</v>
      </c>
      <c r="D93" s="87">
        <v>102.9336</v>
      </c>
      <c r="E93" s="87">
        <v>0</v>
      </c>
      <c r="F93" s="87">
        <v>4.0000000000000002E-4</v>
      </c>
      <c r="G93" s="87">
        <v>6399.5366999999997</v>
      </c>
      <c r="H93" s="87">
        <v>10254.480299999999</v>
      </c>
    </row>
    <row r="94" spans="1:8">
      <c r="A94" s="87" t="s">
        <v>446</v>
      </c>
      <c r="B94" s="87">
        <v>25020.567599999998</v>
      </c>
      <c r="C94" s="87">
        <v>39.732199999999999</v>
      </c>
      <c r="D94" s="87">
        <v>94.087999999999994</v>
      </c>
      <c r="E94" s="87">
        <v>0</v>
      </c>
      <c r="F94" s="87">
        <v>4.0000000000000002E-4</v>
      </c>
      <c r="G94" s="87">
        <v>5848.8099000000002</v>
      </c>
      <c r="H94" s="87">
        <v>10216.018400000001</v>
      </c>
    </row>
    <row r="95" spans="1:8">
      <c r="A95" s="87" t="s">
        <v>447</v>
      </c>
      <c r="B95" s="87">
        <v>28721.118600000002</v>
      </c>
      <c r="C95" s="87">
        <v>43.316699999999997</v>
      </c>
      <c r="D95" s="87">
        <v>95.3489</v>
      </c>
      <c r="E95" s="87">
        <v>0</v>
      </c>
      <c r="F95" s="87">
        <v>4.0000000000000002E-4</v>
      </c>
      <c r="G95" s="87">
        <v>5926.1151</v>
      </c>
      <c r="H95" s="87">
        <v>11517.409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318166.34019999998</v>
      </c>
      <c r="C97" s="87">
        <v>521.09760000000006</v>
      </c>
      <c r="D97" s="87">
        <v>1283.9864</v>
      </c>
      <c r="E97" s="87">
        <v>0</v>
      </c>
      <c r="F97" s="87">
        <v>5.4000000000000003E-3</v>
      </c>
      <c r="G97" s="87">
        <v>79824.153099999996</v>
      </c>
      <c r="H97" s="87">
        <v>131358.60389999999</v>
      </c>
    </row>
    <row r="98" spans="1:19">
      <c r="A98" s="87" t="s">
        <v>449</v>
      </c>
      <c r="B98" s="87">
        <v>23695.9401</v>
      </c>
      <c r="C98" s="87">
        <v>38.386800000000001</v>
      </c>
      <c r="D98" s="87">
        <v>85.998099999999994</v>
      </c>
      <c r="E98" s="87">
        <v>0</v>
      </c>
      <c r="F98" s="87">
        <v>4.0000000000000002E-4</v>
      </c>
      <c r="G98" s="87">
        <v>5344.8617000000004</v>
      </c>
      <c r="H98" s="87">
        <v>9744.4827999999998</v>
      </c>
    </row>
    <row r="99" spans="1:19">
      <c r="A99" s="87" t="s">
        <v>450</v>
      </c>
      <c r="B99" s="87">
        <v>29381.509900000001</v>
      </c>
      <c r="C99" s="87">
        <v>51.556699999999999</v>
      </c>
      <c r="D99" s="87">
        <v>138.9666</v>
      </c>
      <c r="E99" s="87">
        <v>0</v>
      </c>
      <c r="F99" s="87">
        <v>5.9999999999999995E-4</v>
      </c>
      <c r="G99" s="87">
        <v>8641.1265999999996</v>
      </c>
      <c r="H99" s="87">
        <v>12369.591200000001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94010000000</v>
      </c>
      <c r="C102" s="87">
        <v>43642.686999999998</v>
      </c>
      <c r="D102" s="87" t="s">
        <v>558</v>
      </c>
      <c r="E102" s="87">
        <v>9181.1049999999996</v>
      </c>
      <c r="F102" s="87">
        <v>24042.956999999999</v>
      </c>
      <c r="G102" s="87">
        <v>6739.3959999999997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2195.7359999999999</v>
      </c>
      <c r="R102" s="87">
        <v>0</v>
      </c>
      <c r="S102" s="87">
        <v>0</v>
      </c>
    </row>
    <row r="103" spans="1:19">
      <c r="A103" s="87" t="s">
        <v>438</v>
      </c>
      <c r="B103" s="88">
        <v>84750300000</v>
      </c>
      <c r="C103" s="87">
        <v>43652.341</v>
      </c>
      <c r="D103" s="87" t="s">
        <v>559</v>
      </c>
      <c r="E103" s="87">
        <v>9181.1049999999996</v>
      </c>
      <c r="F103" s="87">
        <v>24042.956999999999</v>
      </c>
      <c r="G103" s="87">
        <v>6739.3959999999997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2205.3910000000001</v>
      </c>
      <c r="R103" s="87">
        <v>0</v>
      </c>
      <c r="S103" s="87">
        <v>0</v>
      </c>
    </row>
    <row r="104" spans="1:19">
      <c r="A104" s="87" t="s">
        <v>439</v>
      </c>
      <c r="B104" s="88">
        <v>95048400000</v>
      </c>
      <c r="C104" s="87">
        <v>58057.027000000002</v>
      </c>
      <c r="D104" s="87" t="s">
        <v>560</v>
      </c>
      <c r="E104" s="87">
        <v>9181.1049999999996</v>
      </c>
      <c r="F104" s="87">
        <v>24042.956999999999</v>
      </c>
      <c r="G104" s="87">
        <v>6739.3959999999997</v>
      </c>
      <c r="H104" s="87">
        <v>0</v>
      </c>
      <c r="I104" s="87">
        <v>15958.101000000001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2135.4679999999998</v>
      </c>
      <c r="R104" s="87">
        <v>0</v>
      </c>
      <c r="S104" s="87">
        <v>0</v>
      </c>
    </row>
    <row r="105" spans="1:19">
      <c r="A105" s="87" t="s">
        <v>440</v>
      </c>
      <c r="B105" s="88">
        <v>91962700000</v>
      </c>
      <c r="C105" s="87">
        <v>58004.32</v>
      </c>
      <c r="D105" s="87" t="s">
        <v>561</v>
      </c>
      <c r="E105" s="87">
        <v>9181.1049999999996</v>
      </c>
      <c r="F105" s="87">
        <v>24042.956999999999</v>
      </c>
      <c r="G105" s="87">
        <v>6739.3959999999997</v>
      </c>
      <c r="H105" s="87">
        <v>0</v>
      </c>
      <c r="I105" s="87">
        <v>15983.162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2057.6999999999998</v>
      </c>
      <c r="R105" s="87">
        <v>0</v>
      </c>
      <c r="S105" s="87">
        <v>0</v>
      </c>
    </row>
    <row r="106" spans="1:19">
      <c r="A106" s="87" t="s">
        <v>291</v>
      </c>
      <c r="B106" s="88">
        <v>105145000000</v>
      </c>
      <c r="C106" s="87">
        <v>68869.394</v>
      </c>
      <c r="D106" s="87" t="s">
        <v>562</v>
      </c>
      <c r="E106" s="87">
        <v>9181.1049999999996</v>
      </c>
      <c r="F106" s="87">
        <v>24042.956999999999</v>
      </c>
      <c r="G106" s="87">
        <v>6739.3959999999997</v>
      </c>
      <c r="H106" s="87">
        <v>0</v>
      </c>
      <c r="I106" s="87">
        <v>26769.155999999999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2136.7800000000002</v>
      </c>
      <c r="R106" s="87">
        <v>0</v>
      </c>
      <c r="S106" s="87">
        <v>0</v>
      </c>
    </row>
    <row r="107" spans="1:19">
      <c r="A107" s="87" t="s">
        <v>441</v>
      </c>
      <c r="B107" s="88">
        <v>122242000000</v>
      </c>
      <c r="C107" s="87">
        <v>81032.744999999995</v>
      </c>
      <c r="D107" s="87" t="s">
        <v>563</v>
      </c>
      <c r="E107" s="87">
        <v>9181.1049999999996</v>
      </c>
      <c r="F107" s="87">
        <v>24042.956999999999</v>
      </c>
      <c r="G107" s="87">
        <v>6739.3959999999997</v>
      </c>
      <c r="H107" s="87">
        <v>0</v>
      </c>
      <c r="I107" s="87">
        <v>38931.906999999999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2137.3809999999999</v>
      </c>
      <c r="R107" s="87">
        <v>0</v>
      </c>
      <c r="S107" s="87">
        <v>0</v>
      </c>
    </row>
    <row r="108" spans="1:19">
      <c r="A108" s="87" t="s">
        <v>442</v>
      </c>
      <c r="B108" s="88">
        <v>136505000000</v>
      </c>
      <c r="C108" s="87">
        <v>83140.865000000005</v>
      </c>
      <c r="D108" s="87" t="s">
        <v>564</v>
      </c>
      <c r="E108" s="87">
        <v>9181.1049999999996</v>
      </c>
      <c r="F108" s="87">
        <v>24042.956999999999</v>
      </c>
      <c r="G108" s="87">
        <v>6739.3959999999997</v>
      </c>
      <c r="H108" s="87">
        <v>0</v>
      </c>
      <c r="I108" s="87">
        <v>41039.635000000002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2137.7719999999999</v>
      </c>
      <c r="R108" s="87">
        <v>0</v>
      </c>
      <c r="S108" s="87">
        <v>0</v>
      </c>
    </row>
    <row r="109" spans="1:19">
      <c r="A109" s="87" t="s">
        <v>443</v>
      </c>
      <c r="B109" s="88">
        <v>137017000000</v>
      </c>
      <c r="C109" s="87">
        <v>82698.808000000005</v>
      </c>
      <c r="D109" s="87" t="s">
        <v>565</v>
      </c>
      <c r="E109" s="87">
        <v>9181.1049999999996</v>
      </c>
      <c r="F109" s="87">
        <v>24042.956999999999</v>
      </c>
      <c r="G109" s="87">
        <v>6739.3959999999997</v>
      </c>
      <c r="H109" s="87">
        <v>0</v>
      </c>
      <c r="I109" s="87">
        <v>40596.603000000003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2138.7460000000001</v>
      </c>
      <c r="R109" s="87">
        <v>0</v>
      </c>
      <c r="S109" s="87">
        <v>0</v>
      </c>
    </row>
    <row r="110" spans="1:19">
      <c r="A110" s="87" t="s">
        <v>444</v>
      </c>
      <c r="B110" s="88">
        <v>110862000000</v>
      </c>
      <c r="C110" s="87">
        <v>69745.082999999999</v>
      </c>
      <c r="D110" s="87" t="s">
        <v>566</v>
      </c>
      <c r="E110" s="87">
        <v>9181.1049999999996</v>
      </c>
      <c r="F110" s="87">
        <v>24042.956999999999</v>
      </c>
      <c r="G110" s="87">
        <v>6739.3959999999997</v>
      </c>
      <c r="H110" s="87">
        <v>0</v>
      </c>
      <c r="I110" s="87">
        <v>27645.388999999999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2136.2350000000001</v>
      </c>
      <c r="R110" s="87">
        <v>0</v>
      </c>
      <c r="S110" s="87">
        <v>0</v>
      </c>
    </row>
    <row r="111" spans="1:19">
      <c r="A111" s="87" t="s">
        <v>445</v>
      </c>
      <c r="B111" s="88">
        <v>101474000000</v>
      </c>
      <c r="C111" s="87">
        <v>65461.188000000002</v>
      </c>
      <c r="D111" s="87" t="s">
        <v>567</v>
      </c>
      <c r="E111" s="87">
        <v>9181.1049999999996</v>
      </c>
      <c r="F111" s="87">
        <v>24042.956999999999</v>
      </c>
      <c r="G111" s="87">
        <v>6739.3959999999997</v>
      </c>
      <c r="H111" s="87">
        <v>0</v>
      </c>
      <c r="I111" s="87">
        <v>23181.254000000001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2316.4749999999999</v>
      </c>
      <c r="R111" s="87">
        <v>0</v>
      </c>
      <c r="S111" s="87">
        <v>0</v>
      </c>
    </row>
    <row r="112" spans="1:19">
      <c r="A112" s="87" t="s">
        <v>446</v>
      </c>
      <c r="B112" s="88">
        <v>92741100000</v>
      </c>
      <c r="C112" s="87">
        <v>59949.260999999999</v>
      </c>
      <c r="D112" s="87" t="s">
        <v>568</v>
      </c>
      <c r="E112" s="87">
        <v>8160.982</v>
      </c>
      <c r="F112" s="87">
        <v>24042.956999999999</v>
      </c>
      <c r="G112" s="87">
        <v>6739.3959999999997</v>
      </c>
      <c r="H112" s="87">
        <v>0</v>
      </c>
      <c r="I112" s="87">
        <v>18092.223000000002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2913.7020000000002</v>
      </c>
      <c r="R112" s="87">
        <v>0</v>
      </c>
      <c r="S112" s="87">
        <v>0</v>
      </c>
    </row>
    <row r="113" spans="1:19">
      <c r="A113" s="87" t="s">
        <v>447</v>
      </c>
      <c r="B113" s="88">
        <v>93966900000</v>
      </c>
      <c r="C113" s="87">
        <v>43645.534</v>
      </c>
      <c r="D113" s="87" t="s">
        <v>497</v>
      </c>
      <c r="E113" s="87">
        <v>9181.1049999999996</v>
      </c>
      <c r="F113" s="87">
        <v>24042.956999999999</v>
      </c>
      <c r="G113" s="87">
        <v>6739.3959999999997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2198.5830000000001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1265720000000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84750300000</v>
      </c>
      <c r="C116" s="87">
        <v>43642.686999999998</v>
      </c>
      <c r="D116" s="87"/>
      <c r="E116" s="87">
        <v>8160.982</v>
      </c>
      <c r="F116" s="87">
        <v>24042.956999999999</v>
      </c>
      <c r="G116" s="87">
        <v>6739.3959999999997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2057.6999999999998</v>
      </c>
      <c r="R116" s="87">
        <v>0</v>
      </c>
      <c r="S116" s="87">
        <v>0</v>
      </c>
    </row>
    <row r="117" spans="1:19">
      <c r="A117" s="87" t="s">
        <v>450</v>
      </c>
      <c r="B117" s="88">
        <v>137017000000</v>
      </c>
      <c r="C117" s="87">
        <v>83140.865000000005</v>
      </c>
      <c r="D117" s="87"/>
      <c r="E117" s="87">
        <v>9181.1049999999996</v>
      </c>
      <c r="F117" s="87">
        <v>24042.956999999999</v>
      </c>
      <c r="G117" s="87">
        <v>6739.3959999999997</v>
      </c>
      <c r="H117" s="87">
        <v>0</v>
      </c>
      <c r="I117" s="87">
        <v>41039.635000000002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2913.7020000000002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23347.96</v>
      </c>
      <c r="C120" s="87">
        <v>20290.11</v>
      </c>
      <c r="D120" s="87">
        <v>0</v>
      </c>
      <c r="E120" s="87">
        <v>43638.07</v>
      </c>
    </row>
    <row r="121" spans="1:19">
      <c r="A121" s="87" t="s">
        <v>484</v>
      </c>
      <c r="B121" s="87">
        <v>45.68</v>
      </c>
      <c r="C121" s="87">
        <v>39.69</v>
      </c>
      <c r="D121" s="87">
        <v>0</v>
      </c>
      <c r="E121" s="87">
        <v>85.37</v>
      </c>
    </row>
    <row r="122" spans="1:19">
      <c r="A122" s="87" t="s">
        <v>485</v>
      </c>
      <c r="B122" s="87">
        <v>45.68</v>
      </c>
      <c r="C122" s="87">
        <v>39.69</v>
      </c>
      <c r="D122" s="87">
        <v>0</v>
      </c>
      <c r="E122" s="87">
        <v>85.37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3034.62</v>
      </c>
      <c r="C2" s="87">
        <v>5936.81</v>
      </c>
      <c r="D2" s="87">
        <v>5936.81</v>
      </c>
    </row>
    <row r="3" spans="1:7">
      <c r="A3" s="87" t="s">
        <v>317</v>
      </c>
      <c r="B3" s="87">
        <v>3034.62</v>
      </c>
      <c r="C3" s="87">
        <v>5936.81</v>
      </c>
      <c r="D3" s="87">
        <v>5936.81</v>
      </c>
    </row>
    <row r="4" spans="1:7">
      <c r="A4" s="87" t="s">
        <v>318</v>
      </c>
      <c r="B4" s="87">
        <v>6006.69</v>
      </c>
      <c r="C4" s="87">
        <v>11751.26</v>
      </c>
      <c r="D4" s="87">
        <v>11751.26</v>
      </c>
    </row>
    <row r="5" spans="1:7">
      <c r="A5" s="87" t="s">
        <v>319</v>
      </c>
      <c r="B5" s="87">
        <v>6006.69</v>
      </c>
      <c r="C5" s="87">
        <v>11751.26</v>
      </c>
      <c r="D5" s="87">
        <v>11751.26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422.18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89.51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194.01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201.28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64.98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1209.74</v>
      </c>
      <c r="C28" s="87">
        <v>1824.88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57417.8</v>
      </c>
      <c r="D64" s="87">
        <v>45857.03</v>
      </c>
      <c r="E64" s="87">
        <v>11560.77</v>
      </c>
      <c r="F64" s="87">
        <v>0.8</v>
      </c>
      <c r="G64" s="87">
        <v>3.47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50744.87</v>
      </c>
      <c r="D68" s="87">
        <v>0.8</v>
      </c>
    </row>
    <row r="69" spans="1:8">
      <c r="A69" s="87" t="s">
        <v>401</v>
      </c>
      <c r="B69" s="87" t="s">
        <v>400</v>
      </c>
      <c r="C69" s="87">
        <v>41426.76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3.47</v>
      </c>
      <c r="F74" s="87">
        <v>3793.36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36192.4467</v>
      </c>
      <c r="C84" s="87">
        <v>54.108600000000003</v>
      </c>
      <c r="D84" s="87">
        <v>115.20529999999999</v>
      </c>
      <c r="E84" s="87">
        <v>0</v>
      </c>
      <c r="F84" s="87">
        <v>5.0000000000000001E-4</v>
      </c>
      <c r="G84" s="87">
        <v>119736.4151</v>
      </c>
      <c r="H84" s="87">
        <v>14611.2961</v>
      </c>
    </row>
    <row r="85" spans="1:8">
      <c r="A85" s="87" t="s">
        <v>438</v>
      </c>
      <c r="B85" s="87">
        <v>31902.579300000001</v>
      </c>
      <c r="C85" s="87">
        <v>48.153799999999997</v>
      </c>
      <c r="D85" s="87">
        <v>104.0324</v>
      </c>
      <c r="E85" s="87">
        <v>0</v>
      </c>
      <c r="F85" s="87">
        <v>4.0000000000000002E-4</v>
      </c>
      <c r="G85" s="87">
        <v>108128.26390000001</v>
      </c>
      <c r="H85" s="87">
        <v>12924.4151</v>
      </c>
    </row>
    <row r="86" spans="1:8">
      <c r="A86" s="87" t="s">
        <v>439</v>
      </c>
      <c r="B86" s="87">
        <v>34394.1325</v>
      </c>
      <c r="C86" s="87">
        <v>52.502499999999998</v>
      </c>
      <c r="D86" s="87">
        <v>115.3395</v>
      </c>
      <c r="E86" s="87">
        <v>0</v>
      </c>
      <c r="F86" s="87">
        <v>5.0000000000000001E-4</v>
      </c>
      <c r="G86" s="87">
        <v>119885.7776</v>
      </c>
      <c r="H86" s="87">
        <v>13991.468500000001</v>
      </c>
    </row>
    <row r="87" spans="1:8">
      <c r="A87" s="87" t="s">
        <v>440</v>
      </c>
      <c r="B87" s="87">
        <v>32114.6492</v>
      </c>
      <c r="C87" s="87">
        <v>50.138800000000003</v>
      </c>
      <c r="D87" s="87">
        <v>113.7351</v>
      </c>
      <c r="E87" s="87">
        <v>0</v>
      </c>
      <c r="F87" s="87">
        <v>5.0000000000000001E-4</v>
      </c>
      <c r="G87" s="87">
        <v>118227.7488</v>
      </c>
      <c r="H87" s="87">
        <v>13173.6355</v>
      </c>
    </row>
    <row r="88" spans="1:8">
      <c r="A88" s="87" t="s">
        <v>291</v>
      </c>
      <c r="B88" s="87">
        <v>34252.094499999999</v>
      </c>
      <c r="C88" s="87">
        <v>54.540599999999998</v>
      </c>
      <c r="D88" s="87">
        <v>127.0682</v>
      </c>
      <c r="E88" s="87">
        <v>0</v>
      </c>
      <c r="F88" s="87">
        <v>5.0000000000000001E-4</v>
      </c>
      <c r="G88" s="87">
        <v>132096.19990000001</v>
      </c>
      <c r="H88" s="87">
        <v>14154.874900000001</v>
      </c>
    </row>
    <row r="89" spans="1:8">
      <c r="A89" s="87" t="s">
        <v>441</v>
      </c>
      <c r="B89" s="87">
        <v>34958.420100000003</v>
      </c>
      <c r="C89" s="87">
        <v>56.287999999999997</v>
      </c>
      <c r="D89" s="87">
        <v>133.05869999999999</v>
      </c>
      <c r="E89" s="87">
        <v>0</v>
      </c>
      <c r="F89" s="87">
        <v>5.0000000000000001E-4</v>
      </c>
      <c r="G89" s="87">
        <v>138328.652</v>
      </c>
      <c r="H89" s="87">
        <v>14507.845600000001</v>
      </c>
    </row>
    <row r="90" spans="1:8">
      <c r="A90" s="87" t="s">
        <v>442</v>
      </c>
      <c r="B90" s="87">
        <v>37927.354299999999</v>
      </c>
      <c r="C90" s="87">
        <v>61.4407</v>
      </c>
      <c r="D90" s="87">
        <v>146.37370000000001</v>
      </c>
      <c r="E90" s="87">
        <v>0</v>
      </c>
      <c r="F90" s="87">
        <v>5.9999999999999995E-4</v>
      </c>
      <c r="G90" s="87">
        <v>152173.864</v>
      </c>
      <c r="H90" s="87">
        <v>15776.4732</v>
      </c>
    </row>
    <row r="91" spans="1:8">
      <c r="A91" s="87" t="s">
        <v>443</v>
      </c>
      <c r="B91" s="87">
        <v>36840.450400000002</v>
      </c>
      <c r="C91" s="87">
        <v>59.528399999999998</v>
      </c>
      <c r="D91" s="87">
        <v>141.35900000000001</v>
      </c>
      <c r="E91" s="87">
        <v>0</v>
      </c>
      <c r="F91" s="87">
        <v>5.9999999999999995E-4</v>
      </c>
      <c r="G91" s="87">
        <v>146959.32930000001</v>
      </c>
      <c r="H91" s="87">
        <v>15309.498299999999</v>
      </c>
    </row>
    <row r="92" spans="1:8">
      <c r="A92" s="87" t="s">
        <v>444</v>
      </c>
      <c r="B92" s="87">
        <v>33578.453699999998</v>
      </c>
      <c r="C92" s="87">
        <v>53.881399999999999</v>
      </c>
      <c r="D92" s="87">
        <v>126.8064</v>
      </c>
      <c r="E92" s="87">
        <v>0</v>
      </c>
      <c r="F92" s="87">
        <v>5.0000000000000001E-4</v>
      </c>
      <c r="G92" s="87">
        <v>131827.33379999999</v>
      </c>
      <c r="H92" s="87">
        <v>13917.0355</v>
      </c>
    </row>
    <row r="93" spans="1:8">
      <c r="A93" s="87" t="s">
        <v>445</v>
      </c>
      <c r="B93" s="87">
        <v>33072.522299999997</v>
      </c>
      <c r="C93" s="87">
        <v>51.836100000000002</v>
      </c>
      <c r="D93" s="87">
        <v>118.22020000000001</v>
      </c>
      <c r="E93" s="87">
        <v>0</v>
      </c>
      <c r="F93" s="87">
        <v>5.0000000000000001E-4</v>
      </c>
      <c r="G93" s="87">
        <v>122891.632</v>
      </c>
      <c r="H93" s="87">
        <v>13586.3644</v>
      </c>
    </row>
    <row r="94" spans="1:8">
      <c r="A94" s="87" t="s">
        <v>446</v>
      </c>
      <c r="B94" s="87">
        <v>33369.553899999999</v>
      </c>
      <c r="C94" s="87">
        <v>50.864400000000003</v>
      </c>
      <c r="D94" s="87">
        <v>111.50279999999999</v>
      </c>
      <c r="E94" s="87">
        <v>0</v>
      </c>
      <c r="F94" s="87">
        <v>5.0000000000000001E-4</v>
      </c>
      <c r="G94" s="87">
        <v>115897.2019</v>
      </c>
      <c r="H94" s="87">
        <v>13567.4079</v>
      </c>
    </row>
    <row r="95" spans="1:8">
      <c r="A95" s="87" t="s">
        <v>447</v>
      </c>
      <c r="B95" s="87">
        <v>36329.6037</v>
      </c>
      <c r="C95" s="87">
        <v>54.2333</v>
      </c>
      <c r="D95" s="87">
        <v>115.2067</v>
      </c>
      <c r="E95" s="87">
        <v>0</v>
      </c>
      <c r="F95" s="87">
        <v>5.0000000000000001E-4</v>
      </c>
      <c r="G95" s="87">
        <v>119737.14939999999</v>
      </c>
      <c r="H95" s="87">
        <v>14658.781300000001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414932.26059999998</v>
      </c>
      <c r="C97" s="87">
        <v>647.51670000000001</v>
      </c>
      <c r="D97" s="87">
        <v>1467.9081000000001</v>
      </c>
      <c r="E97" s="87">
        <v>0</v>
      </c>
      <c r="F97" s="87">
        <v>5.8999999999999999E-3</v>
      </c>
      <c r="G97" s="88">
        <v>1525890</v>
      </c>
      <c r="H97" s="87">
        <v>170179.09650000001</v>
      </c>
    </row>
    <row r="98" spans="1:19">
      <c r="A98" s="87" t="s">
        <v>449</v>
      </c>
      <c r="B98" s="87">
        <v>31902.579300000001</v>
      </c>
      <c r="C98" s="87">
        <v>48.153799999999997</v>
      </c>
      <c r="D98" s="87">
        <v>104.0324</v>
      </c>
      <c r="E98" s="87">
        <v>0</v>
      </c>
      <c r="F98" s="87">
        <v>4.0000000000000002E-4</v>
      </c>
      <c r="G98" s="87">
        <v>108128.26390000001</v>
      </c>
      <c r="H98" s="87">
        <v>12924.4151</v>
      </c>
    </row>
    <row r="99" spans="1:19">
      <c r="A99" s="87" t="s">
        <v>450</v>
      </c>
      <c r="B99" s="87">
        <v>37927.354299999999</v>
      </c>
      <c r="C99" s="87">
        <v>61.4407</v>
      </c>
      <c r="D99" s="87">
        <v>146.37370000000001</v>
      </c>
      <c r="E99" s="87">
        <v>0</v>
      </c>
      <c r="F99" s="87">
        <v>5.9999999999999995E-4</v>
      </c>
      <c r="G99" s="87">
        <v>152173.864</v>
      </c>
      <c r="H99" s="87">
        <v>15776.4732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94928500000</v>
      </c>
      <c r="C102" s="87">
        <v>44147.42</v>
      </c>
      <c r="D102" s="87" t="s">
        <v>569</v>
      </c>
      <c r="E102" s="87">
        <v>9181.1049999999996</v>
      </c>
      <c r="F102" s="87">
        <v>24042.956999999999</v>
      </c>
      <c r="G102" s="87">
        <v>7224.875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2214.9899999999998</v>
      </c>
      <c r="R102" s="87">
        <v>0</v>
      </c>
      <c r="S102" s="87">
        <v>0</v>
      </c>
    </row>
    <row r="103" spans="1:19">
      <c r="A103" s="87" t="s">
        <v>438</v>
      </c>
      <c r="B103" s="88">
        <v>85725400000</v>
      </c>
      <c r="C103" s="87">
        <v>44857.726999999999</v>
      </c>
      <c r="D103" s="87" t="s">
        <v>570</v>
      </c>
      <c r="E103" s="87">
        <v>9181.1049999999996</v>
      </c>
      <c r="F103" s="87">
        <v>24042.956999999999</v>
      </c>
      <c r="G103" s="87">
        <v>7224.875</v>
      </c>
      <c r="H103" s="87">
        <v>0</v>
      </c>
      <c r="I103" s="87">
        <v>2308.4259999999999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2100.364</v>
      </c>
      <c r="R103" s="87">
        <v>0</v>
      </c>
      <c r="S103" s="87">
        <v>0</v>
      </c>
    </row>
    <row r="104" spans="1:19">
      <c r="A104" s="87" t="s">
        <v>439</v>
      </c>
      <c r="B104" s="88">
        <v>95046900000</v>
      </c>
      <c r="C104" s="87">
        <v>46572.635000000002</v>
      </c>
      <c r="D104" s="87" t="s">
        <v>571</v>
      </c>
      <c r="E104" s="87">
        <v>9181.1049999999996</v>
      </c>
      <c r="F104" s="87">
        <v>24042.956999999999</v>
      </c>
      <c r="G104" s="87">
        <v>7224.875</v>
      </c>
      <c r="H104" s="87">
        <v>0</v>
      </c>
      <c r="I104" s="87">
        <v>4032.6309999999999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2091.0659999999998</v>
      </c>
      <c r="R104" s="87">
        <v>0</v>
      </c>
      <c r="S104" s="87">
        <v>0</v>
      </c>
    </row>
    <row r="105" spans="1:19">
      <c r="A105" s="87" t="s">
        <v>440</v>
      </c>
      <c r="B105" s="88">
        <v>93732400000</v>
      </c>
      <c r="C105" s="87">
        <v>56418.214999999997</v>
      </c>
      <c r="D105" s="87" t="s">
        <v>537</v>
      </c>
      <c r="E105" s="87">
        <v>9181.1049999999996</v>
      </c>
      <c r="F105" s="87">
        <v>24042.956999999999</v>
      </c>
      <c r="G105" s="87">
        <v>7224.875</v>
      </c>
      <c r="H105" s="87">
        <v>0</v>
      </c>
      <c r="I105" s="87">
        <v>13959.210999999999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2010.066</v>
      </c>
      <c r="R105" s="87">
        <v>0</v>
      </c>
      <c r="S105" s="87">
        <v>0</v>
      </c>
    </row>
    <row r="106" spans="1:19">
      <c r="A106" s="87" t="s">
        <v>291</v>
      </c>
      <c r="B106" s="88">
        <v>104727000000</v>
      </c>
      <c r="C106" s="87">
        <v>61126.337</v>
      </c>
      <c r="D106" s="87" t="s">
        <v>538</v>
      </c>
      <c r="E106" s="87">
        <v>9181.1049999999996</v>
      </c>
      <c r="F106" s="87">
        <v>24042.956999999999</v>
      </c>
      <c r="G106" s="87">
        <v>7224.875</v>
      </c>
      <c r="H106" s="87">
        <v>0</v>
      </c>
      <c r="I106" s="87">
        <v>18647.822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2029.578</v>
      </c>
      <c r="R106" s="87">
        <v>0</v>
      </c>
      <c r="S106" s="87">
        <v>0</v>
      </c>
    </row>
    <row r="107" spans="1:19">
      <c r="A107" s="87" t="s">
        <v>441</v>
      </c>
      <c r="B107" s="88">
        <v>109669000000</v>
      </c>
      <c r="C107" s="87">
        <v>64492.548000000003</v>
      </c>
      <c r="D107" s="87" t="s">
        <v>572</v>
      </c>
      <c r="E107" s="87">
        <v>9181.1049999999996</v>
      </c>
      <c r="F107" s="87">
        <v>24042.956999999999</v>
      </c>
      <c r="G107" s="87">
        <v>7224.875</v>
      </c>
      <c r="H107" s="87">
        <v>0</v>
      </c>
      <c r="I107" s="87">
        <v>22025.177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2018.434</v>
      </c>
      <c r="R107" s="87">
        <v>0</v>
      </c>
      <c r="S107" s="87">
        <v>0</v>
      </c>
    </row>
    <row r="108" spans="1:19">
      <c r="A108" s="87" t="s">
        <v>442</v>
      </c>
      <c r="B108" s="88">
        <v>120645000000</v>
      </c>
      <c r="C108" s="87">
        <v>66031.284</v>
      </c>
      <c r="D108" s="87" t="s">
        <v>573</v>
      </c>
      <c r="E108" s="87">
        <v>9181.1049999999996</v>
      </c>
      <c r="F108" s="87">
        <v>24042.956999999999</v>
      </c>
      <c r="G108" s="87">
        <v>7224.875</v>
      </c>
      <c r="H108" s="87">
        <v>0</v>
      </c>
      <c r="I108" s="87">
        <v>23562.906999999999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2019.44</v>
      </c>
      <c r="R108" s="87">
        <v>0</v>
      </c>
      <c r="S108" s="87">
        <v>0</v>
      </c>
    </row>
    <row r="109" spans="1:19">
      <c r="A109" s="87" t="s">
        <v>443</v>
      </c>
      <c r="B109" s="88">
        <v>116511000000</v>
      </c>
      <c r="C109" s="87">
        <v>65940.069000000003</v>
      </c>
      <c r="D109" s="87" t="s">
        <v>505</v>
      </c>
      <c r="E109" s="87">
        <v>9181.1049999999996</v>
      </c>
      <c r="F109" s="87">
        <v>24042.956999999999</v>
      </c>
      <c r="G109" s="87">
        <v>7224.875</v>
      </c>
      <c r="H109" s="87">
        <v>0</v>
      </c>
      <c r="I109" s="87">
        <v>23427.732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2063.3989999999999</v>
      </c>
      <c r="R109" s="87">
        <v>0</v>
      </c>
      <c r="S109" s="87">
        <v>0</v>
      </c>
    </row>
    <row r="110" spans="1:19">
      <c r="A110" s="87" t="s">
        <v>444</v>
      </c>
      <c r="B110" s="88">
        <v>104514000000</v>
      </c>
      <c r="C110" s="87">
        <v>60869.445</v>
      </c>
      <c r="D110" s="87" t="s">
        <v>574</v>
      </c>
      <c r="E110" s="87">
        <v>9181.1049999999996</v>
      </c>
      <c r="F110" s="87">
        <v>24042.956999999999</v>
      </c>
      <c r="G110" s="87">
        <v>7224.875</v>
      </c>
      <c r="H110" s="87">
        <v>0</v>
      </c>
      <c r="I110" s="87">
        <v>18379.101999999999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2041.405</v>
      </c>
      <c r="R110" s="87">
        <v>0</v>
      </c>
      <c r="S110" s="87">
        <v>0</v>
      </c>
    </row>
    <row r="111" spans="1:19">
      <c r="A111" s="87" t="s">
        <v>445</v>
      </c>
      <c r="B111" s="88">
        <v>97430000000</v>
      </c>
      <c r="C111" s="87">
        <v>56067.5</v>
      </c>
      <c r="D111" s="87" t="s">
        <v>575</v>
      </c>
      <c r="E111" s="87">
        <v>9181.1049999999996</v>
      </c>
      <c r="F111" s="87">
        <v>24042.956999999999</v>
      </c>
      <c r="G111" s="87">
        <v>7224.875</v>
      </c>
      <c r="H111" s="87">
        <v>0</v>
      </c>
      <c r="I111" s="87">
        <v>13571.028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2047.5350000000001</v>
      </c>
      <c r="R111" s="87">
        <v>0</v>
      </c>
      <c r="S111" s="87">
        <v>0</v>
      </c>
    </row>
    <row r="112" spans="1:19">
      <c r="A112" s="87" t="s">
        <v>446</v>
      </c>
      <c r="B112" s="88">
        <v>91884700000</v>
      </c>
      <c r="C112" s="87">
        <v>44157.932999999997</v>
      </c>
      <c r="D112" s="87" t="s">
        <v>576</v>
      </c>
      <c r="E112" s="87">
        <v>9181.1049999999996</v>
      </c>
      <c r="F112" s="87">
        <v>24042.956999999999</v>
      </c>
      <c r="G112" s="87">
        <v>7224.875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2225.5030000000002</v>
      </c>
      <c r="R112" s="87">
        <v>0</v>
      </c>
      <c r="S112" s="87">
        <v>0</v>
      </c>
    </row>
    <row r="113" spans="1:19">
      <c r="A113" s="87" t="s">
        <v>447</v>
      </c>
      <c r="B113" s="88">
        <v>94929100000</v>
      </c>
      <c r="C113" s="87">
        <v>44143.451999999997</v>
      </c>
      <c r="D113" s="87" t="s">
        <v>577</v>
      </c>
      <c r="E113" s="87">
        <v>9181.1049999999996</v>
      </c>
      <c r="F113" s="87">
        <v>24042.956999999999</v>
      </c>
      <c r="G113" s="87">
        <v>7224.875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2211.0219999999999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1209740000000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85725400000</v>
      </c>
      <c r="C116" s="87">
        <v>44143.451999999997</v>
      </c>
      <c r="D116" s="87"/>
      <c r="E116" s="87">
        <v>9181.1049999999996</v>
      </c>
      <c r="F116" s="87">
        <v>24042.956999999999</v>
      </c>
      <c r="G116" s="87">
        <v>7224.875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2010.066</v>
      </c>
      <c r="R116" s="87">
        <v>0</v>
      </c>
      <c r="S116" s="87">
        <v>0</v>
      </c>
    </row>
    <row r="117" spans="1:19">
      <c r="A117" s="87" t="s">
        <v>450</v>
      </c>
      <c r="B117" s="88">
        <v>120645000000</v>
      </c>
      <c r="C117" s="87">
        <v>66031.284</v>
      </c>
      <c r="D117" s="87"/>
      <c r="E117" s="87">
        <v>9181.1049999999996</v>
      </c>
      <c r="F117" s="87">
        <v>24042.956999999999</v>
      </c>
      <c r="G117" s="87">
        <v>7224.875</v>
      </c>
      <c r="H117" s="87">
        <v>0</v>
      </c>
      <c r="I117" s="87">
        <v>23562.906999999999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2225.5030000000002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12601.8</v>
      </c>
      <c r="C120" s="87">
        <v>13096.06</v>
      </c>
      <c r="D120" s="87">
        <v>0</v>
      </c>
      <c r="E120" s="87">
        <v>25697.86</v>
      </c>
    </row>
    <row r="121" spans="1:19">
      <c r="A121" s="87" t="s">
        <v>484</v>
      </c>
      <c r="B121" s="87">
        <v>24.65</v>
      </c>
      <c r="C121" s="87">
        <v>25.62</v>
      </c>
      <c r="D121" s="87">
        <v>0</v>
      </c>
      <c r="E121" s="87">
        <v>50.27</v>
      </c>
    </row>
    <row r="122" spans="1:19">
      <c r="A122" s="87" t="s">
        <v>485</v>
      </c>
      <c r="B122" s="87">
        <v>24.65</v>
      </c>
      <c r="C122" s="87">
        <v>25.62</v>
      </c>
      <c r="D122" s="87">
        <v>0</v>
      </c>
      <c r="E122" s="87">
        <v>50.27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3132.88</v>
      </c>
      <c r="C2" s="87">
        <v>6129.04</v>
      </c>
      <c r="D2" s="87">
        <v>6129.04</v>
      </c>
    </row>
    <row r="3" spans="1:7">
      <c r="A3" s="87" t="s">
        <v>317</v>
      </c>
      <c r="B3" s="87">
        <v>3132.88</v>
      </c>
      <c r="C3" s="87">
        <v>6129.04</v>
      </c>
      <c r="D3" s="87">
        <v>6129.04</v>
      </c>
    </row>
    <row r="4" spans="1:7">
      <c r="A4" s="87" t="s">
        <v>318</v>
      </c>
      <c r="B4" s="87">
        <v>4145.3599999999997</v>
      </c>
      <c r="C4" s="87">
        <v>8109.82</v>
      </c>
      <c r="D4" s="87">
        <v>8109.82</v>
      </c>
    </row>
    <row r="5" spans="1:7">
      <c r="A5" s="87" t="s">
        <v>319</v>
      </c>
      <c r="B5" s="87">
        <v>4145.3599999999997</v>
      </c>
      <c r="C5" s="87">
        <v>8109.82</v>
      </c>
      <c r="D5" s="87">
        <v>8109.82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599.24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17.12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23.26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171.16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217.98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64.77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1114.24</v>
      </c>
      <c r="C28" s="87">
        <v>2018.64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55787.65</v>
      </c>
      <c r="D64" s="87">
        <v>41103.980000000003</v>
      </c>
      <c r="E64" s="87">
        <v>14683.67</v>
      </c>
      <c r="F64" s="87">
        <v>0.74</v>
      </c>
      <c r="G64" s="87">
        <v>3.32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44634.23</v>
      </c>
      <c r="D68" s="87">
        <v>0.8</v>
      </c>
    </row>
    <row r="69" spans="1:8">
      <c r="A69" s="87" t="s">
        <v>401</v>
      </c>
      <c r="B69" s="87" t="s">
        <v>400</v>
      </c>
      <c r="C69" s="87">
        <v>45089.74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2.8</v>
      </c>
      <c r="F74" s="87">
        <v>3065.52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16167.0625</v>
      </c>
      <c r="C84" s="87">
        <v>17.817399999999999</v>
      </c>
      <c r="D84" s="87">
        <v>20.130199999999999</v>
      </c>
      <c r="E84" s="87">
        <v>0</v>
      </c>
      <c r="F84" s="87">
        <v>1E-4</v>
      </c>
      <c r="G84" s="87">
        <v>265296.64240000001</v>
      </c>
      <c r="H84" s="87">
        <v>5931.9768000000004</v>
      </c>
    </row>
    <row r="85" spans="1:8">
      <c r="A85" s="87" t="s">
        <v>438</v>
      </c>
      <c r="B85" s="87">
        <v>13738.541300000001</v>
      </c>
      <c r="C85" s="87">
        <v>15.3047</v>
      </c>
      <c r="D85" s="87">
        <v>18.151900000000001</v>
      </c>
      <c r="E85" s="87">
        <v>0</v>
      </c>
      <c r="F85" s="87">
        <v>1E-4</v>
      </c>
      <c r="G85" s="87">
        <v>239280.59580000001</v>
      </c>
      <c r="H85" s="87">
        <v>5058.4468999999999</v>
      </c>
    </row>
    <row r="86" spans="1:8">
      <c r="A86" s="87" t="s">
        <v>439</v>
      </c>
      <c r="B86" s="87">
        <v>14852.1792</v>
      </c>
      <c r="C86" s="87">
        <v>16.617899999999999</v>
      </c>
      <c r="D86" s="87">
        <v>20.087</v>
      </c>
      <c r="E86" s="87">
        <v>0</v>
      </c>
      <c r="F86" s="87">
        <v>1E-4</v>
      </c>
      <c r="G86" s="87">
        <v>264814.22940000001</v>
      </c>
      <c r="H86" s="87">
        <v>5476.2614000000003</v>
      </c>
    </row>
    <row r="87" spans="1:8">
      <c r="A87" s="87" t="s">
        <v>440</v>
      </c>
      <c r="B87" s="87">
        <v>13240.9764</v>
      </c>
      <c r="C87" s="87">
        <v>15.041499999999999</v>
      </c>
      <c r="D87" s="87">
        <v>19.353300000000001</v>
      </c>
      <c r="E87" s="87">
        <v>0</v>
      </c>
      <c r="F87" s="87">
        <v>1E-4</v>
      </c>
      <c r="G87" s="87">
        <v>255214.36300000001</v>
      </c>
      <c r="H87" s="87">
        <v>4906.4278000000004</v>
      </c>
    </row>
    <row r="88" spans="1:8">
      <c r="A88" s="87" t="s">
        <v>291</v>
      </c>
      <c r="B88" s="87">
        <v>12292.9277</v>
      </c>
      <c r="C88" s="87">
        <v>14.309100000000001</v>
      </c>
      <c r="D88" s="87">
        <v>20.167300000000001</v>
      </c>
      <c r="E88" s="87">
        <v>0</v>
      </c>
      <c r="F88" s="87">
        <v>1E-4</v>
      </c>
      <c r="G88" s="87">
        <v>266051.40279999998</v>
      </c>
      <c r="H88" s="87">
        <v>4592.0281000000004</v>
      </c>
    </row>
    <row r="89" spans="1:8">
      <c r="A89" s="87" t="s">
        <v>441</v>
      </c>
      <c r="B89" s="87">
        <v>11249.3451</v>
      </c>
      <c r="C89" s="87">
        <v>13.2951</v>
      </c>
      <c r="D89" s="87">
        <v>19.737300000000001</v>
      </c>
      <c r="E89" s="87">
        <v>0</v>
      </c>
      <c r="F89" s="87">
        <v>1E-4</v>
      </c>
      <c r="G89" s="87">
        <v>260431.486</v>
      </c>
      <c r="H89" s="87">
        <v>4223.7025000000003</v>
      </c>
    </row>
    <row r="90" spans="1:8">
      <c r="A90" s="87" t="s">
        <v>442</v>
      </c>
      <c r="B90" s="87">
        <v>11260.1644</v>
      </c>
      <c r="C90" s="87">
        <v>13.514900000000001</v>
      </c>
      <c r="D90" s="87">
        <v>21.0778</v>
      </c>
      <c r="E90" s="87">
        <v>0</v>
      </c>
      <c r="F90" s="87">
        <v>1E-4</v>
      </c>
      <c r="G90" s="87">
        <v>278170.82290000003</v>
      </c>
      <c r="H90" s="87">
        <v>4249.9327000000003</v>
      </c>
    </row>
    <row r="91" spans="1:8">
      <c r="A91" s="87" t="s">
        <v>443</v>
      </c>
      <c r="B91" s="87">
        <v>11198.3655</v>
      </c>
      <c r="C91" s="87">
        <v>13.4727</v>
      </c>
      <c r="D91" s="87">
        <v>21.166</v>
      </c>
      <c r="E91" s="87">
        <v>0</v>
      </c>
      <c r="F91" s="87">
        <v>1E-4</v>
      </c>
      <c r="G91" s="87">
        <v>279341.57740000001</v>
      </c>
      <c r="H91" s="87">
        <v>4230.027</v>
      </c>
    </row>
    <row r="92" spans="1:8">
      <c r="A92" s="87" t="s">
        <v>444</v>
      </c>
      <c r="B92" s="87">
        <v>11443.0054</v>
      </c>
      <c r="C92" s="87">
        <v>13.5418</v>
      </c>
      <c r="D92" s="87">
        <v>20.1905</v>
      </c>
      <c r="E92" s="87">
        <v>0</v>
      </c>
      <c r="F92" s="87">
        <v>1E-4</v>
      </c>
      <c r="G92" s="87">
        <v>266415.49969999999</v>
      </c>
      <c r="H92" s="87">
        <v>4298.3167000000003</v>
      </c>
    </row>
    <row r="93" spans="1:8">
      <c r="A93" s="87" t="s">
        <v>445</v>
      </c>
      <c r="B93" s="87">
        <v>12846.304099999999</v>
      </c>
      <c r="C93" s="87">
        <v>14.8</v>
      </c>
      <c r="D93" s="87">
        <v>20.096699999999998</v>
      </c>
      <c r="E93" s="87">
        <v>0</v>
      </c>
      <c r="F93" s="87">
        <v>1E-4</v>
      </c>
      <c r="G93" s="87">
        <v>265079.39860000001</v>
      </c>
      <c r="H93" s="87">
        <v>4782.3292000000001</v>
      </c>
    </row>
    <row r="94" spans="1:8">
      <c r="A94" s="87" t="s">
        <v>446</v>
      </c>
      <c r="B94" s="87">
        <v>14431.1325</v>
      </c>
      <c r="C94" s="87">
        <v>16.139600000000002</v>
      </c>
      <c r="D94" s="87">
        <v>19.471800000000002</v>
      </c>
      <c r="E94" s="87">
        <v>0</v>
      </c>
      <c r="F94" s="87">
        <v>1E-4</v>
      </c>
      <c r="G94" s="87">
        <v>256700.74549999999</v>
      </c>
      <c r="H94" s="87">
        <v>5320.2456000000002</v>
      </c>
    </row>
    <row r="95" spans="1:8">
      <c r="A95" s="87" t="s">
        <v>447</v>
      </c>
      <c r="B95" s="87">
        <v>16001.5213</v>
      </c>
      <c r="C95" s="87">
        <v>17.668600000000001</v>
      </c>
      <c r="D95" s="87">
        <v>20.1389</v>
      </c>
      <c r="E95" s="87">
        <v>0</v>
      </c>
      <c r="F95" s="87">
        <v>1E-4</v>
      </c>
      <c r="G95" s="87">
        <v>265422.06020000001</v>
      </c>
      <c r="H95" s="87">
        <v>5874.8391000000001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158721.52549999999</v>
      </c>
      <c r="C97" s="87">
        <v>181.52340000000001</v>
      </c>
      <c r="D97" s="87">
        <v>239.7688</v>
      </c>
      <c r="E97" s="87">
        <v>0</v>
      </c>
      <c r="F97" s="87">
        <v>1.1999999999999999E-3</v>
      </c>
      <c r="G97" s="88">
        <v>3162220</v>
      </c>
      <c r="H97" s="87">
        <v>58944.533799999997</v>
      </c>
    </row>
    <row r="98" spans="1:19">
      <c r="A98" s="87" t="s">
        <v>449</v>
      </c>
      <c r="B98" s="87">
        <v>11198.3655</v>
      </c>
      <c r="C98" s="87">
        <v>13.2951</v>
      </c>
      <c r="D98" s="87">
        <v>18.151900000000001</v>
      </c>
      <c r="E98" s="87">
        <v>0</v>
      </c>
      <c r="F98" s="87">
        <v>1E-4</v>
      </c>
      <c r="G98" s="87">
        <v>239280.59580000001</v>
      </c>
      <c r="H98" s="87">
        <v>4223.7025000000003</v>
      </c>
    </row>
    <row r="99" spans="1:19">
      <c r="A99" s="87" t="s">
        <v>450</v>
      </c>
      <c r="B99" s="87">
        <v>16167.0625</v>
      </c>
      <c r="C99" s="87">
        <v>17.817399999999999</v>
      </c>
      <c r="D99" s="87">
        <v>21.166</v>
      </c>
      <c r="E99" s="87">
        <v>0</v>
      </c>
      <c r="F99" s="87">
        <v>1E-4</v>
      </c>
      <c r="G99" s="87">
        <v>279341.57740000001</v>
      </c>
      <c r="H99" s="87">
        <v>5931.9768000000004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93480100000</v>
      </c>
      <c r="C102" s="87">
        <v>43420.561000000002</v>
      </c>
      <c r="D102" s="87" t="s">
        <v>578</v>
      </c>
      <c r="E102" s="87">
        <v>9181.1049999999996</v>
      </c>
      <c r="F102" s="87">
        <v>24042.956999999999</v>
      </c>
      <c r="G102" s="87">
        <v>6497.027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2215.9789999999998</v>
      </c>
      <c r="R102" s="87">
        <v>0</v>
      </c>
      <c r="S102" s="87">
        <v>0</v>
      </c>
    </row>
    <row r="103" spans="1:19">
      <c r="A103" s="87" t="s">
        <v>438</v>
      </c>
      <c r="B103" s="88">
        <v>84313100000</v>
      </c>
      <c r="C103" s="87">
        <v>43418.553</v>
      </c>
      <c r="D103" s="87" t="s">
        <v>579</v>
      </c>
      <c r="E103" s="87">
        <v>9181.1049999999996</v>
      </c>
      <c r="F103" s="87">
        <v>24042.956999999999</v>
      </c>
      <c r="G103" s="87">
        <v>6497.027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2213.9699999999998</v>
      </c>
      <c r="R103" s="87">
        <v>0</v>
      </c>
      <c r="S103" s="87">
        <v>0</v>
      </c>
    </row>
    <row r="104" spans="1:19">
      <c r="A104" s="87" t="s">
        <v>439</v>
      </c>
      <c r="B104" s="88">
        <v>93310200000</v>
      </c>
      <c r="C104" s="87">
        <v>43631.896999999997</v>
      </c>
      <c r="D104" s="87" t="s">
        <v>580</v>
      </c>
      <c r="E104" s="87">
        <v>9181.1049999999996</v>
      </c>
      <c r="F104" s="87">
        <v>24042.956999999999</v>
      </c>
      <c r="G104" s="87">
        <v>6497.027</v>
      </c>
      <c r="H104" s="87">
        <v>0</v>
      </c>
      <c r="I104" s="87">
        <v>1886.627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2024.18</v>
      </c>
      <c r="R104" s="87">
        <v>0</v>
      </c>
      <c r="S104" s="87">
        <v>0</v>
      </c>
    </row>
    <row r="105" spans="1:19">
      <c r="A105" s="87" t="s">
        <v>440</v>
      </c>
      <c r="B105" s="88">
        <v>89927500000</v>
      </c>
      <c r="C105" s="87">
        <v>45281.101000000002</v>
      </c>
      <c r="D105" s="87" t="s">
        <v>581</v>
      </c>
      <c r="E105" s="87">
        <v>9181.1049999999996</v>
      </c>
      <c r="F105" s="87">
        <v>24042.956999999999</v>
      </c>
      <c r="G105" s="87">
        <v>6497.027</v>
      </c>
      <c r="H105" s="87">
        <v>0</v>
      </c>
      <c r="I105" s="87">
        <v>3503.6480000000001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2056.3629999999998</v>
      </c>
      <c r="R105" s="87">
        <v>0</v>
      </c>
      <c r="S105" s="87">
        <v>0</v>
      </c>
    </row>
    <row r="106" spans="1:19">
      <c r="A106" s="87" t="s">
        <v>291</v>
      </c>
      <c r="B106" s="88">
        <v>93746100000</v>
      </c>
      <c r="C106" s="87">
        <v>51834.608</v>
      </c>
      <c r="D106" s="87" t="s">
        <v>582</v>
      </c>
      <c r="E106" s="87">
        <v>9181.1049999999996</v>
      </c>
      <c r="F106" s="87">
        <v>24042.956999999999</v>
      </c>
      <c r="G106" s="87">
        <v>6497.027</v>
      </c>
      <c r="H106" s="87">
        <v>0</v>
      </c>
      <c r="I106" s="87">
        <v>10058.896000000001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2054.6219999999998</v>
      </c>
      <c r="R106" s="87">
        <v>0</v>
      </c>
      <c r="S106" s="87">
        <v>0</v>
      </c>
    </row>
    <row r="107" spans="1:19">
      <c r="A107" s="87" t="s">
        <v>441</v>
      </c>
      <c r="B107" s="88">
        <v>91765900000</v>
      </c>
      <c r="C107" s="87">
        <v>56000.192999999999</v>
      </c>
      <c r="D107" s="87" t="s">
        <v>527</v>
      </c>
      <c r="E107" s="87">
        <v>9181.1049999999996</v>
      </c>
      <c r="F107" s="87">
        <v>24042.956999999999</v>
      </c>
      <c r="G107" s="87">
        <v>6497.027</v>
      </c>
      <c r="H107" s="87">
        <v>0</v>
      </c>
      <c r="I107" s="87">
        <v>14145.018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2134.085</v>
      </c>
      <c r="R107" s="87">
        <v>0</v>
      </c>
      <c r="S107" s="87">
        <v>0</v>
      </c>
    </row>
    <row r="108" spans="1:19">
      <c r="A108" s="87" t="s">
        <v>442</v>
      </c>
      <c r="B108" s="88">
        <v>98016500000</v>
      </c>
      <c r="C108" s="87">
        <v>59678.014999999999</v>
      </c>
      <c r="D108" s="87" t="s">
        <v>573</v>
      </c>
      <c r="E108" s="87">
        <v>9181.1049999999996</v>
      </c>
      <c r="F108" s="87">
        <v>24042.956999999999</v>
      </c>
      <c r="G108" s="87">
        <v>6497.027</v>
      </c>
      <c r="H108" s="87">
        <v>0</v>
      </c>
      <c r="I108" s="87">
        <v>17891.388999999999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2065.5360000000001</v>
      </c>
      <c r="R108" s="87">
        <v>0</v>
      </c>
      <c r="S108" s="87">
        <v>0</v>
      </c>
    </row>
    <row r="109" spans="1:19">
      <c r="A109" s="87" t="s">
        <v>443</v>
      </c>
      <c r="B109" s="88">
        <v>98429000000</v>
      </c>
      <c r="C109" s="87">
        <v>59459.082999999999</v>
      </c>
      <c r="D109" s="87" t="s">
        <v>583</v>
      </c>
      <c r="E109" s="87">
        <v>9181.1049999999996</v>
      </c>
      <c r="F109" s="87">
        <v>24042.956999999999</v>
      </c>
      <c r="G109" s="87">
        <v>6497.027</v>
      </c>
      <c r="H109" s="87">
        <v>0</v>
      </c>
      <c r="I109" s="87">
        <v>17670.946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2067.047</v>
      </c>
      <c r="R109" s="87">
        <v>0</v>
      </c>
      <c r="S109" s="87">
        <v>0</v>
      </c>
    </row>
    <row r="110" spans="1:19">
      <c r="A110" s="87" t="s">
        <v>444</v>
      </c>
      <c r="B110" s="88">
        <v>93874400000</v>
      </c>
      <c r="C110" s="87">
        <v>65323.821000000004</v>
      </c>
      <c r="D110" s="87" t="s">
        <v>584</v>
      </c>
      <c r="E110" s="87">
        <v>9181.1049999999996</v>
      </c>
      <c r="F110" s="87">
        <v>24042.956999999999</v>
      </c>
      <c r="G110" s="87">
        <v>6497.027</v>
      </c>
      <c r="H110" s="87">
        <v>0</v>
      </c>
      <c r="I110" s="87">
        <v>23553.328000000001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2049.4029999999998</v>
      </c>
      <c r="R110" s="87">
        <v>0</v>
      </c>
      <c r="S110" s="87">
        <v>0</v>
      </c>
    </row>
    <row r="111" spans="1:19">
      <c r="A111" s="87" t="s">
        <v>445</v>
      </c>
      <c r="B111" s="88">
        <v>93403600000</v>
      </c>
      <c r="C111" s="87">
        <v>46624.417000000001</v>
      </c>
      <c r="D111" s="87" t="s">
        <v>585</v>
      </c>
      <c r="E111" s="87">
        <v>9181.1049999999996</v>
      </c>
      <c r="F111" s="87">
        <v>24042.956999999999</v>
      </c>
      <c r="G111" s="87">
        <v>6497.027</v>
      </c>
      <c r="H111" s="87">
        <v>0</v>
      </c>
      <c r="I111" s="87">
        <v>3393.2170000000001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2026.6179999999999</v>
      </c>
      <c r="R111" s="87">
        <v>0</v>
      </c>
      <c r="S111" s="87">
        <v>0</v>
      </c>
    </row>
    <row r="112" spans="1:19">
      <c r="A112" s="87" t="s">
        <v>446</v>
      </c>
      <c r="B112" s="88">
        <v>90451300000</v>
      </c>
      <c r="C112" s="87">
        <v>43456.983</v>
      </c>
      <c r="D112" s="87" t="s">
        <v>586</v>
      </c>
      <c r="E112" s="87">
        <v>9181.1049999999996</v>
      </c>
      <c r="F112" s="87">
        <v>24042.956999999999</v>
      </c>
      <c r="G112" s="87">
        <v>6497.027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2252.4009999999998</v>
      </c>
      <c r="R112" s="87">
        <v>0</v>
      </c>
      <c r="S112" s="87">
        <v>0</v>
      </c>
    </row>
    <row r="113" spans="1:19">
      <c r="A113" s="87" t="s">
        <v>447</v>
      </c>
      <c r="B113" s="88">
        <v>93524300000</v>
      </c>
      <c r="C113" s="87">
        <v>43421.224999999999</v>
      </c>
      <c r="D113" s="87" t="s">
        <v>587</v>
      </c>
      <c r="E113" s="87">
        <v>9181.1049999999996</v>
      </c>
      <c r="F113" s="87">
        <v>24042.956999999999</v>
      </c>
      <c r="G113" s="87">
        <v>6497.027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2216.6419999999998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1114240000000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84313100000</v>
      </c>
      <c r="C116" s="87">
        <v>43418.553</v>
      </c>
      <c r="D116" s="87"/>
      <c r="E116" s="87">
        <v>9181.1049999999996</v>
      </c>
      <c r="F116" s="87">
        <v>24042.956999999999</v>
      </c>
      <c r="G116" s="87">
        <v>6497.027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2024.18</v>
      </c>
      <c r="R116" s="87">
        <v>0</v>
      </c>
      <c r="S116" s="87">
        <v>0</v>
      </c>
    </row>
    <row r="117" spans="1:19">
      <c r="A117" s="87" t="s">
        <v>450</v>
      </c>
      <c r="B117" s="88">
        <v>98429000000</v>
      </c>
      <c r="C117" s="87">
        <v>65323.821000000004</v>
      </c>
      <c r="D117" s="87"/>
      <c r="E117" s="87">
        <v>9181.1049999999996</v>
      </c>
      <c r="F117" s="87">
        <v>24042.956999999999</v>
      </c>
      <c r="G117" s="87">
        <v>6497.027</v>
      </c>
      <c r="H117" s="87">
        <v>0</v>
      </c>
      <c r="I117" s="87">
        <v>23553.328000000001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2252.4009999999998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22356.07</v>
      </c>
      <c r="C120" s="87">
        <v>16765.5</v>
      </c>
      <c r="D120" s="87">
        <v>0</v>
      </c>
      <c r="E120" s="87">
        <v>39121.57</v>
      </c>
    </row>
    <row r="121" spans="1:19">
      <c r="A121" s="87" t="s">
        <v>484</v>
      </c>
      <c r="B121" s="87">
        <v>43.74</v>
      </c>
      <c r="C121" s="87">
        <v>32.799999999999997</v>
      </c>
      <c r="D121" s="87">
        <v>0</v>
      </c>
      <c r="E121" s="87">
        <v>76.540000000000006</v>
      </c>
    </row>
    <row r="122" spans="1:19">
      <c r="A122" s="87" t="s">
        <v>485</v>
      </c>
      <c r="B122" s="87">
        <v>43.74</v>
      </c>
      <c r="C122" s="87">
        <v>32.799999999999997</v>
      </c>
      <c r="D122" s="87">
        <v>0</v>
      </c>
      <c r="E122" s="87">
        <v>76.540000000000006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3456.37</v>
      </c>
      <c r="C2" s="87">
        <v>6761.91</v>
      </c>
      <c r="D2" s="87">
        <v>6761.91</v>
      </c>
    </row>
    <row r="3" spans="1:7">
      <c r="A3" s="87" t="s">
        <v>317</v>
      </c>
      <c r="B3" s="87">
        <v>3456.37</v>
      </c>
      <c r="C3" s="87">
        <v>6761.91</v>
      </c>
      <c r="D3" s="87">
        <v>6761.91</v>
      </c>
    </row>
    <row r="4" spans="1:7">
      <c r="A4" s="87" t="s">
        <v>318</v>
      </c>
      <c r="B4" s="87">
        <v>6704.64</v>
      </c>
      <c r="C4" s="87">
        <v>13116.7</v>
      </c>
      <c r="D4" s="87">
        <v>13116.7</v>
      </c>
    </row>
    <row r="5" spans="1:7">
      <c r="A5" s="87" t="s">
        <v>319</v>
      </c>
      <c r="B5" s="87">
        <v>6704.64</v>
      </c>
      <c r="C5" s="87">
        <v>13116.7</v>
      </c>
      <c r="D5" s="87">
        <v>13116.7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834.5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88.75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179.57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226.38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64.53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1194.0899999999999</v>
      </c>
      <c r="C28" s="87">
        <v>2262.29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0.47699999999999998</v>
      </c>
      <c r="E39" s="87">
        <v>0.51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0.47699999999999998</v>
      </c>
      <c r="E40" s="87">
        <v>0.51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0.47699999999999998</v>
      </c>
      <c r="E41" s="87">
        <v>0.51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0.47699999999999998</v>
      </c>
      <c r="E43" s="87">
        <v>0.51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0.47699999999999998</v>
      </c>
      <c r="E44" s="87">
        <v>0.51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0.47699999999999998</v>
      </c>
      <c r="E45" s="87">
        <v>0.51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73927.13</v>
      </c>
      <c r="D64" s="87">
        <v>49980.89</v>
      </c>
      <c r="E64" s="87">
        <v>23946.240000000002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64035.08</v>
      </c>
      <c r="D68" s="87">
        <v>0.8</v>
      </c>
    </row>
    <row r="69" spans="1:8">
      <c r="A69" s="87" t="s">
        <v>401</v>
      </c>
      <c r="B69" s="87" t="s">
        <v>400</v>
      </c>
      <c r="C69" s="87">
        <v>60908.32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2.98</v>
      </c>
      <c r="F74" s="87">
        <v>3255.78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47527.047200000001</v>
      </c>
      <c r="C84" s="87">
        <v>72.456999999999994</v>
      </c>
      <c r="D84" s="87">
        <v>175.94159999999999</v>
      </c>
      <c r="E84" s="87">
        <v>0</v>
      </c>
      <c r="F84" s="87">
        <v>5.9999999999999995E-4</v>
      </c>
      <c r="G84" s="87">
        <v>40485.490700000002</v>
      </c>
      <c r="H84" s="87">
        <v>19252.151099999999</v>
      </c>
    </row>
    <row r="85" spans="1:8">
      <c r="A85" s="87" t="s">
        <v>438</v>
      </c>
      <c r="B85" s="87">
        <v>42227.710400000004</v>
      </c>
      <c r="C85" s="87">
        <v>64.772099999999995</v>
      </c>
      <c r="D85" s="87">
        <v>158.68680000000001</v>
      </c>
      <c r="E85" s="87">
        <v>0</v>
      </c>
      <c r="F85" s="87">
        <v>5.0000000000000001E-4</v>
      </c>
      <c r="G85" s="87">
        <v>36515.787199999999</v>
      </c>
      <c r="H85" s="87">
        <v>17143.194500000001</v>
      </c>
    </row>
    <row r="86" spans="1:8">
      <c r="A86" s="87" t="s">
        <v>439</v>
      </c>
      <c r="B86" s="87">
        <v>45087.303200000002</v>
      </c>
      <c r="C86" s="87">
        <v>70.169499999999999</v>
      </c>
      <c r="D86" s="87">
        <v>175.49440000000001</v>
      </c>
      <c r="E86" s="87">
        <v>0</v>
      </c>
      <c r="F86" s="87">
        <v>5.9999999999999995E-4</v>
      </c>
      <c r="G86" s="87">
        <v>40385.3367</v>
      </c>
      <c r="H86" s="87">
        <v>18400.7811</v>
      </c>
    </row>
    <row r="87" spans="1:8">
      <c r="A87" s="87" t="s">
        <v>440</v>
      </c>
      <c r="B87" s="87">
        <v>40338.449200000003</v>
      </c>
      <c r="C87" s="87">
        <v>64.827100000000002</v>
      </c>
      <c r="D87" s="87">
        <v>169.2893</v>
      </c>
      <c r="E87" s="87">
        <v>0</v>
      </c>
      <c r="F87" s="87">
        <v>5.0000000000000001E-4</v>
      </c>
      <c r="G87" s="87">
        <v>38961.122300000003</v>
      </c>
      <c r="H87" s="87">
        <v>16658.542799999999</v>
      </c>
    </row>
    <row r="88" spans="1:8">
      <c r="A88" s="87" t="s">
        <v>291</v>
      </c>
      <c r="B88" s="87">
        <v>41179.478799999997</v>
      </c>
      <c r="C88" s="87">
        <v>68.261200000000002</v>
      </c>
      <c r="D88" s="87">
        <v>185.30279999999999</v>
      </c>
      <c r="E88" s="87">
        <v>0</v>
      </c>
      <c r="F88" s="87">
        <v>5.9999999999999995E-4</v>
      </c>
      <c r="G88" s="87">
        <v>42650.0792</v>
      </c>
      <c r="H88" s="87">
        <v>17204.9699</v>
      </c>
    </row>
    <row r="89" spans="1:8">
      <c r="A89" s="87" t="s">
        <v>441</v>
      </c>
      <c r="B89" s="87">
        <v>43828.181199999999</v>
      </c>
      <c r="C89" s="87">
        <v>74.171499999999995</v>
      </c>
      <c r="D89" s="87">
        <v>206.33160000000001</v>
      </c>
      <c r="E89" s="87">
        <v>0</v>
      </c>
      <c r="F89" s="87">
        <v>5.9999999999999995E-4</v>
      </c>
      <c r="G89" s="87">
        <v>47492.5674</v>
      </c>
      <c r="H89" s="87">
        <v>18456.905999999999</v>
      </c>
    </row>
    <row r="90" spans="1:8">
      <c r="A90" s="87" t="s">
        <v>442</v>
      </c>
      <c r="B90" s="87">
        <v>48531.383900000001</v>
      </c>
      <c r="C90" s="87">
        <v>82.734399999999994</v>
      </c>
      <c r="D90" s="87">
        <v>232.0916</v>
      </c>
      <c r="E90" s="87">
        <v>0</v>
      </c>
      <c r="F90" s="87">
        <v>6.9999999999999999E-4</v>
      </c>
      <c r="G90" s="87">
        <v>53422.805500000002</v>
      </c>
      <c r="H90" s="87">
        <v>20495.2291</v>
      </c>
    </row>
    <row r="91" spans="1:8">
      <c r="A91" s="87" t="s">
        <v>443</v>
      </c>
      <c r="B91" s="87">
        <v>46613.512999999999</v>
      </c>
      <c r="C91" s="87">
        <v>79.2316</v>
      </c>
      <c r="D91" s="87">
        <v>221.5213</v>
      </c>
      <c r="E91" s="87">
        <v>0</v>
      </c>
      <c r="F91" s="87">
        <v>6.9999999999999999E-4</v>
      </c>
      <c r="G91" s="87">
        <v>50989.383000000002</v>
      </c>
      <c r="H91" s="87">
        <v>19662.990699999998</v>
      </c>
    </row>
    <row r="92" spans="1:8">
      <c r="A92" s="87" t="s">
        <v>444</v>
      </c>
      <c r="B92" s="87">
        <v>40466.458500000001</v>
      </c>
      <c r="C92" s="87">
        <v>67.916799999999995</v>
      </c>
      <c r="D92" s="87">
        <v>187.11500000000001</v>
      </c>
      <c r="E92" s="87">
        <v>0</v>
      </c>
      <c r="F92" s="87">
        <v>5.9999999999999995E-4</v>
      </c>
      <c r="G92" s="87">
        <v>43068.5098</v>
      </c>
      <c r="H92" s="87">
        <v>16987.143</v>
      </c>
    </row>
    <row r="93" spans="1:8">
      <c r="A93" s="87" t="s">
        <v>445</v>
      </c>
      <c r="B93" s="87">
        <v>40861.2232</v>
      </c>
      <c r="C93" s="87">
        <v>66.735600000000005</v>
      </c>
      <c r="D93" s="87">
        <v>177.88759999999999</v>
      </c>
      <c r="E93" s="87">
        <v>0</v>
      </c>
      <c r="F93" s="87">
        <v>5.9999999999999995E-4</v>
      </c>
      <c r="G93" s="87">
        <v>40941.803599999999</v>
      </c>
      <c r="H93" s="87">
        <v>16976.577399999998</v>
      </c>
    </row>
    <row r="94" spans="1:8">
      <c r="A94" s="87" t="s">
        <v>446</v>
      </c>
      <c r="B94" s="87">
        <v>42566.913800000002</v>
      </c>
      <c r="C94" s="87">
        <v>67.062399999999997</v>
      </c>
      <c r="D94" s="87">
        <v>170.57249999999999</v>
      </c>
      <c r="E94" s="87">
        <v>0</v>
      </c>
      <c r="F94" s="87">
        <v>5.0000000000000001E-4</v>
      </c>
      <c r="G94" s="87">
        <v>39254.177199999998</v>
      </c>
      <c r="H94" s="87">
        <v>17450.136999999999</v>
      </c>
    </row>
    <row r="95" spans="1:8">
      <c r="A95" s="87" t="s">
        <v>447</v>
      </c>
      <c r="B95" s="87">
        <v>46656.404799999997</v>
      </c>
      <c r="C95" s="87">
        <v>71.626900000000006</v>
      </c>
      <c r="D95" s="87">
        <v>175.69970000000001</v>
      </c>
      <c r="E95" s="87">
        <v>0</v>
      </c>
      <c r="F95" s="87">
        <v>5.9999999999999995E-4</v>
      </c>
      <c r="G95" s="87">
        <v>40430.774100000002</v>
      </c>
      <c r="H95" s="87">
        <v>18947.019400000001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525884.06740000006</v>
      </c>
      <c r="C97" s="87">
        <v>849.96609999999998</v>
      </c>
      <c r="D97" s="87">
        <v>2235.9344000000001</v>
      </c>
      <c r="E97" s="87">
        <v>0</v>
      </c>
      <c r="F97" s="87">
        <v>7.0000000000000001E-3</v>
      </c>
      <c r="G97" s="87">
        <v>514597.83679999999</v>
      </c>
      <c r="H97" s="87">
        <v>217635.6421</v>
      </c>
    </row>
    <row r="98" spans="1:19">
      <c r="A98" s="87" t="s">
        <v>449</v>
      </c>
      <c r="B98" s="87">
        <v>40338.449200000003</v>
      </c>
      <c r="C98" s="87">
        <v>64.772099999999995</v>
      </c>
      <c r="D98" s="87">
        <v>158.68680000000001</v>
      </c>
      <c r="E98" s="87">
        <v>0</v>
      </c>
      <c r="F98" s="87">
        <v>5.0000000000000001E-4</v>
      </c>
      <c r="G98" s="87">
        <v>36515.787199999999</v>
      </c>
      <c r="H98" s="87">
        <v>16658.542799999999</v>
      </c>
    </row>
    <row r="99" spans="1:19">
      <c r="A99" s="87" t="s">
        <v>450</v>
      </c>
      <c r="B99" s="87">
        <v>48531.383900000001</v>
      </c>
      <c r="C99" s="87">
        <v>82.734399999999994</v>
      </c>
      <c r="D99" s="87">
        <v>232.0916</v>
      </c>
      <c r="E99" s="87">
        <v>0</v>
      </c>
      <c r="F99" s="87">
        <v>6.9999999999999999E-4</v>
      </c>
      <c r="G99" s="87">
        <v>53422.805500000002</v>
      </c>
      <c r="H99" s="87">
        <v>20495.2291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93943500000</v>
      </c>
      <c r="C102" s="87">
        <v>43587.207999999999</v>
      </c>
      <c r="D102" s="87" t="s">
        <v>588</v>
      </c>
      <c r="E102" s="87">
        <v>9181.1049999999996</v>
      </c>
      <c r="F102" s="87">
        <v>24042.956999999999</v>
      </c>
      <c r="G102" s="87">
        <v>6687.2879999999996</v>
      </c>
      <c r="H102" s="87">
        <v>0</v>
      </c>
      <c r="I102" s="87">
        <v>164.20599999999999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2028.1590000000001</v>
      </c>
      <c r="R102" s="87">
        <v>0</v>
      </c>
      <c r="S102" s="87">
        <v>0</v>
      </c>
    </row>
    <row r="103" spans="1:19">
      <c r="A103" s="87" t="s">
        <v>438</v>
      </c>
      <c r="B103" s="88">
        <v>84732100000</v>
      </c>
      <c r="C103" s="87">
        <v>43596.368999999999</v>
      </c>
      <c r="D103" s="87" t="s">
        <v>589</v>
      </c>
      <c r="E103" s="87">
        <v>9181.1049999999996</v>
      </c>
      <c r="F103" s="87">
        <v>24042.956999999999</v>
      </c>
      <c r="G103" s="87">
        <v>6687.2879999999996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2201.5259999999998</v>
      </c>
      <c r="R103" s="87">
        <v>0</v>
      </c>
      <c r="S103" s="87">
        <v>0</v>
      </c>
    </row>
    <row r="104" spans="1:19">
      <c r="A104" s="87" t="s">
        <v>439</v>
      </c>
      <c r="B104" s="88">
        <v>93711100000</v>
      </c>
      <c r="C104" s="87">
        <v>45341.88</v>
      </c>
      <c r="D104" s="87" t="s">
        <v>590</v>
      </c>
      <c r="E104" s="87">
        <v>9181.1049999999996</v>
      </c>
      <c r="F104" s="87">
        <v>24042.956999999999</v>
      </c>
      <c r="G104" s="87">
        <v>6687.2879999999996</v>
      </c>
      <c r="H104" s="87">
        <v>0</v>
      </c>
      <c r="I104" s="87">
        <v>3326.625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2103.9050000000002</v>
      </c>
      <c r="R104" s="87">
        <v>0</v>
      </c>
      <c r="S104" s="87">
        <v>0</v>
      </c>
    </row>
    <row r="105" spans="1:19">
      <c r="A105" s="87" t="s">
        <v>440</v>
      </c>
      <c r="B105" s="88">
        <v>90406300000</v>
      </c>
      <c r="C105" s="87">
        <v>46422.237999999998</v>
      </c>
      <c r="D105" s="87" t="s">
        <v>591</v>
      </c>
      <c r="E105" s="87">
        <v>9181.1049999999996</v>
      </c>
      <c r="F105" s="87">
        <v>24042.956999999999</v>
      </c>
      <c r="G105" s="87">
        <v>6687.2879999999996</v>
      </c>
      <c r="H105" s="87">
        <v>0</v>
      </c>
      <c r="I105" s="87">
        <v>4384.7049999999999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2126.183</v>
      </c>
      <c r="R105" s="87">
        <v>0</v>
      </c>
      <c r="S105" s="87">
        <v>0</v>
      </c>
    </row>
    <row r="106" spans="1:19">
      <c r="A106" s="87" t="s">
        <v>291</v>
      </c>
      <c r="B106" s="88">
        <v>98966300000</v>
      </c>
      <c r="C106" s="87">
        <v>67674.692999999999</v>
      </c>
      <c r="D106" s="87" t="s">
        <v>592</v>
      </c>
      <c r="E106" s="87">
        <v>9181.1049999999996</v>
      </c>
      <c r="F106" s="87">
        <v>24042.956999999999</v>
      </c>
      <c r="G106" s="87">
        <v>6687.2879999999996</v>
      </c>
      <c r="H106" s="87">
        <v>0</v>
      </c>
      <c r="I106" s="87">
        <v>25627.215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2136.127</v>
      </c>
      <c r="R106" s="87">
        <v>0</v>
      </c>
      <c r="S106" s="87">
        <v>0</v>
      </c>
    </row>
    <row r="107" spans="1:19">
      <c r="A107" s="87" t="s">
        <v>441</v>
      </c>
      <c r="B107" s="88">
        <v>110203000000</v>
      </c>
      <c r="C107" s="87">
        <v>77613.52</v>
      </c>
      <c r="D107" s="87" t="s">
        <v>593</v>
      </c>
      <c r="E107" s="87">
        <v>9181.1049999999996</v>
      </c>
      <c r="F107" s="87">
        <v>24042.956999999999</v>
      </c>
      <c r="G107" s="87">
        <v>6687.2879999999996</v>
      </c>
      <c r="H107" s="87">
        <v>0</v>
      </c>
      <c r="I107" s="87">
        <v>35564.824999999997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2137.3449999999998</v>
      </c>
      <c r="R107" s="87">
        <v>0</v>
      </c>
      <c r="S107" s="87">
        <v>0</v>
      </c>
    </row>
    <row r="108" spans="1:19">
      <c r="A108" s="87" t="s">
        <v>442</v>
      </c>
      <c r="B108" s="88">
        <v>123964000000</v>
      </c>
      <c r="C108" s="87">
        <v>78591.625</v>
      </c>
      <c r="D108" s="87" t="s">
        <v>594</v>
      </c>
      <c r="E108" s="87">
        <v>9181.1049999999996</v>
      </c>
      <c r="F108" s="87">
        <v>24042.956999999999</v>
      </c>
      <c r="G108" s="87">
        <v>6687.2879999999996</v>
      </c>
      <c r="H108" s="87">
        <v>0</v>
      </c>
      <c r="I108" s="87">
        <v>35748.510999999999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2931.7629999999999</v>
      </c>
      <c r="R108" s="87">
        <v>0</v>
      </c>
      <c r="S108" s="87">
        <v>0</v>
      </c>
    </row>
    <row r="109" spans="1:19">
      <c r="A109" s="87" t="s">
        <v>443</v>
      </c>
      <c r="B109" s="88">
        <v>118317000000</v>
      </c>
      <c r="C109" s="87">
        <v>79153.228000000003</v>
      </c>
      <c r="D109" s="87" t="s">
        <v>595</v>
      </c>
      <c r="E109" s="87">
        <v>9181.1049999999996</v>
      </c>
      <c r="F109" s="87">
        <v>24042.956999999999</v>
      </c>
      <c r="G109" s="87">
        <v>6687.2879999999996</v>
      </c>
      <c r="H109" s="87">
        <v>0</v>
      </c>
      <c r="I109" s="87">
        <v>37104.197999999997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2137.6790000000001</v>
      </c>
      <c r="R109" s="87">
        <v>0</v>
      </c>
      <c r="S109" s="87">
        <v>0</v>
      </c>
    </row>
    <row r="110" spans="1:19">
      <c r="A110" s="87" t="s">
        <v>444</v>
      </c>
      <c r="B110" s="88">
        <v>99937200000</v>
      </c>
      <c r="C110" s="87">
        <v>68313.418000000005</v>
      </c>
      <c r="D110" s="87" t="s">
        <v>596</v>
      </c>
      <c r="E110" s="87">
        <v>9181.1049999999996</v>
      </c>
      <c r="F110" s="87">
        <v>24042.956999999999</v>
      </c>
      <c r="G110" s="87">
        <v>6687.2879999999996</v>
      </c>
      <c r="H110" s="87">
        <v>0</v>
      </c>
      <c r="I110" s="87">
        <v>26073.865000000002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2328.2020000000002</v>
      </c>
      <c r="R110" s="87">
        <v>0</v>
      </c>
      <c r="S110" s="87">
        <v>0</v>
      </c>
    </row>
    <row r="111" spans="1:19">
      <c r="A111" s="87" t="s">
        <v>445</v>
      </c>
      <c r="B111" s="88">
        <v>95002400000</v>
      </c>
      <c r="C111" s="87">
        <v>57497.432999999997</v>
      </c>
      <c r="D111" s="87" t="s">
        <v>597</v>
      </c>
      <c r="E111" s="87">
        <v>9181.1049999999996</v>
      </c>
      <c r="F111" s="87">
        <v>24042.956999999999</v>
      </c>
      <c r="G111" s="87">
        <v>6687.2879999999996</v>
      </c>
      <c r="H111" s="87">
        <v>0</v>
      </c>
      <c r="I111" s="87">
        <v>15450.540999999999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2135.5410000000002</v>
      </c>
      <c r="R111" s="87">
        <v>0</v>
      </c>
      <c r="S111" s="87">
        <v>0</v>
      </c>
    </row>
    <row r="112" spans="1:19">
      <c r="A112" s="87" t="s">
        <v>446</v>
      </c>
      <c r="B112" s="88">
        <v>91086400000</v>
      </c>
      <c r="C112" s="87">
        <v>56984.743999999999</v>
      </c>
      <c r="D112" s="87" t="s">
        <v>598</v>
      </c>
      <c r="E112" s="87">
        <v>9181.1049999999996</v>
      </c>
      <c r="F112" s="87">
        <v>24042.956999999999</v>
      </c>
      <c r="G112" s="87">
        <v>6687.2879999999996</v>
      </c>
      <c r="H112" s="87">
        <v>0</v>
      </c>
      <c r="I112" s="87">
        <v>14752.531000000001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2320.8629999999998</v>
      </c>
      <c r="R112" s="87">
        <v>0</v>
      </c>
      <c r="S112" s="87">
        <v>0</v>
      </c>
    </row>
    <row r="113" spans="1:19">
      <c r="A113" s="87" t="s">
        <v>447</v>
      </c>
      <c r="B113" s="88">
        <v>93816600000</v>
      </c>
      <c r="C113" s="87">
        <v>43594.968000000001</v>
      </c>
      <c r="D113" s="87" t="s">
        <v>599</v>
      </c>
      <c r="E113" s="87">
        <v>9181.1049999999996</v>
      </c>
      <c r="F113" s="87">
        <v>24042.956999999999</v>
      </c>
      <c r="G113" s="87">
        <v>6687.2879999999996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2200.125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1194090000000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84732100000</v>
      </c>
      <c r="C116" s="87">
        <v>43587.207999999999</v>
      </c>
      <c r="D116" s="87"/>
      <c r="E116" s="87">
        <v>9181.1049999999996</v>
      </c>
      <c r="F116" s="87">
        <v>24042.956999999999</v>
      </c>
      <c r="G116" s="87">
        <v>6687.2879999999996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2028.1590000000001</v>
      </c>
      <c r="R116" s="87">
        <v>0</v>
      </c>
      <c r="S116" s="87">
        <v>0</v>
      </c>
    </row>
    <row r="117" spans="1:19">
      <c r="A117" s="87" t="s">
        <v>450</v>
      </c>
      <c r="B117" s="88">
        <v>123964000000</v>
      </c>
      <c r="C117" s="87">
        <v>79153.228000000003</v>
      </c>
      <c r="D117" s="87"/>
      <c r="E117" s="87">
        <v>9181.1049999999996</v>
      </c>
      <c r="F117" s="87">
        <v>24042.956999999999</v>
      </c>
      <c r="G117" s="87">
        <v>6687.2879999999996</v>
      </c>
      <c r="H117" s="87">
        <v>0</v>
      </c>
      <c r="I117" s="87">
        <v>37104.197999999997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2931.7629999999999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17279.47</v>
      </c>
      <c r="C120" s="87">
        <v>19939.73</v>
      </c>
      <c r="D120" s="87">
        <v>0</v>
      </c>
      <c r="E120" s="87">
        <v>37219.19</v>
      </c>
    </row>
    <row r="121" spans="1:19">
      <c r="A121" s="87" t="s">
        <v>484</v>
      </c>
      <c r="B121" s="87">
        <v>33.799999999999997</v>
      </c>
      <c r="C121" s="87">
        <v>39.01</v>
      </c>
      <c r="D121" s="87">
        <v>0</v>
      </c>
      <c r="E121" s="87">
        <v>72.81</v>
      </c>
    </row>
    <row r="122" spans="1:19">
      <c r="A122" s="87" t="s">
        <v>485</v>
      </c>
      <c r="B122" s="87">
        <v>33.799999999999997</v>
      </c>
      <c r="C122" s="87">
        <v>39.01</v>
      </c>
      <c r="D122" s="87">
        <v>0</v>
      </c>
      <c r="E122" s="87">
        <v>72.81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3210</v>
      </c>
      <c r="C2" s="87">
        <v>6279.92</v>
      </c>
      <c r="D2" s="87">
        <v>6279.92</v>
      </c>
    </row>
    <row r="3" spans="1:7">
      <c r="A3" s="87" t="s">
        <v>317</v>
      </c>
      <c r="B3" s="87">
        <v>3210</v>
      </c>
      <c r="C3" s="87">
        <v>6279.92</v>
      </c>
      <c r="D3" s="87">
        <v>6279.92</v>
      </c>
    </row>
    <row r="4" spans="1:7">
      <c r="A4" s="87" t="s">
        <v>318</v>
      </c>
      <c r="B4" s="87">
        <v>6115.21</v>
      </c>
      <c r="C4" s="87">
        <v>11963.55</v>
      </c>
      <c r="D4" s="87">
        <v>11963.55</v>
      </c>
    </row>
    <row r="5" spans="1:7">
      <c r="A5" s="87" t="s">
        <v>319</v>
      </c>
      <c r="B5" s="87">
        <v>6115.21</v>
      </c>
      <c r="C5" s="87">
        <v>11963.55</v>
      </c>
      <c r="D5" s="87">
        <v>11963.55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610.83000000000004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57.09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23.29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189.5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225.31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64.64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1172.45</v>
      </c>
      <c r="C28" s="87">
        <v>2037.55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0.47699999999999998</v>
      </c>
      <c r="E39" s="87">
        <v>0.51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0.47699999999999998</v>
      </c>
      <c r="E40" s="87">
        <v>0.51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0.47699999999999998</v>
      </c>
      <c r="E41" s="87">
        <v>0.51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0.47699999999999998</v>
      </c>
      <c r="E43" s="87">
        <v>0.51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0.47699999999999998</v>
      </c>
      <c r="E44" s="87">
        <v>0.51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0.47699999999999998</v>
      </c>
      <c r="E45" s="87">
        <v>0.51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55551.26</v>
      </c>
      <c r="D64" s="87">
        <v>44366.3</v>
      </c>
      <c r="E64" s="87">
        <v>11184.95</v>
      </c>
      <c r="F64" s="87">
        <v>0.8</v>
      </c>
      <c r="G64" s="87">
        <v>3.47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58605.63</v>
      </c>
      <c r="D68" s="87">
        <v>0.8</v>
      </c>
    </row>
    <row r="69" spans="1:8">
      <c r="A69" s="87" t="s">
        <v>401</v>
      </c>
      <c r="B69" s="87" t="s">
        <v>400</v>
      </c>
      <c r="C69" s="87">
        <v>49451.65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3.36</v>
      </c>
      <c r="F74" s="87">
        <v>3670.05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37345.535300000003</v>
      </c>
      <c r="C84" s="87">
        <v>55.127800000000001</v>
      </c>
      <c r="D84" s="87">
        <v>115.0612</v>
      </c>
      <c r="E84" s="87">
        <v>0</v>
      </c>
      <c r="F84" s="87">
        <v>5.0000000000000001E-4</v>
      </c>
      <c r="G84" s="87">
        <v>119580.2631</v>
      </c>
      <c r="H84" s="87">
        <v>15007.681699999999</v>
      </c>
    </row>
    <row r="85" spans="1:8">
      <c r="A85" s="87" t="s">
        <v>438</v>
      </c>
      <c r="B85" s="87">
        <v>33315.907800000001</v>
      </c>
      <c r="C85" s="87">
        <v>49.392800000000001</v>
      </c>
      <c r="D85" s="87">
        <v>103.801</v>
      </c>
      <c r="E85" s="87">
        <v>0</v>
      </c>
      <c r="F85" s="87">
        <v>4.0000000000000002E-4</v>
      </c>
      <c r="G85" s="87">
        <v>107879.84149999999</v>
      </c>
      <c r="H85" s="87">
        <v>13409.267900000001</v>
      </c>
    </row>
    <row r="86" spans="1:8">
      <c r="A86" s="87" t="s">
        <v>439</v>
      </c>
      <c r="B86" s="87">
        <v>35834.434500000003</v>
      </c>
      <c r="C86" s="87">
        <v>53.8035</v>
      </c>
      <c r="D86" s="87">
        <v>115.3111</v>
      </c>
      <c r="E86" s="87">
        <v>0</v>
      </c>
      <c r="F86" s="87">
        <v>5.0000000000000001E-4</v>
      </c>
      <c r="G86" s="87">
        <v>119848.4724</v>
      </c>
      <c r="H86" s="87">
        <v>14489.332700000001</v>
      </c>
    </row>
    <row r="87" spans="1:8">
      <c r="A87" s="87" t="s">
        <v>440</v>
      </c>
      <c r="B87" s="87">
        <v>32828.4905</v>
      </c>
      <c r="C87" s="87">
        <v>50.435200000000002</v>
      </c>
      <c r="D87" s="87">
        <v>111.83540000000001</v>
      </c>
      <c r="E87" s="87">
        <v>0</v>
      </c>
      <c r="F87" s="87">
        <v>5.0000000000000001E-4</v>
      </c>
      <c r="G87" s="87">
        <v>116246.33010000001</v>
      </c>
      <c r="H87" s="87">
        <v>13386.214400000001</v>
      </c>
    </row>
    <row r="88" spans="1:8">
      <c r="A88" s="87" t="s">
        <v>291</v>
      </c>
      <c r="B88" s="87">
        <v>33404.472300000001</v>
      </c>
      <c r="C88" s="87">
        <v>52.228099999999998</v>
      </c>
      <c r="D88" s="87">
        <v>118.712</v>
      </c>
      <c r="E88" s="87">
        <v>0</v>
      </c>
      <c r="F88" s="87">
        <v>5.0000000000000001E-4</v>
      </c>
      <c r="G88" s="87">
        <v>123401.9029</v>
      </c>
      <c r="H88" s="87">
        <v>13710.141299999999</v>
      </c>
    </row>
    <row r="89" spans="1:8">
      <c r="A89" s="87" t="s">
        <v>441</v>
      </c>
      <c r="B89" s="87">
        <v>33008.476600000002</v>
      </c>
      <c r="C89" s="87">
        <v>52.471499999999999</v>
      </c>
      <c r="D89" s="87">
        <v>121.9735</v>
      </c>
      <c r="E89" s="87">
        <v>0</v>
      </c>
      <c r="F89" s="87">
        <v>5.0000000000000001E-4</v>
      </c>
      <c r="G89" s="87">
        <v>126799.2813</v>
      </c>
      <c r="H89" s="87">
        <v>13632.224399999999</v>
      </c>
    </row>
    <row r="90" spans="1:8">
      <c r="A90" s="87" t="s">
        <v>442</v>
      </c>
      <c r="B90" s="87">
        <v>36292.405100000004</v>
      </c>
      <c r="C90" s="87">
        <v>58.4467</v>
      </c>
      <c r="D90" s="87">
        <v>138.1943</v>
      </c>
      <c r="E90" s="87">
        <v>0</v>
      </c>
      <c r="F90" s="87">
        <v>5.9999999999999995E-4</v>
      </c>
      <c r="G90" s="87">
        <v>143667.74799999999</v>
      </c>
      <c r="H90" s="87">
        <v>15062.508</v>
      </c>
    </row>
    <row r="91" spans="1:8">
      <c r="A91" s="87" t="s">
        <v>443</v>
      </c>
      <c r="B91" s="87">
        <v>35380.607199999999</v>
      </c>
      <c r="C91" s="87">
        <v>56.805</v>
      </c>
      <c r="D91" s="87">
        <v>133.78450000000001</v>
      </c>
      <c r="E91" s="87">
        <v>0</v>
      </c>
      <c r="F91" s="87">
        <v>5.0000000000000001E-4</v>
      </c>
      <c r="G91" s="87">
        <v>139081.99900000001</v>
      </c>
      <c r="H91" s="87">
        <v>14667.086799999999</v>
      </c>
    </row>
    <row r="92" spans="1:8">
      <c r="A92" s="87" t="s">
        <v>444</v>
      </c>
      <c r="B92" s="87">
        <v>32826.771500000003</v>
      </c>
      <c r="C92" s="87">
        <v>51.985300000000002</v>
      </c>
      <c r="D92" s="87">
        <v>120.2337</v>
      </c>
      <c r="E92" s="87">
        <v>0</v>
      </c>
      <c r="F92" s="87">
        <v>5.0000000000000001E-4</v>
      </c>
      <c r="G92" s="87">
        <v>124989.1103</v>
      </c>
      <c r="H92" s="87">
        <v>13537.820299999999</v>
      </c>
    </row>
    <row r="93" spans="1:8">
      <c r="A93" s="87" t="s">
        <v>445</v>
      </c>
      <c r="B93" s="87">
        <v>33771.225599999998</v>
      </c>
      <c r="C93" s="87">
        <v>52.3187</v>
      </c>
      <c r="D93" s="87">
        <v>117.40219999999999</v>
      </c>
      <c r="E93" s="87">
        <v>0</v>
      </c>
      <c r="F93" s="87">
        <v>5.0000000000000001E-4</v>
      </c>
      <c r="G93" s="87">
        <v>122036.37330000001</v>
      </c>
      <c r="H93" s="87">
        <v>13813.308800000001</v>
      </c>
    </row>
    <row r="94" spans="1:8">
      <c r="A94" s="87" t="s">
        <v>446</v>
      </c>
      <c r="B94" s="87">
        <v>34551.663800000002</v>
      </c>
      <c r="C94" s="87">
        <v>51.8994</v>
      </c>
      <c r="D94" s="87">
        <v>111.3018</v>
      </c>
      <c r="E94" s="87">
        <v>0</v>
      </c>
      <c r="F94" s="87">
        <v>5.0000000000000001E-4</v>
      </c>
      <c r="G94" s="87">
        <v>115681.5738</v>
      </c>
      <c r="H94" s="87">
        <v>13972.802900000001</v>
      </c>
    </row>
    <row r="95" spans="1:8">
      <c r="A95" s="87" t="s">
        <v>447</v>
      </c>
      <c r="B95" s="87">
        <v>37593.184600000001</v>
      </c>
      <c r="C95" s="87">
        <v>55.363599999999998</v>
      </c>
      <c r="D95" s="87">
        <v>115.122</v>
      </c>
      <c r="E95" s="87">
        <v>0</v>
      </c>
      <c r="F95" s="87">
        <v>5.0000000000000001E-4</v>
      </c>
      <c r="G95" s="87">
        <v>119642.2105</v>
      </c>
      <c r="H95" s="87">
        <v>15094.475899999999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416153.17469999997</v>
      </c>
      <c r="C97" s="87">
        <v>640.27750000000003</v>
      </c>
      <c r="D97" s="87">
        <v>1422.7329</v>
      </c>
      <c r="E97" s="87">
        <v>0</v>
      </c>
      <c r="F97" s="87">
        <v>5.7999999999999996E-3</v>
      </c>
      <c r="G97" s="88">
        <v>1478860</v>
      </c>
      <c r="H97" s="87">
        <v>169782.86489999999</v>
      </c>
    </row>
    <row r="98" spans="1:19">
      <c r="A98" s="87" t="s">
        <v>449</v>
      </c>
      <c r="B98" s="87">
        <v>32826.771500000003</v>
      </c>
      <c r="C98" s="87">
        <v>49.392800000000001</v>
      </c>
      <c r="D98" s="87">
        <v>103.801</v>
      </c>
      <c r="E98" s="87">
        <v>0</v>
      </c>
      <c r="F98" s="87">
        <v>4.0000000000000002E-4</v>
      </c>
      <c r="G98" s="87">
        <v>107879.84149999999</v>
      </c>
      <c r="H98" s="87">
        <v>13386.214400000001</v>
      </c>
    </row>
    <row r="99" spans="1:19">
      <c r="A99" s="87" t="s">
        <v>450</v>
      </c>
      <c r="B99" s="87">
        <v>37593.184600000001</v>
      </c>
      <c r="C99" s="87">
        <v>58.4467</v>
      </c>
      <c r="D99" s="87">
        <v>138.1943</v>
      </c>
      <c r="E99" s="87">
        <v>0</v>
      </c>
      <c r="F99" s="87">
        <v>5.9999999999999995E-4</v>
      </c>
      <c r="G99" s="87">
        <v>143667.74799999999</v>
      </c>
      <c r="H99" s="87">
        <v>15094.475899999999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94804700000</v>
      </c>
      <c r="C102" s="87">
        <v>44021.406000000003</v>
      </c>
      <c r="D102" s="87" t="s">
        <v>600</v>
      </c>
      <c r="E102" s="87">
        <v>9181.1049999999996</v>
      </c>
      <c r="F102" s="87">
        <v>24042.956999999999</v>
      </c>
      <c r="G102" s="87">
        <v>7101.56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2212.2910000000002</v>
      </c>
      <c r="R102" s="87">
        <v>0</v>
      </c>
      <c r="S102" s="87">
        <v>0</v>
      </c>
    </row>
    <row r="103" spans="1:19">
      <c r="A103" s="87" t="s">
        <v>438</v>
      </c>
      <c r="B103" s="88">
        <v>85528400000</v>
      </c>
      <c r="C103" s="87">
        <v>44027.686000000002</v>
      </c>
      <c r="D103" s="87" t="s">
        <v>601</v>
      </c>
      <c r="E103" s="87">
        <v>9181.1049999999996</v>
      </c>
      <c r="F103" s="87">
        <v>24042.956999999999</v>
      </c>
      <c r="G103" s="87">
        <v>7101.56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2218.5709999999999</v>
      </c>
      <c r="R103" s="87">
        <v>0</v>
      </c>
      <c r="S103" s="87">
        <v>0</v>
      </c>
    </row>
    <row r="104" spans="1:19">
      <c r="A104" s="87" t="s">
        <v>439</v>
      </c>
      <c r="B104" s="88">
        <v>95017300000</v>
      </c>
      <c r="C104" s="87">
        <v>49848.294999999998</v>
      </c>
      <c r="D104" s="87" t="s">
        <v>602</v>
      </c>
      <c r="E104" s="87">
        <v>9181.1049999999996</v>
      </c>
      <c r="F104" s="87">
        <v>24042.956999999999</v>
      </c>
      <c r="G104" s="87">
        <v>7101.56</v>
      </c>
      <c r="H104" s="87">
        <v>0</v>
      </c>
      <c r="I104" s="87">
        <v>7513.8540000000003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2008.818</v>
      </c>
      <c r="R104" s="87">
        <v>0</v>
      </c>
      <c r="S104" s="87">
        <v>0</v>
      </c>
    </row>
    <row r="105" spans="1:19">
      <c r="A105" s="87" t="s">
        <v>440</v>
      </c>
      <c r="B105" s="88">
        <v>92161500000</v>
      </c>
      <c r="C105" s="87">
        <v>52097.921999999999</v>
      </c>
      <c r="D105" s="87" t="s">
        <v>603</v>
      </c>
      <c r="E105" s="87">
        <v>9181.1049999999996</v>
      </c>
      <c r="F105" s="87">
        <v>24042.956999999999</v>
      </c>
      <c r="G105" s="87">
        <v>7101.56</v>
      </c>
      <c r="H105" s="87">
        <v>0</v>
      </c>
      <c r="I105" s="87">
        <v>9707.4459999999999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2064.8530000000001</v>
      </c>
      <c r="R105" s="87">
        <v>0</v>
      </c>
      <c r="S105" s="87">
        <v>0</v>
      </c>
    </row>
    <row r="106" spans="1:19">
      <c r="A106" s="87" t="s">
        <v>291</v>
      </c>
      <c r="B106" s="88">
        <v>97834500000</v>
      </c>
      <c r="C106" s="87">
        <v>57954.220999999998</v>
      </c>
      <c r="D106" s="87" t="s">
        <v>604</v>
      </c>
      <c r="E106" s="87">
        <v>9181.1049999999996</v>
      </c>
      <c r="F106" s="87">
        <v>24042.956999999999</v>
      </c>
      <c r="G106" s="87">
        <v>7101.56</v>
      </c>
      <c r="H106" s="87">
        <v>0</v>
      </c>
      <c r="I106" s="87">
        <v>15601.214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2027.384</v>
      </c>
      <c r="R106" s="87">
        <v>0</v>
      </c>
      <c r="S106" s="87">
        <v>0</v>
      </c>
    </row>
    <row r="107" spans="1:19">
      <c r="A107" s="87" t="s">
        <v>441</v>
      </c>
      <c r="B107" s="88">
        <v>100528000000</v>
      </c>
      <c r="C107" s="87">
        <v>63426.243000000002</v>
      </c>
      <c r="D107" s="87" t="s">
        <v>605</v>
      </c>
      <c r="E107" s="87">
        <v>9181.1049999999996</v>
      </c>
      <c r="F107" s="87">
        <v>24042.956999999999</v>
      </c>
      <c r="G107" s="87">
        <v>7101.56</v>
      </c>
      <c r="H107" s="87">
        <v>0</v>
      </c>
      <c r="I107" s="87">
        <v>21026.350999999999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2074.2689999999998</v>
      </c>
      <c r="R107" s="87">
        <v>0</v>
      </c>
      <c r="S107" s="87">
        <v>0</v>
      </c>
    </row>
    <row r="108" spans="1:19">
      <c r="A108" s="87" t="s">
        <v>442</v>
      </c>
      <c r="B108" s="88">
        <v>113902000000</v>
      </c>
      <c r="C108" s="87">
        <v>64777.716</v>
      </c>
      <c r="D108" s="87" t="s">
        <v>606</v>
      </c>
      <c r="E108" s="87">
        <v>9181.1049999999996</v>
      </c>
      <c r="F108" s="87">
        <v>24042.956999999999</v>
      </c>
      <c r="G108" s="87">
        <v>7101.56</v>
      </c>
      <c r="H108" s="87">
        <v>0</v>
      </c>
      <c r="I108" s="87">
        <v>22324.428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2127.665</v>
      </c>
      <c r="R108" s="87">
        <v>0</v>
      </c>
      <c r="S108" s="87">
        <v>0</v>
      </c>
    </row>
    <row r="109" spans="1:19">
      <c r="A109" s="87" t="s">
        <v>443</v>
      </c>
      <c r="B109" s="88">
        <v>110266000000</v>
      </c>
      <c r="C109" s="87">
        <v>65129.811000000002</v>
      </c>
      <c r="D109" s="87" t="s">
        <v>607</v>
      </c>
      <c r="E109" s="87">
        <v>9181.1049999999996</v>
      </c>
      <c r="F109" s="87">
        <v>24042.956999999999</v>
      </c>
      <c r="G109" s="87">
        <v>7101.56</v>
      </c>
      <c r="H109" s="87">
        <v>0</v>
      </c>
      <c r="I109" s="87">
        <v>22710.809000000001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2093.3789999999999</v>
      </c>
      <c r="R109" s="87">
        <v>0</v>
      </c>
      <c r="S109" s="87">
        <v>0</v>
      </c>
    </row>
    <row r="110" spans="1:19">
      <c r="A110" s="87" t="s">
        <v>444</v>
      </c>
      <c r="B110" s="88">
        <v>99092900000</v>
      </c>
      <c r="C110" s="87">
        <v>60447.286</v>
      </c>
      <c r="D110" s="87" t="s">
        <v>608</v>
      </c>
      <c r="E110" s="87">
        <v>9181.1049999999996</v>
      </c>
      <c r="F110" s="87">
        <v>24042.956999999999</v>
      </c>
      <c r="G110" s="87">
        <v>7101.56</v>
      </c>
      <c r="H110" s="87">
        <v>0</v>
      </c>
      <c r="I110" s="87">
        <v>18085.843000000001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2035.82</v>
      </c>
      <c r="R110" s="87">
        <v>0</v>
      </c>
      <c r="S110" s="87">
        <v>0</v>
      </c>
    </row>
    <row r="111" spans="1:19">
      <c r="A111" s="87" t="s">
        <v>445</v>
      </c>
      <c r="B111" s="88">
        <v>96751900000</v>
      </c>
      <c r="C111" s="87">
        <v>55889.129000000001</v>
      </c>
      <c r="D111" s="87" t="s">
        <v>609</v>
      </c>
      <c r="E111" s="87">
        <v>9181.1049999999996</v>
      </c>
      <c r="F111" s="87">
        <v>24042.956999999999</v>
      </c>
      <c r="G111" s="87">
        <v>7101.56</v>
      </c>
      <c r="H111" s="87">
        <v>0</v>
      </c>
      <c r="I111" s="87">
        <v>13463.528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2099.9780000000001</v>
      </c>
      <c r="R111" s="87">
        <v>0</v>
      </c>
      <c r="S111" s="87">
        <v>0</v>
      </c>
    </row>
    <row r="112" spans="1:19">
      <c r="A112" s="87" t="s">
        <v>446</v>
      </c>
      <c r="B112" s="88">
        <v>91713700000</v>
      </c>
      <c r="C112" s="87">
        <v>47294.273000000001</v>
      </c>
      <c r="D112" s="87" t="s">
        <v>610</v>
      </c>
      <c r="E112" s="87">
        <v>9181.1049999999996</v>
      </c>
      <c r="F112" s="87">
        <v>24042.956999999999</v>
      </c>
      <c r="G112" s="87">
        <v>7101.56</v>
      </c>
      <c r="H112" s="87">
        <v>0</v>
      </c>
      <c r="I112" s="87">
        <v>4878.1450000000004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2090.5059999999999</v>
      </c>
      <c r="R112" s="87">
        <v>0</v>
      </c>
      <c r="S112" s="87">
        <v>0</v>
      </c>
    </row>
    <row r="113" spans="1:19">
      <c r="A113" s="87" t="s">
        <v>447</v>
      </c>
      <c r="B113" s="88">
        <v>94853800000</v>
      </c>
      <c r="C113" s="87">
        <v>44023.091</v>
      </c>
      <c r="D113" s="87" t="s">
        <v>611</v>
      </c>
      <c r="E113" s="87">
        <v>9181.1049999999996</v>
      </c>
      <c r="F113" s="87">
        <v>24042.956999999999</v>
      </c>
      <c r="G113" s="87">
        <v>7101.56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2213.9749999999999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1172450000000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85528400000</v>
      </c>
      <c r="C116" s="87">
        <v>44021.406000000003</v>
      </c>
      <c r="D116" s="87"/>
      <c r="E116" s="87">
        <v>9181.1049999999996</v>
      </c>
      <c r="F116" s="87">
        <v>24042.956999999999</v>
      </c>
      <c r="G116" s="87">
        <v>7101.56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2008.818</v>
      </c>
      <c r="R116" s="87">
        <v>0</v>
      </c>
      <c r="S116" s="87">
        <v>0</v>
      </c>
    </row>
    <row r="117" spans="1:19">
      <c r="A117" s="87" t="s">
        <v>450</v>
      </c>
      <c r="B117" s="88">
        <v>113902000000</v>
      </c>
      <c r="C117" s="87">
        <v>65129.811000000002</v>
      </c>
      <c r="D117" s="87"/>
      <c r="E117" s="87">
        <v>9181.1049999999996</v>
      </c>
      <c r="F117" s="87">
        <v>24042.956999999999</v>
      </c>
      <c r="G117" s="87">
        <v>7101.56</v>
      </c>
      <c r="H117" s="87">
        <v>0</v>
      </c>
      <c r="I117" s="87">
        <v>22710.809000000001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2218.5709999999999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12219.29</v>
      </c>
      <c r="C120" s="87">
        <v>14600.02</v>
      </c>
      <c r="D120" s="87">
        <v>0</v>
      </c>
      <c r="E120" s="87">
        <v>26819.31</v>
      </c>
    </row>
    <row r="121" spans="1:19">
      <c r="A121" s="87" t="s">
        <v>484</v>
      </c>
      <c r="B121" s="87">
        <v>23.91</v>
      </c>
      <c r="C121" s="87">
        <v>28.56</v>
      </c>
      <c r="D121" s="87">
        <v>0</v>
      </c>
      <c r="E121" s="87">
        <v>52.47</v>
      </c>
    </row>
    <row r="122" spans="1:19">
      <c r="A122" s="87" t="s">
        <v>485</v>
      </c>
      <c r="B122" s="87">
        <v>23.91</v>
      </c>
      <c r="C122" s="87">
        <v>28.56</v>
      </c>
      <c r="D122" s="87">
        <v>0</v>
      </c>
      <c r="E122" s="87">
        <v>52.47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3685.19</v>
      </c>
      <c r="C2" s="87">
        <v>7209.56</v>
      </c>
      <c r="D2" s="87">
        <v>7209.56</v>
      </c>
    </row>
    <row r="3" spans="1:7">
      <c r="A3" s="87" t="s">
        <v>317</v>
      </c>
      <c r="B3" s="87">
        <v>3685.19</v>
      </c>
      <c r="C3" s="87">
        <v>7209.56</v>
      </c>
      <c r="D3" s="87">
        <v>7209.56</v>
      </c>
    </row>
    <row r="4" spans="1:7">
      <c r="A4" s="87" t="s">
        <v>318</v>
      </c>
      <c r="B4" s="87">
        <v>6800.47</v>
      </c>
      <c r="C4" s="87">
        <v>13304.17</v>
      </c>
      <c r="D4" s="87">
        <v>13304.17</v>
      </c>
    </row>
    <row r="5" spans="1:7">
      <c r="A5" s="87" t="s">
        <v>319</v>
      </c>
      <c r="B5" s="87">
        <v>6800.47</v>
      </c>
      <c r="C5" s="87">
        <v>13304.17</v>
      </c>
      <c r="D5" s="87">
        <v>13304.17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1055.67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78.06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23.29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180.69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244.22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63.93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1183.9000000000001</v>
      </c>
      <c r="C28" s="87">
        <v>2501.3000000000002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0.47699999999999998</v>
      </c>
      <c r="E39" s="87">
        <v>0.51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0.47699999999999998</v>
      </c>
      <c r="E40" s="87">
        <v>0.51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0.47699999999999998</v>
      </c>
      <c r="E41" s="87">
        <v>0.51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0.47699999999999998</v>
      </c>
      <c r="E43" s="87">
        <v>0.51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0.47699999999999998</v>
      </c>
      <c r="E44" s="87">
        <v>0.51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0.47699999999999998</v>
      </c>
      <c r="E45" s="87">
        <v>0.51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74207.740000000005</v>
      </c>
      <c r="D64" s="87">
        <v>50170.6</v>
      </c>
      <c r="E64" s="87">
        <v>24037.13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69465.759999999995</v>
      </c>
      <c r="D68" s="87">
        <v>0.78</v>
      </c>
    </row>
    <row r="69" spans="1:8">
      <c r="A69" s="87" t="s">
        <v>401</v>
      </c>
      <c r="B69" s="87" t="s">
        <v>400</v>
      </c>
      <c r="C69" s="87">
        <v>65823.990000000005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2.99</v>
      </c>
      <c r="F74" s="87">
        <v>3268.13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39258.317900000002</v>
      </c>
      <c r="C84" s="87">
        <v>54.593699999999998</v>
      </c>
      <c r="D84" s="87">
        <v>61.913699999999999</v>
      </c>
      <c r="E84" s="87">
        <v>0</v>
      </c>
      <c r="F84" s="87">
        <v>5.0000000000000001E-4</v>
      </c>
      <c r="G84" s="87">
        <v>40635.812400000003</v>
      </c>
      <c r="H84" s="87">
        <v>15399.5731</v>
      </c>
    </row>
    <row r="85" spans="1:8">
      <c r="A85" s="87" t="s">
        <v>438</v>
      </c>
      <c r="B85" s="87">
        <v>34148.961600000002</v>
      </c>
      <c r="C85" s="87">
        <v>48.057600000000001</v>
      </c>
      <c r="D85" s="87">
        <v>55.709000000000003</v>
      </c>
      <c r="E85" s="87">
        <v>0</v>
      </c>
      <c r="F85" s="87">
        <v>4.0000000000000002E-4</v>
      </c>
      <c r="G85" s="87">
        <v>36567.454299999998</v>
      </c>
      <c r="H85" s="87">
        <v>13449.7644</v>
      </c>
    </row>
    <row r="86" spans="1:8">
      <c r="A86" s="87" t="s">
        <v>439</v>
      </c>
      <c r="B86" s="87">
        <v>34270.976900000001</v>
      </c>
      <c r="C86" s="87">
        <v>49.948900000000002</v>
      </c>
      <c r="D86" s="87">
        <v>61.507100000000001</v>
      </c>
      <c r="E86" s="87">
        <v>0</v>
      </c>
      <c r="F86" s="87">
        <v>5.0000000000000001E-4</v>
      </c>
      <c r="G86" s="87">
        <v>40384.9588</v>
      </c>
      <c r="H86" s="87">
        <v>13662.184300000001</v>
      </c>
    </row>
    <row r="87" spans="1:8">
      <c r="A87" s="87" t="s">
        <v>440</v>
      </c>
      <c r="B87" s="87">
        <v>29568.814299999998</v>
      </c>
      <c r="C87" s="87">
        <v>45.104100000000003</v>
      </c>
      <c r="D87" s="87">
        <v>59.607799999999997</v>
      </c>
      <c r="E87" s="87">
        <v>0</v>
      </c>
      <c r="F87" s="87">
        <v>5.0000000000000001E-4</v>
      </c>
      <c r="G87" s="87">
        <v>39150.240700000002</v>
      </c>
      <c r="H87" s="87">
        <v>11979.6391</v>
      </c>
    </row>
    <row r="88" spans="1:8">
      <c r="A88" s="87" t="s">
        <v>291</v>
      </c>
      <c r="B88" s="87">
        <v>29645.6374</v>
      </c>
      <c r="C88" s="87">
        <v>47.270299999999999</v>
      </c>
      <c r="D88" s="87">
        <v>66.434799999999996</v>
      </c>
      <c r="E88" s="87">
        <v>0</v>
      </c>
      <c r="F88" s="87">
        <v>5.0000000000000001E-4</v>
      </c>
      <c r="G88" s="87">
        <v>43645.431799999998</v>
      </c>
      <c r="H88" s="87">
        <v>12206.629199999999</v>
      </c>
    </row>
    <row r="89" spans="1:8">
      <c r="A89" s="87" t="s">
        <v>441</v>
      </c>
      <c r="B89" s="87">
        <v>29988.437099999999</v>
      </c>
      <c r="C89" s="87">
        <v>48.980499999999999</v>
      </c>
      <c r="D89" s="87">
        <v>70.991900000000001</v>
      </c>
      <c r="E89" s="87">
        <v>0</v>
      </c>
      <c r="F89" s="87">
        <v>5.0000000000000001E-4</v>
      </c>
      <c r="G89" s="87">
        <v>46645.004500000003</v>
      </c>
      <c r="H89" s="87">
        <v>12459.002200000001</v>
      </c>
    </row>
    <row r="90" spans="1:8">
      <c r="A90" s="87" t="s">
        <v>442</v>
      </c>
      <c r="B90" s="87">
        <v>32392.965899999999</v>
      </c>
      <c r="C90" s="87">
        <v>53.357700000000001</v>
      </c>
      <c r="D90" s="87">
        <v>78.148799999999994</v>
      </c>
      <c r="E90" s="87">
        <v>0</v>
      </c>
      <c r="F90" s="87">
        <v>5.9999999999999995E-4</v>
      </c>
      <c r="G90" s="87">
        <v>51349.553800000002</v>
      </c>
      <c r="H90" s="87">
        <v>13500.9851</v>
      </c>
    </row>
    <row r="91" spans="1:8">
      <c r="A91" s="87" t="s">
        <v>443</v>
      </c>
      <c r="B91" s="87">
        <v>32005.951499999999</v>
      </c>
      <c r="C91" s="87">
        <v>52.674599999999998</v>
      </c>
      <c r="D91" s="87">
        <v>77.066500000000005</v>
      </c>
      <c r="E91" s="87">
        <v>0</v>
      </c>
      <c r="F91" s="87">
        <v>5.9999999999999995E-4</v>
      </c>
      <c r="G91" s="87">
        <v>50638.169600000001</v>
      </c>
      <c r="H91" s="87">
        <v>13335.318499999999</v>
      </c>
    </row>
    <row r="92" spans="1:8">
      <c r="A92" s="87" t="s">
        <v>444</v>
      </c>
      <c r="B92" s="87">
        <v>27425.843400000002</v>
      </c>
      <c r="C92" s="87">
        <v>43.941800000000001</v>
      </c>
      <c r="D92" s="87">
        <v>62.147300000000001</v>
      </c>
      <c r="E92" s="87">
        <v>0</v>
      </c>
      <c r="F92" s="87">
        <v>5.0000000000000001E-4</v>
      </c>
      <c r="G92" s="87">
        <v>40829.734799999998</v>
      </c>
      <c r="H92" s="87">
        <v>11312.7932</v>
      </c>
    </row>
    <row r="93" spans="1:8">
      <c r="A93" s="87" t="s">
        <v>445</v>
      </c>
      <c r="B93" s="87">
        <v>30376.581999999999</v>
      </c>
      <c r="C93" s="87">
        <v>46.563099999999999</v>
      </c>
      <c r="D93" s="87">
        <v>61.974800000000002</v>
      </c>
      <c r="E93" s="87">
        <v>0</v>
      </c>
      <c r="F93" s="87">
        <v>5.0000000000000001E-4</v>
      </c>
      <c r="G93" s="87">
        <v>40706.138299999999</v>
      </c>
      <c r="H93" s="87">
        <v>12328.5851</v>
      </c>
    </row>
    <row r="94" spans="1:8">
      <c r="A94" s="87" t="s">
        <v>446</v>
      </c>
      <c r="B94" s="87">
        <v>32955.651599999997</v>
      </c>
      <c r="C94" s="87">
        <v>48.166200000000003</v>
      </c>
      <c r="D94" s="87">
        <v>59.5839</v>
      </c>
      <c r="E94" s="87">
        <v>0</v>
      </c>
      <c r="F94" s="87">
        <v>5.0000000000000001E-4</v>
      </c>
      <c r="G94" s="87">
        <v>39123.031600000002</v>
      </c>
      <c r="H94" s="87">
        <v>13150.669400000001</v>
      </c>
    </row>
    <row r="95" spans="1:8">
      <c r="A95" s="87" t="s">
        <v>447</v>
      </c>
      <c r="B95" s="87">
        <v>37789.707900000001</v>
      </c>
      <c r="C95" s="87">
        <v>53.2119</v>
      </c>
      <c r="D95" s="87">
        <v>61.748199999999997</v>
      </c>
      <c r="E95" s="87">
        <v>0</v>
      </c>
      <c r="F95" s="87">
        <v>5.0000000000000001E-4</v>
      </c>
      <c r="G95" s="87">
        <v>40531.7935</v>
      </c>
      <c r="H95" s="87">
        <v>14886.624299999999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389827.84749999997</v>
      </c>
      <c r="C97" s="87">
        <v>591.87030000000004</v>
      </c>
      <c r="D97" s="87">
        <v>776.83360000000005</v>
      </c>
      <c r="E97" s="87">
        <v>0</v>
      </c>
      <c r="F97" s="87">
        <v>5.8999999999999999E-3</v>
      </c>
      <c r="G97" s="87">
        <v>510207.32410000003</v>
      </c>
      <c r="H97" s="87">
        <v>157671.76790000001</v>
      </c>
    </row>
    <row r="98" spans="1:19">
      <c r="A98" s="87" t="s">
        <v>449</v>
      </c>
      <c r="B98" s="87">
        <v>27425.843400000002</v>
      </c>
      <c r="C98" s="87">
        <v>43.941800000000001</v>
      </c>
      <c r="D98" s="87">
        <v>55.709000000000003</v>
      </c>
      <c r="E98" s="87">
        <v>0</v>
      </c>
      <c r="F98" s="87">
        <v>4.0000000000000002E-4</v>
      </c>
      <c r="G98" s="87">
        <v>36567.454299999998</v>
      </c>
      <c r="H98" s="87">
        <v>11312.7932</v>
      </c>
    </row>
    <row r="99" spans="1:19">
      <c r="A99" s="87" t="s">
        <v>450</v>
      </c>
      <c r="B99" s="87">
        <v>39258.317900000002</v>
      </c>
      <c r="C99" s="87">
        <v>54.593699999999998</v>
      </c>
      <c r="D99" s="87">
        <v>78.148799999999994</v>
      </c>
      <c r="E99" s="87">
        <v>0</v>
      </c>
      <c r="F99" s="87">
        <v>5.9999999999999995E-4</v>
      </c>
      <c r="G99" s="87">
        <v>51349.553800000002</v>
      </c>
      <c r="H99" s="87">
        <v>15399.5731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94292300000</v>
      </c>
      <c r="C102" s="87">
        <v>43654.088000000003</v>
      </c>
      <c r="D102" s="87" t="s">
        <v>612</v>
      </c>
      <c r="E102" s="87">
        <v>9181.1049999999996</v>
      </c>
      <c r="F102" s="87">
        <v>24042.956999999999</v>
      </c>
      <c r="G102" s="87">
        <v>6699.6459999999997</v>
      </c>
      <c r="H102" s="87">
        <v>0</v>
      </c>
      <c r="I102" s="87">
        <v>143.40100000000001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2103.4859999999999</v>
      </c>
      <c r="R102" s="87">
        <v>0</v>
      </c>
      <c r="S102" s="87">
        <v>0</v>
      </c>
    </row>
    <row r="103" spans="1:19">
      <c r="A103" s="87" t="s">
        <v>438</v>
      </c>
      <c r="B103" s="88">
        <v>84852000000</v>
      </c>
      <c r="C103" s="87">
        <v>43583.938999999998</v>
      </c>
      <c r="D103" s="87" t="s">
        <v>613</v>
      </c>
      <c r="E103" s="87">
        <v>9181.1049999999996</v>
      </c>
      <c r="F103" s="87">
        <v>24042.956999999999</v>
      </c>
      <c r="G103" s="87">
        <v>6699.6459999999997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2176.7379999999998</v>
      </c>
      <c r="R103" s="87">
        <v>0</v>
      </c>
      <c r="S103" s="87">
        <v>0</v>
      </c>
    </row>
    <row r="104" spans="1:19">
      <c r="A104" s="87" t="s">
        <v>439</v>
      </c>
      <c r="B104" s="88">
        <v>93710300000</v>
      </c>
      <c r="C104" s="87">
        <v>43651.663</v>
      </c>
      <c r="D104" s="87" t="s">
        <v>614</v>
      </c>
      <c r="E104" s="87">
        <v>9181.1049999999996</v>
      </c>
      <c r="F104" s="87">
        <v>24042.956999999999</v>
      </c>
      <c r="G104" s="87">
        <v>6699.6459999999997</v>
      </c>
      <c r="H104" s="87">
        <v>0</v>
      </c>
      <c r="I104" s="87">
        <v>0</v>
      </c>
      <c r="J104" s="87">
        <v>1483.4929999999999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2244.462</v>
      </c>
      <c r="R104" s="87">
        <v>0</v>
      </c>
      <c r="S104" s="87">
        <v>0</v>
      </c>
    </row>
    <row r="105" spans="1:19">
      <c r="A105" s="87" t="s">
        <v>440</v>
      </c>
      <c r="B105" s="88">
        <v>90845200000</v>
      </c>
      <c r="C105" s="87">
        <v>52664.309000000001</v>
      </c>
      <c r="D105" s="87" t="s">
        <v>501</v>
      </c>
      <c r="E105" s="87">
        <v>9181.1049999999996</v>
      </c>
      <c r="F105" s="87">
        <v>24042.956999999999</v>
      </c>
      <c r="G105" s="87">
        <v>6699.6459999999997</v>
      </c>
      <c r="H105" s="87">
        <v>0</v>
      </c>
      <c r="I105" s="87">
        <v>10674.41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2066.19</v>
      </c>
      <c r="R105" s="87">
        <v>0</v>
      </c>
      <c r="S105" s="87">
        <v>0</v>
      </c>
    </row>
    <row r="106" spans="1:19">
      <c r="A106" s="87" t="s">
        <v>291</v>
      </c>
      <c r="B106" s="88">
        <v>101276000000</v>
      </c>
      <c r="C106" s="87">
        <v>73610.494000000006</v>
      </c>
      <c r="D106" s="87" t="s">
        <v>615</v>
      </c>
      <c r="E106" s="87">
        <v>9181.1049999999996</v>
      </c>
      <c r="F106" s="87">
        <v>24042.956999999999</v>
      </c>
      <c r="G106" s="87">
        <v>6699.6459999999997</v>
      </c>
      <c r="H106" s="87">
        <v>0</v>
      </c>
      <c r="I106" s="87">
        <v>31612.47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2074.3150000000001</v>
      </c>
      <c r="R106" s="87">
        <v>0</v>
      </c>
      <c r="S106" s="87">
        <v>0</v>
      </c>
    </row>
    <row r="107" spans="1:19">
      <c r="A107" s="87" t="s">
        <v>441</v>
      </c>
      <c r="B107" s="88">
        <v>108236000000</v>
      </c>
      <c r="C107" s="87">
        <v>75584.493000000002</v>
      </c>
      <c r="D107" s="87" t="s">
        <v>616</v>
      </c>
      <c r="E107" s="87">
        <v>9181.1049999999996</v>
      </c>
      <c r="F107" s="87">
        <v>24042.956999999999</v>
      </c>
      <c r="G107" s="87">
        <v>6699.6459999999997</v>
      </c>
      <c r="H107" s="87">
        <v>0</v>
      </c>
      <c r="I107" s="87">
        <v>33559.747000000003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2101.038</v>
      </c>
      <c r="R107" s="87">
        <v>0</v>
      </c>
      <c r="S107" s="87">
        <v>0</v>
      </c>
    </row>
    <row r="108" spans="1:19">
      <c r="A108" s="87" t="s">
        <v>442</v>
      </c>
      <c r="B108" s="88">
        <v>119153000000</v>
      </c>
      <c r="C108" s="87">
        <v>78636.351999999999</v>
      </c>
      <c r="D108" s="87" t="s">
        <v>617</v>
      </c>
      <c r="E108" s="87">
        <v>9181.1049999999996</v>
      </c>
      <c r="F108" s="87">
        <v>24042.956999999999</v>
      </c>
      <c r="G108" s="87">
        <v>6699.6459999999997</v>
      </c>
      <c r="H108" s="87">
        <v>0</v>
      </c>
      <c r="I108" s="87">
        <v>36575.1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2137.5430000000001</v>
      </c>
      <c r="R108" s="87">
        <v>0</v>
      </c>
      <c r="S108" s="87">
        <v>0</v>
      </c>
    </row>
    <row r="109" spans="1:19">
      <c r="A109" s="87" t="s">
        <v>443</v>
      </c>
      <c r="B109" s="88">
        <v>117502000000</v>
      </c>
      <c r="C109" s="87">
        <v>77260.551000000007</v>
      </c>
      <c r="D109" s="87" t="s">
        <v>618</v>
      </c>
      <c r="E109" s="87">
        <v>9181.1049999999996</v>
      </c>
      <c r="F109" s="87">
        <v>24042.956999999999</v>
      </c>
      <c r="G109" s="87">
        <v>6699.6459999999997</v>
      </c>
      <c r="H109" s="87">
        <v>0</v>
      </c>
      <c r="I109" s="87">
        <v>35199.629999999997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2137.212</v>
      </c>
      <c r="R109" s="87">
        <v>0</v>
      </c>
      <c r="S109" s="87">
        <v>0</v>
      </c>
    </row>
    <row r="110" spans="1:19">
      <c r="A110" s="87" t="s">
        <v>444</v>
      </c>
      <c r="B110" s="88">
        <v>94742300000</v>
      </c>
      <c r="C110" s="87">
        <v>63790.603999999999</v>
      </c>
      <c r="D110" s="87" t="s">
        <v>619</v>
      </c>
      <c r="E110" s="87">
        <v>9181.1049999999996</v>
      </c>
      <c r="F110" s="87">
        <v>24042.956999999999</v>
      </c>
      <c r="G110" s="87">
        <v>6699.6459999999997</v>
      </c>
      <c r="H110" s="87">
        <v>0</v>
      </c>
      <c r="I110" s="87">
        <v>21751.07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2115.8249999999998</v>
      </c>
      <c r="R110" s="87">
        <v>0</v>
      </c>
      <c r="S110" s="87">
        <v>0</v>
      </c>
    </row>
    <row r="111" spans="1:19">
      <c r="A111" s="87" t="s">
        <v>445</v>
      </c>
      <c r="B111" s="88">
        <v>94455500000</v>
      </c>
      <c r="C111" s="87">
        <v>56258.589</v>
      </c>
      <c r="D111" s="87" t="s">
        <v>620</v>
      </c>
      <c r="E111" s="87">
        <v>7140.86</v>
      </c>
      <c r="F111" s="87">
        <v>24042.956999999999</v>
      </c>
      <c r="G111" s="87">
        <v>6699.6459999999997</v>
      </c>
      <c r="H111" s="87">
        <v>0</v>
      </c>
      <c r="I111" s="87">
        <v>16295.537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2079.5880000000002</v>
      </c>
      <c r="R111" s="87">
        <v>0</v>
      </c>
      <c r="S111" s="87">
        <v>0</v>
      </c>
    </row>
    <row r="112" spans="1:19">
      <c r="A112" s="87" t="s">
        <v>446</v>
      </c>
      <c r="B112" s="88">
        <v>90782000000</v>
      </c>
      <c r="C112" s="87">
        <v>43637.37</v>
      </c>
      <c r="D112" s="87" t="s">
        <v>621</v>
      </c>
      <c r="E112" s="87">
        <v>9181.1049999999996</v>
      </c>
      <c r="F112" s="87">
        <v>24042.956999999999</v>
      </c>
      <c r="G112" s="87">
        <v>6699.6459999999997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2230.1689999999999</v>
      </c>
      <c r="R112" s="87">
        <v>0</v>
      </c>
      <c r="S112" s="87">
        <v>0</v>
      </c>
    </row>
    <row r="113" spans="1:19">
      <c r="A113" s="87" t="s">
        <v>447</v>
      </c>
      <c r="B113" s="88">
        <v>94051000000</v>
      </c>
      <c r="C113" s="87">
        <v>43622.963000000003</v>
      </c>
      <c r="D113" s="87" t="s">
        <v>622</v>
      </c>
      <c r="E113" s="87">
        <v>9181.1049999999996</v>
      </c>
      <c r="F113" s="87">
        <v>24042.956999999999</v>
      </c>
      <c r="G113" s="87">
        <v>6699.6459999999997</v>
      </c>
      <c r="H113" s="87">
        <v>0</v>
      </c>
      <c r="I113" s="87">
        <v>286.66000000000003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1929.1030000000001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1183900000000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84852000000</v>
      </c>
      <c r="C116" s="87">
        <v>43583.938999999998</v>
      </c>
      <c r="D116" s="87"/>
      <c r="E116" s="87">
        <v>7140.86</v>
      </c>
      <c r="F116" s="87">
        <v>24042.956999999999</v>
      </c>
      <c r="G116" s="87">
        <v>6699.6459999999997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1929.1030000000001</v>
      </c>
      <c r="R116" s="87">
        <v>0</v>
      </c>
      <c r="S116" s="87">
        <v>0</v>
      </c>
    </row>
    <row r="117" spans="1:19">
      <c r="A117" s="87" t="s">
        <v>450</v>
      </c>
      <c r="B117" s="88">
        <v>119153000000</v>
      </c>
      <c r="C117" s="87">
        <v>78636.351999999999</v>
      </c>
      <c r="D117" s="87"/>
      <c r="E117" s="87">
        <v>9181.1049999999996</v>
      </c>
      <c r="F117" s="87">
        <v>24042.956999999999</v>
      </c>
      <c r="G117" s="87">
        <v>6699.6459999999997</v>
      </c>
      <c r="H117" s="87">
        <v>0</v>
      </c>
      <c r="I117" s="87">
        <v>36575.1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2244.462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17117.490000000002</v>
      </c>
      <c r="C120" s="87">
        <v>19868.14</v>
      </c>
      <c r="D120" s="87">
        <v>0</v>
      </c>
      <c r="E120" s="87">
        <v>36985.629999999997</v>
      </c>
    </row>
    <row r="121" spans="1:19">
      <c r="A121" s="87" t="s">
        <v>484</v>
      </c>
      <c r="B121" s="87">
        <v>33.49</v>
      </c>
      <c r="C121" s="87">
        <v>38.869999999999997</v>
      </c>
      <c r="D121" s="87">
        <v>0</v>
      </c>
      <c r="E121" s="87">
        <v>72.36</v>
      </c>
    </row>
    <row r="122" spans="1:19">
      <c r="A122" s="87" t="s">
        <v>485</v>
      </c>
      <c r="B122" s="87">
        <v>33.49</v>
      </c>
      <c r="C122" s="87">
        <v>38.869999999999997</v>
      </c>
      <c r="D122" s="87">
        <v>0</v>
      </c>
      <c r="E122" s="87">
        <v>72.36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3499.8</v>
      </c>
      <c r="C2" s="87">
        <v>6846.87</v>
      </c>
      <c r="D2" s="87">
        <v>6846.87</v>
      </c>
    </row>
    <row r="3" spans="1:7">
      <c r="A3" s="87" t="s">
        <v>317</v>
      </c>
      <c r="B3" s="87">
        <v>3499.8</v>
      </c>
      <c r="C3" s="87">
        <v>6846.87</v>
      </c>
      <c r="D3" s="87">
        <v>6846.87</v>
      </c>
    </row>
    <row r="4" spans="1:7">
      <c r="A4" s="87" t="s">
        <v>318</v>
      </c>
      <c r="B4" s="87">
        <v>6546.2</v>
      </c>
      <c r="C4" s="87">
        <v>12806.73</v>
      </c>
      <c r="D4" s="87">
        <v>12806.73</v>
      </c>
    </row>
    <row r="5" spans="1:7">
      <c r="A5" s="87" t="s">
        <v>319</v>
      </c>
      <c r="B5" s="87">
        <v>6546.2</v>
      </c>
      <c r="C5" s="87">
        <v>12806.73</v>
      </c>
      <c r="D5" s="87">
        <v>12806.73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908.14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33.380000000000003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23.28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184.17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247.46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64.03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1142.79</v>
      </c>
      <c r="C28" s="87">
        <v>2357.0100000000002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0.47699999999999998</v>
      </c>
      <c r="E39" s="87">
        <v>0.51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0.47699999999999998</v>
      </c>
      <c r="E40" s="87">
        <v>0.51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0.47699999999999998</v>
      </c>
      <c r="E41" s="87">
        <v>0.51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0.47699999999999998</v>
      </c>
      <c r="E43" s="87">
        <v>0.51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0.47699999999999998</v>
      </c>
      <c r="E44" s="87">
        <v>0.51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0.47699999999999998</v>
      </c>
      <c r="E45" s="87">
        <v>0.51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0.40200000000000002</v>
      </c>
      <c r="G53" s="87">
        <v>0.495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0.40200000000000002</v>
      </c>
      <c r="G54" s="87">
        <v>0.495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0.40200000000000002</v>
      </c>
      <c r="G55" s="87">
        <v>0.495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0.40200000000000002</v>
      </c>
      <c r="G56" s="87">
        <v>0.495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0.40200000000000002</v>
      </c>
      <c r="G58" s="87">
        <v>0.495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52702.64</v>
      </c>
      <c r="D64" s="87">
        <v>42091.24</v>
      </c>
      <c r="E64" s="87">
        <v>10611.4</v>
      </c>
      <c r="F64" s="87">
        <v>0.8</v>
      </c>
      <c r="G64" s="87">
        <v>3.47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67439.63</v>
      </c>
      <c r="D68" s="87">
        <v>0.78</v>
      </c>
    </row>
    <row r="69" spans="1:8">
      <c r="A69" s="87" t="s">
        <v>401</v>
      </c>
      <c r="B69" s="87" t="s">
        <v>400</v>
      </c>
      <c r="C69" s="87">
        <v>59981.61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3.18</v>
      </c>
      <c r="F74" s="87">
        <v>3481.85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37993.433599999997</v>
      </c>
      <c r="C84" s="87">
        <v>53.854599999999998</v>
      </c>
      <c r="D84" s="87">
        <v>70.216399999999993</v>
      </c>
      <c r="E84" s="87">
        <v>0</v>
      </c>
      <c r="F84" s="87">
        <v>5.0000000000000001E-4</v>
      </c>
      <c r="G84" s="88">
        <v>1663860</v>
      </c>
      <c r="H84" s="87">
        <v>15021.7466</v>
      </c>
    </row>
    <row r="85" spans="1:8">
      <c r="A85" s="87" t="s">
        <v>438</v>
      </c>
      <c r="B85" s="87">
        <v>33385.890700000004</v>
      </c>
      <c r="C85" s="87">
        <v>47.774799999999999</v>
      </c>
      <c r="D85" s="87">
        <v>63.332999999999998</v>
      </c>
      <c r="E85" s="87">
        <v>0</v>
      </c>
      <c r="F85" s="87">
        <v>5.0000000000000001E-4</v>
      </c>
      <c r="G85" s="88">
        <v>1500850</v>
      </c>
      <c r="H85" s="87">
        <v>13243.6459</v>
      </c>
    </row>
    <row r="86" spans="1:8">
      <c r="A86" s="87" t="s">
        <v>439</v>
      </c>
      <c r="B86" s="87">
        <v>34178.910499999998</v>
      </c>
      <c r="C86" s="87">
        <v>50.336799999999997</v>
      </c>
      <c r="D86" s="87">
        <v>69.998699999999999</v>
      </c>
      <c r="E86" s="87">
        <v>0</v>
      </c>
      <c r="F86" s="87">
        <v>5.0000000000000001E-4</v>
      </c>
      <c r="G86" s="88">
        <v>1659150</v>
      </c>
      <c r="H86" s="87">
        <v>13696.1785</v>
      </c>
    </row>
    <row r="87" spans="1:8">
      <c r="A87" s="87" t="s">
        <v>440</v>
      </c>
      <c r="B87" s="87">
        <v>31540.067899999998</v>
      </c>
      <c r="C87" s="87">
        <v>47.221600000000002</v>
      </c>
      <c r="D87" s="87">
        <v>67.383200000000002</v>
      </c>
      <c r="E87" s="87">
        <v>0</v>
      </c>
      <c r="F87" s="87">
        <v>5.0000000000000001E-4</v>
      </c>
      <c r="G87" s="88">
        <v>1597320</v>
      </c>
      <c r="H87" s="87">
        <v>12713.2826</v>
      </c>
    </row>
    <row r="88" spans="1:8">
      <c r="A88" s="87" t="s">
        <v>291</v>
      </c>
      <c r="B88" s="87">
        <v>30714.3976</v>
      </c>
      <c r="C88" s="87">
        <v>47.242699999999999</v>
      </c>
      <c r="D88" s="87">
        <v>70.166399999999996</v>
      </c>
      <c r="E88" s="87">
        <v>0</v>
      </c>
      <c r="F88" s="87">
        <v>5.0000000000000001E-4</v>
      </c>
      <c r="G88" s="88">
        <v>1663560</v>
      </c>
      <c r="H88" s="87">
        <v>12502.0085</v>
      </c>
    </row>
    <row r="89" spans="1:8">
      <c r="A89" s="87" t="s">
        <v>441</v>
      </c>
      <c r="B89" s="87">
        <v>30075.100699999999</v>
      </c>
      <c r="C89" s="87">
        <v>47.422199999999997</v>
      </c>
      <c r="D89" s="87">
        <v>72.911299999999997</v>
      </c>
      <c r="E89" s="87">
        <v>0</v>
      </c>
      <c r="F89" s="87">
        <v>5.0000000000000001E-4</v>
      </c>
      <c r="G89" s="88">
        <v>1728860</v>
      </c>
      <c r="H89" s="87">
        <v>12354.193499999999</v>
      </c>
    </row>
    <row r="90" spans="1:8">
      <c r="A90" s="87" t="s">
        <v>442</v>
      </c>
      <c r="B90" s="87">
        <v>31648.632799999999</v>
      </c>
      <c r="C90" s="87">
        <v>50.591299999999997</v>
      </c>
      <c r="D90" s="87">
        <v>79.213800000000006</v>
      </c>
      <c r="E90" s="87">
        <v>0</v>
      </c>
      <c r="F90" s="87">
        <v>5.9999999999999995E-4</v>
      </c>
      <c r="G90" s="88">
        <v>1878430</v>
      </c>
      <c r="H90" s="87">
        <v>13067.058499999999</v>
      </c>
    </row>
    <row r="91" spans="1:8">
      <c r="A91" s="87" t="s">
        <v>443</v>
      </c>
      <c r="B91" s="87">
        <v>31008.446599999999</v>
      </c>
      <c r="C91" s="87">
        <v>49.341799999999999</v>
      </c>
      <c r="D91" s="87">
        <v>76.793700000000001</v>
      </c>
      <c r="E91" s="87">
        <v>0</v>
      </c>
      <c r="F91" s="87">
        <v>5.0000000000000001E-4</v>
      </c>
      <c r="G91" s="88">
        <v>1821000</v>
      </c>
      <c r="H91" s="87">
        <v>12780.8833</v>
      </c>
    </row>
    <row r="92" spans="1:8">
      <c r="A92" s="87" t="s">
        <v>444</v>
      </c>
      <c r="B92" s="87">
        <v>29472.337200000002</v>
      </c>
      <c r="C92" s="87">
        <v>46.118299999999998</v>
      </c>
      <c r="D92" s="87">
        <v>70.171700000000001</v>
      </c>
      <c r="E92" s="87">
        <v>0</v>
      </c>
      <c r="F92" s="87">
        <v>5.0000000000000001E-4</v>
      </c>
      <c r="G92" s="88">
        <v>1663840</v>
      </c>
      <c r="H92" s="87">
        <v>12072.4234</v>
      </c>
    </row>
    <row r="93" spans="1:8">
      <c r="A93" s="87" t="s">
        <v>445</v>
      </c>
      <c r="B93" s="87">
        <v>31704.438200000001</v>
      </c>
      <c r="C93" s="87">
        <v>48.1083</v>
      </c>
      <c r="D93" s="87">
        <v>70.051400000000001</v>
      </c>
      <c r="E93" s="87">
        <v>0</v>
      </c>
      <c r="F93" s="87">
        <v>5.0000000000000001E-4</v>
      </c>
      <c r="G93" s="88">
        <v>1660700</v>
      </c>
      <c r="H93" s="87">
        <v>12841.468699999999</v>
      </c>
    </row>
    <row r="94" spans="1:8">
      <c r="A94" s="87" t="s">
        <v>446</v>
      </c>
      <c r="B94" s="87">
        <v>33478.522700000001</v>
      </c>
      <c r="C94" s="87">
        <v>49.0901</v>
      </c>
      <c r="D94" s="87">
        <v>67.786000000000001</v>
      </c>
      <c r="E94" s="87">
        <v>0</v>
      </c>
      <c r="F94" s="87">
        <v>5.0000000000000001E-4</v>
      </c>
      <c r="G94" s="88">
        <v>1606660</v>
      </c>
      <c r="H94" s="87">
        <v>13394.7174</v>
      </c>
    </row>
    <row r="95" spans="1:8">
      <c r="A95" s="87" t="s">
        <v>447</v>
      </c>
      <c r="B95" s="87">
        <v>37413.539900000003</v>
      </c>
      <c r="C95" s="87">
        <v>53.328899999999997</v>
      </c>
      <c r="D95" s="87">
        <v>70.215999999999994</v>
      </c>
      <c r="E95" s="87">
        <v>0</v>
      </c>
      <c r="F95" s="87">
        <v>5.0000000000000001E-4</v>
      </c>
      <c r="G95" s="88">
        <v>1663920</v>
      </c>
      <c r="H95" s="87">
        <v>14821.1042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392613.71830000001</v>
      </c>
      <c r="C97" s="87">
        <v>590.43129999999996</v>
      </c>
      <c r="D97" s="87">
        <v>848.24170000000004</v>
      </c>
      <c r="E97" s="87">
        <v>0</v>
      </c>
      <c r="F97" s="87">
        <v>6.1000000000000004E-3</v>
      </c>
      <c r="G97" s="88">
        <v>20108100</v>
      </c>
      <c r="H97" s="87">
        <v>158508.71119999999</v>
      </c>
    </row>
    <row r="98" spans="1:19">
      <c r="A98" s="87" t="s">
        <v>449</v>
      </c>
      <c r="B98" s="87">
        <v>29472.337200000002</v>
      </c>
      <c r="C98" s="87">
        <v>46.118299999999998</v>
      </c>
      <c r="D98" s="87">
        <v>63.332999999999998</v>
      </c>
      <c r="E98" s="87">
        <v>0</v>
      </c>
      <c r="F98" s="87">
        <v>5.0000000000000001E-4</v>
      </c>
      <c r="G98" s="88">
        <v>1500850</v>
      </c>
      <c r="H98" s="87">
        <v>12072.4234</v>
      </c>
    </row>
    <row r="99" spans="1:19">
      <c r="A99" s="87" t="s">
        <v>450</v>
      </c>
      <c r="B99" s="87">
        <v>37993.433599999997</v>
      </c>
      <c r="C99" s="87">
        <v>53.854599999999998</v>
      </c>
      <c r="D99" s="87">
        <v>79.213800000000006</v>
      </c>
      <c r="E99" s="87">
        <v>0</v>
      </c>
      <c r="F99" s="87">
        <v>5.9999999999999995E-4</v>
      </c>
      <c r="G99" s="88">
        <v>1878430</v>
      </c>
      <c r="H99" s="87">
        <v>15021.7466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94560900000</v>
      </c>
      <c r="C102" s="87">
        <v>43819.955999999998</v>
      </c>
      <c r="D102" s="87" t="s">
        <v>623</v>
      </c>
      <c r="E102" s="87">
        <v>9181.1049999999996</v>
      </c>
      <c r="F102" s="87">
        <v>24042.956999999999</v>
      </c>
      <c r="G102" s="87">
        <v>6913.3639999999996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2199.0369999999998</v>
      </c>
      <c r="R102" s="87">
        <v>0</v>
      </c>
      <c r="S102" s="87">
        <v>0</v>
      </c>
    </row>
    <row r="103" spans="1:19">
      <c r="A103" s="87" t="s">
        <v>438</v>
      </c>
      <c r="B103" s="88">
        <v>85297100000</v>
      </c>
      <c r="C103" s="87">
        <v>43850.21</v>
      </c>
      <c r="D103" s="87" t="s">
        <v>624</v>
      </c>
      <c r="E103" s="87">
        <v>9181.1049999999996</v>
      </c>
      <c r="F103" s="87">
        <v>24042.956999999999</v>
      </c>
      <c r="G103" s="87">
        <v>6913.3639999999996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2229.2919999999999</v>
      </c>
      <c r="R103" s="87">
        <v>0</v>
      </c>
      <c r="S103" s="87">
        <v>0</v>
      </c>
    </row>
    <row r="104" spans="1:19">
      <c r="A104" s="87" t="s">
        <v>439</v>
      </c>
      <c r="B104" s="88">
        <v>94293400000</v>
      </c>
      <c r="C104" s="87">
        <v>46010.614999999998</v>
      </c>
      <c r="D104" s="87" t="s">
        <v>602</v>
      </c>
      <c r="E104" s="87">
        <v>9181.1049999999996</v>
      </c>
      <c r="F104" s="87">
        <v>24042.956999999999</v>
      </c>
      <c r="G104" s="87">
        <v>6913.3639999999996</v>
      </c>
      <c r="H104" s="87">
        <v>0</v>
      </c>
      <c r="I104" s="87">
        <v>3863.1080000000002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2010.08</v>
      </c>
      <c r="R104" s="87">
        <v>0</v>
      </c>
      <c r="S104" s="87">
        <v>0</v>
      </c>
    </row>
    <row r="105" spans="1:19">
      <c r="A105" s="87" t="s">
        <v>440</v>
      </c>
      <c r="B105" s="88">
        <v>90779500000</v>
      </c>
      <c r="C105" s="87">
        <v>44883.065999999999</v>
      </c>
      <c r="D105" s="87" t="s">
        <v>625</v>
      </c>
      <c r="E105" s="87">
        <v>9181.1049999999996</v>
      </c>
      <c r="F105" s="87">
        <v>24042.956999999999</v>
      </c>
      <c r="G105" s="87">
        <v>6913.3639999999996</v>
      </c>
      <c r="H105" s="87">
        <v>0</v>
      </c>
      <c r="I105" s="87">
        <v>2735.92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2009.72</v>
      </c>
      <c r="R105" s="87">
        <v>0</v>
      </c>
      <c r="S105" s="87">
        <v>0</v>
      </c>
    </row>
    <row r="106" spans="1:19">
      <c r="A106" s="87" t="s">
        <v>291</v>
      </c>
      <c r="B106" s="88">
        <v>94543900000</v>
      </c>
      <c r="C106" s="87">
        <v>54518.519</v>
      </c>
      <c r="D106" s="87" t="s">
        <v>626</v>
      </c>
      <c r="E106" s="87">
        <v>9181.1049999999996</v>
      </c>
      <c r="F106" s="87">
        <v>24042.956999999999</v>
      </c>
      <c r="G106" s="87">
        <v>6913.3639999999996</v>
      </c>
      <c r="H106" s="87">
        <v>0</v>
      </c>
      <c r="I106" s="87">
        <v>12353.232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2027.8610000000001</v>
      </c>
      <c r="R106" s="87">
        <v>0</v>
      </c>
      <c r="S106" s="87">
        <v>0</v>
      </c>
    </row>
    <row r="107" spans="1:19">
      <c r="A107" s="87" t="s">
        <v>441</v>
      </c>
      <c r="B107" s="88">
        <v>98255300000</v>
      </c>
      <c r="C107" s="87">
        <v>63529.22</v>
      </c>
      <c r="D107" s="87" t="s">
        <v>627</v>
      </c>
      <c r="E107" s="87">
        <v>9181.1049999999996</v>
      </c>
      <c r="F107" s="87">
        <v>24042.956999999999</v>
      </c>
      <c r="G107" s="87">
        <v>6913.3639999999996</v>
      </c>
      <c r="H107" s="87">
        <v>0</v>
      </c>
      <c r="I107" s="87">
        <v>21257.418000000001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2134.3760000000002</v>
      </c>
      <c r="R107" s="87">
        <v>0</v>
      </c>
      <c r="S107" s="87">
        <v>0</v>
      </c>
    </row>
    <row r="108" spans="1:19">
      <c r="A108" s="87" t="s">
        <v>442</v>
      </c>
      <c r="B108" s="88">
        <v>106756000000</v>
      </c>
      <c r="C108" s="87">
        <v>63493.874000000003</v>
      </c>
      <c r="D108" s="87" t="s">
        <v>628</v>
      </c>
      <c r="E108" s="87">
        <v>9181.1049999999996</v>
      </c>
      <c r="F108" s="87">
        <v>24042.956999999999</v>
      </c>
      <c r="G108" s="87">
        <v>6913.3639999999996</v>
      </c>
      <c r="H108" s="87">
        <v>0</v>
      </c>
      <c r="I108" s="87">
        <v>21324.491999999998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2031.9559999999999</v>
      </c>
      <c r="R108" s="87">
        <v>0</v>
      </c>
      <c r="S108" s="87">
        <v>0</v>
      </c>
    </row>
    <row r="109" spans="1:19">
      <c r="A109" s="87" t="s">
        <v>443</v>
      </c>
      <c r="B109" s="88">
        <v>103492000000</v>
      </c>
      <c r="C109" s="87">
        <v>62334.718999999997</v>
      </c>
      <c r="D109" s="87" t="s">
        <v>629</v>
      </c>
      <c r="E109" s="87">
        <v>9181.1049999999996</v>
      </c>
      <c r="F109" s="87">
        <v>24042.956999999999</v>
      </c>
      <c r="G109" s="87">
        <v>6913.3639999999996</v>
      </c>
      <c r="H109" s="87">
        <v>0</v>
      </c>
      <c r="I109" s="87">
        <v>20162.871999999999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2034.421</v>
      </c>
      <c r="R109" s="87">
        <v>0</v>
      </c>
      <c r="S109" s="87">
        <v>0</v>
      </c>
    </row>
    <row r="110" spans="1:19">
      <c r="A110" s="87" t="s">
        <v>444</v>
      </c>
      <c r="B110" s="88">
        <v>94559700000</v>
      </c>
      <c r="C110" s="87">
        <v>59580.254000000001</v>
      </c>
      <c r="D110" s="87" t="s">
        <v>608</v>
      </c>
      <c r="E110" s="87">
        <v>9181.1049999999996</v>
      </c>
      <c r="F110" s="87">
        <v>24042.956999999999</v>
      </c>
      <c r="G110" s="87">
        <v>6913.3639999999996</v>
      </c>
      <c r="H110" s="87">
        <v>0</v>
      </c>
      <c r="I110" s="87">
        <v>17406.201000000001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2036.627</v>
      </c>
      <c r="R110" s="87">
        <v>0</v>
      </c>
      <c r="S110" s="87">
        <v>0</v>
      </c>
    </row>
    <row r="111" spans="1:19">
      <c r="A111" s="87" t="s">
        <v>445</v>
      </c>
      <c r="B111" s="88">
        <v>94381700000</v>
      </c>
      <c r="C111" s="87">
        <v>50353.245000000003</v>
      </c>
      <c r="D111" s="87" t="s">
        <v>630</v>
      </c>
      <c r="E111" s="87">
        <v>9181.1049999999996</v>
      </c>
      <c r="F111" s="87">
        <v>24042.956999999999</v>
      </c>
      <c r="G111" s="87">
        <v>6913.3639999999996</v>
      </c>
      <c r="H111" s="87">
        <v>0</v>
      </c>
      <c r="I111" s="87">
        <v>8197.7999999999993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2018.018</v>
      </c>
      <c r="R111" s="87">
        <v>0</v>
      </c>
      <c r="S111" s="87">
        <v>0</v>
      </c>
    </row>
    <row r="112" spans="1:19">
      <c r="A112" s="87" t="s">
        <v>446</v>
      </c>
      <c r="B112" s="88">
        <v>91310100000</v>
      </c>
      <c r="C112" s="87">
        <v>43830.53</v>
      </c>
      <c r="D112" s="87" t="s">
        <v>631</v>
      </c>
      <c r="E112" s="87">
        <v>9181.1049999999996</v>
      </c>
      <c r="F112" s="87">
        <v>24042.956999999999</v>
      </c>
      <c r="G112" s="87">
        <v>6913.3639999999996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2209.6120000000001</v>
      </c>
      <c r="R112" s="87">
        <v>0</v>
      </c>
      <c r="S112" s="87">
        <v>0</v>
      </c>
    </row>
    <row r="113" spans="1:19">
      <c r="A113" s="87" t="s">
        <v>447</v>
      </c>
      <c r="B113" s="88">
        <v>94564400000</v>
      </c>
      <c r="C113" s="87">
        <v>43817.74</v>
      </c>
      <c r="D113" s="87" t="s">
        <v>497</v>
      </c>
      <c r="E113" s="87">
        <v>9181.1049999999996</v>
      </c>
      <c r="F113" s="87">
        <v>24042.956999999999</v>
      </c>
      <c r="G113" s="87">
        <v>6913.3639999999996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2196.8209999999999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1142790000000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85297100000</v>
      </c>
      <c r="C116" s="87">
        <v>43817.74</v>
      </c>
      <c r="D116" s="87"/>
      <c r="E116" s="87">
        <v>9181.1049999999996</v>
      </c>
      <c r="F116" s="87">
        <v>24042.956999999999</v>
      </c>
      <c r="G116" s="87">
        <v>6913.3639999999996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2009.72</v>
      </c>
      <c r="R116" s="87">
        <v>0</v>
      </c>
      <c r="S116" s="87">
        <v>0</v>
      </c>
    </row>
    <row r="117" spans="1:19">
      <c r="A117" s="87" t="s">
        <v>450</v>
      </c>
      <c r="B117" s="88">
        <v>106756000000</v>
      </c>
      <c r="C117" s="87">
        <v>63529.22</v>
      </c>
      <c r="D117" s="87"/>
      <c r="E117" s="87">
        <v>9181.1049999999996</v>
      </c>
      <c r="F117" s="87">
        <v>24042.956999999999</v>
      </c>
      <c r="G117" s="87">
        <v>6913.3639999999996</v>
      </c>
      <c r="H117" s="87">
        <v>0</v>
      </c>
      <c r="I117" s="87">
        <v>21324.491999999998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2229.2919999999999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21397.05</v>
      </c>
      <c r="C120" s="87">
        <v>20384.14</v>
      </c>
      <c r="D120" s="87">
        <v>0</v>
      </c>
      <c r="E120" s="87">
        <v>41781.18</v>
      </c>
    </row>
    <row r="121" spans="1:19">
      <c r="A121" s="87" t="s">
        <v>484</v>
      </c>
      <c r="B121" s="87">
        <v>41.86</v>
      </c>
      <c r="C121" s="87">
        <v>39.880000000000003</v>
      </c>
      <c r="D121" s="87">
        <v>0</v>
      </c>
      <c r="E121" s="87">
        <v>81.739999999999995</v>
      </c>
    </row>
    <row r="122" spans="1:19">
      <c r="A122" s="87" t="s">
        <v>485</v>
      </c>
      <c r="B122" s="87">
        <v>41.86</v>
      </c>
      <c r="C122" s="87">
        <v>39.880000000000003</v>
      </c>
      <c r="D122" s="87">
        <v>0</v>
      </c>
      <c r="E122" s="87">
        <v>81.739999999999995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3901.48</v>
      </c>
      <c r="C2" s="87">
        <v>7632.71</v>
      </c>
      <c r="D2" s="87">
        <v>7632.71</v>
      </c>
    </row>
    <row r="3" spans="1:7">
      <c r="A3" s="87" t="s">
        <v>317</v>
      </c>
      <c r="B3" s="87">
        <v>3901.48</v>
      </c>
      <c r="C3" s="87">
        <v>7632.71</v>
      </c>
      <c r="D3" s="87">
        <v>7632.71</v>
      </c>
    </row>
    <row r="4" spans="1:7">
      <c r="A4" s="87" t="s">
        <v>318</v>
      </c>
      <c r="B4" s="87">
        <v>6895.3</v>
      </c>
      <c r="C4" s="87">
        <v>13489.69</v>
      </c>
      <c r="D4" s="87">
        <v>13489.69</v>
      </c>
    </row>
    <row r="5" spans="1:7">
      <c r="A5" s="87" t="s">
        <v>319</v>
      </c>
      <c r="B5" s="87">
        <v>6895.3</v>
      </c>
      <c r="C5" s="87">
        <v>13489.69</v>
      </c>
      <c r="D5" s="87">
        <v>13489.69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1302.82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24.49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23.27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174.76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273.64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63.16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1123.6199999999999</v>
      </c>
      <c r="C28" s="87">
        <v>2777.87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0.36399999999999999</v>
      </c>
      <c r="E39" s="87">
        <v>0.38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0.36399999999999999</v>
      </c>
      <c r="E40" s="87">
        <v>0.38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0.36399999999999999</v>
      </c>
      <c r="E41" s="87">
        <v>0.38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0.36399999999999999</v>
      </c>
      <c r="E43" s="87">
        <v>0.38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0.36399999999999999</v>
      </c>
      <c r="E44" s="87">
        <v>0.38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0.36399999999999999</v>
      </c>
      <c r="E45" s="87">
        <v>0.38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0.501</v>
      </c>
      <c r="G53" s="87">
        <v>0.49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0.501</v>
      </c>
      <c r="G54" s="87">
        <v>0.49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0.501</v>
      </c>
      <c r="G55" s="87">
        <v>0.49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0.501</v>
      </c>
      <c r="G56" s="87">
        <v>0.49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0.501</v>
      </c>
      <c r="G58" s="87">
        <v>0.49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70309.64</v>
      </c>
      <c r="D64" s="87">
        <v>47535.17</v>
      </c>
      <c r="E64" s="87">
        <v>22774.47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54955.8</v>
      </c>
      <c r="D65" s="87">
        <v>40919.550000000003</v>
      </c>
      <c r="E65" s="87">
        <v>14036.25</v>
      </c>
      <c r="F65" s="87">
        <v>0.74</v>
      </c>
      <c r="G65" s="87">
        <v>3.34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67368.47</v>
      </c>
      <c r="D68" s="87">
        <v>0.78</v>
      </c>
    </row>
    <row r="69" spans="1:8">
      <c r="A69" s="87" t="s">
        <v>401</v>
      </c>
      <c r="B69" s="87" t="s">
        <v>400</v>
      </c>
      <c r="C69" s="87">
        <v>67375.87</v>
      </c>
      <c r="D69" s="87">
        <v>0.78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2.83</v>
      </c>
      <c r="F74" s="87">
        <v>3096.46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39230.657200000001</v>
      </c>
      <c r="C84" s="87">
        <v>54.475999999999999</v>
      </c>
      <c r="D84" s="87">
        <v>61.611899999999999</v>
      </c>
      <c r="E84" s="87">
        <v>0</v>
      </c>
      <c r="F84" s="87">
        <v>5.0000000000000001E-4</v>
      </c>
      <c r="G84" s="87">
        <v>40437.184399999998</v>
      </c>
      <c r="H84" s="87">
        <v>15381.144200000001</v>
      </c>
    </row>
    <row r="85" spans="1:8">
      <c r="A85" s="87" t="s">
        <v>438</v>
      </c>
      <c r="B85" s="87">
        <v>34871.355600000003</v>
      </c>
      <c r="C85" s="87">
        <v>48.678199999999997</v>
      </c>
      <c r="D85" s="87">
        <v>55.597799999999999</v>
      </c>
      <c r="E85" s="87">
        <v>0</v>
      </c>
      <c r="F85" s="87">
        <v>4.0000000000000002E-4</v>
      </c>
      <c r="G85" s="87">
        <v>36491.834499999997</v>
      </c>
      <c r="H85" s="87">
        <v>13696.426299999999</v>
      </c>
    </row>
    <row r="86" spans="1:8">
      <c r="A86" s="87" t="s">
        <v>439</v>
      </c>
      <c r="B86" s="87">
        <v>36502.807500000003</v>
      </c>
      <c r="C86" s="87">
        <v>51.929200000000002</v>
      </c>
      <c r="D86" s="87">
        <v>61.369199999999999</v>
      </c>
      <c r="E86" s="87">
        <v>0</v>
      </c>
      <c r="F86" s="87">
        <v>5.0000000000000001E-4</v>
      </c>
      <c r="G86" s="87">
        <v>40286.595699999998</v>
      </c>
      <c r="H86" s="87">
        <v>14430.274600000001</v>
      </c>
    </row>
    <row r="87" spans="1:8">
      <c r="A87" s="87" t="s">
        <v>440</v>
      </c>
      <c r="B87" s="87">
        <v>31897.4794</v>
      </c>
      <c r="C87" s="87">
        <v>47.0242</v>
      </c>
      <c r="D87" s="87">
        <v>58.988199999999999</v>
      </c>
      <c r="E87" s="87">
        <v>0</v>
      </c>
      <c r="F87" s="87">
        <v>5.0000000000000001E-4</v>
      </c>
      <c r="G87" s="87">
        <v>38734.400199999996</v>
      </c>
      <c r="H87" s="87">
        <v>12767.092000000001</v>
      </c>
    </row>
    <row r="88" spans="1:8">
      <c r="A88" s="87" t="s">
        <v>291</v>
      </c>
      <c r="B88" s="87">
        <v>29853.693599999999</v>
      </c>
      <c r="C88" s="87">
        <v>45.818199999999997</v>
      </c>
      <c r="D88" s="87">
        <v>61.092599999999997</v>
      </c>
      <c r="E88" s="87">
        <v>0</v>
      </c>
      <c r="F88" s="87">
        <v>5.0000000000000001E-4</v>
      </c>
      <c r="G88" s="87">
        <v>40126.993699999999</v>
      </c>
      <c r="H88" s="87">
        <v>12121.7855</v>
      </c>
    </row>
    <row r="89" spans="1:8">
      <c r="A89" s="87" t="s">
        <v>441</v>
      </c>
      <c r="B89" s="87">
        <v>27544.8145</v>
      </c>
      <c r="C89" s="87">
        <v>43.841500000000003</v>
      </c>
      <c r="D89" s="87">
        <v>61.469499999999996</v>
      </c>
      <c r="E89" s="87">
        <v>0</v>
      </c>
      <c r="F89" s="87">
        <v>5.0000000000000001E-4</v>
      </c>
      <c r="G89" s="87">
        <v>40383.007100000003</v>
      </c>
      <c r="H89" s="87">
        <v>11334.0556</v>
      </c>
    </row>
    <row r="90" spans="1:8">
      <c r="A90" s="87" t="s">
        <v>442</v>
      </c>
      <c r="B90" s="87">
        <v>29714.217400000001</v>
      </c>
      <c r="C90" s="87">
        <v>48.08</v>
      </c>
      <c r="D90" s="87">
        <v>68.868899999999996</v>
      </c>
      <c r="E90" s="87">
        <v>0</v>
      </c>
      <c r="F90" s="87">
        <v>5.0000000000000001E-4</v>
      </c>
      <c r="G90" s="87">
        <v>45248.008600000001</v>
      </c>
      <c r="H90" s="87">
        <v>12301.8105</v>
      </c>
    </row>
    <row r="91" spans="1:8">
      <c r="A91" s="87" t="s">
        <v>443</v>
      </c>
      <c r="B91" s="87">
        <v>29192.933300000001</v>
      </c>
      <c r="C91" s="87">
        <v>46.785499999999999</v>
      </c>
      <c r="D91" s="87">
        <v>66.1922</v>
      </c>
      <c r="E91" s="87">
        <v>0</v>
      </c>
      <c r="F91" s="87">
        <v>5.0000000000000001E-4</v>
      </c>
      <c r="G91" s="87">
        <v>43487.211000000003</v>
      </c>
      <c r="H91" s="87">
        <v>12042.8868</v>
      </c>
    </row>
    <row r="92" spans="1:8">
      <c r="A92" s="87" t="s">
        <v>444</v>
      </c>
      <c r="B92" s="87">
        <v>28170.1862</v>
      </c>
      <c r="C92" s="87">
        <v>43.882199999999997</v>
      </c>
      <c r="D92" s="87">
        <v>59.756500000000003</v>
      </c>
      <c r="E92" s="87">
        <v>0</v>
      </c>
      <c r="F92" s="87">
        <v>5.0000000000000001E-4</v>
      </c>
      <c r="G92" s="87">
        <v>39252.932099999998</v>
      </c>
      <c r="H92" s="87">
        <v>11500.127699999999</v>
      </c>
    </row>
    <row r="93" spans="1:8">
      <c r="A93" s="87" t="s">
        <v>445</v>
      </c>
      <c r="B93" s="87">
        <v>31539.9139</v>
      </c>
      <c r="C93" s="87">
        <v>47.419699999999999</v>
      </c>
      <c r="D93" s="87">
        <v>61.331200000000003</v>
      </c>
      <c r="E93" s="87">
        <v>0</v>
      </c>
      <c r="F93" s="87">
        <v>5.0000000000000001E-4</v>
      </c>
      <c r="G93" s="87">
        <v>40278.42</v>
      </c>
      <c r="H93" s="87">
        <v>12712.166300000001</v>
      </c>
    </row>
    <row r="94" spans="1:8">
      <c r="A94" s="87" t="s">
        <v>446</v>
      </c>
      <c r="B94" s="87">
        <v>33934.171600000001</v>
      </c>
      <c r="C94" s="87">
        <v>49.010899999999999</v>
      </c>
      <c r="D94" s="87">
        <v>59.446899999999999</v>
      </c>
      <c r="E94" s="87">
        <v>0</v>
      </c>
      <c r="F94" s="87">
        <v>5.0000000000000001E-4</v>
      </c>
      <c r="G94" s="87">
        <v>39029.550000000003</v>
      </c>
      <c r="H94" s="87">
        <v>13485.184600000001</v>
      </c>
    </row>
    <row r="95" spans="1:8">
      <c r="A95" s="87" t="s">
        <v>447</v>
      </c>
      <c r="B95" s="87">
        <v>38571.377500000002</v>
      </c>
      <c r="C95" s="87">
        <v>53.893999999999998</v>
      </c>
      <c r="D95" s="87">
        <v>61.662399999999998</v>
      </c>
      <c r="E95" s="87">
        <v>0</v>
      </c>
      <c r="F95" s="87">
        <v>5.0000000000000001E-4</v>
      </c>
      <c r="G95" s="87">
        <v>40472.700199999999</v>
      </c>
      <c r="H95" s="87">
        <v>15154.5393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391023.60759999999</v>
      </c>
      <c r="C97" s="87">
        <v>580.83969999999999</v>
      </c>
      <c r="D97" s="87">
        <v>737.38750000000005</v>
      </c>
      <c r="E97" s="87">
        <v>0</v>
      </c>
      <c r="F97" s="87">
        <v>5.7000000000000002E-3</v>
      </c>
      <c r="G97" s="87">
        <v>484228.83760000003</v>
      </c>
      <c r="H97" s="87">
        <v>156927.4933</v>
      </c>
    </row>
    <row r="98" spans="1:19">
      <c r="A98" s="87" t="s">
        <v>449</v>
      </c>
      <c r="B98" s="87">
        <v>27544.8145</v>
      </c>
      <c r="C98" s="87">
        <v>43.841500000000003</v>
      </c>
      <c r="D98" s="87">
        <v>55.597799999999999</v>
      </c>
      <c r="E98" s="87">
        <v>0</v>
      </c>
      <c r="F98" s="87">
        <v>4.0000000000000002E-4</v>
      </c>
      <c r="G98" s="87">
        <v>36491.834499999997</v>
      </c>
      <c r="H98" s="87">
        <v>11334.0556</v>
      </c>
    </row>
    <row r="99" spans="1:19">
      <c r="A99" s="87" t="s">
        <v>450</v>
      </c>
      <c r="B99" s="87">
        <v>39230.657200000001</v>
      </c>
      <c r="C99" s="87">
        <v>54.475999999999999</v>
      </c>
      <c r="D99" s="87">
        <v>68.868899999999996</v>
      </c>
      <c r="E99" s="87">
        <v>0</v>
      </c>
      <c r="F99" s="87">
        <v>5.0000000000000001E-4</v>
      </c>
      <c r="G99" s="87">
        <v>45248.008600000001</v>
      </c>
      <c r="H99" s="87">
        <v>15381.144200000001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93831400000</v>
      </c>
      <c r="C102" s="87">
        <v>43376.811000000002</v>
      </c>
      <c r="D102" s="87" t="s">
        <v>600</v>
      </c>
      <c r="E102" s="87">
        <v>9181.1049999999996</v>
      </c>
      <c r="F102" s="87">
        <v>24042.956999999999</v>
      </c>
      <c r="G102" s="87">
        <v>6527.9719999999998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2141.2840000000001</v>
      </c>
      <c r="R102" s="87">
        <v>0</v>
      </c>
      <c r="S102" s="87">
        <v>0</v>
      </c>
    </row>
    <row r="103" spans="1:19">
      <c r="A103" s="87" t="s">
        <v>438</v>
      </c>
      <c r="B103" s="88">
        <v>84676600000</v>
      </c>
      <c r="C103" s="87">
        <v>43416.572</v>
      </c>
      <c r="D103" s="87" t="s">
        <v>632</v>
      </c>
      <c r="E103" s="87">
        <v>9181.1049999999996</v>
      </c>
      <c r="F103" s="87">
        <v>24042.956999999999</v>
      </c>
      <c r="G103" s="87">
        <v>6527.9719999999998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2181.0450000000001</v>
      </c>
      <c r="R103" s="87">
        <v>0</v>
      </c>
      <c r="S103" s="87">
        <v>0</v>
      </c>
    </row>
    <row r="104" spans="1:19">
      <c r="A104" s="87" t="s">
        <v>439</v>
      </c>
      <c r="B104" s="88">
        <v>93482000000</v>
      </c>
      <c r="C104" s="87">
        <v>43432.088000000003</v>
      </c>
      <c r="D104" s="87" t="s">
        <v>548</v>
      </c>
      <c r="E104" s="87">
        <v>9181.1049999999996</v>
      </c>
      <c r="F104" s="87">
        <v>24042.956999999999</v>
      </c>
      <c r="G104" s="87">
        <v>6527.9719999999998</v>
      </c>
      <c r="H104" s="87">
        <v>0</v>
      </c>
      <c r="I104" s="87">
        <v>0</v>
      </c>
      <c r="J104" s="87">
        <v>1483.4929999999999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2196.56</v>
      </c>
      <c r="R104" s="87">
        <v>0</v>
      </c>
      <c r="S104" s="87">
        <v>0</v>
      </c>
    </row>
    <row r="105" spans="1:19">
      <c r="A105" s="87" t="s">
        <v>440</v>
      </c>
      <c r="B105" s="88">
        <v>89880300000</v>
      </c>
      <c r="C105" s="87">
        <v>43451.48</v>
      </c>
      <c r="D105" s="87" t="s">
        <v>633</v>
      </c>
      <c r="E105" s="87">
        <v>9181.1049999999996</v>
      </c>
      <c r="F105" s="87">
        <v>24042.956999999999</v>
      </c>
      <c r="G105" s="87">
        <v>6527.9719999999998</v>
      </c>
      <c r="H105" s="87">
        <v>0</v>
      </c>
      <c r="I105" s="87">
        <v>0</v>
      </c>
      <c r="J105" s="87">
        <v>1483.4929999999999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2215.9520000000002</v>
      </c>
      <c r="R105" s="87">
        <v>0</v>
      </c>
      <c r="S105" s="87">
        <v>0</v>
      </c>
    </row>
    <row r="106" spans="1:19">
      <c r="A106" s="87" t="s">
        <v>291</v>
      </c>
      <c r="B106" s="88">
        <v>93111700000</v>
      </c>
      <c r="C106" s="87">
        <v>50631.036</v>
      </c>
      <c r="D106" s="87" t="s">
        <v>538</v>
      </c>
      <c r="E106" s="87">
        <v>9181.1049999999996</v>
      </c>
      <c r="F106" s="87">
        <v>24042.956999999999</v>
      </c>
      <c r="G106" s="87">
        <v>6527.9719999999998</v>
      </c>
      <c r="H106" s="87">
        <v>0</v>
      </c>
      <c r="I106" s="87">
        <v>8861.2170000000006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2017.7840000000001</v>
      </c>
      <c r="R106" s="87">
        <v>0</v>
      </c>
      <c r="S106" s="87">
        <v>0</v>
      </c>
    </row>
    <row r="107" spans="1:19">
      <c r="A107" s="87" t="s">
        <v>441</v>
      </c>
      <c r="B107" s="88">
        <v>93705700000</v>
      </c>
      <c r="C107" s="87">
        <v>65036.341</v>
      </c>
      <c r="D107" s="87" t="s">
        <v>634</v>
      </c>
      <c r="E107" s="87">
        <v>9181.1049999999996</v>
      </c>
      <c r="F107" s="87">
        <v>24042.956999999999</v>
      </c>
      <c r="G107" s="87">
        <v>6527.9719999999998</v>
      </c>
      <c r="H107" s="87">
        <v>0</v>
      </c>
      <c r="I107" s="87">
        <v>23213.138999999999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2071.1669999999999</v>
      </c>
      <c r="R107" s="87">
        <v>0</v>
      </c>
      <c r="S107" s="87">
        <v>0</v>
      </c>
    </row>
    <row r="108" spans="1:19">
      <c r="A108" s="87" t="s">
        <v>442</v>
      </c>
      <c r="B108" s="88">
        <v>104995000000</v>
      </c>
      <c r="C108" s="87">
        <v>69670.452999999994</v>
      </c>
      <c r="D108" s="87" t="s">
        <v>635</v>
      </c>
      <c r="E108" s="87">
        <v>9181.1049999999996</v>
      </c>
      <c r="F108" s="87">
        <v>24042.956999999999</v>
      </c>
      <c r="G108" s="87">
        <v>6527.9719999999998</v>
      </c>
      <c r="H108" s="87">
        <v>0</v>
      </c>
      <c r="I108" s="87">
        <v>27845.226999999999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2073.19</v>
      </c>
      <c r="R108" s="87">
        <v>0</v>
      </c>
      <c r="S108" s="87">
        <v>0</v>
      </c>
    </row>
    <row r="109" spans="1:19">
      <c r="A109" s="87" t="s">
        <v>443</v>
      </c>
      <c r="B109" s="88">
        <v>100909000000</v>
      </c>
      <c r="C109" s="87">
        <v>67620.582999999999</v>
      </c>
      <c r="D109" s="87" t="s">
        <v>636</v>
      </c>
      <c r="E109" s="87">
        <v>9181.1049999999996</v>
      </c>
      <c r="F109" s="87">
        <v>24042.956999999999</v>
      </c>
      <c r="G109" s="87">
        <v>6527.9719999999998</v>
      </c>
      <c r="H109" s="87">
        <v>0</v>
      </c>
      <c r="I109" s="87">
        <v>25792.064999999999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2076.482</v>
      </c>
      <c r="R109" s="87">
        <v>0</v>
      </c>
      <c r="S109" s="87">
        <v>0</v>
      </c>
    </row>
    <row r="110" spans="1:19">
      <c r="A110" s="87" t="s">
        <v>444</v>
      </c>
      <c r="B110" s="88">
        <v>91083500000</v>
      </c>
      <c r="C110" s="87">
        <v>55400.694000000003</v>
      </c>
      <c r="D110" s="87" t="s">
        <v>637</v>
      </c>
      <c r="E110" s="87">
        <v>9181.1049999999996</v>
      </c>
      <c r="F110" s="87">
        <v>24042.956999999999</v>
      </c>
      <c r="G110" s="87">
        <v>6527.9719999999998</v>
      </c>
      <c r="H110" s="87">
        <v>0</v>
      </c>
      <c r="I110" s="87">
        <v>13512.78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2135.8789999999999</v>
      </c>
      <c r="R110" s="87">
        <v>0</v>
      </c>
      <c r="S110" s="87">
        <v>0</v>
      </c>
    </row>
    <row r="111" spans="1:19">
      <c r="A111" s="87" t="s">
        <v>445</v>
      </c>
      <c r="B111" s="88">
        <v>93463000000</v>
      </c>
      <c r="C111" s="87">
        <v>51765.118999999999</v>
      </c>
      <c r="D111" s="87" t="s">
        <v>638</v>
      </c>
      <c r="E111" s="87">
        <v>8160.982</v>
      </c>
      <c r="F111" s="87">
        <v>24042.956999999999</v>
      </c>
      <c r="G111" s="87">
        <v>6527.9719999999998</v>
      </c>
      <c r="H111" s="87">
        <v>0</v>
      </c>
      <c r="I111" s="87">
        <v>10938.725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2094.482</v>
      </c>
      <c r="R111" s="87">
        <v>0</v>
      </c>
      <c r="S111" s="87">
        <v>0</v>
      </c>
    </row>
    <row r="112" spans="1:19">
      <c r="A112" s="87" t="s">
        <v>446</v>
      </c>
      <c r="B112" s="88">
        <v>90565100000</v>
      </c>
      <c r="C112" s="87">
        <v>43468.648999999998</v>
      </c>
      <c r="D112" s="87" t="s">
        <v>639</v>
      </c>
      <c r="E112" s="87">
        <v>9181.1049999999996</v>
      </c>
      <c r="F112" s="87">
        <v>24042.956999999999</v>
      </c>
      <c r="G112" s="87">
        <v>6527.9719999999998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2233.1210000000001</v>
      </c>
      <c r="R112" s="87">
        <v>0</v>
      </c>
      <c r="S112" s="87">
        <v>0</v>
      </c>
    </row>
    <row r="113" spans="1:19">
      <c r="A113" s="87" t="s">
        <v>447</v>
      </c>
      <c r="B113" s="88">
        <v>93913900000</v>
      </c>
      <c r="C113" s="87">
        <v>43430.552000000003</v>
      </c>
      <c r="D113" s="87" t="s">
        <v>640</v>
      </c>
      <c r="E113" s="87">
        <v>9181.1049999999996</v>
      </c>
      <c r="F113" s="87">
        <v>24042.956999999999</v>
      </c>
      <c r="G113" s="87">
        <v>6527.9719999999998</v>
      </c>
      <c r="H113" s="87">
        <v>0</v>
      </c>
      <c r="I113" s="87">
        <v>264.59199999999998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1930.432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1123620000000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84676600000</v>
      </c>
      <c r="C116" s="87">
        <v>43376.811000000002</v>
      </c>
      <c r="D116" s="87"/>
      <c r="E116" s="87">
        <v>8160.982</v>
      </c>
      <c r="F116" s="87">
        <v>24042.956999999999</v>
      </c>
      <c r="G116" s="87">
        <v>6527.9719999999998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1930.432</v>
      </c>
      <c r="R116" s="87">
        <v>0</v>
      </c>
      <c r="S116" s="87">
        <v>0</v>
      </c>
    </row>
    <row r="117" spans="1:19">
      <c r="A117" s="87" t="s">
        <v>450</v>
      </c>
      <c r="B117" s="88">
        <v>104995000000</v>
      </c>
      <c r="C117" s="87">
        <v>69670.452999999994</v>
      </c>
      <c r="D117" s="87"/>
      <c r="E117" s="87">
        <v>9181.1049999999996</v>
      </c>
      <c r="F117" s="87">
        <v>24042.956999999999</v>
      </c>
      <c r="G117" s="87">
        <v>6527.9719999999998</v>
      </c>
      <c r="H117" s="87">
        <v>0</v>
      </c>
      <c r="I117" s="87">
        <v>27845.226999999999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2233.1210000000001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15816.35</v>
      </c>
      <c r="C120" s="87">
        <v>22048.81</v>
      </c>
      <c r="D120" s="87">
        <v>0</v>
      </c>
      <c r="E120" s="87">
        <v>37865.160000000003</v>
      </c>
    </row>
    <row r="121" spans="1:19">
      <c r="A121" s="87" t="s">
        <v>484</v>
      </c>
      <c r="B121" s="87">
        <v>30.94</v>
      </c>
      <c r="C121" s="87">
        <v>43.14</v>
      </c>
      <c r="D121" s="87">
        <v>0</v>
      </c>
      <c r="E121" s="87">
        <v>74.08</v>
      </c>
    </row>
    <row r="122" spans="1:19">
      <c r="A122" s="87" t="s">
        <v>485</v>
      </c>
      <c r="B122" s="87">
        <v>30.94</v>
      </c>
      <c r="C122" s="87">
        <v>43.14</v>
      </c>
      <c r="D122" s="87">
        <v>0</v>
      </c>
      <c r="E122" s="87">
        <v>74.08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4597.8599999999997</v>
      </c>
      <c r="C2" s="87">
        <v>8995.06</v>
      </c>
      <c r="D2" s="87">
        <v>8995.06</v>
      </c>
    </row>
    <row r="3" spans="1:7">
      <c r="A3" s="87" t="s">
        <v>317</v>
      </c>
      <c r="B3" s="87">
        <v>4597.8599999999997</v>
      </c>
      <c r="C3" s="87">
        <v>8995.06</v>
      </c>
      <c r="D3" s="87">
        <v>8995.06</v>
      </c>
    </row>
    <row r="4" spans="1:7">
      <c r="A4" s="87" t="s">
        <v>318</v>
      </c>
      <c r="B4" s="87">
        <v>7752.7</v>
      </c>
      <c r="C4" s="87">
        <v>15167.08</v>
      </c>
      <c r="D4" s="87">
        <v>15167.08</v>
      </c>
    </row>
    <row r="5" spans="1:7">
      <c r="A5" s="87" t="s">
        <v>319</v>
      </c>
      <c r="B5" s="87">
        <v>7752.7</v>
      </c>
      <c r="C5" s="87">
        <v>15167.08</v>
      </c>
      <c r="D5" s="87">
        <v>15167.08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1985.66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7.4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23.13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171.51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309.23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61.58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1101.55</v>
      </c>
      <c r="C28" s="87">
        <v>3496.31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0.36399999999999999</v>
      </c>
      <c r="E39" s="87">
        <v>0.38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0.36399999999999999</v>
      </c>
      <c r="E40" s="87">
        <v>0.38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0.36399999999999999</v>
      </c>
      <c r="E41" s="87">
        <v>0.38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0.36399999999999999</v>
      </c>
      <c r="E43" s="87">
        <v>0.38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0.36399999999999999</v>
      </c>
      <c r="E44" s="87">
        <v>0.38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0.36399999999999999</v>
      </c>
      <c r="E45" s="87">
        <v>0.38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2.58</v>
      </c>
      <c r="F53" s="87">
        <v>0.504</v>
      </c>
      <c r="G53" s="87">
        <v>0.49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2.58</v>
      </c>
      <c r="F54" s="87">
        <v>0.504</v>
      </c>
      <c r="G54" s="87">
        <v>0.49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2.58</v>
      </c>
      <c r="F55" s="87">
        <v>0.504</v>
      </c>
      <c r="G55" s="87">
        <v>0.49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2.58</v>
      </c>
      <c r="F56" s="87">
        <v>0.504</v>
      </c>
      <c r="G56" s="87">
        <v>0.49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2.58</v>
      </c>
      <c r="F58" s="87">
        <v>0.504</v>
      </c>
      <c r="G58" s="87">
        <v>0.49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44183.93</v>
      </c>
      <c r="D64" s="87">
        <v>35287.730000000003</v>
      </c>
      <c r="E64" s="87">
        <v>8896.2000000000007</v>
      </c>
      <c r="F64" s="87">
        <v>0.8</v>
      </c>
      <c r="G64" s="87">
        <v>3.47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78645.59</v>
      </c>
      <c r="D68" s="87">
        <v>0.78</v>
      </c>
    </row>
    <row r="69" spans="1:8">
      <c r="A69" s="87" t="s">
        <v>401</v>
      </c>
      <c r="B69" s="87" t="s">
        <v>400</v>
      </c>
      <c r="C69" s="87">
        <v>83434.45</v>
      </c>
      <c r="D69" s="87">
        <v>0.78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2.67</v>
      </c>
      <c r="F74" s="87">
        <v>2919.05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42528.258399999999</v>
      </c>
      <c r="C84" s="87">
        <v>44.978900000000003</v>
      </c>
      <c r="D84" s="87">
        <v>133.46100000000001</v>
      </c>
      <c r="E84" s="87">
        <v>0</v>
      </c>
      <c r="F84" s="87">
        <v>5.0000000000000001E-4</v>
      </c>
      <c r="G84" s="87">
        <v>26761.748599999999</v>
      </c>
      <c r="H84" s="87">
        <v>15699.841200000001</v>
      </c>
    </row>
    <row r="85" spans="1:8">
      <c r="A85" s="87" t="s">
        <v>438</v>
      </c>
      <c r="B85" s="87">
        <v>37678.413500000002</v>
      </c>
      <c r="C85" s="87">
        <v>39.929400000000001</v>
      </c>
      <c r="D85" s="87">
        <v>119.9102</v>
      </c>
      <c r="E85" s="87">
        <v>0</v>
      </c>
      <c r="F85" s="87">
        <v>4.0000000000000002E-4</v>
      </c>
      <c r="G85" s="87">
        <v>24045.075199999999</v>
      </c>
      <c r="H85" s="87">
        <v>13921.7353</v>
      </c>
    </row>
    <row r="86" spans="1:8">
      <c r="A86" s="87" t="s">
        <v>439</v>
      </c>
      <c r="B86" s="87">
        <v>38050.972600000001</v>
      </c>
      <c r="C86" s="87">
        <v>40.844799999999999</v>
      </c>
      <c r="D86" s="87">
        <v>131.9873</v>
      </c>
      <c r="E86" s="87">
        <v>0</v>
      </c>
      <c r="F86" s="87">
        <v>5.0000000000000001E-4</v>
      </c>
      <c r="G86" s="87">
        <v>26470.366399999999</v>
      </c>
      <c r="H86" s="87">
        <v>14139.503699999999</v>
      </c>
    </row>
    <row r="87" spans="1:8">
      <c r="A87" s="87" t="s">
        <v>440</v>
      </c>
      <c r="B87" s="87">
        <v>32340.3217</v>
      </c>
      <c r="C87" s="87">
        <v>35.392800000000001</v>
      </c>
      <c r="D87" s="87">
        <v>126.3634</v>
      </c>
      <c r="E87" s="87">
        <v>0</v>
      </c>
      <c r="F87" s="87">
        <v>5.0000000000000001E-4</v>
      </c>
      <c r="G87" s="87">
        <v>25346.721099999999</v>
      </c>
      <c r="H87" s="87">
        <v>12121.7979</v>
      </c>
    </row>
    <row r="88" spans="1:8">
      <c r="A88" s="87" t="s">
        <v>291</v>
      </c>
      <c r="B88" s="87">
        <v>27783.6041</v>
      </c>
      <c r="C88" s="87">
        <v>31.427399999999999</v>
      </c>
      <c r="D88" s="87">
        <v>129.92779999999999</v>
      </c>
      <c r="E88" s="87">
        <v>0</v>
      </c>
      <c r="F88" s="87">
        <v>5.0000000000000001E-4</v>
      </c>
      <c r="G88" s="87">
        <v>26067.3289</v>
      </c>
      <c r="H88" s="87">
        <v>10571.029</v>
      </c>
    </row>
    <row r="89" spans="1:8">
      <c r="A89" s="87" t="s">
        <v>441</v>
      </c>
      <c r="B89" s="87">
        <v>25383.619600000002</v>
      </c>
      <c r="C89" s="87">
        <v>29.1798</v>
      </c>
      <c r="D89" s="87">
        <v>128.47659999999999</v>
      </c>
      <c r="E89" s="87">
        <v>0</v>
      </c>
      <c r="F89" s="87">
        <v>5.0000000000000001E-4</v>
      </c>
      <c r="G89" s="87">
        <v>25778.337500000001</v>
      </c>
      <c r="H89" s="87">
        <v>9729.7690999999995</v>
      </c>
    </row>
    <row r="90" spans="1:8">
      <c r="A90" s="87" t="s">
        <v>442</v>
      </c>
      <c r="B90" s="87">
        <v>26113.5605</v>
      </c>
      <c r="C90" s="87">
        <v>30.1722</v>
      </c>
      <c r="D90" s="87">
        <v>135.3793</v>
      </c>
      <c r="E90" s="87">
        <v>0</v>
      </c>
      <c r="F90" s="87">
        <v>5.0000000000000001E-4</v>
      </c>
      <c r="G90" s="87">
        <v>27163.999500000002</v>
      </c>
      <c r="H90" s="87">
        <v>10033.1602</v>
      </c>
    </row>
    <row r="91" spans="1:8">
      <c r="A91" s="87" t="s">
        <v>443</v>
      </c>
      <c r="B91" s="87">
        <v>26473.9146</v>
      </c>
      <c r="C91" s="87">
        <v>30.3475</v>
      </c>
      <c r="D91" s="87">
        <v>132.20439999999999</v>
      </c>
      <c r="E91" s="87">
        <v>0</v>
      </c>
      <c r="F91" s="87">
        <v>5.0000000000000001E-4</v>
      </c>
      <c r="G91" s="87">
        <v>26525.9293</v>
      </c>
      <c r="H91" s="87">
        <v>10134.517599999999</v>
      </c>
    </row>
    <row r="92" spans="1:8">
      <c r="A92" s="87" t="s">
        <v>444</v>
      </c>
      <c r="B92" s="87">
        <v>28144.554</v>
      </c>
      <c r="C92" s="87">
        <v>31.604900000000001</v>
      </c>
      <c r="D92" s="87">
        <v>126.78579999999999</v>
      </c>
      <c r="E92" s="87">
        <v>0</v>
      </c>
      <c r="F92" s="87">
        <v>5.0000000000000001E-4</v>
      </c>
      <c r="G92" s="87">
        <v>25435.8819</v>
      </c>
      <c r="H92" s="87">
        <v>10672.8351</v>
      </c>
    </row>
    <row r="93" spans="1:8">
      <c r="A93" s="87" t="s">
        <v>445</v>
      </c>
      <c r="B93" s="87">
        <v>34044.956200000001</v>
      </c>
      <c r="C93" s="87">
        <v>37.196300000000001</v>
      </c>
      <c r="D93" s="87">
        <v>131.7251</v>
      </c>
      <c r="E93" s="87">
        <v>0</v>
      </c>
      <c r="F93" s="87">
        <v>5.0000000000000001E-4</v>
      </c>
      <c r="G93" s="87">
        <v>26421.8586</v>
      </c>
      <c r="H93" s="87">
        <v>12751.1754</v>
      </c>
    </row>
    <row r="94" spans="1:8">
      <c r="A94" s="87" t="s">
        <v>446</v>
      </c>
      <c r="B94" s="87">
        <v>38034.342299999997</v>
      </c>
      <c r="C94" s="87">
        <v>40.669499999999999</v>
      </c>
      <c r="D94" s="87">
        <v>128.63669999999999</v>
      </c>
      <c r="E94" s="87">
        <v>0</v>
      </c>
      <c r="F94" s="87">
        <v>5.0000000000000001E-4</v>
      </c>
      <c r="G94" s="87">
        <v>25797.425500000001</v>
      </c>
      <c r="H94" s="87">
        <v>14109.1032</v>
      </c>
    </row>
    <row r="95" spans="1:8">
      <c r="A95" s="87" t="s">
        <v>447</v>
      </c>
      <c r="B95" s="87">
        <v>41264.6224</v>
      </c>
      <c r="C95" s="87">
        <v>43.842100000000002</v>
      </c>
      <c r="D95" s="87">
        <v>133.67150000000001</v>
      </c>
      <c r="E95" s="87">
        <v>0</v>
      </c>
      <c r="F95" s="87">
        <v>5.0000000000000001E-4</v>
      </c>
      <c r="G95" s="87">
        <v>26805.320299999999</v>
      </c>
      <c r="H95" s="87">
        <v>15264.0705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397841.13990000001</v>
      </c>
      <c r="C97" s="87">
        <v>435.5856</v>
      </c>
      <c r="D97" s="87">
        <v>1558.5291999999999</v>
      </c>
      <c r="E97" s="87">
        <v>0</v>
      </c>
      <c r="F97" s="87">
        <v>5.7000000000000002E-3</v>
      </c>
      <c r="G97" s="87">
        <v>312619.9927</v>
      </c>
      <c r="H97" s="87">
        <v>149148.53820000001</v>
      </c>
    </row>
    <row r="98" spans="1:19">
      <c r="A98" s="87" t="s">
        <v>449</v>
      </c>
      <c r="B98" s="87">
        <v>25383.619600000002</v>
      </c>
      <c r="C98" s="87">
        <v>29.1798</v>
      </c>
      <c r="D98" s="87">
        <v>119.9102</v>
      </c>
      <c r="E98" s="87">
        <v>0</v>
      </c>
      <c r="F98" s="87">
        <v>4.0000000000000002E-4</v>
      </c>
      <c r="G98" s="87">
        <v>24045.075199999999</v>
      </c>
      <c r="H98" s="87">
        <v>9729.7690999999995</v>
      </c>
    </row>
    <row r="99" spans="1:19">
      <c r="A99" s="87" t="s">
        <v>450</v>
      </c>
      <c r="B99" s="87">
        <v>42528.258399999999</v>
      </c>
      <c r="C99" s="87">
        <v>44.978900000000003</v>
      </c>
      <c r="D99" s="87">
        <v>135.3793</v>
      </c>
      <c r="E99" s="87">
        <v>0</v>
      </c>
      <c r="F99" s="87">
        <v>5.0000000000000001E-4</v>
      </c>
      <c r="G99" s="87">
        <v>27163.999500000002</v>
      </c>
      <c r="H99" s="87">
        <v>15699.841200000001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94297900000</v>
      </c>
      <c r="C102" s="87">
        <v>44276.641000000003</v>
      </c>
      <c r="D102" s="87" t="s">
        <v>641</v>
      </c>
      <c r="E102" s="87">
        <v>9181.1049999999996</v>
      </c>
      <c r="F102" s="87">
        <v>24042.956999999999</v>
      </c>
      <c r="G102" s="87">
        <v>6350.567</v>
      </c>
      <c r="H102" s="87">
        <v>0</v>
      </c>
      <c r="I102" s="87">
        <v>0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3218.5189999999998</v>
      </c>
      <c r="R102" s="87">
        <v>0</v>
      </c>
      <c r="S102" s="87">
        <v>0</v>
      </c>
    </row>
    <row r="103" spans="1:19">
      <c r="A103" s="87" t="s">
        <v>438</v>
      </c>
      <c r="B103" s="88">
        <v>84725400000</v>
      </c>
      <c r="C103" s="87">
        <v>43206.036999999997</v>
      </c>
      <c r="D103" s="87" t="s">
        <v>613</v>
      </c>
      <c r="E103" s="87">
        <v>9181.1049999999996</v>
      </c>
      <c r="F103" s="87">
        <v>24042.956999999999</v>
      </c>
      <c r="G103" s="87">
        <v>6350.567</v>
      </c>
      <c r="H103" s="87">
        <v>0</v>
      </c>
      <c r="I103" s="87">
        <v>0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2147.915</v>
      </c>
      <c r="R103" s="87">
        <v>0</v>
      </c>
      <c r="S103" s="87">
        <v>0</v>
      </c>
    </row>
    <row r="104" spans="1:19">
      <c r="A104" s="87" t="s">
        <v>439</v>
      </c>
      <c r="B104" s="88">
        <v>93271200000</v>
      </c>
      <c r="C104" s="87">
        <v>43222.239999999998</v>
      </c>
      <c r="D104" s="87" t="s">
        <v>642</v>
      </c>
      <c r="E104" s="87">
        <v>9181.1049999999996</v>
      </c>
      <c r="F104" s="87">
        <v>24042.956999999999</v>
      </c>
      <c r="G104" s="87">
        <v>6350.567</v>
      </c>
      <c r="H104" s="87">
        <v>0</v>
      </c>
      <c r="I104" s="87">
        <v>0</v>
      </c>
      <c r="J104" s="87">
        <v>1483.4929999999999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2164.1190000000001</v>
      </c>
      <c r="R104" s="87">
        <v>0</v>
      </c>
      <c r="S104" s="87">
        <v>0</v>
      </c>
    </row>
    <row r="105" spans="1:19">
      <c r="A105" s="87" t="s">
        <v>440</v>
      </c>
      <c r="B105" s="88">
        <v>89311900000</v>
      </c>
      <c r="C105" s="87">
        <v>43173.834000000003</v>
      </c>
      <c r="D105" s="87" t="s">
        <v>643</v>
      </c>
      <c r="E105" s="87">
        <v>9181.1049999999996</v>
      </c>
      <c r="F105" s="87">
        <v>24042.956999999999</v>
      </c>
      <c r="G105" s="87">
        <v>6350.567</v>
      </c>
      <c r="H105" s="87">
        <v>0</v>
      </c>
      <c r="I105" s="87">
        <v>0</v>
      </c>
      <c r="J105" s="87">
        <v>1483.4929999999999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2115.712</v>
      </c>
      <c r="R105" s="87">
        <v>0</v>
      </c>
      <c r="S105" s="87">
        <v>0</v>
      </c>
    </row>
    <row r="106" spans="1:19">
      <c r="A106" s="87" t="s">
        <v>291</v>
      </c>
      <c r="B106" s="88">
        <v>91851100000</v>
      </c>
      <c r="C106" s="87">
        <v>44808.773999999998</v>
      </c>
      <c r="D106" s="87" t="s">
        <v>592</v>
      </c>
      <c r="E106" s="87">
        <v>9181.1049999999996</v>
      </c>
      <c r="F106" s="87">
        <v>24042.956999999999</v>
      </c>
      <c r="G106" s="87">
        <v>6350.567</v>
      </c>
      <c r="H106" s="87">
        <v>0</v>
      </c>
      <c r="I106" s="87">
        <v>3207.8989999999999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2026.2460000000001</v>
      </c>
      <c r="R106" s="87">
        <v>0</v>
      </c>
      <c r="S106" s="87">
        <v>0</v>
      </c>
    </row>
    <row r="107" spans="1:19">
      <c r="A107" s="87" t="s">
        <v>441</v>
      </c>
      <c r="B107" s="88">
        <v>90832800000</v>
      </c>
      <c r="C107" s="87">
        <v>55828.527999999998</v>
      </c>
      <c r="D107" s="87" t="s">
        <v>644</v>
      </c>
      <c r="E107" s="87">
        <v>9181.1049999999996</v>
      </c>
      <c r="F107" s="87">
        <v>24042.956999999999</v>
      </c>
      <c r="G107" s="87">
        <v>6350.567</v>
      </c>
      <c r="H107" s="87">
        <v>0</v>
      </c>
      <c r="I107" s="87">
        <v>14214.63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2039.268</v>
      </c>
      <c r="R107" s="87">
        <v>0</v>
      </c>
      <c r="S107" s="87">
        <v>0</v>
      </c>
    </row>
    <row r="108" spans="1:19">
      <c r="A108" s="87" t="s">
        <v>442</v>
      </c>
      <c r="B108" s="88">
        <v>95715300000</v>
      </c>
      <c r="C108" s="87">
        <v>58137.567000000003</v>
      </c>
      <c r="D108" s="87" t="s">
        <v>645</v>
      </c>
      <c r="E108" s="87">
        <v>9181.1049999999996</v>
      </c>
      <c r="F108" s="87">
        <v>24042.956999999999</v>
      </c>
      <c r="G108" s="87">
        <v>6350.567</v>
      </c>
      <c r="H108" s="87">
        <v>0</v>
      </c>
      <c r="I108" s="87">
        <v>16307.928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2255.0100000000002</v>
      </c>
      <c r="R108" s="87">
        <v>0</v>
      </c>
      <c r="S108" s="87">
        <v>0</v>
      </c>
    </row>
    <row r="109" spans="1:19">
      <c r="A109" s="87" t="s">
        <v>443</v>
      </c>
      <c r="B109" s="88">
        <v>93467000000</v>
      </c>
      <c r="C109" s="87">
        <v>55154.455000000002</v>
      </c>
      <c r="D109" s="87" t="s">
        <v>646</v>
      </c>
      <c r="E109" s="87">
        <v>9181.1049999999996</v>
      </c>
      <c r="F109" s="87">
        <v>24042.956999999999</v>
      </c>
      <c r="G109" s="87">
        <v>6350.567</v>
      </c>
      <c r="H109" s="87">
        <v>0</v>
      </c>
      <c r="I109" s="87">
        <v>13529.094999999999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2050.7310000000002</v>
      </c>
      <c r="R109" s="87">
        <v>0</v>
      </c>
      <c r="S109" s="87">
        <v>0</v>
      </c>
    </row>
    <row r="110" spans="1:19">
      <c r="A110" s="87" t="s">
        <v>444</v>
      </c>
      <c r="B110" s="88">
        <v>89626100000</v>
      </c>
      <c r="C110" s="87">
        <v>43273.906000000003</v>
      </c>
      <c r="D110" s="87" t="s">
        <v>647</v>
      </c>
      <c r="E110" s="87">
        <v>9181.1049999999996</v>
      </c>
      <c r="F110" s="87">
        <v>24042.956999999999</v>
      </c>
      <c r="G110" s="87">
        <v>6350.567</v>
      </c>
      <c r="H110" s="87">
        <v>0</v>
      </c>
      <c r="I110" s="87">
        <v>0</v>
      </c>
      <c r="J110" s="87">
        <v>1483.4929999999999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2215.7840000000001</v>
      </c>
      <c r="R110" s="87">
        <v>0</v>
      </c>
      <c r="S110" s="87">
        <v>0</v>
      </c>
    </row>
    <row r="111" spans="1:19">
      <c r="A111" s="87" t="s">
        <v>445</v>
      </c>
      <c r="B111" s="88">
        <v>93100300000</v>
      </c>
      <c r="C111" s="87">
        <v>43260.809000000001</v>
      </c>
      <c r="D111" s="87" t="s">
        <v>648</v>
      </c>
      <c r="E111" s="87">
        <v>9181.1049999999996</v>
      </c>
      <c r="F111" s="87">
        <v>24042.956999999999</v>
      </c>
      <c r="G111" s="87">
        <v>6350.567</v>
      </c>
      <c r="H111" s="87">
        <v>0</v>
      </c>
      <c r="I111" s="87">
        <v>0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2202.6869999999999</v>
      </c>
      <c r="R111" s="87">
        <v>0</v>
      </c>
      <c r="S111" s="87">
        <v>0</v>
      </c>
    </row>
    <row r="112" spans="1:19">
      <c r="A112" s="87" t="s">
        <v>446</v>
      </c>
      <c r="B112" s="88">
        <v>90900000000</v>
      </c>
      <c r="C112" s="87">
        <v>43212.964</v>
      </c>
      <c r="D112" s="87" t="s">
        <v>649</v>
      </c>
      <c r="E112" s="87">
        <v>9181.1049999999996</v>
      </c>
      <c r="F112" s="87">
        <v>24042.956999999999</v>
      </c>
      <c r="G112" s="87">
        <v>6350.567</v>
      </c>
      <c r="H112" s="87">
        <v>0</v>
      </c>
      <c r="I112" s="87">
        <v>0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2154.8420000000001</v>
      </c>
      <c r="R112" s="87">
        <v>0</v>
      </c>
      <c r="S112" s="87">
        <v>0</v>
      </c>
    </row>
    <row r="113" spans="1:19">
      <c r="A113" s="87" t="s">
        <v>447</v>
      </c>
      <c r="B113" s="88">
        <v>94451400000</v>
      </c>
      <c r="C113" s="87">
        <v>44392.474000000002</v>
      </c>
      <c r="D113" s="87" t="s">
        <v>650</v>
      </c>
      <c r="E113" s="87">
        <v>9181.1049999999996</v>
      </c>
      <c r="F113" s="87">
        <v>24042.956999999999</v>
      </c>
      <c r="G113" s="87">
        <v>6350.567</v>
      </c>
      <c r="H113" s="87">
        <v>0</v>
      </c>
      <c r="I113" s="87">
        <v>0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3334.3530000000001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1101550000000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84725400000</v>
      </c>
      <c r="C116" s="87">
        <v>43173.834000000003</v>
      </c>
      <c r="D116" s="87"/>
      <c r="E116" s="87">
        <v>9181.1049999999996</v>
      </c>
      <c r="F116" s="87">
        <v>24042.956999999999</v>
      </c>
      <c r="G116" s="87">
        <v>6350.567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2026.2460000000001</v>
      </c>
      <c r="R116" s="87">
        <v>0</v>
      </c>
      <c r="S116" s="87">
        <v>0</v>
      </c>
    </row>
    <row r="117" spans="1:19">
      <c r="A117" s="87" t="s">
        <v>450</v>
      </c>
      <c r="B117" s="88">
        <v>95715300000</v>
      </c>
      <c r="C117" s="87">
        <v>58137.567000000003</v>
      </c>
      <c r="D117" s="87"/>
      <c r="E117" s="87">
        <v>9181.1049999999996</v>
      </c>
      <c r="F117" s="87">
        <v>24042.956999999999</v>
      </c>
      <c r="G117" s="87">
        <v>6350.567</v>
      </c>
      <c r="H117" s="87">
        <v>0</v>
      </c>
      <c r="I117" s="87">
        <v>16307.928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3334.3530000000001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26336.639999999999</v>
      </c>
      <c r="C120" s="87">
        <v>14628.38</v>
      </c>
      <c r="D120" s="87">
        <v>0</v>
      </c>
      <c r="E120" s="87">
        <v>40965.019999999997</v>
      </c>
    </row>
    <row r="121" spans="1:19">
      <c r="A121" s="87" t="s">
        <v>484</v>
      </c>
      <c r="B121" s="87">
        <v>51.52</v>
      </c>
      <c r="C121" s="87">
        <v>28.62</v>
      </c>
      <c r="D121" s="87">
        <v>0</v>
      </c>
      <c r="E121" s="87">
        <v>80.14</v>
      </c>
    </row>
    <row r="122" spans="1:19">
      <c r="A122" s="87" t="s">
        <v>485</v>
      </c>
      <c r="B122" s="87">
        <v>51.52</v>
      </c>
      <c r="C122" s="87">
        <v>28.62</v>
      </c>
      <c r="D122" s="87">
        <v>0</v>
      </c>
      <c r="E122" s="87">
        <v>80.14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233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234</v>
      </c>
      <c r="B2" s="52" t="s">
        <v>235</v>
      </c>
      <c r="C2" s="52" t="s">
        <v>90</v>
      </c>
      <c r="D2" s="53" t="s">
        <v>260</v>
      </c>
      <c r="E2" s="53" t="s">
        <v>261</v>
      </c>
      <c r="F2" s="52" t="s">
        <v>236</v>
      </c>
      <c r="G2" s="52" t="s">
        <v>262</v>
      </c>
      <c r="H2" s="52" t="s">
        <v>263</v>
      </c>
      <c r="I2" s="54" t="s">
        <v>264</v>
      </c>
      <c r="J2" s="54" t="s">
        <v>237</v>
      </c>
      <c r="K2" s="54" t="s">
        <v>265</v>
      </c>
      <c r="L2" s="54" t="s">
        <v>266</v>
      </c>
      <c r="M2" s="54" t="s">
        <v>267</v>
      </c>
      <c r="N2" s="55" t="s">
        <v>238</v>
      </c>
      <c r="O2" s="54" t="s">
        <v>239</v>
      </c>
      <c r="P2" s="54" t="s">
        <v>268</v>
      </c>
      <c r="Q2" s="54" t="s">
        <v>240</v>
      </c>
      <c r="R2" s="54" t="s">
        <v>241</v>
      </c>
      <c r="S2" s="54" t="s">
        <v>52</v>
      </c>
    </row>
    <row r="3" spans="1:19">
      <c r="A3" s="56" t="s">
        <v>242</v>
      </c>
      <c r="B3" s="56" t="s">
        <v>243</v>
      </c>
      <c r="C3" s="56">
        <v>1</v>
      </c>
      <c r="D3" s="61">
        <v>371.75</v>
      </c>
      <c r="E3" s="61">
        <v>1133.3900000000001</v>
      </c>
      <c r="F3" s="57">
        <v>3.0487962340282451</v>
      </c>
      <c r="G3" s="61">
        <v>169.19</v>
      </c>
      <c r="H3" s="61">
        <v>47.17</v>
      </c>
      <c r="I3" s="57">
        <v>1.3935469485966985</v>
      </c>
      <c r="J3" s="57">
        <v>266.76532166666664</v>
      </c>
      <c r="K3" s="57">
        <v>22.596</v>
      </c>
      <c r="L3" s="57">
        <v>60.255999999999993</v>
      </c>
      <c r="M3" s="57">
        <v>0</v>
      </c>
      <c r="N3" s="58">
        <v>0</v>
      </c>
      <c r="O3" s="57">
        <v>3.8</v>
      </c>
      <c r="P3" s="57">
        <v>0.9</v>
      </c>
      <c r="Q3" s="57">
        <v>1348.2832223333332</v>
      </c>
      <c r="R3" s="57">
        <v>0</v>
      </c>
      <c r="S3" s="57">
        <v>0.51945121127816274</v>
      </c>
    </row>
    <row r="4" spans="1:19">
      <c r="A4" s="56" t="s">
        <v>244</v>
      </c>
      <c r="B4" s="56" t="s">
        <v>243</v>
      </c>
      <c r="C4" s="56">
        <v>1</v>
      </c>
      <c r="D4" s="61">
        <v>139.41</v>
      </c>
      <c r="E4" s="61">
        <v>425.02</v>
      </c>
      <c r="F4" s="57">
        <v>3.0487052578724625</v>
      </c>
      <c r="G4" s="61">
        <v>106.53</v>
      </c>
      <c r="H4" s="61">
        <v>0</v>
      </c>
      <c r="I4" s="57">
        <v>18.580625981289309</v>
      </c>
      <c r="J4" s="57">
        <v>7.5029764949999995</v>
      </c>
      <c r="K4" s="57">
        <v>12.911999999999999</v>
      </c>
      <c r="L4" s="57">
        <v>376.59999999999997</v>
      </c>
      <c r="M4" s="57">
        <v>1796.92</v>
      </c>
      <c r="N4" s="58">
        <v>503.45820000000003</v>
      </c>
      <c r="O4" s="57">
        <v>0</v>
      </c>
      <c r="P4" s="57">
        <v>0</v>
      </c>
      <c r="Q4" s="57">
        <v>0</v>
      </c>
      <c r="R4" s="57">
        <v>2831.6820000000002</v>
      </c>
      <c r="S4" s="57">
        <v>0.62978874265158158</v>
      </c>
    </row>
    <row r="5" spans="1:19">
      <c r="A5" s="56" t="s">
        <v>222</v>
      </c>
      <c r="B5" s="56" t="s">
        <v>62</v>
      </c>
      <c r="C5" s="56">
        <v>1</v>
      </c>
      <c r="D5" s="61">
        <v>511.15</v>
      </c>
      <c r="E5" s="61">
        <v>856.26</v>
      </c>
      <c r="F5" s="57">
        <v>1.6751638462290914</v>
      </c>
      <c r="G5" s="61">
        <v>0</v>
      </c>
      <c r="H5" s="61">
        <v>0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>
        <v>1</v>
      </c>
    </row>
    <row r="6" spans="1:19">
      <c r="A6" s="59" t="s">
        <v>245</v>
      </c>
      <c r="B6" s="60"/>
      <c r="C6" s="60"/>
      <c r="D6" s="60">
        <f>SUMIF($B3:$B5,"yes",D3:D5)</f>
        <v>511.15999999999997</v>
      </c>
      <c r="E6" s="60">
        <f>SUMIF($B3:$B5,"yes",E3:E5)</f>
        <v>1558.41</v>
      </c>
      <c r="F6" s="60"/>
      <c r="G6" s="60">
        <f>SUMIF($B3:$B5,"yes",G3:G5)</f>
        <v>275.72000000000003</v>
      </c>
      <c r="H6" s="60">
        <f>SUMIF($B3:$B5,"yes",H3:H5)</f>
        <v>47.17</v>
      </c>
      <c r="I6" s="60"/>
      <c r="J6" s="60">
        <f>SUMIF($B3:$B5,"yes",J3:J5)</f>
        <v>274.26829816166662</v>
      </c>
    </row>
    <row r="7" spans="1:19">
      <c r="G7" s="41"/>
    </row>
    <row r="8" spans="1:19">
      <c r="A8" s="59" t="s">
        <v>213</v>
      </c>
      <c r="D8" s="41"/>
      <c r="G8" s="63"/>
      <c r="I8" s="30">
        <v>1</v>
      </c>
      <c r="K8" s="30">
        <v>2</v>
      </c>
      <c r="L8" s="30" t="s">
        <v>270</v>
      </c>
      <c r="M8" s="30" t="s">
        <v>270</v>
      </c>
      <c r="N8" s="30" t="s">
        <v>270</v>
      </c>
      <c r="O8" s="30">
        <v>3</v>
      </c>
      <c r="P8" s="30">
        <v>3</v>
      </c>
      <c r="Q8" s="30">
        <v>3</v>
      </c>
      <c r="R8" s="30">
        <v>4</v>
      </c>
      <c r="S8" s="30">
        <v>4</v>
      </c>
    </row>
    <row r="9" spans="1:19">
      <c r="D9" s="41"/>
    </row>
    <row r="10" spans="1:19">
      <c r="A10" s="59" t="s">
        <v>246</v>
      </c>
    </row>
    <row r="11" spans="1:19">
      <c r="A11" s="43" t="s">
        <v>247</v>
      </c>
    </row>
    <row r="12" spans="1:19">
      <c r="A12" s="43" t="s">
        <v>248</v>
      </c>
    </row>
    <row r="13" spans="1:19">
      <c r="A13" s="43" t="s">
        <v>249</v>
      </c>
    </row>
    <row r="14" spans="1:19">
      <c r="A14" s="43" t="s">
        <v>250</v>
      </c>
    </row>
    <row r="15" spans="1:19">
      <c r="A15" s="43" t="s">
        <v>269</v>
      </c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H42" sqref="H42"/>
    </sheetView>
  </sheetViews>
  <sheetFormatPr defaultRowHeight="10.5"/>
  <sheetData>
    <row r="2" spans="1:16" ht="15.75">
      <c r="A2" s="90" t="s">
        <v>160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108"/>
  <sheetViews>
    <sheetView workbookViewId="0">
      <pane ySplit="1" topLeftCell="A32" activePane="bottomLeft" state="frozen"/>
      <selection pane="bottomLeft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70</v>
      </c>
      <c r="B1" s="65" t="s">
        <v>115</v>
      </c>
      <c r="C1" s="65" t="s">
        <v>116</v>
      </c>
      <c r="D1" s="65" t="s">
        <v>117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271</v>
      </c>
      <c r="AD1" s="66" t="s">
        <v>272</v>
      </c>
      <c r="AE1" s="66" t="s">
        <v>273</v>
      </c>
    </row>
    <row r="2" spans="1:31">
      <c r="A2" s="67" t="s">
        <v>91</v>
      </c>
      <c r="B2" s="67" t="s">
        <v>118</v>
      </c>
      <c r="C2" s="67" t="s">
        <v>119</v>
      </c>
      <c r="D2" s="67" t="s">
        <v>274</v>
      </c>
      <c r="E2" s="67">
        <v>0.15</v>
      </c>
      <c r="F2" s="67">
        <v>0.15</v>
      </c>
      <c r="G2" s="67">
        <v>0.15</v>
      </c>
      <c r="H2" s="67">
        <v>0.15</v>
      </c>
      <c r="I2" s="67">
        <v>0.15</v>
      </c>
      <c r="J2" s="67">
        <v>0.2</v>
      </c>
      <c r="K2" s="67">
        <v>0.4</v>
      </c>
      <c r="L2" s="67">
        <v>0.4</v>
      </c>
      <c r="M2" s="67">
        <v>0.6</v>
      </c>
      <c r="N2" s="67">
        <v>0.6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0.9</v>
      </c>
      <c r="X2" s="67">
        <v>0.9</v>
      </c>
      <c r="Y2" s="67">
        <v>0.9</v>
      </c>
      <c r="Z2" s="67">
        <v>0.9</v>
      </c>
      <c r="AA2" s="67">
        <v>0.5</v>
      </c>
      <c r="AB2" s="67">
        <v>0.3</v>
      </c>
      <c r="AC2" s="67">
        <v>14.55</v>
      </c>
      <c r="AD2" s="67">
        <v>53.9</v>
      </c>
      <c r="AE2" s="67">
        <v>2810.5</v>
      </c>
    </row>
    <row r="3" spans="1:31">
      <c r="D3" s="67" t="s">
        <v>154</v>
      </c>
      <c r="E3" s="67">
        <v>0.2</v>
      </c>
      <c r="F3" s="67">
        <v>0.15</v>
      </c>
      <c r="G3" s="67">
        <v>0.15</v>
      </c>
      <c r="H3" s="67">
        <v>0.15</v>
      </c>
      <c r="I3" s="67">
        <v>0.15</v>
      </c>
      <c r="J3" s="67">
        <v>0.15</v>
      </c>
      <c r="K3" s="67">
        <v>0.3</v>
      </c>
      <c r="L3" s="67">
        <v>0.3</v>
      </c>
      <c r="M3" s="67">
        <v>0.6</v>
      </c>
      <c r="N3" s="67">
        <v>0.6</v>
      </c>
      <c r="O3" s="67">
        <v>0.8</v>
      </c>
      <c r="P3" s="67">
        <v>0.8</v>
      </c>
      <c r="Q3" s="67">
        <v>0.8</v>
      </c>
      <c r="R3" s="67">
        <v>0.8</v>
      </c>
      <c r="S3" s="67">
        <v>0.8</v>
      </c>
      <c r="T3" s="67">
        <v>0.8</v>
      </c>
      <c r="U3" s="67">
        <v>0.8</v>
      </c>
      <c r="V3" s="67">
        <v>0.9</v>
      </c>
      <c r="W3" s="67">
        <v>0.9</v>
      </c>
      <c r="X3" s="67">
        <v>0.9</v>
      </c>
      <c r="Y3" s="67">
        <v>0.9</v>
      </c>
      <c r="Z3" s="67">
        <v>0.9</v>
      </c>
      <c r="AA3" s="67">
        <v>0.5</v>
      </c>
      <c r="AB3" s="67">
        <v>0.3</v>
      </c>
      <c r="AC3" s="67">
        <v>13.65</v>
      </c>
    </row>
    <row r="4" spans="1:31">
      <c r="D4" s="67" t="s">
        <v>144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67">
        <v>24</v>
      </c>
    </row>
    <row r="5" spans="1:31">
      <c r="D5" s="67" t="s">
        <v>155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</row>
    <row r="6" spans="1:31">
      <c r="D6" s="67" t="s">
        <v>150</v>
      </c>
      <c r="E6" s="67">
        <v>0.2</v>
      </c>
      <c r="F6" s="67">
        <v>0.15</v>
      </c>
      <c r="G6" s="67">
        <v>0.15</v>
      </c>
      <c r="H6" s="67">
        <v>0.15</v>
      </c>
      <c r="I6" s="67">
        <v>0.15</v>
      </c>
      <c r="J6" s="67">
        <v>0.15</v>
      </c>
      <c r="K6" s="67">
        <v>0.3</v>
      </c>
      <c r="L6" s="67">
        <v>0.3</v>
      </c>
      <c r="M6" s="67">
        <v>0.5</v>
      </c>
      <c r="N6" s="67">
        <v>0.5</v>
      </c>
      <c r="O6" s="67">
        <v>0.7</v>
      </c>
      <c r="P6" s="67">
        <v>0.7</v>
      </c>
      <c r="Q6" s="67">
        <v>0.7</v>
      </c>
      <c r="R6" s="67">
        <v>0.7</v>
      </c>
      <c r="S6" s="67">
        <v>0.7</v>
      </c>
      <c r="T6" s="67">
        <v>0.7</v>
      </c>
      <c r="U6" s="67">
        <v>0.6</v>
      </c>
      <c r="V6" s="67">
        <v>0.6</v>
      </c>
      <c r="W6" s="67">
        <v>0.6</v>
      </c>
      <c r="X6" s="67">
        <v>0.6</v>
      </c>
      <c r="Y6" s="67">
        <v>0.6</v>
      </c>
      <c r="Z6" s="67">
        <v>0.6</v>
      </c>
      <c r="AA6" s="67">
        <v>0.5</v>
      </c>
      <c r="AB6" s="67">
        <v>0.3</v>
      </c>
      <c r="AC6" s="67">
        <v>11.15</v>
      </c>
    </row>
    <row r="7" spans="1:31">
      <c r="A7" s="67" t="s">
        <v>93</v>
      </c>
      <c r="B7" s="67" t="s">
        <v>118</v>
      </c>
      <c r="C7" s="67" t="s">
        <v>119</v>
      </c>
      <c r="D7" s="67" t="s">
        <v>274</v>
      </c>
      <c r="E7" s="67">
        <v>0.15</v>
      </c>
      <c r="F7" s="67">
        <v>0.15</v>
      </c>
      <c r="G7" s="67">
        <v>0.15</v>
      </c>
      <c r="H7" s="67">
        <v>0.15</v>
      </c>
      <c r="I7" s="67">
        <v>0.15</v>
      </c>
      <c r="J7" s="67">
        <v>0.15</v>
      </c>
      <c r="K7" s="67">
        <v>0.25</v>
      </c>
      <c r="L7" s="67">
        <v>0.3</v>
      </c>
      <c r="M7" s="67">
        <v>0.3</v>
      </c>
      <c r="N7" s="67">
        <v>0.3</v>
      </c>
      <c r="O7" s="67">
        <v>0.3</v>
      </c>
      <c r="P7" s="67">
        <v>0.3</v>
      </c>
      <c r="Q7" s="67">
        <v>0.3</v>
      </c>
      <c r="R7" s="67">
        <v>0.3</v>
      </c>
      <c r="S7" s="67">
        <v>0.3</v>
      </c>
      <c r="T7" s="67">
        <v>0.3</v>
      </c>
      <c r="U7" s="67">
        <v>0.3</v>
      </c>
      <c r="V7" s="67">
        <v>0.3</v>
      </c>
      <c r="W7" s="67">
        <v>0.3</v>
      </c>
      <c r="X7" s="67">
        <v>0.3</v>
      </c>
      <c r="Y7" s="67">
        <v>0.3</v>
      </c>
      <c r="Z7" s="67">
        <v>0.3</v>
      </c>
      <c r="AA7" s="67">
        <v>0.3</v>
      </c>
      <c r="AB7" s="67">
        <v>0.3</v>
      </c>
      <c r="AC7" s="67">
        <v>6.25</v>
      </c>
      <c r="AD7" s="67">
        <v>25</v>
      </c>
      <c r="AE7" s="67">
        <v>1303.57</v>
      </c>
    </row>
    <row r="8" spans="1:31">
      <c r="D8" s="67" t="s">
        <v>154</v>
      </c>
      <c r="E8" s="67">
        <v>0.15</v>
      </c>
      <c r="F8" s="67">
        <v>0.15</v>
      </c>
      <c r="G8" s="67">
        <v>0.15</v>
      </c>
      <c r="H8" s="67">
        <v>0.15</v>
      </c>
      <c r="I8" s="67">
        <v>0.15</v>
      </c>
      <c r="J8" s="67">
        <v>0.15</v>
      </c>
      <c r="K8" s="67">
        <v>0.25</v>
      </c>
      <c r="L8" s="67">
        <v>0.3</v>
      </c>
      <c r="M8" s="67">
        <v>0.3</v>
      </c>
      <c r="N8" s="67">
        <v>0.3</v>
      </c>
      <c r="O8" s="67">
        <v>0.3</v>
      </c>
      <c r="P8" s="67">
        <v>0.3</v>
      </c>
      <c r="Q8" s="67">
        <v>0.3</v>
      </c>
      <c r="R8" s="67">
        <v>0.3</v>
      </c>
      <c r="S8" s="67">
        <v>0.3</v>
      </c>
      <c r="T8" s="67">
        <v>0.3</v>
      </c>
      <c r="U8" s="67">
        <v>0.3</v>
      </c>
      <c r="V8" s="67">
        <v>0.3</v>
      </c>
      <c r="W8" s="67">
        <v>0.3</v>
      </c>
      <c r="X8" s="67">
        <v>0.3</v>
      </c>
      <c r="Y8" s="67">
        <v>0.3</v>
      </c>
      <c r="Z8" s="67">
        <v>0.3</v>
      </c>
      <c r="AA8" s="67">
        <v>0.3</v>
      </c>
      <c r="AB8" s="67">
        <v>0.3</v>
      </c>
      <c r="AC8" s="67">
        <v>6.25</v>
      </c>
    </row>
    <row r="9" spans="1:31">
      <c r="D9" s="67" t="s">
        <v>144</v>
      </c>
      <c r="E9" s="67">
        <v>0.3</v>
      </c>
      <c r="F9" s="67">
        <v>0.3</v>
      </c>
      <c r="G9" s="67">
        <v>0.3</v>
      </c>
      <c r="H9" s="67">
        <v>0.3</v>
      </c>
      <c r="I9" s="67">
        <v>0.3</v>
      </c>
      <c r="J9" s="67">
        <v>0.3</v>
      </c>
      <c r="K9" s="67">
        <v>0.3</v>
      </c>
      <c r="L9" s="67">
        <v>0.3</v>
      </c>
      <c r="M9" s="67">
        <v>0.3</v>
      </c>
      <c r="N9" s="67">
        <v>0.3</v>
      </c>
      <c r="O9" s="67">
        <v>0.3</v>
      </c>
      <c r="P9" s="67">
        <v>0.3</v>
      </c>
      <c r="Q9" s="67">
        <v>0.3</v>
      </c>
      <c r="R9" s="67">
        <v>0.3</v>
      </c>
      <c r="S9" s="67">
        <v>0.3</v>
      </c>
      <c r="T9" s="67">
        <v>0.3</v>
      </c>
      <c r="U9" s="67">
        <v>0.3</v>
      </c>
      <c r="V9" s="67">
        <v>0.3</v>
      </c>
      <c r="W9" s="67">
        <v>0.3</v>
      </c>
      <c r="X9" s="67">
        <v>0.3</v>
      </c>
      <c r="Y9" s="67">
        <v>0.3</v>
      </c>
      <c r="Z9" s="67">
        <v>0.3</v>
      </c>
      <c r="AA9" s="67">
        <v>0.3</v>
      </c>
      <c r="AB9" s="67">
        <v>0.3</v>
      </c>
      <c r="AC9" s="67">
        <v>7.2</v>
      </c>
    </row>
    <row r="10" spans="1:31">
      <c r="D10" s="67" t="s">
        <v>155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</row>
    <row r="11" spans="1:31">
      <c r="D11" s="67" t="s">
        <v>150</v>
      </c>
      <c r="E11" s="67">
        <v>0.15</v>
      </c>
      <c r="F11" s="67">
        <v>0.15</v>
      </c>
      <c r="G11" s="67">
        <v>0.15</v>
      </c>
      <c r="H11" s="67">
        <v>0.15</v>
      </c>
      <c r="I11" s="67">
        <v>0.15</v>
      </c>
      <c r="J11" s="67">
        <v>0.15</v>
      </c>
      <c r="K11" s="67">
        <v>0.25</v>
      </c>
      <c r="L11" s="67">
        <v>0.3</v>
      </c>
      <c r="M11" s="67">
        <v>0.3</v>
      </c>
      <c r="N11" s="67">
        <v>0.3</v>
      </c>
      <c r="O11" s="67">
        <v>0.3</v>
      </c>
      <c r="P11" s="67">
        <v>0.3</v>
      </c>
      <c r="Q11" s="67">
        <v>0.3</v>
      </c>
      <c r="R11" s="67">
        <v>0.3</v>
      </c>
      <c r="S11" s="67">
        <v>0.3</v>
      </c>
      <c r="T11" s="67">
        <v>0.3</v>
      </c>
      <c r="U11" s="67">
        <v>0.3</v>
      </c>
      <c r="V11" s="67">
        <v>0.3</v>
      </c>
      <c r="W11" s="67">
        <v>0.3</v>
      </c>
      <c r="X11" s="67">
        <v>0.3</v>
      </c>
      <c r="Y11" s="67">
        <v>0.3</v>
      </c>
      <c r="Z11" s="67">
        <v>0.3</v>
      </c>
      <c r="AA11" s="67">
        <v>0.3</v>
      </c>
      <c r="AB11" s="67">
        <v>0.3</v>
      </c>
      <c r="AC11" s="67">
        <v>6.25</v>
      </c>
    </row>
    <row r="12" spans="1:31">
      <c r="A12" s="67" t="s">
        <v>275</v>
      </c>
      <c r="B12" s="67" t="s">
        <v>118</v>
      </c>
      <c r="C12" s="67" t="s">
        <v>119</v>
      </c>
      <c r="D12" s="67" t="s">
        <v>276</v>
      </c>
      <c r="E12" s="67">
        <v>0.02</v>
      </c>
      <c r="F12" s="67">
        <v>0.02</v>
      </c>
      <c r="G12" s="67">
        <v>0.02</v>
      </c>
      <c r="H12" s="67">
        <v>0.02</v>
      </c>
      <c r="I12" s="67">
        <v>0.02</v>
      </c>
      <c r="J12" s="67">
        <v>0.05</v>
      </c>
      <c r="K12" s="67">
        <v>0.1</v>
      </c>
      <c r="L12" s="67">
        <v>0.15</v>
      </c>
      <c r="M12" s="67">
        <v>0.2</v>
      </c>
      <c r="N12" s="67">
        <v>0.15</v>
      </c>
      <c r="O12" s="67">
        <v>0.25</v>
      </c>
      <c r="P12" s="67">
        <v>0.25</v>
      </c>
      <c r="Q12" s="67">
        <v>0.25</v>
      </c>
      <c r="R12" s="67">
        <v>0.2</v>
      </c>
      <c r="S12" s="67">
        <v>0.15</v>
      </c>
      <c r="T12" s="67">
        <v>0.15</v>
      </c>
      <c r="U12" s="67">
        <v>0.15</v>
      </c>
      <c r="V12" s="67">
        <v>0.15</v>
      </c>
      <c r="W12" s="67">
        <v>0.15</v>
      </c>
      <c r="X12" s="67">
        <v>0.15</v>
      </c>
      <c r="Y12" s="67">
        <v>0.15</v>
      </c>
      <c r="Z12" s="67">
        <v>0.15</v>
      </c>
      <c r="AA12" s="67">
        <v>0.1</v>
      </c>
      <c r="AB12" s="67">
        <v>0.05</v>
      </c>
      <c r="AC12" s="67">
        <v>3.05</v>
      </c>
      <c r="AD12" s="67">
        <v>18.3</v>
      </c>
      <c r="AE12" s="67">
        <v>954.21</v>
      </c>
    </row>
    <row r="13" spans="1:31">
      <c r="D13" s="67" t="s">
        <v>144</v>
      </c>
      <c r="E13" s="67">
        <v>0.25</v>
      </c>
      <c r="F13" s="67">
        <v>0.25</v>
      </c>
      <c r="G13" s="67">
        <v>0.25</v>
      </c>
      <c r="H13" s="67">
        <v>0.25</v>
      </c>
      <c r="I13" s="67">
        <v>0.25</v>
      </c>
      <c r="J13" s="67">
        <v>0.25</v>
      </c>
      <c r="K13" s="67">
        <v>0.25</v>
      </c>
      <c r="L13" s="67">
        <v>0.25</v>
      </c>
      <c r="M13" s="67">
        <v>0.25</v>
      </c>
      <c r="N13" s="67">
        <v>0.25</v>
      </c>
      <c r="O13" s="67">
        <v>0.25</v>
      </c>
      <c r="P13" s="67">
        <v>0.25</v>
      </c>
      <c r="Q13" s="67">
        <v>0.25</v>
      </c>
      <c r="R13" s="67">
        <v>0.25</v>
      </c>
      <c r="S13" s="67">
        <v>0.25</v>
      </c>
      <c r="T13" s="67">
        <v>0.25</v>
      </c>
      <c r="U13" s="67">
        <v>0.25</v>
      </c>
      <c r="V13" s="67">
        <v>0.25</v>
      </c>
      <c r="W13" s="67">
        <v>0.25</v>
      </c>
      <c r="X13" s="67">
        <v>0.25</v>
      </c>
      <c r="Y13" s="67">
        <v>0.25</v>
      </c>
      <c r="Z13" s="67">
        <v>0.25</v>
      </c>
      <c r="AA13" s="67">
        <v>0.25</v>
      </c>
      <c r="AB13" s="67">
        <v>0.25</v>
      </c>
      <c r="AC13" s="67">
        <v>6</v>
      </c>
    </row>
    <row r="14" spans="1:31">
      <c r="D14" s="67" t="s">
        <v>155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</row>
    <row r="15" spans="1:31">
      <c r="D15" s="67" t="s">
        <v>150</v>
      </c>
      <c r="E15" s="67">
        <v>0.02</v>
      </c>
      <c r="F15" s="67">
        <v>0.02</v>
      </c>
      <c r="G15" s="67">
        <v>0.02</v>
      </c>
      <c r="H15" s="67">
        <v>0.02</v>
      </c>
      <c r="I15" s="67">
        <v>0.02</v>
      </c>
      <c r="J15" s="67">
        <v>0.05</v>
      </c>
      <c r="K15" s="67">
        <v>0.1</v>
      </c>
      <c r="L15" s="67">
        <v>0.15</v>
      </c>
      <c r="M15" s="67">
        <v>0.2</v>
      </c>
      <c r="N15" s="67">
        <v>0.15</v>
      </c>
      <c r="O15" s="67">
        <v>0.25</v>
      </c>
      <c r="P15" s="67">
        <v>0.25</v>
      </c>
      <c r="Q15" s="67">
        <v>0.25</v>
      </c>
      <c r="R15" s="67">
        <v>0.2</v>
      </c>
      <c r="S15" s="67">
        <v>0.15</v>
      </c>
      <c r="T15" s="67">
        <v>0.15</v>
      </c>
      <c r="U15" s="67">
        <v>0.15</v>
      </c>
      <c r="V15" s="67">
        <v>0.15</v>
      </c>
      <c r="W15" s="67">
        <v>0.15</v>
      </c>
      <c r="X15" s="67">
        <v>0.15</v>
      </c>
      <c r="Y15" s="67">
        <v>0.15</v>
      </c>
      <c r="Z15" s="67">
        <v>0.15</v>
      </c>
      <c r="AA15" s="67">
        <v>0.1</v>
      </c>
      <c r="AB15" s="67">
        <v>0.05</v>
      </c>
      <c r="AC15" s="67">
        <v>3.05</v>
      </c>
    </row>
    <row r="16" spans="1:31">
      <c r="A16" s="67" t="s">
        <v>277</v>
      </c>
      <c r="B16" s="67" t="s">
        <v>118</v>
      </c>
      <c r="C16" s="67" t="s">
        <v>119</v>
      </c>
      <c r="D16" s="67" t="s">
        <v>276</v>
      </c>
      <c r="E16" s="67">
        <v>0.02</v>
      </c>
      <c r="F16" s="67">
        <v>0.02</v>
      </c>
      <c r="G16" s="67">
        <v>0.02</v>
      </c>
      <c r="H16" s="67">
        <v>0.02</v>
      </c>
      <c r="I16" s="67">
        <v>0.02</v>
      </c>
      <c r="J16" s="67">
        <v>0.05</v>
      </c>
      <c r="K16" s="67">
        <v>0.1</v>
      </c>
      <c r="L16" s="67">
        <v>0.15</v>
      </c>
      <c r="M16" s="67">
        <v>0.2</v>
      </c>
      <c r="N16" s="67">
        <v>0.15</v>
      </c>
      <c r="O16" s="67">
        <v>0.25</v>
      </c>
      <c r="P16" s="67">
        <v>0.25</v>
      </c>
      <c r="Q16" s="67">
        <v>0.25</v>
      </c>
      <c r="R16" s="67">
        <v>0.2</v>
      </c>
      <c r="S16" s="67">
        <v>0.15</v>
      </c>
      <c r="T16" s="67">
        <v>0.2</v>
      </c>
      <c r="U16" s="67">
        <v>0.3</v>
      </c>
      <c r="V16" s="67">
        <v>0.3</v>
      </c>
      <c r="W16" s="67">
        <v>0.3</v>
      </c>
      <c r="X16" s="67">
        <v>0.2</v>
      </c>
      <c r="Y16" s="67">
        <v>0.2</v>
      </c>
      <c r="Z16" s="67">
        <v>0.15</v>
      </c>
      <c r="AA16" s="67">
        <v>0.1</v>
      </c>
      <c r="AB16" s="67">
        <v>0.05</v>
      </c>
      <c r="AC16" s="67">
        <v>3.65</v>
      </c>
      <c r="AD16" s="67">
        <v>21.9</v>
      </c>
      <c r="AE16" s="67">
        <v>1141.93</v>
      </c>
    </row>
    <row r="17" spans="1:31">
      <c r="D17" s="67" t="s">
        <v>144</v>
      </c>
      <c r="E17" s="67">
        <v>0.25</v>
      </c>
      <c r="F17" s="67">
        <v>0.25</v>
      </c>
      <c r="G17" s="67">
        <v>0.25</v>
      </c>
      <c r="H17" s="67">
        <v>0.25</v>
      </c>
      <c r="I17" s="67">
        <v>0.25</v>
      </c>
      <c r="J17" s="67">
        <v>0.25</v>
      </c>
      <c r="K17" s="67">
        <v>0.25</v>
      </c>
      <c r="L17" s="67">
        <v>0.25</v>
      </c>
      <c r="M17" s="67">
        <v>0.25</v>
      </c>
      <c r="N17" s="67">
        <v>0.25</v>
      </c>
      <c r="O17" s="67">
        <v>0.25</v>
      </c>
      <c r="P17" s="67">
        <v>0.25</v>
      </c>
      <c r="Q17" s="67">
        <v>0.25</v>
      </c>
      <c r="R17" s="67">
        <v>0.25</v>
      </c>
      <c r="S17" s="67">
        <v>0.25</v>
      </c>
      <c r="T17" s="67">
        <v>0.25</v>
      </c>
      <c r="U17" s="67">
        <v>0.25</v>
      </c>
      <c r="V17" s="67">
        <v>0.25</v>
      </c>
      <c r="W17" s="67">
        <v>0.25</v>
      </c>
      <c r="X17" s="67">
        <v>0.25</v>
      </c>
      <c r="Y17" s="67">
        <v>0.25</v>
      </c>
      <c r="Z17" s="67">
        <v>0.25</v>
      </c>
      <c r="AA17" s="67">
        <v>0.25</v>
      </c>
      <c r="AB17" s="67">
        <v>0.25</v>
      </c>
      <c r="AC17" s="67">
        <v>6</v>
      </c>
    </row>
    <row r="18" spans="1:31">
      <c r="D18" s="67" t="s">
        <v>155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</row>
    <row r="19" spans="1:31">
      <c r="D19" s="67" t="s">
        <v>150</v>
      </c>
      <c r="E19" s="67">
        <v>0.02</v>
      </c>
      <c r="F19" s="67">
        <v>0.02</v>
      </c>
      <c r="G19" s="67">
        <v>0.02</v>
      </c>
      <c r="H19" s="67">
        <v>0.02</v>
      </c>
      <c r="I19" s="67">
        <v>0.02</v>
      </c>
      <c r="J19" s="67">
        <v>0.05</v>
      </c>
      <c r="K19" s="67">
        <v>0.1</v>
      </c>
      <c r="L19" s="67">
        <v>0.15</v>
      </c>
      <c r="M19" s="67">
        <v>0.2</v>
      </c>
      <c r="N19" s="67">
        <v>0.15</v>
      </c>
      <c r="O19" s="67">
        <v>0.25</v>
      </c>
      <c r="P19" s="67">
        <v>0.25</v>
      </c>
      <c r="Q19" s="67">
        <v>0.25</v>
      </c>
      <c r="R19" s="67">
        <v>0.2</v>
      </c>
      <c r="S19" s="67">
        <v>0.15</v>
      </c>
      <c r="T19" s="67">
        <v>0.2</v>
      </c>
      <c r="U19" s="67">
        <v>0.3</v>
      </c>
      <c r="V19" s="67">
        <v>0.3</v>
      </c>
      <c r="W19" s="67">
        <v>0.3</v>
      </c>
      <c r="X19" s="67">
        <v>0.2</v>
      </c>
      <c r="Y19" s="67">
        <v>0.2</v>
      </c>
      <c r="Z19" s="67">
        <v>0.15</v>
      </c>
      <c r="AA19" s="67">
        <v>0.1</v>
      </c>
      <c r="AB19" s="67">
        <v>0.05</v>
      </c>
      <c r="AC19" s="67">
        <v>3.65</v>
      </c>
    </row>
    <row r="20" spans="1:31">
      <c r="A20" s="67" t="s">
        <v>92</v>
      </c>
      <c r="B20" s="67" t="s">
        <v>118</v>
      </c>
      <c r="C20" s="67" t="s">
        <v>119</v>
      </c>
      <c r="D20" s="67" t="s">
        <v>145</v>
      </c>
      <c r="E20" s="67">
        <v>0.05</v>
      </c>
      <c r="F20" s="67">
        <v>0</v>
      </c>
      <c r="G20" s="67">
        <v>0</v>
      </c>
      <c r="H20" s="67">
        <v>0</v>
      </c>
      <c r="I20" s="67">
        <v>0</v>
      </c>
      <c r="J20" s="67">
        <v>0.05</v>
      </c>
      <c r="K20" s="67">
        <v>0.1</v>
      </c>
      <c r="L20" s="67">
        <v>0.4</v>
      </c>
      <c r="M20" s="67">
        <v>0.4</v>
      </c>
      <c r="N20" s="67">
        <v>0.4</v>
      </c>
      <c r="O20" s="67">
        <v>0.2</v>
      </c>
      <c r="P20" s="67">
        <v>0.5</v>
      </c>
      <c r="Q20" s="67">
        <v>0.8</v>
      </c>
      <c r="R20" s="67">
        <v>0.7</v>
      </c>
      <c r="S20" s="67">
        <v>0.4</v>
      </c>
      <c r="T20" s="67">
        <v>0.2</v>
      </c>
      <c r="U20" s="67">
        <v>0.25</v>
      </c>
      <c r="V20" s="67">
        <v>0.5</v>
      </c>
      <c r="W20" s="67">
        <v>0.8</v>
      </c>
      <c r="X20" s="67">
        <v>0.8</v>
      </c>
      <c r="Y20" s="67">
        <v>0.8</v>
      </c>
      <c r="Z20" s="67">
        <v>0.5</v>
      </c>
      <c r="AA20" s="67">
        <v>0.35</v>
      </c>
      <c r="AB20" s="67">
        <v>0.2</v>
      </c>
      <c r="AC20" s="67">
        <v>8.4</v>
      </c>
      <c r="AD20" s="67">
        <v>56.8</v>
      </c>
      <c r="AE20" s="67">
        <v>2961.71</v>
      </c>
    </row>
    <row r="21" spans="1:31">
      <c r="D21" s="67" t="s">
        <v>144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1</v>
      </c>
      <c r="L21" s="67">
        <v>1</v>
      </c>
      <c r="M21" s="67">
        <v>1</v>
      </c>
      <c r="N21" s="67">
        <v>1</v>
      </c>
      <c r="O21" s="67">
        <v>1</v>
      </c>
      <c r="P21" s="67">
        <v>1</v>
      </c>
      <c r="Q21" s="67">
        <v>1</v>
      </c>
      <c r="R21" s="67">
        <v>1</v>
      </c>
      <c r="S21" s="67">
        <v>1</v>
      </c>
      <c r="T21" s="67">
        <v>1</v>
      </c>
      <c r="U21" s="67">
        <v>1</v>
      </c>
      <c r="V21" s="67">
        <v>1</v>
      </c>
      <c r="W21" s="67">
        <v>1</v>
      </c>
      <c r="X21" s="67">
        <v>1</v>
      </c>
      <c r="Y21" s="67">
        <v>1</v>
      </c>
      <c r="Z21" s="67">
        <v>1</v>
      </c>
      <c r="AA21" s="67">
        <v>1</v>
      </c>
      <c r="AB21" s="67">
        <v>1</v>
      </c>
      <c r="AC21" s="67">
        <v>24</v>
      </c>
    </row>
    <row r="22" spans="1:31">
      <c r="D22" s="67" t="s">
        <v>155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</row>
    <row r="23" spans="1:31">
      <c r="D23" s="67" t="s">
        <v>154</v>
      </c>
      <c r="E23" s="67">
        <v>0.05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0.05</v>
      </c>
      <c r="L23" s="67">
        <v>0.5</v>
      </c>
      <c r="M23" s="67">
        <v>0.5</v>
      </c>
      <c r="N23" s="67">
        <v>0.4</v>
      </c>
      <c r="O23" s="67">
        <v>0.2</v>
      </c>
      <c r="P23" s="67">
        <v>0.45</v>
      </c>
      <c r="Q23" s="67">
        <v>0.5</v>
      </c>
      <c r="R23" s="67">
        <v>0.5</v>
      </c>
      <c r="S23" s="67">
        <v>0.35</v>
      </c>
      <c r="T23" s="67">
        <v>0.3</v>
      </c>
      <c r="U23" s="67">
        <v>0.3</v>
      </c>
      <c r="V23" s="67">
        <v>0.3</v>
      </c>
      <c r="W23" s="67">
        <v>0.7</v>
      </c>
      <c r="X23" s="67">
        <v>0.9</v>
      </c>
      <c r="Y23" s="67">
        <v>0.7</v>
      </c>
      <c r="Z23" s="67">
        <v>0.65</v>
      </c>
      <c r="AA23" s="67">
        <v>0.55000000000000004</v>
      </c>
      <c r="AB23" s="67">
        <v>0.35</v>
      </c>
      <c r="AC23" s="67">
        <v>8.25</v>
      </c>
    </row>
    <row r="24" spans="1:31">
      <c r="D24" s="67" t="s">
        <v>150</v>
      </c>
      <c r="E24" s="67">
        <v>0.05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0.05</v>
      </c>
      <c r="L24" s="67">
        <v>0.5</v>
      </c>
      <c r="M24" s="67">
        <v>0.5</v>
      </c>
      <c r="N24" s="67">
        <v>0.2</v>
      </c>
      <c r="O24" s="67">
        <v>0.2</v>
      </c>
      <c r="P24" s="67">
        <v>0.3</v>
      </c>
      <c r="Q24" s="67">
        <v>0.5</v>
      </c>
      <c r="R24" s="67">
        <v>0.5</v>
      </c>
      <c r="S24" s="67">
        <v>0.3</v>
      </c>
      <c r="T24" s="67">
        <v>0.2</v>
      </c>
      <c r="U24" s="67">
        <v>0.25</v>
      </c>
      <c r="V24" s="67">
        <v>0.35</v>
      </c>
      <c r="W24" s="67">
        <v>0.55000000000000004</v>
      </c>
      <c r="X24" s="67">
        <v>0.65</v>
      </c>
      <c r="Y24" s="67">
        <v>0.7</v>
      </c>
      <c r="Z24" s="67">
        <v>0.35</v>
      </c>
      <c r="AA24" s="67">
        <v>0.2</v>
      </c>
      <c r="AB24" s="67">
        <v>0.2</v>
      </c>
      <c r="AC24" s="67">
        <v>6.55</v>
      </c>
    </row>
    <row r="25" spans="1:31">
      <c r="A25" s="67" t="s">
        <v>113</v>
      </c>
      <c r="B25" s="67" t="s">
        <v>118</v>
      </c>
      <c r="C25" s="67" t="s">
        <v>119</v>
      </c>
      <c r="D25" s="67" t="s">
        <v>142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5</v>
      </c>
      <c r="AD25" s="67">
        <v>35</v>
      </c>
      <c r="AE25" s="67">
        <v>1825</v>
      </c>
    </row>
    <row r="26" spans="1:31">
      <c r="D26" s="67" t="s">
        <v>149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5</v>
      </c>
    </row>
    <row r="27" spans="1:31">
      <c r="D27" s="67" t="s">
        <v>150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 s="67">
        <v>0</v>
      </c>
      <c r="AB27" s="67">
        <v>0</v>
      </c>
      <c r="AC27" s="67">
        <v>5</v>
      </c>
    </row>
    <row r="28" spans="1:31">
      <c r="A28" s="67" t="s">
        <v>151</v>
      </c>
      <c r="B28" s="67" t="s">
        <v>118</v>
      </c>
      <c r="C28" s="67" t="s">
        <v>119</v>
      </c>
      <c r="D28" s="67" t="s">
        <v>142</v>
      </c>
      <c r="E28" s="67">
        <v>1</v>
      </c>
      <c r="F28" s="67">
        <v>1</v>
      </c>
      <c r="G28" s="67">
        <v>1</v>
      </c>
      <c r="H28" s="67">
        <v>1</v>
      </c>
      <c r="I28" s="67">
        <v>1</v>
      </c>
      <c r="J28" s="67">
        <v>0.5</v>
      </c>
      <c r="K28" s="67">
        <v>0.5</v>
      </c>
      <c r="L28" s="67">
        <v>0.5</v>
      </c>
      <c r="M28" s="67">
        <v>0.5</v>
      </c>
      <c r="N28" s="67">
        <v>0.5</v>
      </c>
      <c r="O28" s="67">
        <v>0.5</v>
      </c>
      <c r="P28" s="67">
        <v>0.5</v>
      </c>
      <c r="Q28" s="67">
        <v>0.5</v>
      </c>
      <c r="R28" s="67">
        <v>0.5</v>
      </c>
      <c r="S28" s="67">
        <v>0.5</v>
      </c>
      <c r="T28" s="67">
        <v>0.5</v>
      </c>
      <c r="U28" s="67">
        <v>0.5</v>
      </c>
      <c r="V28" s="67">
        <v>0.5</v>
      </c>
      <c r="W28" s="67">
        <v>0.5</v>
      </c>
      <c r="X28" s="67">
        <v>0.5</v>
      </c>
      <c r="Y28" s="67">
        <v>0.5</v>
      </c>
      <c r="Z28" s="67">
        <v>0.5</v>
      </c>
      <c r="AA28" s="67">
        <v>0.5</v>
      </c>
      <c r="AB28" s="67">
        <v>0.5</v>
      </c>
      <c r="AC28" s="67">
        <v>14.5</v>
      </c>
      <c r="AD28" s="67">
        <v>101.5</v>
      </c>
      <c r="AE28" s="67">
        <v>5292.5</v>
      </c>
    </row>
    <row r="29" spans="1:31">
      <c r="D29" s="67" t="s">
        <v>149</v>
      </c>
      <c r="E29" s="67">
        <v>1</v>
      </c>
      <c r="F29" s="67">
        <v>1</v>
      </c>
      <c r="G29" s="67">
        <v>1</v>
      </c>
      <c r="H29" s="67">
        <v>1</v>
      </c>
      <c r="I29" s="67">
        <v>1</v>
      </c>
      <c r="J29" s="67">
        <v>0.5</v>
      </c>
      <c r="K29" s="67">
        <v>0.5</v>
      </c>
      <c r="L29" s="67">
        <v>0.5</v>
      </c>
      <c r="M29" s="67">
        <v>0.5</v>
      </c>
      <c r="N29" s="67">
        <v>0.5</v>
      </c>
      <c r="O29" s="67">
        <v>0.5</v>
      </c>
      <c r="P29" s="67">
        <v>0.5</v>
      </c>
      <c r="Q29" s="67">
        <v>0.5</v>
      </c>
      <c r="R29" s="67">
        <v>0.5</v>
      </c>
      <c r="S29" s="67">
        <v>0.5</v>
      </c>
      <c r="T29" s="67">
        <v>0.5</v>
      </c>
      <c r="U29" s="67">
        <v>0.5</v>
      </c>
      <c r="V29" s="67">
        <v>0.5</v>
      </c>
      <c r="W29" s="67">
        <v>0.5</v>
      </c>
      <c r="X29" s="67">
        <v>0.5</v>
      </c>
      <c r="Y29" s="67">
        <v>0.5</v>
      </c>
      <c r="Z29" s="67">
        <v>0.5</v>
      </c>
      <c r="AA29" s="67">
        <v>0.5</v>
      </c>
      <c r="AB29" s="67">
        <v>0.5</v>
      </c>
      <c r="AC29" s="67">
        <v>14.5</v>
      </c>
    </row>
    <row r="30" spans="1:31">
      <c r="D30" s="67" t="s">
        <v>150</v>
      </c>
      <c r="E30" s="67">
        <v>1</v>
      </c>
      <c r="F30" s="67">
        <v>1</v>
      </c>
      <c r="G30" s="67">
        <v>1</v>
      </c>
      <c r="H30" s="67">
        <v>1</v>
      </c>
      <c r="I30" s="67">
        <v>1</v>
      </c>
      <c r="J30" s="67">
        <v>0.5</v>
      </c>
      <c r="K30" s="67">
        <v>0.5</v>
      </c>
      <c r="L30" s="67">
        <v>0.5</v>
      </c>
      <c r="M30" s="67">
        <v>0.5</v>
      </c>
      <c r="N30" s="67">
        <v>0.5</v>
      </c>
      <c r="O30" s="67">
        <v>0.5</v>
      </c>
      <c r="P30" s="67">
        <v>0.5</v>
      </c>
      <c r="Q30" s="67">
        <v>0.5</v>
      </c>
      <c r="R30" s="67">
        <v>0.5</v>
      </c>
      <c r="S30" s="67">
        <v>0.5</v>
      </c>
      <c r="T30" s="67">
        <v>0.5</v>
      </c>
      <c r="U30" s="67">
        <v>0.5</v>
      </c>
      <c r="V30" s="67">
        <v>0.5</v>
      </c>
      <c r="W30" s="67">
        <v>0.5</v>
      </c>
      <c r="X30" s="67">
        <v>0.5</v>
      </c>
      <c r="Y30" s="67">
        <v>0.5</v>
      </c>
      <c r="Z30" s="67">
        <v>0.5</v>
      </c>
      <c r="AA30" s="67">
        <v>0.5</v>
      </c>
      <c r="AB30" s="67">
        <v>0.5</v>
      </c>
      <c r="AC30" s="67">
        <v>14.5</v>
      </c>
    </row>
    <row r="31" spans="1:31">
      <c r="A31" s="67" t="s">
        <v>114</v>
      </c>
      <c r="B31" s="67" t="s">
        <v>118</v>
      </c>
      <c r="C31" s="67" t="s">
        <v>119</v>
      </c>
      <c r="D31" s="67" t="s">
        <v>142</v>
      </c>
      <c r="E31" s="67">
        <v>0.2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0.15</v>
      </c>
      <c r="L31" s="67">
        <v>0.6</v>
      </c>
      <c r="M31" s="67">
        <v>0.55000000000000004</v>
      </c>
      <c r="N31" s="67">
        <v>0.45</v>
      </c>
      <c r="O31" s="67">
        <v>0.4</v>
      </c>
      <c r="P31" s="67">
        <v>0.45</v>
      </c>
      <c r="Q31" s="67">
        <v>0.4</v>
      </c>
      <c r="R31" s="67">
        <v>0.35</v>
      </c>
      <c r="S31" s="67">
        <v>0.3</v>
      </c>
      <c r="T31" s="67">
        <v>0.3</v>
      </c>
      <c r="U31" s="67">
        <v>0.3</v>
      </c>
      <c r="V31" s="67">
        <v>0.4</v>
      </c>
      <c r="W31" s="67">
        <v>0.55000000000000004</v>
      </c>
      <c r="X31" s="67">
        <v>0.6</v>
      </c>
      <c r="Y31" s="67">
        <v>0.5</v>
      </c>
      <c r="Z31" s="67">
        <v>0.55000000000000004</v>
      </c>
      <c r="AA31" s="67">
        <v>0.45</v>
      </c>
      <c r="AB31" s="67">
        <v>0.25</v>
      </c>
      <c r="AC31" s="67">
        <v>7.75</v>
      </c>
      <c r="AD31" s="67">
        <v>52.65</v>
      </c>
      <c r="AE31" s="67">
        <v>2745.32</v>
      </c>
    </row>
    <row r="32" spans="1:31">
      <c r="D32" s="67" t="s">
        <v>149</v>
      </c>
      <c r="E32" s="67">
        <v>0.2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0.15</v>
      </c>
      <c r="L32" s="67">
        <v>0.15</v>
      </c>
      <c r="M32" s="67">
        <v>0.15</v>
      </c>
      <c r="N32" s="67">
        <v>0.5</v>
      </c>
      <c r="O32" s="67">
        <v>0.45</v>
      </c>
      <c r="P32" s="67">
        <v>0.5</v>
      </c>
      <c r="Q32" s="67">
        <v>0.5</v>
      </c>
      <c r="R32" s="67">
        <v>0.45</v>
      </c>
      <c r="S32" s="67">
        <v>0.4</v>
      </c>
      <c r="T32" s="67">
        <v>0.4</v>
      </c>
      <c r="U32" s="67">
        <v>0.35</v>
      </c>
      <c r="V32" s="67">
        <v>0.4</v>
      </c>
      <c r="W32" s="67">
        <v>0.55000000000000004</v>
      </c>
      <c r="X32" s="67">
        <v>0.55000000000000004</v>
      </c>
      <c r="Y32" s="67">
        <v>0.5</v>
      </c>
      <c r="Z32" s="67">
        <v>0.55000000000000004</v>
      </c>
      <c r="AA32" s="67">
        <v>0.4</v>
      </c>
      <c r="AB32" s="67">
        <v>0.3</v>
      </c>
      <c r="AC32" s="67">
        <v>7.45</v>
      </c>
    </row>
    <row r="33" spans="1:31">
      <c r="D33" s="67" t="s">
        <v>150</v>
      </c>
      <c r="E33" s="67">
        <v>0.25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0.15</v>
      </c>
      <c r="L33" s="67">
        <v>0.15</v>
      </c>
      <c r="M33" s="67">
        <v>0.15</v>
      </c>
      <c r="N33" s="67">
        <v>0.15</v>
      </c>
      <c r="O33" s="67">
        <v>0.5</v>
      </c>
      <c r="P33" s="67">
        <v>0.5</v>
      </c>
      <c r="Q33" s="67">
        <v>0.4</v>
      </c>
      <c r="R33" s="67">
        <v>0.4</v>
      </c>
      <c r="S33" s="67">
        <v>0.3</v>
      </c>
      <c r="T33" s="67">
        <v>0.3</v>
      </c>
      <c r="U33" s="67">
        <v>0.3</v>
      </c>
      <c r="V33" s="67">
        <v>0.4</v>
      </c>
      <c r="W33" s="67">
        <v>0.5</v>
      </c>
      <c r="X33" s="67">
        <v>0.5</v>
      </c>
      <c r="Y33" s="67">
        <v>0.4</v>
      </c>
      <c r="Z33" s="67">
        <v>0.5</v>
      </c>
      <c r="AA33" s="67">
        <v>0.4</v>
      </c>
      <c r="AB33" s="67">
        <v>0.2</v>
      </c>
      <c r="AC33" s="67">
        <v>6.45</v>
      </c>
    </row>
    <row r="34" spans="1:31">
      <c r="A34" s="67" t="s">
        <v>141</v>
      </c>
      <c r="B34" s="67" t="s">
        <v>123</v>
      </c>
      <c r="C34" s="67" t="s">
        <v>119</v>
      </c>
      <c r="D34" s="67" t="s">
        <v>159</v>
      </c>
      <c r="E34" s="67">
        <v>1</v>
      </c>
      <c r="F34" s="67">
        <v>0</v>
      </c>
      <c r="G34" s="67">
        <v>0</v>
      </c>
      <c r="H34" s="67">
        <v>0</v>
      </c>
      <c r="I34" s="67">
        <v>0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67">
        <v>20</v>
      </c>
      <c r="AD34" s="67">
        <v>80</v>
      </c>
      <c r="AE34" s="67">
        <v>4171.43</v>
      </c>
    </row>
    <row r="35" spans="1:31">
      <c r="D35" s="67" t="s">
        <v>149</v>
      </c>
      <c r="E35" s="67">
        <v>1</v>
      </c>
      <c r="F35" s="67">
        <v>0</v>
      </c>
      <c r="G35" s="67">
        <v>0</v>
      </c>
      <c r="H35" s="67">
        <v>0</v>
      </c>
      <c r="I35" s="67">
        <v>0</v>
      </c>
      <c r="J35" s="67">
        <v>1</v>
      </c>
      <c r="K35" s="67">
        <v>1</v>
      </c>
      <c r="L35" s="67">
        <v>1</v>
      </c>
      <c r="M35" s="67">
        <v>1</v>
      </c>
      <c r="N35" s="67">
        <v>1</v>
      </c>
      <c r="O35" s="67">
        <v>1</v>
      </c>
      <c r="P35" s="67">
        <v>1</v>
      </c>
      <c r="Q35" s="67">
        <v>1</v>
      </c>
      <c r="R35" s="67">
        <v>1</v>
      </c>
      <c r="S35" s="67">
        <v>1</v>
      </c>
      <c r="T35" s="67">
        <v>1</v>
      </c>
      <c r="U35" s="67">
        <v>1</v>
      </c>
      <c r="V35" s="67">
        <v>1</v>
      </c>
      <c r="W35" s="67">
        <v>1</v>
      </c>
      <c r="X35" s="67">
        <v>1</v>
      </c>
      <c r="Y35" s="67">
        <v>1</v>
      </c>
      <c r="Z35" s="67">
        <v>1</v>
      </c>
      <c r="AA35" s="67">
        <v>1</v>
      </c>
      <c r="AB35" s="67">
        <v>1</v>
      </c>
      <c r="AC35" s="67">
        <v>20</v>
      </c>
    </row>
    <row r="36" spans="1:31">
      <c r="D36" s="67" t="s">
        <v>150</v>
      </c>
      <c r="E36" s="67">
        <v>1</v>
      </c>
      <c r="F36" s="67">
        <v>0</v>
      </c>
      <c r="G36" s="67">
        <v>0</v>
      </c>
      <c r="H36" s="67">
        <v>0</v>
      </c>
      <c r="I36" s="67">
        <v>0</v>
      </c>
      <c r="J36" s="67">
        <v>1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1</v>
      </c>
      <c r="AA36" s="67">
        <v>1</v>
      </c>
      <c r="AB36" s="67">
        <v>1</v>
      </c>
      <c r="AC36" s="67">
        <v>20</v>
      </c>
    </row>
    <row r="37" spans="1:31">
      <c r="A37" s="67" t="s">
        <v>132</v>
      </c>
      <c r="B37" s="67" t="s">
        <v>123</v>
      </c>
      <c r="C37" s="67" t="s">
        <v>119</v>
      </c>
      <c r="D37" s="67" t="s">
        <v>120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  <c r="P37" s="68">
        <v>1</v>
      </c>
      <c r="Q37" s="68">
        <v>1</v>
      </c>
      <c r="R37" s="68">
        <v>1</v>
      </c>
      <c r="S37" s="68">
        <v>1</v>
      </c>
      <c r="T37" s="68">
        <v>1</v>
      </c>
      <c r="U37" s="68">
        <v>1</v>
      </c>
      <c r="V37" s="68">
        <v>1</v>
      </c>
      <c r="W37" s="68">
        <v>1</v>
      </c>
      <c r="X37" s="68">
        <v>1</v>
      </c>
      <c r="Y37" s="68">
        <v>1</v>
      </c>
      <c r="Z37" s="68">
        <v>1</v>
      </c>
      <c r="AA37" s="68">
        <v>1</v>
      </c>
      <c r="AB37" s="68">
        <v>1</v>
      </c>
      <c r="AC37" s="67">
        <v>24</v>
      </c>
      <c r="AD37" s="67">
        <v>168</v>
      </c>
      <c r="AE37" s="67">
        <v>8760</v>
      </c>
    </row>
    <row r="38" spans="1:31">
      <c r="A38" s="67" t="s">
        <v>122</v>
      </c>
      <c r="B38" s="67" t="s">
        <v>118</v>
      </c>
      <c r="C38" s="67" t="s">
        <v>119</v>
      </c>
      <c r="D38" s="67" t="s">
        <v>120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  <c r="P38" s="68">
        <v>1</v>
      </c>
      <c r="Q38" s="68">
        <v>1</v>
      </c>
      <c r="R38" s="68">
        <v>1</v>
      </c>
      <c r="S38" s="68">
        <v>1</v>
      </c>
      <c r="T38" s="68">
        <v>1</v>
      </c>
      <c r="U38" s="68">
        <v>1</v>
      </c>
      <c r="V38" s="68">
        <v>1</v>
      </c>
      <c r="W38" s="68">
        <v>1</v>
      </c>
      <c r="X38" s="68">
        <v>1</v>
      </c>
      <c r="Y38" s="68">
        <v>1</v>
      </c>
      <c r="Z38" s="68">
        <v>1</v>
      </c>
      <c r="AA38" s="68">
        <v>1</v>
      </c>
      <c r="AB38" s="68">
        <v>1</v>
      </c>
      <c r="AC38" s="67">
        <v>24</v>
      </c>
      <c r="AD38" s="67">
        <v>168</v>
      </c>
      <c r="AE38" s="67">
        <v>8760</v>
      </c>
    </row>
    <row r="39" spans="1:31">
      <c r="A39" s="67" t="s">
        <v>124</v>
      </c>
      <c r="B39" s="67" t="s">
        <v>118</v>
      </c>
      <c r="C39" s="67" t="s">
        <v>119</v>
      </c>
      <c r="D39" s="67" t="s">
        <v>120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67">
        <v>0</v>
      </c>
      <c r="AD39" s="67">
        <v>0</v>
      </c>
      <c r="AE39" s="67">
        <v>0</v>
      </c>
    </row>
    <row r="40" spans="1:31">
      <c r="A40" s="67" t="s">
        <v>143</v>
      </c>
      <c r="B40" s="67" t="s">
        <v>123</v>
      </c>
      <c r="C40" s="67" t="s">
        <v>119</v>
      </c>
      <c r="D40" s="67" t="s">
        <v>159</v>
      </c>
      <c r="E40" s="68">
        <v>1</v>
      </c>
      <c r="F40" s="68">
        <v>0</v>
      </c>
      <c r="G40" s="68">
        <v>0</v>
      </c>
      <c r="H40" s="68">
        <v>0</v>
      </c>
      <c r="I40" s="68">
        <v>0</v>
      </c>
      <c r="J40" s="68">
        <v>1</v>
      </c>
      <c r="K40" s="68">
        <v>1</v>
      </c>
      <c r="L40" s="68">
        <v>1</v>
      </c>
      <c r="M40" s="68">
        <v>1</v>
      </c>
      <c r="N40" s="68">
        <v>1</v>
      </c>
      <c r="O40" s="68">
        <v>1</v>
      </c>
      <c r="P40" s="68">
        <v>1</v>
      </c>
      <c r="Q40" s="68">
        <v>1</v>
      </c>
      <c r="R40" s="68">
        <v>1</v>
      </c>
      <c r="S40" s="68">
        <v>1</v>
      </c>
      <c r="T40" s="68">
        <v>1</v>
      </c>
      <c r="U40" s="68">
        <v>1</v>
      </c>
      <c r="V40" s="68">
        <v>1</v>
      </c>
      <c r="W40" s="68">
        <v>1</v>
      </c>
      <c r="X40" s="68">
        <v>1</v>
      </c>
      <c r="Y40" s="68">
        <v>1</v>
      </c>
      <c r="Z40" s="68">
        <v>1</v>
      </c>
      <c r="AA40" s="68">
        <v>1</v>
      </c>
      <c r="AB40" s="68">
        <v>1</v>
      </c>
      <c r="AC40" s="67">
        <v>20</v>
      </c>
      <c r="AD40" s="67">
        <v>80</v>
      </c>
      <c r="AE40" s="67">
        <v>4171.43</v>
      </c>
    </row>
    <row r="41" spans="1:31">
      <c r="D41" s="67" t="s">
        <v>149</v>
      </c>
      <c r="E41" s="68">
        <v>1</v>
      </c>
      <c r="F41" s="68">
        <v>0</v>
      </c>
      <c r="G41" s="68">
        <v>0</v>
      </c>
      <c r="H41" s="68">
        <v>0</v>
      </c>
      <c r="I41" s="68">
        <v>0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  <c r="R41" s="68">
        <v>1</v>
      </c>
      <c r="S41" s="68">
        <v>1</v>
      </c>
      <c r="T41" s="68">
        <v>1</v>
      </c>
      <c r="U41" s="68">
        <v>1</v>
      </c>
      <c r="V41" s="68">
        <v>1</v>
      </c>
      <c r="W41" s="68">
        <v>1</v>
      </c>
      <c r="X41" s="68">
        <v>1</v>
      </c>
      <c r="Y41" s="68">
        <v>1</v>
      </c>
      <c r="Z41" s="68">
        <v>1</v>
      </c>
      <c r="AA41" s="68">
        <v>1</v>
      </c>
      <c r="AB41" s="68">
        <v>1</v>
      </c>
      <c r="AC41" s="67">
        <v>20</v>
      </c>
    </row>
    <row r="42" spans="1:31">
      <c r="D42" s="67" t="s">
        <v>150</v>
      </c>
      <c r="E42" s="68">
        <v>1</v>
      </c>
      <c r="F42" s="68">
        <v>0</v>
      </c>
      <c r="G42" s="68">
        <v>0</v>
      </c>
      <c r="H42" s="68">
        <v>0</v>
      </c>
      <c r="I42" s="68">
        <v>0</v>
      </c>
      <c r="J42" s="68">
        <v>1</v>
      </c>
      <c r="K42" s="68">
        <v>1</v>
      </c>
      <c r="L42" s="68">
        <v>1</v>
      </c>
      <c r="M42" s="68">
        <v>1</v>
      </c>
      <c r="N42" s="68">
        <v>1</v>
      </c>
      <c r="O42" s="68">
        <v>1</v>
      </c>
      <c r="P42" s="68">
        <v>1</v>
      </c>
      <c r="Q42" s="68">
        <v>1</v>
      </c>
      <c r="R42" s="68">
        <v>1</v>
      </c>
      <c r="S42" s="68">
        <v>1</v>
      </c>
      <c r="T42" s="68">
        <v>1</v>
      </c>
      <c r="U42" s="68">
        <v>1</v>
      </c>
      <c r="V42" s="68">
        <v>1</v>
      </c>
      <c r="W42" s="68">
        <v>1</v>
      </c>
      <c r="X42" s="68">
        <v>1</v>
      </c>
      <c r="Y42" s="68">
        <v>1</v>
      </c>
      <c r="Z42" s="68">
        <v>1</v>
      </c>
      <c r="AA42" s="68">
        <v>1</v>
      </c>
      <c r="AB42" s="68">
        <v>1</v>
      </c>
      <c r="AC42" s="67">
        <v>20</v>
      </c>
    </row>
    <row r="43" spans="1:31">
      <c r="A43" s="67" t="s">
        <v>133</v>
      </c>
      <c r="B43" s="67" t="s">
        <v>118</v>
      </c>
      <c r="C43" s="67" t="s">
        <v>119</v>
      </c>
      <c r="D43" s="67" t="s">
        <v>120</v>
      </c>
      <c r="E43" s="68">
        <v>1</v>
      </c>
      <c r="F43" s="68">
        <v>1</v>
      </c>
      <c r="G43" s="68">
        <v>1</v>
      </c>
      <c r="H43" s="68">
        <v>1</v>
      </c>
      <c r="I43" s="68">
        <v>1</v>
      </c>
      <c r="J43" s="68">
        <v>1</v>
      </c>
      <c r="K43" s="68">
        <v>1</v>
      </c>
      <c r="L43" s="68">
        <v>1</v>
      </c>
      <c r="M43" s="68">
        <v>1</v>
      </c>
      <c r="N43" s="68">
        <v>1</v>
      </c>
      <c r="O43" s="68">
        <v>1</v>
      </c>
      <c r="P43" s="68">
        <v>1</v>
      </c>
      <c r="Q43" s="68">
        <v>1</v>
      </c>
      <c r="R43" s="68">
        <v>1</v>
      </c>
      <c r="S43" s="68">
        <v>1</v>
      </c>
      <c r="T43" s="68">
        <v>1</v>
      </c>
      <c r="U43" s="68">
        <v>1</v>
      </c>
      <c r="V43" s="68">
        <v>1</v>
      </c>
      <c r="W43" s="68">
        <v>1</v>
      </c>
      <c r="X43" s="68">
        <v>1</v>
      </c>
      <c r="Y43" s="68">
        <v>1</v>
      </c>
      <c r="Z43" s="68">
        <v>1</v>
      </c>
      <c r="AA43" s="68">
        <v>1</v>
      </c>
      <c r="AB43" s="68">
        <v>1</v>
      </c>
      <c r="AC43" s="67">
        <v>24</v>
      </c>
      <c r="AD43" s="67">
        <v>168</v>
      </c>
      <c r="AE43" s="67">
        <v>8760</v>
      </c>
    </row>
    <row r="44" spans="1:31">
      <c r="A44" s="67" t="s">
        <v>278</v>
      </c>
      <c r="B44" s="67" t="s">
        <v>123</v>
      </c>
      <c r="C44" s="67" t="s">
        <v>119</v>
      </c>
      <c r="D44" s="67" t="s">
        <v>159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1</v>
      </c>
      <c r="L44" s="68">
        <v>1</v>
      </c>
      <c r="M44" s="68">
        <v>1</v>
      </c>
      <c r="N44" s="68">
        <v>1</v>
      </c>
      <c r="O44" s="68">
        <v>1</v>
      </c>
      <c r="P44" s="68">
        <v>1</v>
      </c>
      <c r="Q44" s="68">
        <v>1</v>
      </c>
      <c r="R44" s="68">
        <v>1</v>
      </c>
      <c r="S44" s="68">
        <v>1</v>
      </c>
      <c r="T44" s="68">
        <v>1</v>
      </c>
      <c r="U44" s="68">
        <v>1</v>
      </c>
      <c r="V44" s="68">
        <v>1</v>
      </c>
      <c r="W44" s="68">
        <v>1</v>
      </c>
      <c r="X44" s="68">
        <v>1</v>
      </c>
      <c r="Y44" s="68">
        <v>1</v>
      </c>
      <c r="Z44" s="68">
        <v>1</v>
      </c>
      <c r="AA44" s="68">
        <v>1</v>
      </c>
      <c r="AB44" s="68">
        <v>1</v>
      </c>
      <c r="AC44" s="67">
        <v>18</v>
      </c>
      <c r="AD44" s="67">
        <v>72</v>
      </c>
      <c r="AE44" s="67">
        <v>3754.29</v>
      </c>
    </row>
    <row r="45" spans="1:31">
      <c r="D45" s="67" t="s">
        <v>149</v>
      </c>
      <c r="E45" s="68">
        <v>0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1</v>
      </c>
      <c r="L45" s="68">
        <v>1</v>
      </c>
      <c r="M45" s="68">
        <v>1</v>
      </c>
      <c r="N45" s="68">
        <v>1</v>
      </c>
      <c r="O45" s="68">
        <v>1</v>
      </c>
      <c r="P45" s="68">
        <v>1</v>
      </c>
      <c r="Q45" s="68">
        <v>1</v>
      </c>
      <c r="R45" s="68">
        <v>1</v>
      </c>
      <c r="S45" s="68">
        <v>1</v>
      </c>
      <c r="T45" s="68">
        <v>1</v>
      </c>
      <c r="U45" s="68">
        <v>1</v>
      </c>
      <c r="V45" s="68">
        <v>1</v>
      </c>
      <c r="W45" s="68">
        <v>1</v>
      </c>
      <c r="X45" s="68">
        <v>1</v>
      </c>
      <c r="Y45" s="68">
        <v>1</v>
      </c>
      <c r="Z45" s="68">
        <v>1</v>
      </c>
      <c r="AA45" s="68">
        <v>1</v>
      </c>
      <c r="AB45" s="68">
        <v>1</v>
      </c>
      <c r="AC45" s="67">
        <v>18</v>
      </c>
    </row>
    <row r="46" spans="1:31">
      <c r="D46" s="67" t="s">
        <v>150</v>
      </c>
      <c r="E46" s="68">
        <v>0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  <c r="R46" s="68">
        <v>1</v>
      </c>
      <c r="S46" s="68">
        <v>1</v>
      </c>
      <c r="T46" s="68">
        <v>1</v>
      </c>
      <c r="U46" s="68">
        <v>1</v>
      </c>
      <c r="V46" s="68">
        <v>1</v>
      </c>
      <c r="W46" s="68">
        <v>1</v>
      </c>
      <c r="X46" s="68">
        <v>1</v>
      </c>
      <c r="Y46" s="68">
        <v>1</v>
      </c>
      <c r="Z46" s="68">
        <v>1</v>
      </c>
      <c r="AA46" s="68">
        <v>1</v>
      </c>
      <c r="AB46" s="68">
        <v>1</v>
      </c>
      <c r="AC46" s="67">
        <v>18</v>
      </c>
    </row>
    <row r="47" spans="1:31">
      <c r="A47" s="67" t="s">
        <v>134</v>
      </c>
      <c r="B47" s="67" t="s">
        <v>118</v>
      </c>
      <c r="C47" s="67" t="s">
        <v>119</v>
      </c>
      <c r="D47" s="67" t="s">
        <v>120</v>
      </c>
      <c r="E47" s="68">
        <v>1</v>
      </c>
      <c r="F47" s="68">
        <v>1</v>
      </c>
      <c r="G47" s="68">
        <v>1</v>
      </c>
      <c r="H47" s="68">
        <v>1</v>
      </c>
      <c r="I47" s="68">
        <v>1</v>
      </c>
      <c r="J47" s="68">
        <v>1</v>
      </c>
      <c r="K47" s="68">
        <v>1</v>
      </c>
      <c r="L47" s="68">
        <v>1</v>
      </c>
      <c r="M47" s="68">
        <v>1</v>
      </c>
      <c r="N47" s="68">
        <v>1</v>
      </c>
      <c r="O47" s="68">
        <v>1</v>
      </c>
      <c r="P47" s="68">
        <v>1</v>
      </c>
      <c r="Q47" s="68">
        <v>1</v>
      </c>
      <c r="R47" s="68">
        <v>1</v>
      </c>
      <c r="S47" s="68">
        <v>1</v>
      </c>
      <c r="T47" s="68">
        <v>1</v>
      </c>
      <c r="U47" s="68">
        <v>1</v>
      </c>
      <c r="V47" s="68">
        <v>1</v>
      </c>
      <c r="W47" s="68">
        <v>1</v>
      </c>
      <c r="X47" s="68">
        <v>1</v>
      </c>
      <c r="Y47" s="68">
        <v>1</v>
      </c>
      <c r="Z47" s="68">
        <v>1</v>
      </c>
      <c r="AA47" s="68">
        <v>1</v>
      </c>
      <c r="AB47" s="68">
        <v>1</v>
      </c>
      <c r="AC47" s="67">
        <v>24</v>
      </c>
      <c r="AD47" s="67">
        <v>168</v>
      </c>
      <c r="AE47" s="67">
        <v>8760</v>
      </c>
    </row>
    <row r="48" spans="1:31">
      <c r="A48" s="67" t="s">
        <v>94</v>
      </c>
      <c r="B48" s="67" t="s">
        <v>121</v>
      </c>
      <c r="C48" s="67" t="s">
        <v>119</v>
      </c>
      <c r="D48" s="67" t="s">
        <v>145</v>
      </c>
      <c r="E48" s="68">
        <v>15.6</v>
      </c>
      <c r="F48" s="68">
        <v>15.6</v>
      </c>
      <c r="G48" s="68">
        <v>15.6</v>
      </c>
      <c r="H48" s="68">
        <v>15.6</v>
      </c>
      <c r="I48" s="68">
        <v>15.6</v>
      </c>
      <c r="J48" s="68">
        <v>21</v>
      </c>
      <c r="K48" s="68">
        <v>21</v>
      </c>
      <c r="L48" s="68">
        <v>21</v>
      </c>
      <c r="M48" s="68">
        <v>21</v>
      </c>
      <c r="N48" s="68">
        <v>21</v>
      </c>
      <c r="O48" s="68">
        <v>21</v>
      </c>
      <c r="P48" s="68">
        <v>21</v>
      </c>
      <c r="Q48" s="68">
        <v>21</v>
      </c>
      <c r="R48" s="68">
        <v>21</v>
      </c>
      <c r="S48" s="68">
        <v>21</v>
      </c>
      <c r="T48" s="68">
        <v>21</v>
      </c>
      <c r="U48" s="68">
        <v>21</v>
      </c>
      <c r="V48" s="68">
        <v>21</v>
      </c>
      <c r="W48" s="68">
        <v>21</v>
      </c>
      <c r="X48" s="68">
        <v>21</v>
      </c>
      <c r="Y48" s="68">
        <v>21</v>
      </c>
      <c r="Z48" s="68">
        <v>21</v>
      </c>
      <c r="AA48" s="68">
        <v>21</v>
      </c>
      <c r="AB48" s="68">
        <v>21</v>
      </c>
      <c r="AC48" s="67">
        <v>477</v>
      </c>
      <c r="AD48" s="67">
        <v>3339</v>
      </c>
      <c r="AE48" s="67">
        <v>174105</v>
      </c>
    </row>
    <row r="49" spans="1:31">
      <c r="D49" s="67" t="s">
        <v>144</v>
      </c>
      <c r="E49" s="68">
        <v>15.6</v>
      </c>
      <c r="F49" s="68">
        <v>15.6</v>
      </c>
      <c r="G49" s="68">
        <v>15.6</v>
      </c>
      <c r="H49" s="68">
        <v>15.6</v>
      </c>
      <c r="I49" s="68">
        <v>15.6</v>
      </c>
      <c r="J49" s="68">
        <v>15.6</v>
      </c>
      <c r="K49" s="68">
        <v>15.6</v>
      </c>
      <c r="L49" s="68">
        <v>15.6</v>
      </c>
      <c r="M49" s="68">
        <v>15.6</v>
      </c>
      <c r="N49" s="68">
        <v>15.6</v>
      </c>
      <c r="O49" s="68">
        <v>15.6</v>
      </c>
      <c r="P49" s="68">
        <v>15.6</v>
      </c>
      <c r="Q49" s="68">
        <v>15.6</v>
      </c>
      <c r="R49" s="68">
        <v>15.6</v>
      </c>
      <c r="S49" s="68">
        <v>15.6</v>
      </c>
      <c r="T49" s="68">
        <v>15.6</v>
      </c>
      <c r="U49" s="68">
        <v>15.6</v>
      </c>
      <c r="V49" s="68">
        <v>15.6</v>
      </c>
      <c r="W49" s="68">
        <v>15.6</v>
      </c>
      <c r="X49" s="68">
        <v>15.6</v>
      </c>
      <c r="Y49" s="68">
        <v>15.6</v>
      </c>
      <c r="Z49" s="68">
        <v>15.6</v>
      </c>
      <c r="AA49" s="68">
        <v>15.6</v>
      </c>
      <c r="AB49" s="68">
        <v>15.6</v>
      </c>
      <c r="AC49" s="67">
        <v>374.4</v>
      </c>
    </row>
    <row r="50" spans="1:31">
      <c r="D50" s="67" t="s">
        <v>155</v>
      </c>
      <c r="E50" s="68">
        <v>21</v>
      </c>
      <c r="F50" s="68">
        <v>21</v>
      </c>
      <c r="G50" s="68">
        <v>21</v>
      </c>
      <c r="H50" s="68">
        <v>21</v>
      </c>
      <c r="I50" s="68">
        <v>21</v>
      </c>
      <c r="J50" s="68">
        <v>21</v>
      </c>
      <c r="K50" s="68">
        <v>21</v>
      </c>
      <c r="L50" s="68">
        <v>21</v>
      </c>
      <c r="M50" s="68">
        <v>21</v>
      </c>
      <c r="N50" s="68">
        <v>21</v>
      </c>
      <c r="O50" s="68">
        <v>21</v>
      </c>
      <c r="P50" s="68">
        <v>21</v>
      </c>
      <c r="Q50" s="68">
        <v>21</v>
      </c>
      <c r="R50" s="68">
        <v>21</v>
      </c>
      <c r="S50" s="68">
        <v>21</v>
      </c>
      <c r="T50" s="68">
        <v>21</v>
      </c>
      <c r="U50" s="68">
        <v>21</v>
      </c>
      <c r="V50" s="68">
        <v>21</v>
      </c>
      <c r="W50" s="68">
        <v>21</v>
      </c>
      <c r="X50" s="68">
        <v>21</v>
      </c>
      <c r="Y50" s="68">
        <v>21</v>
      </c>
      <c r="Z50" s="68">
        <v>21</v>
      </c>
      <c r="AA50" s="68">
        <v>21</v>
      </c>
      <c r="AB50" s="68">
        <v>21</v>
      </c>
      <c r="AC50" s="67">
        <v>504</v>
      </c>
    </row>
    <row r="51" spans="1:31">
      <c r="D51" s="67" t="s">
        <v>154</v>
      </c>
      <c r="E51" s="68">
        <v>15.6</v>
      </c>
      <c r="F51" s="68">
        <v>15.6</v>
      </c>
      <c r="G51" s="68">
        <v>15.6</v>
      </c>
      <c r="H51" s="68">
        <v>15.6</v>
      </c>
      <c r="I51" s="68">
        <v>15.6</v>
      </c>
      <c r="J51" s="68">
        <v>21</v>
      </c>
      <c r="K51" s="68">
        <v>21</v>
      </c>
      <c r="L51" s="68">
        <v>21</v>
      </c>
      <c r="M51" s="68">
        <v>21</v>
      </c>
      <c r="N51" s="68">
        <v>21</v>
      </c>
      <c r="O51" s="68">
        <v>21</v>
      </c>
      <c r="P51" s="68">
        <v>21</v>
      </c>
      <c r="Q51" s="68">
        <v>21</v>
      </c>
      <c r="R51" s="68">
        <v>21</v>
      </c>
      <c r="S51" s="68">
        <v>21</v>
      </c>
      <c r="T51" s="68">
        <v>21</v>
      </c>
      <c r="U51" s="68">
        <v>21</v>
      </c>
      <c r="V51" s="68">
        <v>21</v>
      </c>
      <c r="W51" s="68">
        <v>21</v>
      </c>
      <c r="X51" s="68">
        <v>21</v>
      </c>
      <c r="Y51" s="68">
        <v>21</v>
      </c>
      <c r="Z51" s="68">
        <v>21</v>
      </c>
      <c r="AA51" s="68">
        <v>21</v>
      </c>
      <c r="AB51" s="68">
        <v>21</v>
      </c>
      <c r="AC51" s="67">
        <v>477</v>
      </c>
    </row>
    <row r="52" spans="1:31">
      <c r="D52" s="67" t="s">
        <v>150</v>
      </c>
      <c r="E52" s="68">
        <v>15.6</v>
      </c>
      <c r="F52" s="68">
        <v>15.6</v>
      </c>
      <c r="G52" s="68">
        <v>15.6</v>
      </c>
      <c r="H52" s="68">
        <v>15.6</v>
      </c>
      <c r="I52" s="68">
        <v>15.6</v>
      </c>
      <c r="J52" s="68">
        <v>21</v>
      </c>
      <c r="K52" s="68">
        <v>21</v>
      </c>
      <c r="L52" s="68">
        <v>21</v>
      </c>
      <c r="M52" s="68">
        <v>21</v>
      </c>
      <c r="N52" s="68">
        <v>21</v>
      </c>
      <c r="O52" s="68">
        <v>21</v>
      </c>
      <c r="P52" s="68">
        <v>21</v>
      </c>
      <c r="Q52" s="68">
        <v>21</v>
      </c>
      <c r="R52" s="68">
        <v>21</v>
      </c>
      <c r="S52" s="68">
        <v>21</v>
      </c>
      <c r="T52" s="68">
        <v>21</v>
      </c>
      <c r="U52" s="68">
        <v>21</v>
      </c>
      <c r="V52" s="68">
        <v>21</v>
      </c>
      <c r="W52" s="68">
        <v>21</v>
      </c>
      <c r="X52" s="68">
        <v>21</v>
      </c>
      <c r="Y52" s="68">
        <v>21</v>
      </c>
      <c r="Z52" s="68">
        <v>21</v>
      </c>
      <c r="AA52" s="68">
        <v>21</v>
      </c>
      <c r="AB52" s="68">
        <v>21</v>
      </c>
      <c r="AC52" s="67">
        <v>477</v>
      </c>
    </row>
    <row r="53" spans="1:31">
      <c r="A53" s="67" t="s">
        <v>95</v>
      </c>
      <c r="B53" s="67" t="s">
        <v>121</v>
      </c>
      <c r="C53" s="67" t="s">
        <v>119</v>
      </c>
      <c r="D53" s="67" t="s">
        <v>142</v>
      </c>
      <c r="E53" s="68">
        <v>30</v>
      </c>
      <c r="F53" s="68">
        <v>30</v>
      </c>
      <c r="G53" s="68">
        <v>30</v>
      </c>
      <c r="H53" s="68">
        <v>30</v>
      </c>
      <c r="I53" s="68">
        <v>30</v>
      </c>
      <c r="J53" s="68">
        <v>24</v>
      </c>
      <c r="K53" s="68">
        <v>24</v>
      </c>
      <c r="L53" s="68">
        <v>24</v>
      </c>
      <c r="M53" s="68">
        <v>24</v>
      </c>
      <c r="N53" s="68">
        <v>24</v>
      </c>
      <c r="O53" s="68">
        <v>24</v>
      </c>
      <c r="P53" s="68">
        <v>24</v>
      </c>
      <c r="Q53" s="68">
        <v>24</v>
      </c>
      <c r="R53" s="68">
        <v>24</v>
      </c>
      <c r="S53" s="68">
        <v>24</v>
      </c>
      <c r="T53" s="68">
        <v>24</v>
      </c>
      <c r="U53" s="68">
        <v>24</v>
      </c>
      <c r="V53" s="68">
        <v>24</v>
      </c>
      <c r="W53" s="68">
        <v>24</v>
      </c>
      <c r="X53" s="68">
        <v>24</v>
      </c>
      <c r="Y53" s="68">
        <v>24</v>
      </c>
      <c r="Z53" s="68">
        <v>24</v>
      </c>
      <c r="AA53" s="68">
        <v>24</v>
      </c>
      <c r="AB53" s="68">
        <v>24</v>
      </c>
      <c r="AC53" s="67">
        <v>606</v>
      </c>
      <c r="AD53" s="67">
        <v>4248</v>
      </c>
      <c r="AE53" s="67">
        <v>221502.86</v>
      </c>
    </row>
    <row r="54" spans="1:31">
      <c r="D54" s="67" t="s">
        <v>154</v>
      </c>
      <c r="E54" s="68">
        <v>30</v>
      </c>
      <c r="F54" s="68">
        <v>30</v>
      </c>
      <c r="G54" s="68">
        <v>30</v>
      </c>
      <c r="H54" s="68">
        <v>30</v>
      </c>
      <c r="I54" s="68">
        <v>30</v>
      </c>
      <c r="J54" s="68">
        <v>24</v>
      </c>
      <c r="K54" s="68">
        <v>24</v>
      </c>
      <c r="L54" s="68">
        <v>24</v>
      </c>
      <c r="M54" s="68">
        <v>24</v>
      </c>
      <c r="N54" s="68">
        <v>24</v>
      </c>
      <c r="O54" s="68">
        <v>24</v>
      </c>
      <c r="P54" s="68">
        <v>24</v>
      </c>
      <c r="Q54" s="68">
        <v>24</v>
      </c>
      <c r="R54" s="68">
        <v>24</v>
      </c>
      <c r="S54" s="68">
        <v>24</v>
      </c>
      <c r="T54" s="68">
        <v>24</v>
      </c>
      <c r="U54" s="68">
        <v>24</v>
      </c>
      <c r="V54" s="68">
        <v>24</v>
      </c>
      <c r="W54" s="68">
        <v>24</v>
      </c>
      <c r="X54" s="68">
        <v>24</v>
      </c>
      <c r="Y54" s="68">
        <v>24</v>
      </c>
      <c r="Z54" s="68">
        <v>24</v>
      </c>
      <c r="AA54" s="68">
        <v>24</v>
      </c>
      <c r="AB54" s="68">
        <v>24</v>
      </c>
      <c r="AC54" s="67">
        <v>606</v>
      </c>
    </row>
    <row r="55" spans="1:31">
      <c r="D55" s="67" t="s">
        <v>155</v>
      </c>
      <c r="E55" s="68">
        <v>30</v>
      </c>
      <c r="F55" s="68">
        <v>30</v>
      </c>
      <c r="G55" s="68">
        <v>30</v>
      </c>
      <c r="H55" s="68">
        <v>30</v>
      </c>
      <c r="I55" s="68">
        <v>30</v>
      </c>
      <c r="J55" s="68">
        <v>30</v>
      </c>
      <c r="K55" s="68">
        <v>30</v>
      </c>
      <c r="L55" s="68">
        <v>30</v>
      </c>
      <c r="M55" s="68">
        <v>30</v>
      </c>
      <c r="N55" s="68">
        <v>30</v>
      </c>
      <c r="O55" s="68">
        <v>30</v>
      </c>
      <c r="P55" s="68">
        <v>30</v>
      </c>
      <c r="Q55" s="68">
        <v>30</v>
      </c>
      <c r="R55" s="68">
        <v>30</v>
      </c>
      <c r="S55" s="68">
        <v>30</v>
      </c>
      <c r="T55" s="68">
        <v>30</v>
      </c>
      <c r="U55" s="68">
        <v>30</v>
      </c>
      <c r="V55" s="68">
        <v>30</v>
      </c>
      <c r="W55" s="68">
        <v>30</v>
      </c>
      <c r="X55" s="68">
        <v>30</v>
      </c>
      <c r="Y55" s="68">
        <v>30</v>
      </c>
      <c r="Z55" s="68">
        <v>30</v>
      </c>
      <c r="AA55" s="68">
        <v>30</v>
      </c>
      <c r="AB55" s="68">
        <v>30</v>
      </c>
      <c r="AC55" s="67">
        <v>720</v>
      </c>
    </row>
    <row r="56" spans="1:31">
      <c r="D56" s="67" t="s">
        <v>150</v>
      </c>
      <c r="E56" s="68">
        <v>24</v>
      </c>
      <c r="F56" s="68">
        <v>24</v>
      </c>
      <c r="G56" s="68">
        <v>24</v>
      </c>
      <c r="H56" s="68">
        <v>30</v>
      </c>
      <c r="I56" s="68">
        <v>30</v>
      </c>
      <c r="J56" s="68">
        <v>30</v>
      </c>
      <c r="K56" s="68">
        <v>30</v>
      </c>
      <c r="L56" s="68">
        <v>30</v>
      </c>
      <c r="M56" s="68">
        <v>30</v>
      </c>
      <c r="N56" s="68">
        <v>24</v>
      </c>
      <c r="O56" s="68">
        <v>24</v>
      </c>
      <c r="P56" s="68">
        <v>24</v>
      </c>
      <c r="Q56" s="68">
        <v>24</v>
      </c>
      <c r="R56" s="68">
        <v>24</v>
      </c>
      <c r="S56" s="68">
        <v>24</v>
      </c>
      <c r="T56" s="68">
        <v>24</v>
      </c>
      <c r="U56" s="68">
        <v>24</v>
      </c>
      <c r="V56" s="68">
        <v>24</v>
      </c>
      <c r="W56" s="68">
        <v>24</v>
      </c>
      <c r="X56" s="68">
        <v>24</v>
      </c>
      <c r="Y56" s="68">
        <v>24</v>
      </c>
      <c r="Z56" s="68">
        <v>24</v>
      </c>
      <c r="AA56" s="68">
        <v>24</v>
      </c>
      <c r="AB56" s="68">
        <v>24</v>
      </c>
      <c r="AC56" s="67">
        <v>612</v>
      </c>
    </row>
    <row r="57" spans="1:31">
      <c r="A57" s="67" t="s">
        <v>157</v>
      </c>
      <c r="B57" s="67" t="s">
        <v>121</v>
      </c>
      <c r="C57" s="67" t="s">
        <v>119</v>
      </c>
      <c r="D57" s="67" t="s">
        <v>145</v>
      </c>
      <c r="E57" s="67">
        <v>19</v>
      </c>
      <c r="F57" s="67">
        <v>15.6</v>
      </c>
      <c r="G57" s="67">
        <v>15.6</v>
      </c>
      <c r="H57" s="67">
        <v>15.6</v>
      </c>
      <c r="I57" s="67">
        <v>15.6</v>
      </c>
      <c r="J57" s="67">
        <v>19</v>
      </c>
      <c r="K57" s="67">
        <v>19</v>
      </c>
      <c r="L57" s="67">
        <v>19</v>
      </c>
      <c r="M57" s="67">
        <v>19</v>
      </c>
      <c r="N57" s="67">
        <v>19</v>
      </c>
      <c r="O57" s="67">
        <v>19</v>
      </c>
      <c r="P57" s="67">
        <v>19</v>
      </c>
      <c r="Q57" s="67">
        <v>19</v>
      </c>
      <c r="R57" s="67">
        <v>19</v>
      </c>
      <c r="S57" s="67">
        <v>19</v>
      </c>
      <c r="T57" s="67">
        <v>19</v>
      </c>
      <c r="U57" s="67">
        <v>19</v>
      </c>
      <c r="V57" s="67">
        <v>19</v>
      </c>
      <c r="W57" s="67">
        <v>19</v>
      </c>
      <c r="X57" s="67">
        <v>19</v>
      </c>
      <c r="Y57" s="67">
        <v>19</v>
      </c>
      <c r="Z57" s="67">
        <v>19</v>
      </c>
      <c r="AA57" s="67">
        <v>19</v>
      </c>
      <c r="AB57" s="67">
        <v>19</v>
      </c>
      <c r="AC57" s="67">
        <v>442.4</v>
      </c>
      <c r="AD57" s="67">
        <v>3096.8</v>
      </c>
      <c r="AE57" s="67">
        <v>161476</v>
      </c>
    </row>
    <row r="58" spans="1:31">
      <c r="D58" s="67" t="s">
        <v>144</v>
      </c>
      <c r="E58" s="67">
        <v>15.6</v>
      </c>
      <c r="F58" s="67">
        <v>15.6</v>
      </c>
      <c r="G58" s="67">
        <v>15.6</v>
      </c>
      <c r="H58" s="67">
        <v>15.6</v>
      </c>
      <c r="I58" s="67">
        <v>15.6</v>
      </c>
      <c r="J58" s="67">
        <v>15.6</v>
      </c>
      <c r="K58" s="67">
        <v>15.6</v>
      </c>
      <c r="L58" s="67">
        <v>15.6</v>
      </c>
      <c r="M58" s="67">
        <v>15.6</v>
      </c>
      <c r="N58" s="67">
        <v>15.6</v>
      </c>
      <c r="O58" s="67">
        <v>15.6</v>
      </c>
      <c r="P58" s="67">
        <v>15.6</v>
      </c>
      <c r="Q58" s="67">
        <v>15.6</v>
      </c>
      <c r="R58" s="67">
        <v>15.6</v>
      </c>
      <c r="S58" s="67">
        <v>15.6</v>
      </c>
      <c r="T58" s="67">
        <v>15.6</v>
      </c>
      <c r="U58" s="67">
        <v>15.6</v>
      </c>
      <c r="V58" s="67">
        <v>15.6</v>
      </c>
      <c r="W58" s="67">
        <v>15.6</v>
      </c>
      <c r="X58" s="67">
        <v>15.6</v>
      </c>
      <c r="Y58" s="67">
        <v>15.6</v>
      </c>
      <c r="Z58" s="67">
        <v>15.6</v>
      </c>
      <c r="AA58" s="67">
        <v>15.6</v>
      </c>
      <c r="AB58" s="67">
        <v>15.6</v>
      </c>
      <c r="AC58" s="67">
        <v>374.4</v>
      </c>
    </row>
    <row r="59" spans="1:31">
      <c r="D59" s="67" t="s">
        <v>155</v>
      </c>
      <c r="E59" s="67">
        <v>21</v>
      </c>
      <c r="F59" s="67">
        <v>21</v>
      </c>
      <c r="G59" s="67">
        <v>21</v>
      </c>
      <c r="H59" s="67">
        <v>21</v>
      </c>
      <c r="I59" s="67">
        <v>21</v>
      </c>
      <c r="J59" s="67">
        <v>21</v>
      </c>
      <c r="K59" s="67">
        <v>21</v>
      </c>
      <c r="L59" s="67">
        <v>21</v>
      </c>
      <c r="M59" s="67">
        <v>21</v>
      </c>
      <c r="N59" s="67">
        <v>21</v>
      </c>
      <c r="O59" s="67">
        <v>21</v>
      </c>
      <c r="P59" s="67">
        <v>21</v>
      </c>
      <c r="Q59" s="67">
        <v>21</v>
      </c>
      <c r="R59" s="67">
        <v>21</v>
      </c>
      <c r="S59" s="67">
        <v>21</v>
      </c>
      <c r="T59" s="67">
        <v>21</v>
      </c>
      <c r="U59" s="67">
        <v>21</v>
      </c>
      <c r="V59" s="67">
        <v>21</v>
      </c>
      <c r="W59" s="67">
        <v>21</v>
      </c>
      <c r="X59" s="67">
        <v>21</v>
      </c>
      <c r="Y59" s="67">
        <v>21</v>
      </c>
      <c r="Z59" s="67">
        <v>21</v>
      </c>
      <c r="AA59" s="67">
        <v>21</v>
      </c>
      <c r="AB59" s="67">
        <v>21</v>
      </c>
      <c r="AC59" s="67">
        <v>504</v>
      </c>
    </row>
    <row r="60" spans="1:31">
      <c r="D60" s="67" t="s">
        <v>154</v>
      </c>
      <c r="E60" s="67">
        <v>19</v>
      </c>
      <c r="F60" s="67">
        <v>15.6</v>
      </c>
      <c r="G60" s="67">
        <v>15.6</v>
      </c>
      <c r="H60" s="67">
        <v>15.6</v>
      </c>
      <c r="I60" s="67">
        <v>15.6</v>
      </c>
      <c r="J60" s="67">
        <v>19</v>
      </c>
      <c r="K60" s="67">
        <v>19</v>
      </c>
      <c r="L60" s="67">
        <v>19</v>
      </c>
      <c r="M60" s="67">
        <v>19</v>
      </c>
      <c r="N60" s="67">
        <v>19</v>
      </c>
      <c r="O60" s="67">
        <v>19</v>
      </c>
      <c r="P60" s="67">
        <v>19</v>
      </c>
      <c r="Q60" s="67">
        <v>19</v>
      </c>
      <c r="R60" s="67">
        <v>19</v>
      </c>
      <c r="S60" s="67">
        <v>19</v>
      </c>
      <c r="T60" s="67">
        <v>19</v>
      </c>
      <c r="U60" s="67">
        <v>19</v>
      </c>
      <c r="V60" s="67">
        <v>19</v>
      </c>
      <c r="W60" s="67">
        <v>19</v>
      </c>
      <c r="X60" s="67">
        <v>19</v>
      </c>
      <c r="Y60" s="67">
        <v>19</v>
      </c>
      <c r="Z60" s="67">
        <v>19</v>
      </c>
      <c r="AA60" s="67">
        <v>19</v>
      </c>
      <c r="AB60" s="67">
        <v>19</v>
      </c>
      <c r="AC60" s="67">
        <v>442.4</v>
      </c>
    </row>
    <row r="61" spans="1:31">
      <c r="D61" s="67" t="s">
        <v>150</v>
      </c>
      <c r="E61" s="67">
        <v>19</v>
      </c>
      <c r="F61" s="67">
        <v>15.6</v>
      </c>
      <c r="G61" s="67">
        <v>15.6</v>
      </c>
      <c r="H61" s="67">
        <v>15.6</v>
      </c>
      <c r="I61" s="67">
        <v>15.6</v>
      </c>
      <c r="J61" s="67">
        <v>19</v>
      </c>
      <c r="K61" s="67">
        <v>19</v>
      </c>
      <c r="L61" s="67">
        <v>19</v>
      </c>
      <c r="M61" s="67">
        <v>19</v>
      </c>
      <c r="N61" s="67">
        <v>19</v>
      </c>
      <c r="O61" s="67">
        <v>19</v>
      </c>
      <c r="P61" s="67">
        <v>19</v>
      </c>
      <c r="Q61" s="67">
        <v>19</v>
      </c>
      <c r="R61" s="67">
        <v>19</v>
      </c>
      <c r="S61" s="67">
        <v>19</v>
      </c>
      <c r="T61" s="67">
        <v>19</v>
      </c>
      <c r="U61" s="67">
        <v>19</v>
      </c>
      <c r="V61" s="67">
        <v>19</v>
      </c>
      <c r="W61" s="67">
        <v>19</v>
      </c>
      <c r="X61" s="67">
        <v>19</v>
      </c>
      <c r="Y61" s="67">
        <v>19</v>
      </c>
      <c r="Z61" s="67">
        <v>19</v>
      </c>
      <c r="AA61" s="67">
        <v>19</v>
      </c>
      <c r="AB61" s="67">
        <v>19</v>
      </c>
      <c r="AC61" s="67">
        <v>442.4</v>
      </c>
    </row>
    <row r="62" spans="1:31">
      <c r="A62" s="67" t="s">
        <v>158</v>
      </c>
      <c r="B62" s="67" t="s">
        <v>121</v>
      </c>
      <c r="C62" s="67" t="s">
        <v>119</v>
      </c>
      <c r="D62" s="67" t="s">
        <v>142</v>
      </c>
      <c r="E62" s="67">
        <v>26</v>
      </c>
      <c r="F62" s="67">
        <v>30</v>
      </c>
      <c r="G62" s="67">
        <v>30</v>
      </c>
      <c r="H62" s="67">
        <v>30</v>
      </c>
      <c r="I62" s="67">
        <v>30</v>
      </c>
      <c r="J62" s="67">
        <v>26</v>
      </c>
      <c r="K62" s="67">
        <v>26</v>
      </c>
      <c r="L62" s="67">
        <v>26</v>
      </c>
      <c r="M62" s="67">
        <v>26</v>
      </c>
      <c r="N62" s="67">
        <v>26</v>
      </c>
      <c r="O62" s="67">
        <v>26</v>
      </c>
      <c r="P62" s="67">
        <v>26</v>
      </c>
      <c r="Q62" s="67">
        <v>26</v>
      </c>
      <c r="R62" s="67">
        <v>26</v>
      </c>
      <c r="S62" s="67">
        <v>26</v>
      </c>
      <c r="T62" s="67">
        <v>26</v>
      </c>
      <c r="U62" s="67">
        <v>26</v>
      </c>
      <c r="V62" s="67">
        <v>26</v>
      </c>
      <c r="W62" s="67">
        <v>26</v>
      </c>
      <c r="X62" s="67">
        <v>26</v>
      </c>
      <c r="Y62" s="67">
        <v>26</v>
      </c>
      <c r="Z62" s="67">
        <v>26</v>
      </c>
      <c r="AA62" s="67">
        <v>26</v>
      </c>
      <c r="AB62" s="67">
        <v>26</v>
      </c>
      <c r="AC62" s="67">
        <v>640</v>
      </c>
      <c r="AD62" s="67">
        <v>4480</v>
      </c>
      <c r="AE62" s="67">
        <v>233600</v>
      </c>
    </row>
    <row r="63" spans="1:31">
      <c r="D63" s="67" t="s">
        <v>154</v>
      </c>
      <c r="E63" s="67">
        <v>26</v>
      </c>
      <c r="F63" s="67">
        <v>30</v>
      </c>
      <c r="G63" s="67">
        <v>30</v>
      </c>
      <c r="H63" s="67">
        <v>30</v>
      </c>
      <c r="I63" s="67">
        <v>30</v>
      </c>
      <c r="J63" s="67">
        <v>26</v>
      </c>
      <c r="K63" s="67">
        <v>26</v>
      </c>
      <c r="L63" s="67">
        <v>26</v>
      </c>
      <c r="M63" s="67">
        <v>26</v>
      </c>
      <c r="N63" s="67">
        <v>26</v>
      </c>
      <c r="O63" s="67">
        <v>26</v>
      </c>
      <c r="P63" s="67">
        <v>26</v>
      </c>
      <c r="Q63" s="67">
        <v>26</v>
      </c>
      <c r="R63" s="67">
        <v>26</v>
      </c>
      <c r="S63" s="67">
        <v>26</v>
      </c>
      <c r="T63" s="67">
        <v>26</v>
      </c>
      <c r="U63" s="67">
        <v>26</v>
      </c>
      <c r="V63" s="67">
        <v>26</v>
      </c>
      <c r="W63" s="67">
        <v>26</v>
      </c>
      <c r="X63" s="67">
        <v>26</v>
      </c>
      <c r="Y63" s="67">
        <v>26</v>
      </c>
      <c r="Z63" s="67">
        <v>26</v>
      </c>
      <c r="AA63" s="67">
        <v>26</v>
      </c>
      <c r="AB63" s="67">
        <v>26</v>
      </c>
      <c r="AC63" s="67">
        <v>640</v>
      </c>
    </row>
    <row r="64" spans="1:31">
      <c r="D64" s="67" t="s">
        <v>155</v>
      </c>
      <c r="E64" s="67">
        <v>30</v>
      </c>
      <c r="F64" s="67">
        <v>30</v>
      </c>
      <c r="G64" s="67">
        <v>30</v>
      </c>
      <c r="H64" s="67">
        <v>30</v>
      </c>
      <c r="I64" s="67">
        <v>30</v>
      </c>
      <c r="J64" s="67">
        <v>30</v>
      </c>
      <c r="K64" s="67">
        <v>30</v>
      </c>
      <c r="L64" s="67">
        <v>30</v>
      </c>
      <c r="M64" s="67">
        <v>30</v>
      </c>
      <c r="N64" s="67">
        <v>30</v>
      </c>
      <c r="O64" s="67">
        <v>30</v>
      </c>
      <c r="P64" s="67">
        <v>30</v>
      </c>
      <c r="Q64" s="67">
        <v>30</v>
      </c>
      <c r="R64" s="67">
        <v>30</v>
      </c>
      <c r="S64" s="67">
        <v>30</v>
      </c>
      <c r="T64" s="67">
        <v>30</v>
      </c>
      <c r="U64" s="67">
        <v>30</v>
      </c>
      <c r="V64" s="67">
        <v>30</v>
      </c>
      <c r="W64" s="67">
        <v>30</v>
      </c>
      <c r="X64" s="67">
        <v>30</v>
      </c>
      <c r="Y64" s="67">
        <v>30</v>
      </c>
      <c r="Z64" s="67">
        <v>30</v>
      </c>
      <c r="AA64" s="67">
        <v>30</v>
      </c>
      <c r="AB64" s="67">
        <v>30</v>
      </c>
      <c r="AC64" s="67">
        <v>720</v>
      </c>
    </row>
    <row r="65" spans="1:31">
      <c r="D65" s="67" t="s">
        <v>150</v>
      </c>
      <c r="E65" s="68">
        <v>26</v>
      </c>
      <c r="F65" s="68">
        <v>30</v>
      </c>
      <c r="G65" s="68">
        <v>30</v>
      </c>
      <c r="H65" s="68">
        <v>30</v>
      </c>
      <c r="I65" s="68">
        <v>30</v>
      </c>
      <c r="J65" s="68">
        <v>26</v>
      </c>
      <c r="K65" s="68">
        <v>26</v>
      </c>
      <c r="L65" s="68">
        <v>26</v>
      </c>
      <c r="M65" s="68">
        <v>26</v>
      </c>
      <c r="N65" s="68">
        <v>26</v>
      </c>
      <c r="O65" s="68">
        <v>26</v>
      </c>
      <c r="P65" s="68">
        <v>26</v>
      </c>
      <c r="Q65" s="68">
        <v>26</v>
      </c>
      <c r="R65" s="68">
        <v>26</v>
      </c>
      <c r="S65" s="68">
        <v>26</v>
      </c>
      <c r="T65" s="68">
        <v>26</v>
      </c>
      <c r="U65" s="68">
        <v>26</v>
      </c>
      <c r="V65" s="68">
        <v>26</v>
      </c>
      <c r="W65" s="68">
        <v>26</v>
      </c>
      <c r="X65" s="68">
        <v>26</v>
      </c>
      <c r="Y65" s="68">
        <v>26</v>
      </c>
      <c r="Z65" s="68">
        <v>26</v>
      </c>
      <c r="AA65" s="68">
        <v>26</v>
      </c>
      <c r="AB65" s="68">
        <v>26</v>
      </c>
      <c r="AC65" s="67">
        <v>640</v>
      </c>
    </row>
    <row r="66" spans="1:31">
      <c r="A66" s="67" t="s">
        <v>135</v>
      </c>
      <c r="B66" s="67" t="s">
        <v>136</v>
      </c>
      <c r="C66" s="67" t="s">
        <v>119</v>
      </c>
      <c r="D66" s="67" t="s">
        <v>142</v>
      </c>
      <c r="E66" s="68">
        <v>50</v>
      </c>
      <c r="F66" s="68">
        <v>50</v>
      </c>
      <c r="G66" s="68">
        <v>50</v>
      </c>
      <c r="H66" s="68">
        <v>50</v>
      </c>
      <c r="I66" s="68">
        <v>50</v>
      </c>
      <c r="J66" s="68">
        <v>50</v>
      </c>
      <c r="K66" s="68">
        <v>50</v>
      </c>
      <c r="L66" s="68">
        <v>50</v>
      </c>
      <c r="M66" s="68">
        <v>50</v>
      </c>
      <c r="N66" s="68">
        <v>50</v>
      </c>
      <c r="O66" s="68">
        <v>50</v>
      </c>
      <c r="P66" s="68">
        <v>50</v>
      </c>
      <c r="Q66" s="68">
        <v>50</v>
      </c>
      <c r="R66" s="68">
        <v>50</v>
      </c>
      <c r="S66" s="68">
        <v>50</v>
      </c>
      <c r="T66" s="68">
        <v>50</v>
      </c>
      <c r="U66" s="68">
        <v>50</v>
      </c>
      <c r="V66" s="68">
        <v>50</v>
      </c>
      <c r="W66" s="68">
        <v>50</v>
      </c>
      <c r="X66" s="68">
        <v>50</v>
      </c>
      <c r="Y66" s="68">
        <v>50</v>
      </c>
      <c r="Z66" s="68">
        <v>50</v>
      </c>
      <c r="AA66" s="68">
        <v>50</v>
      </c>
      <c r="AB66" s="68">
        <v>50</v>
      </c>
      <c r="AC66" s="67">
        <v>1200</v>
      </c>
      <c r="AD66" s="67">
        <v>8400</v>
      </c>
      <c r="AE66" s="67">
        <v>438000</v>
      </c>
    </row>
    <row r="67" spans="1:31">
      <c r="D67" s="67" t="s">
        <v>149</v>
      </c>
      <c r="E67" s="68">
        <v>50</v>
      </c>
      <c r="F67" s="68">
        <v>50</v>
      </c>
      <c r="G67" s="68">
        <v>50</v>
      </c>
      <c r="H67" s="68">
        <v>50</v>
      </c>
      <c r="I67" s="68">
        <v>50</v>
      </c>
      <c r="J67" s="68">
        <v>50</v>
      </c>
      <c r="K67" s="68">
        <v>50</v>
      </c>
      <c r="L67" s="68">
        <v>50</v>
      </c>
      <c r="M67" s="68">
        <v>50</v>
      </c>
      <c r="N67" s="68">
        <v>50</v>
      </c>
      <c r="O67" s="68">
        <v>50</v>
      </c>
      <c r="P67" s="68">
        <v>50</v>
      </c>
      <c r="Q67" s="68">
        <v>50</v>
      </c>
      <c r="R67" s="68">
        <v>50</v>
      </c>
      <c r="S67" s="68">
        <v>50</v>
      </c>
      <c r="T67" s="68">
        <v>50</v>
      </c>
      <c r="U67" s="68">
        <v>50</v>
      </c>
      <c r="V67" s="68">
        <v>50</v>
      </c>
      <c r="W67" s="68">
        <v>50</v>
      </c>
      <c r="X67" s="68">
        <v>50</v>
      </c>
      <c r="Y67" s="68">
        <v>50</v>
      </c>
      <c r="Z67" s="68">
        <v>50</v>
      </c>
      <c r="AA67" s="68">
        <v>50</v>
      </c>
      <c r="AB67" s="68">
        <v>50</v>
      </c>
      <c r="AC67" s="67">
        <v>1200</v>
      </c>
    </row>
    <row r="68" spans="1:31">
      <c r="D68" s="67" t="s">
        <v>150</v>
      </c>
      <c r="E68" s="68">
        <v>50</v>
      </c>
      <c r="F68" s="68">
        <v>50</v>
      </c>
      <c r="G68" s="68">
        <v>50</v>
      </c>
      <c r="H68" s="68">
        <v>50</v>
      </c>
      <c r="I68" s="68">
        <v>50</v>
      </c>
      <c r="J68" s="68">
        <v>50</v>
      </c>
      <c r="K68" s="68">
        <v>50</v>
      </c>
      <c r="L68" s="68">
        <v>50</v>
      </c>
      <c r="M68" s="68">
        <v>50</v>
      </c>
      <c r="N68" s="68">
        <v>50</v>
      </c>
      <c r="O68" s="68">
        <v>50</v>
      </c>
      <c r="P68" s="68">
        <v>50</v>
      </c>
      <c r="Q68" s="68">
        <v>50</v>
      </c>
      <c r="R68" s="68">
        <v>50</v>
      </c>
      <c r="S68" s="68">
        <v>50</v>
      </c>
      <c r="T68" s="68">
        <v>50</v>
      </c>
      <c r="U68" s="68">
        <v>50</v>
      </c>
      <c r="V68" s="68">
        <v>50</v>
      </c>
      <c r="W68" s="68">
        <v>50</v>
      </c>
      <c r="X68" s="68">
        <v>50</v>
      </c>
      <c r="Y68" s="68">
        <v>50</v>
      </c>
      <c r="Z68" s="68">
        <v>50</v>
      </c>
      <c r="AA68" s="68">
        <v>50</v>
      </c>
      <c r="AB68" s="68">
        <v>50</v>
      </c>
      <c r="AC68" s="67">
        <v>1200</v>
      </c>
    </row>
    <row r="69" spans="1:31">
      <c r="A69" s="67" t="s">
        <v>655</v>
      </c>
      <c r="B69" s="67" t="s">
        <v>136</v>
      </c>
      <c r="C69" s="67" t="s">
        <v>119</v>
      </c>
      <c r="D69" s="67" t="s">
        <v>120</v>
      </c>
      <c r="E69" s="68">
        <v>30</v>
      </c>
      <c r="F69" s="68">
        <v>30</v>
      </c>
      <c r="G69" s="68">
        <v>30</v>
      </c>
      <c r="H69" s="68">
        <v>30</v>
      </c>
      <c r="I69" s="68">
        <v>30</v>
      </c>
      <c r="J69" s="68">
        <v>30</v>
      </c>
      <c r="K69" s="68">
        <v>30</v>
      </c>
      <c r="L69" s="68">
        <v>30</v>
      </c>
      <c r="M69" s="68">
        <v>30</v>
      </c>
      <c r="N69" s="68">
        <v>30</v>
      </c>
      <c r="O69" s="68">
        <v>30</v>
      </c>
      <c r="P69" s="68">
        <v>30</v>
      </c>
      <c r="Q69" s="68">
        <v>30</v>
      </c>
      <c r="R69" s="68">
        <v>30</v>
      </c>
      <c r="S69" s="68">
        <v>30</v>
      </c>
      <c r="T69" s="68">
        <v>30</v>
      </c>
      <c r="U69" s="68">
        <v>30</v>
      </c>
      <c r="V69" s="68">
        <v>30</v>
      </c>
      <c r="W69" s="68">
        <v>30</v>
      </c>
      <c r="X69" s="68">
        <v>30</v>
      </c>
      <c r="Y69" s="68">
        <v>30</v>
      </c>
      <c r="Z69" s="68">
        <v>30</v>
      </c>
      <c r="AA69" s="68">
        <v>30</v>
      </c>
      <c r="AB69" s="68">
        <v>30</v>
      </c>
      <c r="AC69" s="67">
        <v>720</v>
      </c>
      <c r="AD69" s="67">
        <v>5040</v>
      </c>
      <c r="AE69" s="67">
        <v>262800</v>
      </c>
    </row>
    <row r="70" spans="1:31">
      <c r="A70" s="67" t="s">
        <v>656</v>
      </c>
      <c r="B70" s="67" t="s">
        <v>136</v>
      </c>
      <c r="C70" s="67" t="s">
        <v>119</v>
      </c>
      <c r="D70" s="67" t="s">
        <v>120</v>
      </c>
      <c r="E70" s="67">
        <v>60</v>
      </c>
      <c r="F70" s="67">
        <v>60</v>
      </c>
      <c r="G70" s="67">
        <v>60</v>
      </c>
      <c r="H70" s="67">
        <v>60</v>
      </c>
      <c r="I70" s="67">
        <v>60</v>
      </c>
      <c r="J70" s="67">
        <v>60</v>
      </c>
      <c r="K70" s="67">
        <v>60</v>
      </c>
      <c r="L70" s="67">
        <v>60</v>
      </c>
      <c r="M70" s="67">
        <v>60</v>
      </c>
      <c r="N70" s="67">
        <v>60</v>
      </c>
      <c r="O70" s="67">
        <v>60</v>
      </c>
      <c r="P70" s="67">
        <v>60</v>
      </c>
      <c r="Q70" s="67">
        <v>60</v>
      </c>
      <c r="R70" s="67">
        <v>60</v>
      </c>
      <c r="S70" s="67">
        <v>60</v>
      </c>
      <c r="T70" s="67">
        <v>60</v>
      </c>
      <c r="U70" s="67">
        <v>60</v>
      </c>
      <c r="V70" s="67">
        <v>60</v>
      </c>
      <c r="W70" s="67">
        <v>60</v>
      </c>
      <c r="X70" s="67">
        <v>60</v>
      </c>
      <c r="Y70" s="67">
        <v>60</v>
      </c>
      <c r="Z70" s="67">
        <v>60</v>
      </c>
      <c r="AA70" s="67">
        <v>60</v>
      </c>
      <c r="AB70" s="67">
        <v>60</v>
      </c>
      <c r="AC70" s="67">
        <v>1440</v>
      </c>
      <c r="AD70" s="67">
        <v>10080</v>
      </c>
      <c r="AE70" s="67">
        <v>525600</v>
      </c>
    </row>
    <row r="71" spans="1:31">
      <c r="A71" s="67" t="s">
        <v>147</v>
      </c>
      <c r="B71" s="67" t="s">
        <v>118</v>
      </c>
      <c r="C71" s="67" t="s">
        <v>119</v>
      </c>
      <c r="D71" s="67" t="s">
        <v>142</v>
      </c>
      <c r="E71" s="67">
        <v>1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1</v>
      </c>
      <c r="L71" s="67">
        <v>1</v>
      </c>
      <c r="M71" s="67">
        <v>1</v>
      </c>
      <c r="N71" s="67">
        <v>1</v>
      </c>
      <c r="O71" s="67">
        <v>1</v>
      </c>
      <c r="P71" s="67">
        <v>1</v>
      </c>
      <c r="Q71" s="67">
        <v>1</v>
      </c>
      <c r="R71" s="67">
        <v>1</v>
      </c>
      <c r="S71" s="67">
        <v>1</v>
      </c>
      <c r="T71" s="67">
        <v>1</v>
      </c>
      <c r="U71" s="67">
        <v>1</v>
      </c>
      <c r="V71" s="67">
        <v>1</v>
      </c>
      <c r="W71" s="67">
        <v>1</v>
      </c>
      <c r="X71" s="67">
        <v>1</v>
      </c>
      <c r="Y71" s="67">
        <v>1</v>
      </c>
      <c r="Z71" s="67">
        <v>1</v>
      </c>
      <c r="AA71" s="67">
        <v>1</v>
      </c>
      <c r="AB71" s="67">
        <v>1</v>
      </c>
      <c r="AC71" s="67">
        <v>19</v>
      </c>
      <c r="AD71" s="67">
        <v>133</v>
      </c>
      <c r="AE71" s="67">
        <v>6935</v>
      </c>
    </row>
    <row r="72" spans="1:31">
      <c r="D72" s="67" t="s">
        <v>154</v>
      </c>
      <c r="E72" s="67">
        <v>1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67">
        <v>19</v>
      </c>
    </row>
    <row r="73" spans="1:31">
      <c r="D73" s="67" t="s">
        <v>155</v>
      </c>
      <c r="E73" s="67">
        <v>1</v>
      </c>
      <c r="F73" s="67">
        <v>1</v>
      </c>
      <c r="G73" s="67">
        <v>1</v>
      </c>
      <c r="H73" s="67">
        <v>1</v>
      </c>
      <c r="I73" s="67">
        <v>1</v>
      </c>
      <c r="J73" s="67">
        <v>1</v>
      </c>
      <c r="K73" s="67">
        <v>1</v>
      </c>
      <c r="L73" s="67">
        <v>1</v>
      </c>
      <c r="M73" s="67">
        <v>1</v>
      </c>
      <c r="N73" s="67">
        <v>1</v>
      </c>
      <c r="O73" s="67">
        <v>1</v>
      </c>
      <c r="P73" s="67">
        <v>1</v>
      </c>
      <c r="Q73" s="67">
        <v>1</v>
      </c>
      <c r="R73" s="67">
        <v>1</v>
      </c>
      <c r="S73" s="67">
        <v>1</v>
      </c>
      <c r="T73" s="67">
        <v>1</v>
      </c>
      <c r="U73" s="67">
        <v>1</v>
      </c>
      <c r="V73" s="67">
        <v>1</v>
      </c>
      <c r="W73" s="67">
        <v>1</v>
      </c>
      <c r="X73" s="67">
        <v>1</v>
      </c>
      <c r="Y73" s="67">
        <v>1</v>
      </c>
      <c r="Z73" s="67">
        <v>1</v>
      </c>
      <c r="AA73" s="67">
        <v>1</v>
      </c>
      <c r="AB73" s="67">
        <v>1</v>
      </c>
      <c r="AC73" s="67">
        <v>24</v>
      </c>
    </row>
    <row r="74" spans="1:31">
      <c r="D74" s="67" t="s">
        <v>150</v>
      </c>
      <c r="E74" s="67">
        <v>1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1</v>
      </c>
      <c r="L74" s="67">
        <v>1</v>
      </c>
      <c r="M74" s="67">
        <v>1</v>
      </c>
      <c r="N74" s="67">
        <v>1</v>
      </c>
      <c r="O74" s="67">
        <v>1</v>
      </c>
      <c r="P74" s="67">
        <v>1</v>
      </c>
      <c r="Q74" s="67">
        <v>1</v>
      </c>
      <c r="R74" s="67">
        <v>1</v>
      </c>
      <c r="S74" s="67">
        <v>1</v>
      </c>
      <c r="T74" s="67">
        <v>1</v>
      </c>
      <c r="U74" s="67">
        <v>1</v>
      </c>
      <c r="V74" s="67">
        <v>1</v>
      </c>
      <c r="W74" s="67">
        <v>1</v>
      </c>
      <c r="X74" s="67">
        <v>1</v>
      </c>
      <c r="Y74" s="67">
        <v>1</v>
      </c>
      <c r="Z74" s="67">
        <v>1</v>
      </c>
      <c r="AA74" s="67">
        <v>1</v>
      </c>
      <c r="AB74" s="67">
        <v>1</v>
      </c>
      <c r="AC74" s="67">
        <v>19</v>
      </c>
    </row>
    <row r="75" spans="1:31" ht="12.75">
      <c r="A75" s="69" t="s">
        <v>146</v>
      </c>
      <c r="B75" s="67" t="s">
        <v>118</v>
      </c>
      <c r="C75" s="67" t="s">
        <v>119</v>
      </c>
      <c r="D75" s="67" t="s">
        <v>120</v>
      </c>
      <c r="E75" s="67">
        <v>1</v>
      </c>
      <c r="F75" s="67">
        <v>1</v>
      </c>
      <c r="G75" s="67">
        <v>1</v>
      </c>
      <c r="H75" s="67">
        <v>1</v>
      </c>
      <c r="I75" s="67">
        <v>1</v>
      </c>
      <c r="J75" s="67">
        <v>1</v>
      </c>
      <c r="K75" s="67">
        <v>1</v>
      </c>
      <c r="L75" s="67">
        <v>1</v>
      </c>
      <c r="M75" s="67">
        <v>1</v>
      </c>
      <c r="N75" s="67">
        <v>1</v>
      </c>
      <c r="O75" s="67">
        <v>1</v>
      </c>
      <c r="P75" s="67">
        <v>1</v>
      </c>
      <c r="Q75" s="67">
        <v>1</v>
      </c>
      <c r="R75" s="67">
        <v>1</v>
      </c>
      <c r="S75" s="67">
        <v>1</v>
      </c>
      <c r="T75" s="67">
        <v>1</v>
      </c>
      <c r="U75" s="67">
        <v>1</v>
      </c>
      <c r="V75" s="67">
        <v>1</v>
      </c>
      <c r="W75" s="67">
        <v>1</v>
      </c>
      <c r="X75" s="67">
        <v>1</v>
      </c>
      <c r="Y75" s="67">
        <v>1</v>
      </c>
      <c r="Z75" s="67">
        <v>1</v>
      </c>
      <c r="AA75" s="67">
        <v>1</v>
      </c>
      <c r="AB75" s="67">
        <v>1</v>
      </c>
      <c r="AC75" s="67">
        <v>24</v>
      </c>
      <c r="AD75" s="67">
        <v>168</v>
      </c>
      <c r="AE75" s="67">
        <v>8760</v>
      </c>
    </row>
    <row r="76" spans="1:31">
      <c r="A76" s="67" t="s">
        <v>279</v>
      </c>
      <c r="B76" s="67" t="s">
        <v>123</v>
      </c>
      <c r="C76" s="67" t="s">
        <v>119</v>
      </c>
      <c r="D76" s="67" t="s">
        <v>142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0.06</v>
      </c>
      <c r="L76" s="67">
        <v>0.06</v>
      </c>
      <c r="M76" s="67">
        <v>0.06</v>
      </c>
      <c r="N76" s="67">
        <v>0.06</v>
      </c>
      <c r="O76" s="67">
        <v>0.06</v>
      </c>
      <c r="P76" s="67">
        <v>0.06</v>
      </c>
      <c r="Q76" s="67">
        <v>0.06</v>
      </c>
      <c r="R76" s="67">
        <v>0.06</v>
      </c>
      <c r="S76" s="67">
        <v>0.06</v>
      </c>
      <c r="T76" s="67">
        <v>0.06</v>
      </c>
      <c r="U76" s="67">
        <v>0.06</v>
      </c>
      <c r="V76" s="67">
        <v>0.06</v>
      </c>
      <c r="W76" s="67">
        <v>0.06</v>
      </c>
      <c r="X76" s="67">
        <v>0.06</v>
      </c>
      <c r="Y76" s="67">
        <v>0.06</v>
      </c>
      <c r="Z76" s="67">
        <v>0.06</v>
      </c>
      <c r="AA76" s="67">
        <v>0.06</v>
      </c>
      <c r="AB76" s="67">
        <v>0.06</v>
      </c>
      <c r="AC76" s="67">
        <v>1.08</v>
      </c>
      <c r="AD76" s="67">
        <v>7.56</v>
      </c>
      <c r="AE76" s="67">
        <v>394.2</v>
      </c>
    </row>
    <row r="77" spans="1:31">
      <c r="D77" s="67" t="s">
        <v>154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0.06</v>
      </c>
      <c r="L77" s="67">
        <v>0.06</v>
      </c>
      <c r="M77" s="67">
        <v>0.06</v>
      </c>
      <c r="N77" s="67">
        <v>0.06</v>
      </c>
      <c r="O77" s="67">
        <v>0.06</v>
      </c>
      <c r="P77" s="67">
        <v>0.06</v>
      </c>
      <c r="Q77" s="67">
        <v>0.06</v>
      </c>
      <c r="R77" s="67">
        <v>0.06</v>
      </c>
      <c r="S77" s="67">
        <v>0.06</v>
      </c>
      <c r="T77" s="67">
        <v>0.06</v>
      </c>
      <c r="U77" s="67">
        <v>0.06</v>
      </c>
      <c r="V77" s="67">
        <v>0.06</v>
      </c>
      <c r="W77" s="67">
        <v>0.06</v>
      </c>
      <c r="X77" s="67">
        <v>0.06</v>
      </c>
      <c r="Y77" s="67">
        <v>0.06</v>
      </c>
      <c r="Z77" s="67">
        <v>0.06</v>
      </c>
      <c r="AA77" s="67">
        <v>0.06</v>
      </c>
      <c r="AB77" s="67">
        <v>0.06</v>
      </c>
      <c r="AC77" s="67">
        <v>1.08</v>
      </c>
    </row>
    <row r="78" spans="1:31">
      <c r="D78" s="67" t="s">
        <v>155</v>
      </c>
      <c r="E78" s="67">
        <v>0.06</v>
      </c>
      <c r="F78" s="67">
        <v>0.06</v>
      </c>
      <c r="G78" s="67">
        <v>0.06</v>
      </c>
      <c r="H78" s="67">
        <v>0.06</v>
      </c>
      <c r="I78" s="67">
        <v>0.06</v>
      </c>
      <c r="J78" s="67">
        <v>0.06</v>
      </c>
      <c r="K78" s="67">
        <v>0.06</v>
      </c>
      <c r="L78" s="67">
        <v>0.06</v>
      </c>
      <c r="M78" s="67">
        <v>0.06</v>
      </c>
      <c r="N78" s="67">
        <v>0.06</v>
      </c>
      <c r="O78" s="67">
        <v>0.06</v>
      </c>
      <c r="P78" s="67">
        <v>0.06</v>
      </c>
      <c r="Q78" s="67">
        <v>0.06</v>
      </c>
      <c r="R78" s="67">
        <v>0.06</v>
      </c>
      <c r="S78" s="67">
        <v>0.06</v>
      </c>
      <c r="T78" s="67">
        <v>0.06</v>
      </c>
      <c r="U78" s="67">
        <v>0.06</v>
      </c>
      <c r="V78" s="67">
        <v>0.06</v>
      </c>
      <c r="W78" s="67">
        <v>0.06</v>
      </c>
      <c r="X78" s="67">
        <v>0.06</v>
      </c>
      <c r="Y78" s="67">
        <v>0.06</v>
      </c>
      <c r="Z78" s="67">
        <v>0.06</v>
      </c>
      <c r="AA78" s="67">
        <v>0.06</v>
      </c>
      <c r="AB78" s="67">
        <v>0.06</v>
      </c>
      <c r="AC78" s="67">
        <v>1.44</v>
      </c>
    </row>
    <row r="79" spans="1:31">
      <c r="D79" s="67" t="s">
        <v>150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0.06</v>
      </c>
      <c r="L79" s="67">
        <v>0.06</v>
      </c>
      <c r="M79" s="67">
        <v>0.06</v>
      </c>
      <c r="N79" s="67">
        <v>0.06</v>
      </c>
      <c r="O79" s="67">
        <v>0.06</v>
      </c>
      <c r="P79" s="67">
        <v>0.06</v>
      </c>
      <c r="Q79" s="67">
        <v>0.06</v>
      </c>
      <c r="R79" s="67">
        <v>0.06</v>
      </c>
      <c r="S79" s="67">
        <v>0.06</v>
      </c>
      <c r="T79" s="67">
        <v>0.06</v>
      </c>
      <c r="U79" s="67">
        <v>0.06</v>
      </c>
      <c r="V79" s="67">
        <v>0.06</v>
      </c>
      <c r="W79" s="67">
        <v>0.06</v>
      </c>
      <c r="X79" s="67">
        <v>0.06</v>
      </c>
      <c r="Y79" s="67">
        <v>0.06</v>
      </c>
      <c r="Z79" s="67">
        <v>0.06</v>
      </c>
      <c r="AA79" s="67">
        <v>0.06</v>
      </c>
      <c r="AB79" s="67">
        <v>0.06</v>
      </c>
      <c r="AC79" s="67">
        <v>1.08</v>
      </c>
    </row>
    <row r="80" spans="1:31">
      <c r="A80" s="67" t="s">
        <v>280</v>
      </c>
      <c r="B80" s="67" t="s">
        <v>123</v>
      </c>
      <c r="C80" s="67" t="s">
        <v>119</v>
      </c>
      <c r="D80" s="67" t="s">
        <v>142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0.65</v>
      </c>
      <c r="L80" s="67">
        <v>0.65</v>
      </c>
      <c r="M80" s="67">
        <v>0.65</v>
      </c>
      <c r="N80" s="67">
        <v>0.65</v>
      </c>
      <c r="O80" s="67">
        <v>0.65</v>
      </c>
      <c r="P80" s="67">
        <v>0.65</v>
      </c>
      <c r="Q80" s="67">
        <v>0.65</v>
      </c>
      <c r="R80" s="67">
        <v>0.65</v>
      </c>
      <c r="S80" s="67">
        <v>0.65</v>
      </c>
      <c r="T80" s="67">
        <v>0.65</v>
      </c>
      <c r="U80" s="67">
        <v>0.65</v>
      </c>
      <c r="V80" s="67">
        <v>0.65</v>
      </c>
      <c r="W80" s="67">
        <v>0.65</v>
      </c>
      <c r="X80" s="67">
        <v>0.65</v>
      </c>
      <c r="Y80" s="67">
        <v>0.65</v>
      </c>
      <c r="Z80" s="67">
        <v>0.65</v>
      </c>
      <c r="AA80" s="67">
        <v>0.65</v>
      </c>
      <c r="AB80" s="67">
        <v>0.65</v>
      </c>
      <c r="AC80" s="67">
        <v>11.7</v>
      </c>
      <c r="AD80" s="67">
        <v>81.900000000000006</v>
      </c>
      <c r="AE80" s="67">
        <v>4270.5</v>
      </c>
    </row>
    <row r="81" spans="1:31">
      <c r="D81" s="67" t="s">
        <v>154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0.65</v>
      </c>
      <c r="L81" s="67">
        <v>0.65</v>
      </c>
      <c r="M81" s="67">
        <v>0.65</v>
      </c>
      <c r="N81" s="67">
        <v>0.65</v>
      </c>
      <c r="O81" s="67">
        <v>0.65</v>
      </c>
      <c r="P81" s="67">
        <v>0.65</v>
      </c>
      <c r="Q81" s="67">
        <v>0.65</v>
      </c>
      <c r="R81" s="67">
        <v>0.65</v>
      </c>
      <c r="S81" s="67">
        <v>0.65</v>
      </c>
      <c r="T81" s="67">
        <v>0.65</v>
      </c>
      <c r="U81" s="67">
        <v>0.65</v>
      </c>
      <c r="V81" s="67">
        <v>0.65</v>
      </c>
      <c r="W81" s="67">
        <v>0.65</v>
      </c>
      <c r="X81" s="67">
        <v>0.65</v>
      </c>
      <c r="Y81" s="67">
        <v>0.65</v>
      </c>
      <c r="Z81" s="67">
        <v>0.65</v>
      </c>
      <c r="AA81" s="67">
        <v>0.65</v>
      </c>
      <c r="AB81" s="67">
        <v>0.65</v>
      </c>
      <c r="AC81" s="67">
        <v>11.7</v>
      </c>
    </row>
    <row r="82" spans="1:31">
      <c r="D82" s="67" t="s">
        <v>155</v>
      </c>
      <c r="E82" s="67">
        <v>0.65</v>
      </c>
      <c r="F82" s="67">
        <v>0.65</v>
      </c>
      <c r="G82" s="67">
        <v>0.65</v>
      </c>
      <c r="H82" s="67">
        <v>0.65</v>
      </c>
      <c r="I82" s="67">
        <v>0.65</v>
      </c>
      <c r="J82" s="67">
        <v>0.65</v>
      </c>
      <c r="K82" s="67">
        <v>0.65</v>
      </c>
      <c r="L82" s="67">
        <v>0.65</v>
      </c>
      <c r="M82" s="67">
        <v>0.65</v>
      </c>
      <c r="N82" s="67">
        <v>0.65</v>
      </c>
      <c r="O82" s="67">
        <v>0.65</v>
      </c>
      <c r="P82" s="67">
        <v>0.65</v>
      </c>
      <c r="Q82" s="67">
        <v>0.65</v>
      </c>
      <c r="R82" s="67">
        <v>0.65</v>
      </c>
      <c r="S82" s="67">
        <v>0.65</v>
      </c>
      <c r="T82" s="67">
        <v>0.65</v>
      </c>
      <c r="U82" s="67">
        <v>0.65</v>
      </c>
      <c r="V82" s="67">
        <v>0.65</v>
      </c>
      <c r="W82" s="67">
        <v>0.65</v>
      </c>
      <c r="X82" s="67">
        <v>0.65</v>
      </c>
      <c r="Y82" s="67">
        <v>0.65</v>
      </c>
      <c r="Z82" s="67">
        <v>0.65</v>
      </c>
      <c r="AA82" s="67">
        <v>0.65</v>
      </c>
      <c r="AB82" s="67">
        <v>0.65</v>
      </c>
      <c r="AC82" s="67">
        <v>15.6</v>
      </c>
    </row>
    <row r="83" spans="1:31">
      <c r="D83" s="67" t="s">
        <v>150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0.65</v>
      </c>
      <c r="L83" s="67">
        <v>0.65</v>
      </c>
      <c r="M83" s="67">
        <v>0.65</v>
      </c>
      <c r="N83" s="67">
        <v>0.65</v>
      </c>
      <c r="O83" s="67">
        <v>0.65</v>
      </c>
      <c r="P83" s="67">
        <v>0.65</v>
      </c>
      <c r="Q83" s="67">
        <v>0.65</v>
      </c>
      <c r="R83" s="67">
        <v>0.65</v>
      </c>
      <c r="S83" s="67">
        <v>0.65</v>
      </c>
      <c r="T83" s="67">
        <v>0.65</v>
      </c>
      <c r="U83" s="67">
        <v>0.65</v>
      </c>
      <c r="V83" s="67">
        <v>0.65</v>
      </c>
      <c r="W83" s="67">
        <v>0.65</v>
      </c>
      <c r="X83" s="67">
        <v>0.65</v>
      </c>
      <c r="Y83" s="67">
        <v>0.65</v>
      </c>
      <c r="Z83" s="67">
        <v>0.65</v>
      </c>
      <c r="AA83" s="67">
        <v>0.65</v>
      </c>
      <c r="AB83" s="67">
        <v>0.65</v>
      </c>
      <c r="AC83" s="67">
        <v>11.7</v>
      </c>
    </row>
    <row r="84" spans="1:31">
      <c r="A84" s="67" t="s">
        <v>137</v>
      </c>
      <c r="B84" s="67" t="s">
        <v>138</v>
      </c>
      <c r="C84" s="67" t="s">
        <v>119</v>
      </c>
      <c r="D84" s="67" t="s">
        <v>120</v>
      </c>
      <c r="E84" s="67">
        <v>4</v>
      </c>
      <c r="F84" s="67">
        <v>4</v>
      </c>
      <c r="G84" s="67">
        <v>4</v>
      </c>
      <c r="H84" s="67">
        <v>4</v>
      </c>
      <c r="I84" s="67">
        <v>4</v>
      </c>
      <c r="J84" s="67">
        <v>4</v>
      </c>
      <c r="K84" s="67">
        <v>4</v>
      </c>
      <c r="L84" s="67">
        <v>4</v>
      </c>
      <c r="M84" s="67">
        <v>4</v>
      </c>
      <c r="N84" s="67">
        <v>4</v>
      </c>
      <c r="O84" s="67">
        <v>4</v>
      </c>
      <c r="P84" s="67">
        <v>4</v>
      </c>
      <c r="Q84" s="67">
        <v>4</v>
      </c>
      <c r="R84" s="67">
        <v>4</v>
      </c>
      <c r="S84" s="67">
        <v>4</v>
      </c>
      <c r="T84" s="67">
        <v>4</v>
      </c>
      <c r="U84" s="67">
        <v>4</v>
      </c>
      <c r="V84" s="67">
        <v>4</v>
      </c>
      <c r="W84" s="67">
        <v>4</v>
      </c>
      <c r="X84" s="67">
        <v>4</v>
      </c>
      <c r="Y84" s="67">
        <v>4</v>
      </c>
      <c r="Z84" s="67">
        <v>4</v>
      </c>
      <c r="AA84" s="67">
        <v>4</v>
      </c>
      <c r="AB84" s="67">
        <v>4</v>
      </c>
      <c r="AC84" s="67">
        <v>96</v>
      </c>
      <c r="AD84" s="67">
        <v>672</v>
      </c>
      <c r="AE84" s="67">
        <v>35040</v>
      </c>
    </row>
    <row r="85" spans="1:31">
      <c r="A85" s="67" t="s">
        <v>139</v>
      </c>
      <c r="B85" s="67" t="s">
        <v>121</v>
      </c>
      <c r="C85" s="67" t="s">
        <v>152</v>
      </c>
      <c r="D85" s="67" t="s">
        <v>120</v>
      </c>
      <c r="E85" s="67">
        <v>13</v>
      </c>
      <c r="F85" s="67">
        <v>13</v>
      </c>
      <c r="G85" s="67">
        <v>13</v>
      </c>
      <c r="H85" s="67">
        <v>13</v>
      </c>
      <c r="I85" s="67">
        <v>13</v>
      </c>
      <c r="J85" s="67">
        <v>13</v>
      </c>
      <c r="K85" s="67">
        <v>13</v>
      </c>
      <c r="L85" s="67">
        <v>13</v>
      </c>
      <c r="M85" s="67">
        <v>13</v>
      </c>
      <c r="N85" s="67">
        <v>13</v>
      </c>
      <c r="O85" s="67">
        <v>13</v>
      </c>
      <c r="P85" s="67">
        <v>13</v>
      </c>
      <c r="Q85" s="67">
        <v>13</v>
      </c>
      <c r="R85" s="67">
        <v>13</v>
      </c>
      <c r="S85" s="67">
        <v>13</v>
      </c>
      <c r="T85" s="67">
        <v>13</v>
      </c>
      <c r="U85" s="67">
        <v>13</v>
      </c>
      <c r="V85" s="67">
        <v>13</v>
      </c>
      <c r="W85" s="67">
        <v>13</v>
      </c>
      <c r="X85" s="67">
        <v>13</v>
      </c>
      <c r="Y85" s="67">
        <v>13</v>
      </c>
      <c r="Z85" s="67">
        <v>13</v>
      </c>
      <c r="AA85" s="67">
        <v>13</v>
      </c>
      <c r="AB85" s="67">
        <v>13</v>
      </c>
      <c r="AC85" s="67">
        <v>312</v>
      </c>
      <c r="AD85" s="67">
        <v>2184</v>
      </c>
      <c r="AE85" s="67">
        <v>113880</v>
      </c>
    </row>
    <row r="86" spans="1:31">
      <c r="C86" s="67" t="s">
        <v>153</v>
      </c>
      <c r="D86" s="67" t="s">
        <v>120</v>
      </c>
      <c r="E86" s="67">
        <v>13</v>
      </c>
      <c r="F86" s="67">
        <v>13</v>
      </c>
      <c r="G86" s="67">
        <v>13</v>
      </c>
      <c r="H86" s="67">
        <v>13</v>
      </c>
      <c r="I86" s="67">
        <v>13</v>
      </c>
      <c r="J86" s="67">
        <v>13</v>
      </c>
      <c r="K86" s="67">
        <v>13</v>
      </c>
      <c r="L86" s="67">
        <v>13</v>
      </c>
      <c r="M86" s="67">
        <v>13</v>
      </c>
      <c r="N86" s="67">
        <v>13</v>
      </c>
      <c r="O86" s="67">
        <v>13</v>
      </c>
      <c r="P86" s="67">
        <v>13</v>
      </c>
      <c r="Q86" s="67">
        <v>13</v>
      </c>
      <c r="R86" s="67">
        <v>13</v>
      </c>
      <c r="S86" s="67">
        <v>13</v>
      </c>
      <c r="T86" s="67">
        <v>13</v>
      </c>
      <c r="U86" s="67">
        <v>13</v>
      </c>
      <c r="V86" s="67">
        <v>13</v>
      </c>
      <c r="W86" s="67">
        <v>13</v>
      </c>
      <c r="X86" s="67">
        <v>13</v>
      </c>
      <c r="Y86" s="67">
        <v>13</v>
      </c>
      <c r="Z86" s="67">
        <v>13</v>
      </c>
      <c r="AA86" s="67">
        <v>13</v>
      </c>
      <c r="AB86" s="67">
        <v>13</v>
      </c>
      <c r="AC86" s="67">
        <v>312</v>
      </c>
      <c r="AD86" s="67">
        <v>2184</v>
      </c>
    </row>
    <row r="87" spans="1:31">
      <c r="C87" s="67" t="s">
        <v>119</v>
      </c>
      <c r="D87" s="67" t="s">
        <v>120</v>
      </c>
      <c r="E87" s="67">
        <v>13</v>
      </c>
      <c r="F87" s="67">
        <v>13</v>
      </c>
      <c r="G87" s="67">
        <v>13</v>
      </c>
      <c r="H87" s="67">
        <v>13</v>
      </c>
      <c r="I87" s="67">
        <v>13</v>
      </c>
      <c r="J87" s="67">
        <v>13</v>
      </c>
      <c r="K87" s="67">
        <v>13</v>
      </c>
      <c r="L87" s="67">
        <v>13</v>
      </c>
      <c r="M87" s="67">
        <v>13</v>
      </c>
      <c r="N87" s="67">
        <v>13</v>
      </c>
      <c r="O87" s="67">
        <v>13</v>
      </c>
      <c r="P87" s="67">
        <v>13</v>
      </c>
      <c r="Q87" s="67">
        <v>13</v>
      </c>
      <c r="R87" s="67">
        <v>13</v>
      </c>
      <c r="S87" s="67">
        <v>13</v>
      </c>
      <c r="T87" s="67">
        <v>13</v>
      </c>
      <c r="U87" s="67">
        <v>13</v>
      </c>
      <c r="V87" s="67">
        <v>13</v>
      </c>
      <c r="W87" s="67">
        <v>13</v>
      </c>
      <c r="X87" s="67">
        <v>13</v>
      </c>
      <c r="Y87" s="67">
        <v>13</v>
      </c>
      <c r="Z87" s="67">
        <v>13</v>
      </c>
      <c r="AA87" s="67">
        <v>13</v>
      </c>
      <c r="AB87" s="67">
        <v>13</v>
      </c>
      <c r="AC87" s="67">
        <v>312</v>
      </c>
      <c r="AD87" s="67">
        <v>2184</v>
      </c>
    </row>
    <row r="88" spans="1:31">
      <c r="A88" s="67" t="s">
        <v>140</v>
      </c>
      <c r="B88" s="67" t="s">
        <v>121</v>
      </c>
      <c r="C88" s="67" t="s">
        <v>119</v>
      </c>
      <c r="D88" s="67" t="s">
        <v>120</v>
      </c>
      <c r="E88" s="67">
        <v>16</v>
      </c>
      <c r="F88" s="67">
        <v>16</v>
      </c>
      <c r="G88" s="67">
        <v>16</v>
      </c>
      <c r="H88" s="67">
        <v>16</v>
      </c>
      <c r="I88" s="67">
        <v>16</v>
      </c>
      <c r="J88" s="67">
        <v>16</v>
      </c>
      <c r="K88" s="67">
        <v>16</v>
      </c>
      <c r="L88" s="67">
        <v>16</v>
      </c>
      <c r="M88" s="67">
        <v>16</v>
      </c>
      <c r="N88" s="67">
        <v>16</v>
      </c>
      <c r="O88" s="67">
        <v>16</v>
      </c>
      <c r="P88" s="67">
        <v>16</v>
      </c>
      <c r="Q88" s="67">
        <v>16</v>
      </c>
      <c r="R88" s="67">
        <v>16</v>
      </c>
      <c r="S88" s="67">
        <v>16</v>
      </c>
      <c r="T88" s="67">
        <v>16</v>
      </c>
      <c r="U88" s="67">
        <v>16</v>
      </c>
      <c r="V88" s="67">
        <v>16</v>
      </c>
      <c r="W88" s="67">
        <v>16</v>
      </c>
      <c r="X88" s="67">
        <v>16</v>
      </c>
      <c r="Y88" s="67">
        <v>16</v>
      </c>
      <c r="Z88" s="67">
        <v>16</v>
      </c>
      <c r="AA88" s="67">
        <v>16</v>
      </c>
      <c r="AB88" s="67">
        <v>16</v>
      </c>
      <c r="AC88" s="67">
        <v>384</v>
      </c>
      <c r="AD88" s="67">
        <v>2688</v>
      </c>
      <c r="AE88" s="67">
        <v>140160</v>
      </c>
    </row>
    <row r="89" spans="1:31">
      <c r="A89" s="67" t="s">
        <v>148</v>
      </c>
      <c r="B89" s="67" t="s">
        <v>127</v>
      </c>
      <c r="C89" s="67" t="s">
        <v>119</v>
      </c>
      <c r="D89" s="67" t="s">
        <v>120</v>
      </c>
      <c r="E89" s="67">
        <v>120</v>
      </c>
      <c r="F89" s="67">
        <v>120</v>
      </c>
      <c r="G89" s="67">
        <v>120</v>
      </c>
      <c r="H89" s="67">
        <v>120</v>
      </c>
      <c r="I89" s="67">
        <v>120</v>
      </c>
      <c r="J89" s="67">
        <v>120</v>
      </c>
      <c r="K89" s="67">
        <v>120</v>
      </c>
      <c r="L89" s="67">
        <v>120</v>
      </c>
      <c r="M89" s="67">
        <v>120</v>
      </c>
      <c r="N89" s="67">
        <v>120</v>
      </c>
      <c r="O89" s="67">
        <v>120</v>
      </c>
      <c r="P89" s="67">
        <v>120</v>
      </c>
      <c r="Q89" s="67">
        <v>120</v>
      </c>
      <c r="R89" s="67">
        <v>120</v>
      </c>
      <c r="S89" s="67">
        <v>120</v>
      </c>
      <c r="T89" s="67">
        <v>120</v>
      </c>
      <c r="U89" s="67">
        <v>120</v>
      </c>
      <c r="V89" s="67">
        <v>120</v>
      </c>
      <c r="W89" s="67">
        <v>120</v>
      </c>
      <c r="X89" s="67">
        <v>120</v>
      </c>
      <c r="Y89" s="67">
        <v>120</v>
      </c>
      <c r="Z89" s="67">
        <v>120</v>
      </c>
      <c r="AA89" s="67">
        <v>120</v>
      </c>
      <c r="AB89" s="67">
        <v>120</v>
      </c>
      <c r="AC89" s="67">
        <v>2880</v>
      </c>
      <c r="AD89" s="67">
        <v>20160</v>
      </c>
      <c r="AE89" s="67">
        <v>1051200</v>
      </c>
    </row>
    <row r="90" spans="1:31">
      <c r="A90" s="67" t="s">
        <v>125</v>
      </c>
      <c r="B90" s="67" t="s">
        <v>118</v>
      </c>
      <c r="C90" s="67" t="s">
        <v>119</v>
      </c>
      <c r="D90" s="67" t="s">
        <v>120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</row>
    <row r="91" spans="1:31">
      <c r="A91" s="67" t="s">
        <v>126</v>
      </c>
      <c r="B91" s="67" t="s">
        <v>127</v>
      </c>
      <c r="C91" s="67" t="s">
        <v>119</v>
      </c>
      <c r="D91" s="67" t="s">
        <v>120</v>
      </c>
      <c r="E91" s="67">
        <v>0.2</v>
      </c>
      <c r="F91" s="67">
        <v>0.2</v>
      </c>
      <c r="G91" s="67">
        <v>0.2</v>
      </c>
      <c r="H91" s="67">
        <v>0.2</v>
      </c>
      <c r="I91" s="67">
        <v>0.2</v>
      </c>
      <c r="J91" s="67">
        <v>0.2</v>
      </c>
      <c r="K91" s="67">
        <v>0.2</v>
      </c>
      <c r="L91" s="67">
        <v>0.2</v>
      </c>
      <c r="M91" s="67">
        <v>0.2</v>
      </c>
      <c r="N91" s="67">
        <v>0.2</v>
      </c>
      <c r="O91" s="67">
        <v>0.2</v>
      </c>
      <c r="P91" s="67">
        <v>0.2</v>
      </c>
      <c r="Q91" s="67">
        <v>0.2</v>
      </c>
      <c r="R91" s="67">
        <v>0.2</v>
      </c>
      <c r="S91" s="67">
        <v>0.2</v>
      </c>
      <c r="T91" s="67">
        <v>0.2</v>
      </c>
      <c r="U91" s="67">
        <v>0.2</v>
      </c>
      <c r="V91" s="67">
        <v>0.2</v>
      </c>
      <c r="W91" s="67">
        <v>0.2</v>
      </c>
      <c r="X91" s="67">
        <v>0.2</v>
      </c>
      <c r="Y91" s="67">
        <v>0.2</v>
      </c>
      <c r="Z91" s="67">
        <v>0.2</v>
      </c>
      <c r="AA91" s="67">
        <v>0.2</v>
      </c>
      <c r="AB91" s="67">
        <v>0.2</v>
      </c>
      <c r="AC91" s="67">
        <v>4.8</v>
      </c>
      <c r="AD91" s="67">
        <v>33.6</v>
      </c>
      <c r="AE91" s="67">
        <v>1752</v>
      </c>
    </row>
    <row r="92" spans="1:31">
      <c r="A92" s="67" t="s">
        <v>128</v>
      </c>
      <c r="B92" s="67" t="s">
        <v>127</v>
      </c>
      <c r="C92" s="67" t="s">
        <v>129</v>
      </c>
      <c r="D92" s="67" t="s">
        <v>120</v>
      </c>
      <c r="E92" s="67">
        <v>1</v>
      </c>
      <c r="F92" s="67">
        <v>1</v>
      </c>
      <c r="G92" s="67">
        <v>1</v>
      </c>
      <c r="H92" s="67">
        <v>1</v>
      </c>
      <c r="I92" s="67">
        <v>1</v>
      </c>
      <c r="J92" s="67">
        <v>1</v>
      </c>
      <c r="K92" s="67">
        <v>1</v>
      </c>
      <c r="L92" s="67">
        <v>1</v>
      </c>
      <c r="M92" s="67">
        <v>1</v>
      </c>
      <c r="N92" s="67">
        <v>1</v>
      </c>
      <c r="O92" s="67">
        <v>1</v>
      </c>
      <c r="P92" s="67">
        <v>1</v>
      </c>
      <c r="Q92" s="67">
        <v>1</v>
      </c>
      <c r="R92" s="67">
        <v>1</v>
      </c>
      <c r="S92" s="67">
        <v>1</v>
      </c>
      <c r="T92" s="67">
        <v>1</v>
      </c>
      <c r="U92" s="67">
        <v>1</v>
      </c>
      <c r="V92" s="67">
        <v>1</v>
      </c>
      <c r="W92" s="67">
        <v>1</v>
      </c>
      <c r="X92" s="67">
        <v>1</v>
      </c>
      <c r="Y92" s="67">
        <v>1</v>
      </c>
      <c r="Z92" s="67">
        <v>1</v>
      </c>
      <c r="AA92" s="67">
        <v>1</v>
      </c>
      <c r="AB92" s="67">
        <v>1</v>
      </c>
      <c r="AC92" s="67">
        <v>24</v>
      </c>
      <c r="AD92" s="67">
        <v>168</v>
      </c>
      <c r="AE92" s="67">
        <v>6924</v>
      </c>
    </row>
    <row r="93" spans="1:31">
      <c r="C93" s="67" t="s">
        <v>130</v>
      </c>
      <c r="D93" s="67" t="s">
        <v>120</v>
      </c>
      <c r="E93" s="67">
        <v>0.5</v>
      </c>
      <c r="F93" s="67">
        <v>0.5</v>
      </c>
      <c r="G93" s="67">
        <v>0.5</v>
      </c>
      <c r="H93" s="67">
        <v>0.5</v>
      </c>
      <c r="I93" s="67">
        <v>0.5</v>
      </c>
      <c r="J93" s="67">
        <v>0.5</v>
      </c>
      <c r="K93" s="67">
        <v>0.5</v>
      </c>
      <c r="L93" s="67">
        <v>0.5</v>
      </c>
      <c r="M93" s="67">
        <v>0.5</v>
      </c>
      <c r="N93" s="67">
        <v>0.5</v>
      </c>
      <c r="O93" s="67">
        <v>0.5</v>
      </c>
      <c r="P93" s="67">
        <v>0.5</v>
      </c>
      <c r="Q93" s="67">
        <v>0.5</v>
      </c>
      <c r="R93" s="67">
        <v>0.5</v>
      </c>
      <c r="S93" s="67">
        <v>0.5</v>
      </c>
      <c r="T93" s="67">
        <v>0.5</v>
      </c>
      <c r="U93" s="67">
        <v>0.5</v>
      </c>
      <c r="V93" s="67">
        <v>0.5</v>
      </c>
      <c r="W93" s="67">
        <v>0.5</v>
      </c>
      <c r="X93" s="67">
        <v>0.5</v>
      </c>
      <c r="Y93" s="67">
        <v>0.5</v>
      </c>
      <c r="Z93" s="67">
        <v>0.5</v>
      </c>
      <c r="AA93" s="67">
        <v>0.5</v>
      </c>
      <c r="AB93" s="67">
        <v>0.5</v>
      </c>
      <c r="AC93" s="67">
        <v>12</v>
      </c>
      <c r="AD93" s="67">
        <v>84</v>
      </c>
    </row>
    <row r="94" spans="1:31">
      <c r="C94" s="67" t="s">
        <v>119</v>
      </c>
      <c r="D94" s="67" t="s">
        <v>120</v>
      </c>
      <c r="E94" s="67">
        <v>1</v>
      </c>
      <c r="F94" s="67">
        <v>1</v>
      </c>
      <c r="G94" s="67">
        <v>1</v>
      </c>
      <c r="H94" s="67">
        <v>1</v>
      </c>
      <c r="I94" s="67">
        <v>1</v>
      </c>
      <c r="J94" s="67">
        <v>1</v>
      </c>
      <c r="K94" s="67">
        <v>1</v>
      </c>
      <c r="L94" s="67">
        <v>1</v>
      </c>
      <c r="M94" s="67">
        <v>1</v>
      </c>
      <c r="N94" s="67">
        <v>1</v>
      </c>
      <c r="O94" s="67">
        <v>1</v>
      </c>
      <c r="P94" s="67">
        <v>1</v>
      </c>
      <c r="Q94" s="67">
        <v>1</v>
      </c>
      <c r="R94" s="67">
        <v>1</v>
      </c>
      <c r="S94" s="67">
        <v>1</v>
      </c>
      <c r="T94" s="67">
        <v>1</v>
      </c>
      <c r="U94" s="67">
        <v>1</v>
      </c>
      <c r="V94" s="67">
        <v>1</v>
      </c>
      <c r="W94" s="67">
        <v>1</v>
      </c>
      <c r="X94" s="67">
        <v>1</v>
      </c>
      <c r="Y94" s="67">
        <v>1</v>
      </c>
      <c r="Z94" s="67">
        <v>1</v>
      </c>
      <c r="AA94" s="67">
        <v>1</v>
      </c>
      <c r="AB94" s="67">
        <v>1</v>
      </c>
      <c r="AC94" s="67">
        <v>24</v>
      </c>
      <c r="AD94" s="67">
        <v>168</v>
      </c>
    </row>
    <row r="95" spans="1:31">
      <c r="A95" s="67" t="s">
        <v>131</v>
      </c>
      <c r="B95" s="67" t="s">
        <v>127</v>
      </c>
      <c r="C95" s="67" t="s">
        <v>119</v>
      </c>
      <c r="D95" s="67" t="s">
        <v>120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7">
        <v>0</v>
      </c>
      <c r="AD95" s="67">
        <v>0</v>
      </c>
      <c r="AE95" s="67">
        <v>0</v>
      </c>
    </row>
    <row r="96" spans="1:31">
      <c r="A96" s="67" t="s">
        <v>281</v>
      </c>
      <c r="B96" s="67" t="s">
        <v>118</v>
      </c>
      <c r="C96" s="67" t="s">
        <v>119</v>
      </c>
      <c r="D96" s="67" t="s">
        <v>120</v>
      </c>
      <c r="E96" s="67">
        <v>0.05</v>
      </c>
      <c r="F96" s="67">
        <v>0.05</v>
      </c>
      <c r="G96" s="67">
        <v>0.05</v>
      </c>
      <c r="H96" s="67">
        <v>0.05</v>
      </c>
      <c r="I96" s="67">
        <v>0.05</v>
      </c>
      <c r="J96" s="67">
        <v>0.05</v>
      </c>
      <c r="K96" s="67">
        <v>0.05</v>
      </c>
      <c r="L96" s="67">
        <v>0.05</v>
      </c>
      <c r="M96" s="67">
        <v>0.05</v>
      </c>
      <c r="N96" s="67">
        <v>0.05</v>
      </c>
      <c r="O96" s="67">
        <v>0.05</v>
      </c>
      <c r="P96" s="67">
        <v>0.05</v>
      </c>
      <c r="Q96" s="67">
        <v>0.05</v>
      </c>
      <c r="R96" s="67">
        <v>0.05</v>
      </c>
      <c r="S96" s="67">
        <v>0.05</v>
      </c>
      <c r="T96" s="67">
        <v>0.05</v>
      </c>
      <c r="U96" s="67">
        <v>0.05</v>
      </c>
      <c r="V96" s="67">
        <v>0.05</v>
      </c>
      <c r="W96" s="67">
        <v>0.05</v>
      </c>
      <c r="X96" s="67">
        <v>0.05</v>
      </c>
      <c r="Y96" s="67">
        <v>0.05</v>
      </c>
      <c r="Z96" s="67">
        <v>0.05</v>
      </c>
      <c r="AA96" s="67">
        <v>0.05</v>
      </c>
      <c r="AB96" s="67">
        <v>0.05</v>
      </c>
      <c r="AC96" s="67">
        <v>1.2</v>
      </c>
      <c r="AD96" s="67">
        <v>8.4</v>
      </c>
      <c r="AE96" s="67">
        <v>438</v>
      </c>
    </row>
    <row r="97" spans="1:31">
      <c r="A97" s="67" t="s">
        <v>282</v>
      </c>
      <c r="B97" s="67" t="s">
        <v>118</v>
      </c>
      <c r="C97" s="67" t="s">
        <v>119</v>
      </c>
      <c r="D97" s="67" t="s">
        <v>120</v>
      </c>
      <c r="E97" s="67">
        <v>0.2</v>
      </c>
      <c r="F97" s="67">
        <v>0.2</v>
      </c>
      <c r="G97" s="67">
        <v>0.2</v>
      </c>
      <c r="H97" s="67">
        <v>0.2</v>
      </c>
      <c r="I97" s="67">
        <v>0.2</v>
      </c>
      <c r="J97" s="67">
        <v>0.2</v>
      </c>
      <c r="K97" s="67">
        <v>0.2</v>
      </c>
      <c r="L97" s="67">
        <v>0.2</v>
      </c>
      <c r="M97" s="67">
        <v>0.2</v>
      </c>
      <c r="N97" s="67">
        <v>0.2</v>
      </c>
      <c r="O97" s="67">
        <v>0.2</v>
      </c>
      <c r="P97" s="67">
        <v>0.2</v>
      </c>
      <c r="Q97" s="67">
        <v>0.2</v>
      </c>
      <c r="R97" s="67">
        <v>0.2</v>
      </c>
      <c r="S97" s="67">
        <v>0.2</v>
      </c>
      <c r="T97" s="67">
        <v>0.2</v>
      </c>
      <c r="U97" s="67">
        <v>0.2</v>
      </c>
      <c r="V97" s="67">
        <v>0.2</v>
      </c>
      <c r="W97" s="67">
        <v>0.2</v>
      </c>
      <c r="X97" s="67">
        <v>0.2</v>
      </c>
      <c r="Y97" s="67">
        <v>0.2</v>
      </c>
      <c r="Z97" s="67">
        <v>0.2</v>
      </c>
      <c r="AA97" s="67">
        <v>0.2</v>
      </c>
      <c r="AB97" s="67">
        <v>0.2</v>
      </c>
      <c r="AC97" s="67">
        <v>4.8</v>
      </c>
      <c r="AD97" s="67">
        <v>33.6</v>
      </c>
      <c r="AE97" s="67">
        <v>1752</v>
      </c>
    </row>
    <row r="98" spans="1:31">
      <c r="A98" s="67" t="s">
        <v>283</v>
      </c>
      <c r="B98" s="67" t="s">
        <v>121</v>
      </c>
      <c r="C98" s="67" t="s">
        <v>119</v>
      </c>
      <c r="D98" s="67" t="s">
        <v>120</v>
      </c>
      <c r="E98" s="67">
        <v>43.3</v>
      </c>
      <c r="F98" s="67">
        <v>43.3</v>
      </c>
      <c r="G98" s="67">
        <v>43.3</v>
      </c>
      <c r="H98" s="67">
        <v>43.3</v>
      </c>
      <c r="I98" s="67">
        <v>43.3</v>
      </c>
      <c r="J98" s="67">
        <v>43.3</v>
      </c>
      <c r="K98" s="67">
        <v>43.3</v>
      </c>
      <c r="L98" s="67">
        <v>43.3</v>
      </c>
      <c r="M98" s="67">
        <v>43.3</v>
      </c>
      <c r="N98" s="67">
        <v>43.3</v>
      </c>
      <c r="O98" s="67">
        <v>43.3</v>
      </c>
      <c r="P98" s="67">
        <v>43.3</v>
      </c>
      <c r="Q98" s="67">
        <v>43.3</v>
      </c>
      <c r="R98" s="67">
        <v>43.3</v>
      </c>
      <c r="S98" s="67">
        <v>43.3</v>
      </c>
      <c r="T98" s="67">
        <v>43.3</v>
      </c>
      <c r="U98" s="67">
        <v>43.3</v>
      </c>
      <c r="V98" s="67">
        <v>43.3</v>
      </c>
      <c r="W98" s="67">
        <v>43.3</v>
      </c>
      <c r="X98" s="67">
        <v>43.3</v>
      </c>
      <c r="Y98" s="67">
        <v>43.3</v>
      </c>
      <c r="Z98" s="67">
        <v>43.3</v>
      </c>
      <c r="AA98" s="67">
        <v>43.3</v>
      </c>
      <c r="AB98" s="67">
        <v>43.3</v>
      </c>
      <c r="AC98" s="67">
        <v>1039.2</v>
      </c>
      <c r="AD98" s="67">
        <v>7274.4</v>
      </c>
      <c r="AE98" s="67">
        <v>379308</v>
      </c>
    </row>
    <row r="99" spans="1:31">
      <c r="A99" s="67" t="s">
        <v>284</v>
      </c>
      <c r="B99" s="67" t="s">
        <v>121</v>
      </c>
      <c r="C99" s="67" t="s">
        <v>119</v>
      </c>
      <c r="D99" s="67" t="s">
        <v>120</v>
      </c>
      <c r="E99" s="67">
        <v>55</v>
      </c>
      <c r="F99" s="67">
        <v>55</v>
      </c>
      <c r="G99" s="67">
        <v>55</v>
      </c>
      <c r="H99" s="67">
        <v>55</v>
      </c>
      <c r="I99" s="67">
        <v>55</v>
      </c>
      <c r="J99" s="67">
        <v>55</v>
      </c>
      <c r="K99" s="67">
        <v>55</v>
      </c>
      <c r="L99" s="67">
        <v>55</v>
      </c>
      <c r="M99" s="67">
        <v>55</v>
      </c>
      <c r="N99" s="67">
        <v>55</v>
      </c>
      <c r="O99" s="67">
        <v>55</v>
      </c>
      <c r="P99" s="67">
        <v>55</v>
      </c>
      <c r="Q99" s="67">
        <v>55</v>
      </c>
      <c r="R99" s="67">
        <v>55</v>
      </c>
      <c r="S99" s="67">
        <v>55</v>
      </c>
      <c r="T99" s="67">
        <v>55</v>
      </c>
      <c r="U99" s="67">
        <v>55</v>
      </c>
      <c r="V99" s="67">
        <v>55</v>
      </c>
      <c r="W99" s="67">
        <v>55</v>
      </c>
      <c r="X99" s="67">
        <v>55</v>
      </c>
      <c r="Y99" s="67">
        <v>55</v>
      </c>
      <c r="Z99" s="67">
        <v>55</v>
      </c>
      <c r="AA99" s="67">
        <v>55</v>
      </c>
      <c r="AB99" s="67">
        <v>55</v>
      </c>
      <c r="AC99" s="67">
        <v>1320</v>
      </c>
      <c r="AD99" s="67">
        <v>9240</v>
      </c>
      <c r="AE99" s="67">
        <v>481800</v>
      </c>
    </row>
    <row r="100" spans="1:31">
      <c r="A100" s="67" t="s">
        <v>285</v>
      </c>
      <c r="B100" s="67" t="s">
        <v>123</v>
      </c>
      <c r="C100" s="67" t="s">
        <v>119</v>
      </c>
      <c r="D100" s="67" t="s">
        <v>120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7">
        <v>0.67</v>
      </c>
      <c r="AD100" s="67">
        <v>4.67</v>
      </c>
      <c r="AE100" s="67">
        <v>243.33</v>
      </c>
    </row>
    <row r="101" spans="1:31">
      <c r="A101" s="67" t="s">
        <v>286</v>
      </c>
      <c r="B101" s="67" t="s">
        <v>123</v>
      </c>
      <c r="C101" s="67" t="s">
        <v>119</v>
      </c>
      <c r="D101" s="67" t="s">
        <v>120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7">
        <v>1</v>
      </c>
      <c r="AD101" s="67">
        <v>7</v>
      </c>
      <c r="AE101" s="67">
        <v>365</v>
      </c>
    </row>
    <row r="102" spans="1:31">
      <c r="A102" s="67" t="s">
        <v>287</v>
      </c>
      <c r="B102" s="67" t="s">
        <v>127</v>
      </c>
      <c r="C102" s="67" t="s">
        <v>119</v>
      </c>
      <c r="D102" s="67" t="s">
        <v>288</v>
      </c>
      <c r="E102" s="67">
        <v>0</v>
      </c>
      <c r="F102" s="67">
        <v>0</v>
      </c>
      <c r="G102" s="67">
        <v>0</v>
      </c>
      <c r="H102" s="67">
        <v>0</v>
      </c>
      <c r="I102" s="67">
        <v>725</v>
      </c>
      <c r="J102" s="67">
        <v>417</v>
      </c>
      <c r="K102" s="67">
        <v>290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  <c r="S102" s="67">
        <v>0</v>
      </c>
      <c r="T102" s="67">
        <v>0</v>
      </c>
      <c r="U102" s="67">
        <v>0</v>
      </c>
      <c r="V102" s="67">
        <v>0</v>
      </c>
      <c r="W102" s="67">
        <v>0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7">
        <v>1432</v>
      </c>
      <c r="AD102" s="67">
        <v>1432</v>
      </c>
      <c r="AE102" s="67">
        <v>74668.570000000007</v>
      </c>
    </row>
    <row r="103" spans="1:31">
      <c r="D103" s="67" t="s">
        <v>162</v>
      </c>
      <c r="E103" s="67">
        <v>0</v>
      </c>
      <c r="F103" s="67">
        <v>0</v>
      </c>
      <c r="G103" s="67">
        <v>0</v>
      </c>
      <c r="H103" s="67">
        <v>0</v>
      </c>
      <c r="I103" s="67">
        <v>125</v>
      </c>
      <c r="J103" s="67">
        <v>117</v>
      </c>
      <c r="K103" s="67">
        <v>90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  <c r="S103" s="67">
        <v>0</v>
      </c>
      <c r="T103" s="67">
        <v>0</v>
      </c>
      <c r="U103" s="67">
        <v>0</v>
      </c>
      <c r="V103" s="67">
        <v>0</v>
      </c>
      <c r="W103" s="67">
        <v>0</v>
      </c>
      <c r="X103" s="67">
        <v>125</v>
      </c>
      <c r="Y103" s="67">
        <v>117</v>
      </c>
      <c r="Z103" s="67">
        <v>90</v>
      </c>
      <c r="AA103" s="67">
        <v>0</v>
      </c>
      <c r="AB103" s="67">
        <v>0</v>
      </c>
      <c r="AC103" s="67">
        <v>664</v>
      </c>
    </row>
    <row r="104" spans="1:31">
      <c r="A104" s="67" t="s">
        <v>289</v>
      </c>
      <c r="B104" s="67" t="s">
        <v>118</v>
      </c>
      <c r="C104" s="67" t="s">
        <v>119</v>
      </c>
      <c r="D104" s="67" t="s">
        <v>120</v>
      </c>
      <c r="E104" s="67">
        <v>0.2</v>
      </c>
      <c r="F104" s="67">
        <v>0.2</v>
      </c>
      <c r="G104" s="67">
        <v>0.2</v>
      </c>
      <c r="H104" s="67">
        <v>0.2</v>
      </c>
      <c r="I104" s="67">
        <v>0.2</v>
      </c>
      <c r="J104" s="67">
        <v>0.2</v>
      </c>
      <c r="K104" s="67">
        <v>0.2</v>
      </c>
      <c r="L104" s="67">
        <v>0.4</v>
      </c>
      <c r="M104" s="67">
        <v>0.4</v>
      </c>
      <c r="N104" s="67">
        <v>0.4</v>
      </c>
      <c r="O104" s="67">
        <v>0.4</v>
      </c>
      <c r="P104" s="67">
        <v>0.4</v>
      </c>
      <c r="Q104" s="67">
        <v>0.4</v>
      </c>
      <c r="R104" s="67">
        <v>0.4</v>
      </c>
      <c r="S104" s="67">
        <v>0.4</v>
      </c>
      <c r="T104" s="67">
        <v>0.4</v>
      </c>
      <c r="U104" s="67">
        <v>0.4</v>
      </c>
      <c r="V104" s="67">
        <v>0.4</v>
      </c>
      <c r="W104" s="67">
        <v>0.4</v>
      </c>
      <c r="X104" s="67">
        <v>0.4</v>
      </c>
      <c r="Y104" s="67">
        <v>0.4</v>
      </c>
      <c r="Z104" s="67">
        <v>0.2</v>
      </c>
      <c r="AA104" s="67">
        <v>0.2</v>
      </c>
      <c r="AB104" s="67">
        <v>0.2</v>
      </c>
      <c r="AC104" s="67">
        <v>7.6</v>
      </c>
      <c r="AD104" s="67">
        <v>53.2</v>
      </c>
      <c r="AE104" s="67">
        <v>2774</v>
      </c>
    </row>
    <row r="105" spans="1:31">
      <c r="A105" s="67" t="s">
        <v>290</v>
      </c>
      <c r="B105" s="67" t="s">
        <v>127</v>
      </c>
      <c r="C105" s="67" t="s">
        <v>119</v>
      </c>
      <c r="D105" s="67" t="s">
        <v>120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50</v>
      </c>
      <c r="L105" s="67">
        <v>70</v>
      </c>
      <c r="M105" s="67">
        <v>70</v>
      </c>
      <c r="N105" s="67">
        <v>80</v>
      </c>
      <c r="O105" s="67">
        <v>70</v>
      </c>
      <c r="P105" s="67">
        <v>50</v>
      </c>
      <c r="Q105" s="67">
        <v>50</v>
      </c>
      <c r="R105" s="67">
        <v>80</v>
      </c>
      <c r="S105" s="67">
        <v>90</v>
      </c>
      <c r="T105" s="67">
        <v>80</v>
      </c>
      <c r="U105" s="67">
        <v>0</v>
      </c>
      <c r="V105" s="67">
        <v>0</v>
      </c>
      <c r="W105" s="67">
        <v>0</v>
      </c>
      <c r="X105" s="67">
        <v>0</v>
      </c>
      <c r="Y105" s="67">
        <v>0</v>
      </c>
      <c r="Z105" s="67">
        <v>0</v>
      </c>
      <c r="AA105" s="67">
        <v>0</v>
      </c>
      <c r="AB105" s="67">
        <v>0</v>
      </c>
      <c r="AC105" s="67">
        <v>690</v>
      </c>
      <c r="AD105" s="67">
        <v>4830</v>
      </c>
      <c r="AE105" s="67">
        <v>251850</v>
      </c>
    </row>
    <row r="106" spans="1:31">
      <c r="A106" s="67" t="s">
        <v>657</v>
      </c>
      <c r="B106" s="67" t="s">
        <v>121</v>
      </c>
      <c r="C106" s="67" t="s">
        <v>119</v>
      </c>
      <c r="D106" s="67" t="s">
        <v>120</v>
      </c>
      <c r="E106" s="67">
        <v>60</v>
      </c>
      <c r="F106" s="67">
        <v>60</v>
      </c>
      <c r="G106" s="67">
        <v>60</v>
      </c>
      <c r="H106" s="67">
        <v>60</v>
      </c>
      <c r="I106" s="67">
        <v>60</v>
      </c>
      <c r="J106" s="67">
        <v>60</v>
      </c>
      <c r="K106" s="67">
        <v>60</v>
      </c>
      <c r="L106" s="67">
        <v>60</v>
      </c>
      <c r="M106" s="67">
        <v>60</v>
      </c>
      <c r="N106" s="67">
        <v>60</v>
      </c>
      <c r="O106" s="67">
        <v>60</v>
      </c>
      <c r="P106" s="67">
        <v>60</v>
      </c>
      <c r="Q106" s="67">
        <v>60</v>
      </c>
      <c r="R106" s="67">
        <v>60</v>
      </c>
      <c r="S106" s="67">
        <v>60</v>
      </c>
      <c r="T106" s="67">
        <v>60</v>
      </c>
      <c r="U106" s="67">
        <v>60</v>
      </c>
      <c r="V106" s="67">
        <v>60</v>
      </c>
      <c r="W106" s="67">
        <v>60</v>
      </c>
      <c r="X106" s="67">
        <v>60</v>
      </c>
      <c r="Y106" s="67">
        <v>60</v>
      </c>
      <c r="Z106" s="67">
        <v>60</v>
      </c>
      <c r="AA106" s="67">
        <v>60</v>
      </c>
      <c r="AB106" s="67">
        <v>60</v>
      </c>
      <c r="AC106" s="67">
        <v>1440</v>
      </c>
      <c r="AD106" s="67">
        <v>10080</v>
      </c>
      <c r="AE106" s="67">
        <v>525600</v>
      </c>
    </row>
    <row r="107" spans="1:31">
      <c r="A107" s="67" t="s">
        <v>658</v>
      </c>
      <c r="B107" s="67" t="s">
        <v>121</v>
      </c>
      <c r="C107" s="67" t="s">
        <v>119</v>
      </c>
      <c r="D107" s="67" t="s">
        <v>120</v>
      </c>
      <c r="E107" s="67">
        <v>60</v>
      </c>
      <c r="F107" s="67">
        <v>60</v>
      </c>
      <c r="G107" s="67">
        <v>60</v>
      </c>
      <c r="H107" s="67">
        <v>60</v>
      </c>
      <c r="I107" s="67">
        <v>60</v>
      </c>
      <c r="J107" s="67">
        <v>60</v>
      </c>
      <c r="K107" s="67">
        <v>60</v>
      </c>
      <c r="L107" s="67">
        <v>60</v>
      </c>
      <c r="M107" s="67">
        <v>60</v>
      </c>
      <c r="N107" s="67">
        <v>60</v>
      </c>
      <c r="O107" s="67">
        <v>60</v>
      </c>
      <c r="P107" s="67">
        <v>60</v>
      </c>
      <c r="Q107" s="67">
        <v>60</v>
      </c>
      <c r="R107" s="67">
        <v>60</v>
      </c>
      <c r="S107" s="67">
        <v>60</v>
      </c>
      <c r="T107" s="67">
        <v>60</v>
      </c>
      <c r="U107" s="67">
        <v>60</v>
      </c>
      <c r="V107" s="67">
        <v>60</v>
      </c>
      <c r="W107" s="67">
        <v>60</v>
      </c>
      <c r="X107" s="67">
        <v>60</v>
      </c>
      <c r="Y107" s="67">
        <v>60</v>
      </c>
      <c r="Z107" s="67">
        <v>60</v>
      </c>
      <c r="AA107" s="67">
        <v>60</v>
      </c>
      <c r="AB107" s="67">
        <v>60</v>
      </c>
      <c r="AC107" s="67">
        <v>1440</v>
      </c>
      <c r="AD107" s="67">
        <v>10080</v>
      </c>
      <c r="AE107" s="67">
        <v>525600</v>
      </c>
    </row>
    <row r="108" spans="1:31">
      <c r="A108" s="67" t="s">
        <v>659</v>
      </c>
      <c r="B108" s="67" t="s">
        <v>121</v>
      </c>
      <c r="C108" s="67" t="s">
        <v>119</v>
      </c>
      <c r="D108" s="67" t="s">
        <v>120</v>
      </c>
      <c r="E108" s="67">
        <v>22</v>
      </c>
      <c r="F108" s="67">
        <v>22</v>
      </c>
      <c r="G108" s="67">
        <v>22</v>
      </c>
      <c r="H108" s="67">
        <v>22</v>
      </c>
      <c r="I108" s="67">
        <v>22</v>
      </c>
      <c r="J108" s="67">
        <v>22</v>
      </c>
      <c r="K108" s="67">
        <v>22</v>
      </c>
      <c r="L108" s="67">
        <v>22</v>
      </c>
      <c r="M108" s="67">
        <v>22</v>
      </c>
      <c r="N108" s="67">
        <v>22</v>
      </c>
      <c r="O108" s="67">
        <v>22</v>
      </c>
      <c r="P108" s="67">
        <v>22</v>
      </c>
      <c r="Q108" s="67">
        <v>22</v>
      </c>
      <c r="R108" s="67">
        <v>22</v>
      </c>
      <c r="S108" s="67">
        <v>22</v>
      </c>
      <c r="T108" s="67">
        <v>22</v>
      </c>
      <c r="U108" s="67">
        <v>22</v>
      </c>
      <c r="V108" s="67">
        <v>22</v>
      </c>
      <c r="W108" s="67">
        <v>22</v>
      </c>
      <c r="X108" s="67">
        <v>22</v>
      </c>
      <c r="Y108" s="67">
        <v>22</v>
      </c>
      <c r="Z108" s="67">
        <v>22</v>
      </c>
      <c r="AA108" s="67">
        <v>22</v>
      </c>
      <c r="AB108" s="67">
        <v>22</v>
      </c>
      <c r="AC108" s="67">
        <v>528</v>
      </c>
      <c r="AD108" s="67">
        <v>3696</v>
      </c>
      <c r="AE108" s="67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4"/>
  <sheetViews>
    <sheetView workbookViewId="0">
      <pane xSplit="2" ySplit="2" topLeftCell="C197" activePane="bottomRight" state="frozen"/>
      <selection pane="topRight" activeCell="C1" sqref="C1"/>
      <selection pane="bottomLeft" activeCell="A2" sqref="A2"/>
      <selection pane="bottomRight" activeCell="B232" sqref="B232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164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89"/>
      <c r="B2" s="89"/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  <c r="M2" s="7" t="s">
        <v>362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</row>
    <row r="3" spans="1:18">
      <c r="A3" s="9" t="s">
        <v>161</v>
      </c>
      <c r="B3" s="10"/>
    </row>
    <row r="4" spans="1:18">
      <c r="A4" s="6"/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</row>
    <row r="5" spans="1:18">
      <c r="A5" s="6"/>
      <c r="B5" s="11" t="s">
        <v>20</v>
      </c>
      <c r="C5" s="12" t="s">
        <v>21</v>
      </c>
      <c r="D5" s="12" t="s">
        <v>21</v>
      </c>
      <c r="E5" s="12" t="s">
        <v>21</v>
      </c>
      <c r="F5" s="12" t="s">
        <v>21</v>
      </c>
      <c r="G5" s="12" t="s">
        <v>21</v>
      </c>
      <c r="H5" s="12" t="s">
        <v>21</v>
      </c>
      <c r="I5" s="12" t="s">
        <v>21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21</v>
      </c>
      <c r="O5" s="12" t="s">
        <v>21</v>
      </c>
      <c r="P5" s="12" t="s">
        <v>21</v>
      </c>
      <c r="Q5" s="12" t="s">
        <v>21</v>
      </c>
      <c r="R5" s="12" t="s">
        <v>21</v>
      </c>
    </row>
    <row r="6" spans="1:18">
      <c r="A6" s="6"/>
      <c r="B6" s="11" t="s">
        <v>23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</row>
    <row r="7" spans="1:18">
      <c r="A7" s="9" t="s">
        <v>34</v>
      </c>
      <c r="B7" s="10"/>
    </row>
    <row r="8" spans="1:18">
      <c r="A8" s="6"/>
      <c r="B8" s="9" t="s">
        <v>35</v>
      </c>
    </row>
    <row r="9" spans="1:18">
      <c r="A9" s="6"/>
      <c r="B9" s="14" t="s">
        <v>36</v>
      </c>
      <c r="C9" s="12" t="s">
        <v>363</v>
      </c>
      <c r="D9" s="12" t="s">
        <v>363</v>
      </c>
      <c r="E9" s="12" t="s">
        <v>363</v>
      </c>
      <c r="F9" s="12" t="s">
        <v>363</v>
      </c>
      <c r="G9" s="12" t="s">
        <v>363</v>
      </c>
      <c r="H9" s="12" t="s">
        <v>363</v>
      </c>
      <c r="I9" s="12" t="s">
        <v>363</v>
      </c>
      <c r="J9" s="12" t="s">
        <v>363</v>
      </c>
      <c r="K9" s="12" t="s">
        <v>363</v>
      </c>
      <c r="L9" s="12" t="s">
        <v>363</v>
      </c>
      <c r="M9" s="12" t="s">
        <v>363</v>
      </c>
      <c r="N9" s="12" t="s">
        <v>363</v>
      </c>
      <c r="O9" s="12" t="s">
        <v>363</v>
      </c>
      <c r="P9" s="12" t="s">
        <v>363</v>
      </c>
      <c r="Q9" s="12" t="s">
        <v>363</v>
      </c>
      <c r="R9" s="12" t="s">
        <v>363</v>
      </c>
    </row>
    <row r="10" spans="1:18">
      <c r="A10" s="6"/>
      <c r="B10" s="11" t="s">
        <v>202</v>
      </c>
      <c r="C10" s="13">
        <f>1/Miami!$D$39</f>
        <v>1.4204545454545456</v>
      </c>
      <c r="D10" s="13">
        <f>1/Houston!$D$39</f>
        <v>1.4204545454545456</v>
      </c>
      <c r="E10" s="13">
        <f>1/Phoenix!$D$39</f>
        <v>1.4204545454545456</v>
      </c>
      <c r="F10" s="13">
        <f>1/Atlanta!$D$39</f>
        <v>1.4204545454545456</v>
      </c>
      <c r="G10" s="13">
        <f>1/LosAngeles!$D$39</f>
        <v>1.4204545454545456</v>
      </c>
      <c r="H10" s="13">
        <f>1/LasVegas!$D$39</f>
        <v>1.4204545454545456</v>
      </c>
      <c r="I10" s="13">
        <f>1/SanFrancisco!$D$39</f>
        <v>1.4204545454545456</v>
      </c>
      <c r="J10" s="13">
        <f>1/Baltimore!$D$39</f>
        <v>1.4204545454545456</v>
      </c>
      <c r="K10" s="13">
        <f>1/Albuquerque!$D$39</f>
        <v>1.4204545454545456</v>
      </c>
      <c r="L10" s="13">
        <f>1/Seattle!$D$39</f>
        <v>1.4204545454545456</v>
      </c>
      <c r="M10" s="13">
        <f>1/Chicago!$D$39</f>
        <v>2.0964360587002098</v>
      </c>
      <c r="N10" s="13">
        <f>1/Boulder!$D$39</f>
        <v>2.0964360587002098</v>
      </c>
      <c r="O10" s="13">
        <f>1/Minneapolis!$D$39</f>
        <v>2.0964360587002098</v>
      </c>
      <c r="P10" s="13">
        <f>1/Helena!$D$39</f>
        <v>2.0964360587002098</v>
      </c>
      <c r="Q10" s="13">
        <f>1/Duluth!$D$39</f>
        <v>2.7472527472527473</v>
      </c>
      <c r="R10" s="13">
        <f>1/Fairbanks!$D$39</f>
        <v>2.7472527472527473</v>
      </c>
    </row>
    <row r="11" spans="1:18">
      <c r="A11" s="6"/>
      <c r="B11" s="9" t="s">
        <v>38</v>
      </c>
    </row>
    <row r="12" spans="1:18">
      <c r="A12" s="6"/>
      <c r="B12" s="14" t="s">
        <v>36</v>
      </c>
      <c r="C12" s="12" t="str">
        <f>BuildingSummary!$C31</f>
        <v>Attic</v>
      </c>
      <c r="D12" s="12" t="str">
        <f>BuildingSummary!$C31</f>
        <v>Attic</v>
      </c>
      <c r="E12" s="12" t="str">
        <f>BuildingSummary!$C31</f>
        <v>Attic</v>
      </c>
      <c r="F12" s="12" t="str">
        <f>BuildingSummary!$C31</f>
        <v>Attic</v>
      </c>
      <c r="G12" s="12" t="str">
        <f>BuildingSummary!$C31</f>
        <v>Attic</v>
      </c>
      <c r="H12" s="12" t="str">
        <f>BuildingSummary!$C31</f>
        <v>Attic</v>
      </c>
      <c r="I12" s="12" t="str">
        <f>BuildingSummary!$C31</f>
        <v>Attic</v>
      </c>
      <c r="J12" s="12" t="str">
        <f>BuildingSummary!$C31</f>
        <v>Attic</v>
      </c>
      <c r="K12" s="12" t="str">
        <f>BuildingSummary!$C31</f>
        <v>Attic</v>
      </c>
      <c r="L12" s="12" t="str">
        <f>BuildingSummary!$C31</f>
        <v>Attic</v>
      </c>
      <c r="M12" s="12" t="str">
        <f>BuildingSummary!$C31</f>
        <v>Attic</v>
      </c>
      <c r="N12" s="12" t="str">
        <f>BuildingSummary!$C31</f>
        <v>Attic</v>
      </c>
      <c r="O12" s="12" t="str">
        <f>BuildingSummary!$C31</f>
        <v>Attic</v>
      </c>
      <c r="P12" s="12" t="str">
        <f>BuildingSummary!$C31</f>
        <v>Attic</v>
      </c>
      <c r="Q12" s="12" t="str">
        <f>BuildingSummary!$C31</f>
        <v>Attic</v>
      </c>
      <c r="R12" s="12" t="str">
        <f>BuildingSummary!$C31</f>
        <v>Attic</v>
      </c>
    </row>
    <row r="13" spans="1:18">
      <c r="A13" s="6"/>
      <c r="B13" s="11" t="s">
        <v>202</v>
      </c>
      <c r="C13" s="13">
        <f>1/Miami!$D$47</f>
        <v>0.24783147459727384</v>
      </c>
      <c r="D13" s="13">
        <f>1/Houston!$D$47</f>
        <v>0.24783147459727384</v>
      </c>
      <c r="E13" s="13">
        <f>1/Phoenix!$D$47</f>
        <v>0.24783147459727384</v>
      </c>
      <c r="F13" s="13">
        <f>1/Atlanta!$D$47</f>
        <v>0.24783147459727384</v>
      </c>
      <c r="G13" s="13">
        <f>1/LosAngeles!$D$47</f>
        <v>0.24783147459727384</v>
      </c>
      <c r="H13" s="13">
        <f>1/LasVegas!$D$47</f>
        <v>0.24783147459727384</v>
      </c>
      <c r="I13" s="13">
        <f>1/SanFrancisco!$D$47</f>
        <v>0.24783147459727384</v>
      </c>
      <c r="J13" s="13">
        <f>1/Baltimore!$D$47</f>
        <v>0.24783147459727384</v>
      </c>
      <c r="K13" s="13">
        <f>1/Albuquerque!$D$47</f>
        <v>0.24783147459727384</v>
      </c>
      <c r="L13" s="13">
        <f>1/Seattle!$D$47</f>
        <v>0.24783147459727384</v>
      </c>
      <c r="M13" s="13">
        <f>1/Chicago!$D$47</f>
        <v>0.24783147459727384</v>
      </c>
      <c r="N13" s="13">
        <f>1/Boulder!$D$47</f>
        <v>0.24783147459727384</v>
      </c>
      <c r="O13" s="13">
        <f>1/Minneapolis!$D$47</f>
        <v>0.24783147459727384</v>
      </c>
      <c r="P13" s="13">
        <f>1/Helena!$D$47</f>
        <v>0.24783147459727384</v>
      </c>
      <c r="Q13" s="13">
        <f>1/Duluth!$D$47</f>
        <v>0.24783147459727384</v>
      </c>
      <c r="R13" s="13">
        <f>1/Fairbanks!$D$47</f>
        <v>0.24783147459727384</v>
      </c>
    </row>
    <row r="14" spans="1:18">
      <c r="A14" s="6"/>
      <c r="B14" s="9" t="s">
        <v>40</v>
      </c>
    </row>
    <row r="15" spans="1:18">
      <c r="A15" s="6"/>
      <c r="B15" s="11" t="s">
        <v>203</v>
      </c>
      <c r="C15" s="13">
        <f>Miami!$E$53</f>
        <v>6.49</v>
      </c>
      <c r="D15" s="13">
        <f>Houston!$E$53</f>
        <v>6.49</v>
      </c>
      <c r="E15" s="13">
        <f>Phoenix!$E$53</f>
        <v>6.49</v>
      </c>
      <c r="F15" s="13">
        <f>Atlanta!$E$53</f>
        <v>3.18</v>
      </c>
      <c r="G15" s="13">
        <f>LosAngeles!$E$53</f>
        <v>3.18</v>
      </c>
      <c r="H15" s="13">
        <f>LasVegas!$E$53</f>
        <v>3.18</v>
      </c>
      <c r="I15" s="13">
        <f>SanFrancisco!$E$53</f>
        <v>6.49</v>
      </c>
      <c r="J15" s="13">
        <f>Baltimore!$E$53</f>
        <v>3.18</v>
      </c>
      <c r="K15" s="13">
        <f>Albuquerque!$E$53</f>
        <v>3.18</v>
      </c>
      <c r="L15" s="13">
        <f>Seattle!$E$53</f>
        <v>3.18</v>
      </c>
      <c r="M15" s="13">
        <f>Chicago!$E$53</f>
        <v>3.18</v>
      </c>
      <c r="N15" s="13">
        <f>Boulder!$E$53</f>
        <v>3.18</v>
      </c>
      <c r="O15" s="13">
        <f>Minneapolis!$E$53</f>
        <v>3.18</v>
      </c>
      <c r="P15" s="13">
        <f>Helena!$E$53</f>
        <v>3.18</v>
      </c>
      <c r="Q15" s="13">
        <f>Duluth!$E$53</f>
        <v>3.18</v>
      </c>
      <c r="R15" s="13">
        <f>Fairbanks!$E$53</f>
        <v>2.58</v>
      </c>
    </row>
    <row r="16" spans="1:18">
      <c r="A16" s="6"/>
      <c r="B16" s="11" t="s">
        <v>41</v>
      </c>
      <c r="C16" s="13">
        <f>Miami!$F$53</f>
        <v>0.25</v>
      </c>
      <c r="D16" s="13">
        <f>Houston!$F$53</f>
        <v>0.25</v>
      </c>
      <c r="E16" s="13">
        <f>Phoenix!$F$53</f>
        <v>0.25</v>
      </c>
      <c r="F16" s="13">
        <f>Atlanta!$F$53</f>
        <v>0.26200000000000001</v>
      </c>
      <c r="G16" s="13">
        <f>LosAngeles!$F$53</f>
        <v>0.26200000000000001</v>
      </c>
      <c r="H16" s="13">
        <f>LasVegas!$F$53</f>
        <v>0.26200000000000001</v>
      </c>
      <c r="I16" s="13">
        <f>SanFrancisco!$F$53</f>
        <v>0.39100000000000001</v>
      </c>
      <c r="J16" s="13">
        <f>Baltimore!$F$53</f>
        <v>0.40200000000000002</v>
      </c>
      <c r="K16" s="13">
        <f>Albuquerque!$F$53</f>
        <v>0.40200000000000002</v>
      </c>
      <c r="L16" s="13">
        <f>Seattle!$F$53</f>
        <v>0.40200000000000002</v>
      </c>
      <c r="M16" s="13">
        <f>Chicago!$F$53</f>
        <v>0.40200000000000002</v>
      </c>
      <c r="N16" s="13">
        <f>Boulder!$F$53</f>
        <v>0.40200000000000002</v>
      </c>
      <c r="O16" s="13">
        <f>Minneapolis!$F$53</f>
        <v>0.40200000000000002</v>
      </c>
      <c r="P16" s="13">
        <f>Helena!$F$53</f>
        <v>0.40200000000000002</v>
      </c>
      <c r="Q16" s="13">
        <f>Duluth!$F$53</f>
        <v>0.501</v>
      </c>
      <c r="R16" s="13">
        <f>Fairbanks!$F$53</f>
        <v>0.504</v>
      </c>
    </row>
    <row r="17" spans="1:18">
      <c r="A17" s="6"/>
      <c r="B17" s="11" t="s">
        <v>42</v>
      </c>
      <c r="C17" s="13">
        <f>Miami!$G$53</f>
        <v>0.25</v>
      </c>
      <c r="D17" s="13">
        <f>Houston!$G$53</f>
        <v>0.25</v>
      </c>
      <c r="E17" s="13">
        <f>Phoenix!$G$53</f>
        <v>0.25</v>
      </c>
      <c r="F17" s="13">
        <f>Atlanta!$G$53</f>
        <v>0.318</v>
      </c>
      <c r="G17" s="13">
        <f>LosAngeles!$G$53</f>
        <v>0.318</v>
      </c>
      <c r="H17" s="13">
        <f>LasVegas!$G$53</f>
        <v>0.318</v>
      </c>
      <c r="I17" s="13">
        <f>SanFrancisco!$G$53</f>
        <v>0.39</v>
      </c>
      <c r="J17" s="13">
        <f>Baltimore!$G$53</f>
        <v>0.495</v>
      </c>
      <c r="K17" s="13">
        <f>Albuquerque!$G$53</f>
        <v>0.495</v>
      </c>
      <c r="L17" s="13">
        <f>Seattle!$G$53</f>
        <v>0.495</v>
      </c>
      <c r="M17" s="13">
        <f>Chicago!$G$53</f>
        <v>0.495</v>
      </c>
      <c r="N17" s="13">
        <f>Boulder!$G$53</f>
        <v>0.495</v>
      </c>
      <c r="O17" s="13">
        <f>Minneapolis!$G$53</f>
        <v>0.495</v>
      </c>
      <c r="P17" s="13">
        <f>Helena!$G$53</f>
        <v>0.495</v>
      </c>
      <c r="Q17" s="13">
        <f>Duluth!$G$53</f>
        <v>0.49</v>
      </c>
      <c r="R17" s="13">
        <f>Fairbanks!$G$53</f>
        <v>0.49</v>
      </c>
    </row>
    <row r="18" spans="1:18">
      <c r="A18" s="6"/>
      <c r="B18" s="9" t="s">
        <v>43</v>
      </c>
      <c r="F18" s="8"/>
    </row>
    <row r="19" spans="1:18">
      <c r="A19" s="6"/>
      <c r="B19" s="11" t="s">
        <v>203</v>
      </c>
      <c r="C19" s="12" t="s">
        <v>165</v>
      </c>
      <c r="D19" s="12" t="s">
        <v>165</v>
      </c>
      <c r="E19" s="12" t="s">
        <v>165</v>
      </c>
      <c r="F19" s="23" t="s">
        <v>165</v>
      </c>
      <c r="G19" s="12" t="s">
        <v>165</v>
      </c>
      <c r="H19" s="12" t="s">
        <v>165</v>
      </c>
      <c r="I19" s="12" t="s">
        <v>165</v>
      </c>
      <c r="J19" s="12" t="s">
        <v>165</v>
      </c>
      <c r="K19" s="12" t="s">
        <v>165</v>
      </c>
      <c r="L19" s="12" t="s">
        <v>165</v>
      </c>
      <c r="M19" s="12" t="s">
        <v>165</v>
      </c>
      <c r="N19" s="12" t="s">
        <v>165</v>
      </c>
      <c r="O19" s="12" t="s">
        <v>165</v>
      </c>
      <c r="P19" s="12" t="s">
        <v>165</v>
      </c>
      <c r="Q19" s="12" t="s">
        <v>165</v>
      </c>
      <c r="R19" s="12" t="s">
        <v>165</v>
      </c>
    </row>
    <row r="20" spans="1:18">
      <c r="A20" s="6"/>
      <c r="B20" s="11" t="s">
        <v>41</v>
      </c>
      <c r="C20" s="12" t="s">
        <v>165</v>
      </c>
      <c r="D20" s="12" t="s">
        <v>165</v>
      </c>
      <c r="E20" s="12" t="s">
        <v>165</v>
      </c>
      <c r="F20" s="23" t="s">
        <v>165</v>
      </c>
      <c r="G20" s="12" t="s">
        <v>165</v>
      </c>
      <c r="H20" s="12" t="s">
        <v>165</v>
      </c>
      <c r="I20" s="12" t="s">
        <v>165</v>
      </c>
      <c r="J20" s="12" t="s">
        <v>165</v>
      </c>
      <c r="K20" s="12" t="s">
        <v>165</v>
      </c>
      <c r="L20" s="12" t="s">
        <v>165</v>
      </c>
      <c r="M20" s="12" t="s">
        <v>165</v>
      </c>
      <c r="N20" s="12" t="s">
        <v>165</v>
      </c>
      <c r="O20" s="12" t="s">
        <v>165</v>
      </c>
      <c r="P20" s="12" t="s">
        <v>165</v>
      </c>
      <c r="Q20" s="12" t="s">
        <v>165</v>
      </c>
      <c r="R20" s="12" t="s">
        <v>165</v>
      </c>
    </row>
    <row r="21" spans="1:18">
      <c r="A21" s="6"/>
      <c r="B21" s="11" t="s">
        <v>42</v>
      </c>
      <c r="C21" s="12" t="s">
        <v>165</v>
      </c>
      <c r="D21" s="12" t="s">
        <v>165</v>
      </c>
      <c r="E21" s="12" t="s">
        <v>165</v>
      </c>
      <c r="F21" s="23" t="s">
        <v>165</v>
      </c>
      <c r="G21" s="12" t="s">
        <v>165</v>
      </c>
      <c r="H21" s="12" t="s">
        <v>165</v>
      </c>
      <c r="I21" s="12" t="s">
        <v>165</v>
      </c>
      <c r="J21" s="12" t="s">
        <v>165</v>
      </c>
      <c r="K21" s="12" t="s">
        <v>165</v>
      </c>
      <c r="L21" s="12" t="s">
        <v>165</v>
      </c>
      <c r="M21" s="12" t="s">
        <v>165</v>
      </c>
      <c r="N21" s="12" t="s">
        <v>165</v>
      </c>
      <c r="O21" s="12" t="s">
        <v>165</v>
      </c>
      <c r="P21" s="12" t="s">
        <v>165</v>
      </c>
      <c r="Q21" s="12" t="s">
        <v>165</v>
      </c>
      <c r="R21" s="12" t="s">
        <v>165</v>
      </c>
    </row>
    <row r="22" spans="1:18">
      <c r="A22" s="6"/>
      <c r="B22" s="9" t="s">
        <v>44</v>
      </c>
      <c r="F22" s="8"/>
    </row>
    <row r="23" spans="1:18">
      <c r="A23" s="6"/>
      <c r="B23" s="11" t="s">
        <v>45</v>
      </c>
      <c r="C23" s="12" t="s">
        <v>364</v>
      </c>
      <c r="D23" s="12" t="s">
        <v>364</v>
      </c>
      <c r="E23" s="12" t="s">
        <v>364</v>
      </c>
      <c r="F23" s="12" t="s">
        <v>364</v>
      </c>
      <c r="G23" s="12" t="s">
        <v>364</v>
      </c>
      <c r="H23" s="12" t="s">
        <v>364</v>
      </c>
      <c r="I23" s="12" t="s">
        <v>364</v>
      </c>
      <c r="J23" s="12" t="s">
        <v>364</v>
      </c>
      <c r="K23" s="12" t="s">
        <v>364</v>
      </c>
      <c r="L23" s="12" t="s">
        <v>364</v>
      </c>
      <c r="M23" s="12" t="s">
        <v>364</v>
      </c>
      <c r="N23" s="12" t="s">
        <v>364</v>
      </c>
      <c r="O23" s="12" t="s">
        <v>364</v>
      </c>
      <c r="P23" s="12" t="s">
        <v>364</v>
      </c>
      <c r="Q23" s="12" t="s">
        <v>364</v>
      </c>
      <c r="R23" s="12" t="s">
        <v>364</v>
      </c>
    </row>
    <row r="24" spans="1:18">
      <c r="A24" s="6"/>
      <c r="B24" s="14" t="s">
        <v>47</v>
      </c>
      <c r="C24" s="12" t="str">
        <f>BuildingSummary!$C47</f>
        <v>4in slab-on-grade</v>
      </c>
      <c r="D24" s="12" t="str">
        <f>BuildingSummary!$C47</f>
        <v>4in slab-on-grade</v>
      </c>
      <c r="E24" s="12" t="str">
        <f>BuildingSummary!$C47</f>
        <v>4in slab-on-grade</v>
      </c>
      <c r="F24" s="12" t="str">
        <f>BuildingSummary!$C47</f>
        <v>4in slab-on-grade</v>
      </c>
      <c r="G24" s="12" t="str">
        <f>BuildingSummary!$C47</f>
        <v>4in slab-on-grade</v>
      </c>
      <c r="H24" s="12" t="str">
        <f>BuildingSummary!$C47</f>
        <v>4in slab-on-grade</v>
      </c>
      <c r="I24" s="12" t="str">
        <f>BuildingSummary!$C47</f>
        <v>4in slab-on-grade</v>
      </c>
      <c r="J24" s="12" t="str">
        <f>BuildingSummary!$C47</f>
        <v>4in slab-on-grade</v>
      </c>
      <c r="K24" s="12" t="str">
        <f>BuildingSummary!$C47</f>
        <v>4in slab-on-grade</v>
      </c>
      <c r="L24" s="12" t="str">
        <f>BuildingSummary!$C47</f>
        <v>4in slab-on-grade</v>
      </c>
      <c r="M24" s="12" t="str">
        <f>BuildingSummary!$C47</f>
        <v>4in slab-on-grade</v>
      </c>
      <c r="N24" s="12" t="str">
        <f>BuildingSummary!$C47</f>
        <v>4in slab-on-grade</v>
      </c>
      <c r="O24" s="12" t="str">
        <f>BuildingSummary!$C47</f>
        <v>4in slab-on-grade</v>
      </c>
      <c r="P24" s="12" t="str">
        <f>BuildingSummary!$C47</f>
        <v>4in slab-on-grade</v>
      </c>
      <c r="Q24" s="12" t="str">
        <f>BuildingSummary!$C47</f>
        <v>4in slab-on-grade</v>
      </c>
      <c r="R24" s="12" t="str">
        <f>BuildingSummary!$C47</f>
        <v>4in slab-on-grade</v>
      </c>
    </row>
    <row r="25" spans="1:18">
      <c r="A25" s="6"/>
      <c r="B25" s="11" t="s">
        <v>202</v>
      </c>
      <c r="C25" s="13">
        <f>1/Miami!$D$42</f>
        <v>0.32051282051282048</v>
      </c>
      <c r="D25" s="13">
        <f>1/Houston!$D$42</f>
        <v>0.32051282051282048</v>
      </c>
      <c r="E25" s="13">
        <f>1/Phoenix!$D$42</f>
        <v>0.32051282051282048</v>
      </c>
      <c r="F25" s="13">
        <f>1/Atlanta!$D$42</f>
        <v>0.32051282051282048</v>
      </c>
      <c r="G25" s="13">
        <f>1/LosAngeles!$D$42</f>
        <v>0.32051282051282048</v>
      </c>
      <c r="H25" s="13">
        <f>1/LasVegas!$D$42</f>
        <v>0.32051282051282048</v>
      </c>
      <c r="I25" s="13">
        <f>1/SanFrancisco!$D$42</f>
        <v>0.32051282051282048</v>
      </c>
      <c r="J25" s="13">
        <f>1/Baltimore!$D$42</f>
        <v>0.32051282051282048</v>
      </c>
      <c r="K25" s="13">
        <f>1/Albuquerque!$D$42</f>
        <v>0.32051282051282048</v>
      </c>
      <c r="L25" s="13">
        <f>1/Seattle!$D$42</f>
        <v>0.32051282051282048</v>
      </c>
      <c r="M25" s="13">
        <f>1/Chicago!$D$42</f>
        <v>0.32051282051282048</v>
      </c>
      <c r="N25" s="13">
        <f>1/Boulder!$D$42</f>
        <v>0.32051282051282048</v>
      </c>
      <c r="O25" s="13">
        <f>1/Minneapolis!$D$42</f>
        <v>0.32051282051282048</v>
      </c>
      <c r="P25" s="13">
        <f>1/Helena!$D$42</f>
        <v>0.32051282051282048</v>
      </c>
      <c r="Q25" s="13">
        <f>1/Duluth!$D$42</f>
        <v>0.32051282051282048</v>
      </c>
      <c r="R25" s="13">
        <f>1/Fairbanks!$D$42</f>
        <v>0.32051282051282048</v>
      </c>
    </row>
    <row r="26" spans="1:18">
      <c r="A26" s="9" t="s">
        <v>53</v>
      </c>
      <c r="B26" s="10"/>
    </row>
    <row r="27" spans="1:18">
      <c r="A27" s="6"/>
      <c r="B27" s="9" t="s">
        <v>58</v>
      </c>
    </row>
    <row r="28" spans="1:18">
      <c r="A28" s="6"/>
      <c r="B28" s="11" t="s">
        <v>166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tr">
        <f>Miami!A64</f>
        <v>PSZ-AC_1:1_COOLC DXCOIL</v>
      </c>
      <c r="C29" s="13">
        <f>10^(-3)*Miami!$C$64</f>
        <v>72.832380000000001</v>
      </c>
      <c r="D29" s="13">
        <f>10^(-3)*Houston!$C$64</f>
        <v>74.966210000000004</v>
      </c>
      <c r="E29" s="13">
        <f>10^(-3)*Phoenix!$C$64</f>
        <v>78.087299999999999</v>
      </c>
      <c r="F29" s="13">
        <f>10^(-3)*Atlanta!$C$64</f>
        <v>75.489869999999996</v>
      </c>
      <c r="G29" s="13">
        <f>10^(-3)*LosAngeles!$C$64</f>
        <v>52.504220000000004</v>
      </c>
      <c r="H29" s="13">
        <f>10^(-3)*LasVegas!$C$64</f>
        <v>76.379660000000001</v>
      </c>
      <c r="I29" s="13">
        <f>10^(-3)*SanFrancisco!$C$64</f>
        <v>44.183930000000004</v>
      </c>
      <c r="J29" s="13">
        <f>10^(-3)*Baltimore!$C$64</f>
        <v>75.110309999999998</v>
      </c>
      <c r="K29" s="13">
        <f>10^(-3)*Albuquerque!$C$64</f>
        <v>57.417800000000007</v>
      </c>
      <c r="L29" s="13">
        <f>10^(-3)*Seattle!$C$64</f>
        <v>55.787649999999999</v>
      </c>
      <c r="M29" s="13">
        <f>10^(-3)*Chicago!$C$64</f>
        <v>73.927130000000005</v>
      </c>
      <c r="N29" s="13">
        <f>10^(-3)*Boulder!$C$64</f>
        <v>55.551260000000006</v>
      </c>
      <c r="O29" s="13">
        <f>10^(-3)*Minneapolis!$C$64</f>
        <v>74.207740000000001</v>
      </c>
      <c r="P29" s="13">
        <f>10^(-3)*Helena!$C$64</f>
        <v>52.702640000000002</v>
      </c>
      <c r="Q29" s="13">
        <f>10^(-3)*Duluth!$C$64</f>
        <v>70.309640000000002</v>
      </c>
      <c r="R29" s="13">
        <f>10^(-3)*Fairbanks!$C$64</f>
        <v>44.183930000000004</v>
      </c>
    </row>
    <row r="30" spans="1:18">
      <c r="A30" s="6"/>
      <c r="B30" s="11" t="str">
        <f>Miami!A65</f>
        <v>PSZ-AC_2:2_COOLC DXCOIL</v>
      </c>
      <c r="C30" s="13">
        <f>10^(-3)*Miami!$C$65</f>
        <v>70.317360000000008</v>
      </c>
      <c r="D30" s="13">
        <f>10^(-3)*Houston!$C$65</f>
        <v>70.317360000000008</v>
      </c>
      <c r="E30" s="13">
        <f>10^(-3)*Phoenix!$C$65</f>
        <v>53.752989999999997</v>
      </c>
      <c r="F30" s="13">
        <f>10^(-3)*Atlanta!$C$65</f>
        <v>70.317360000000008</v>
      </c>
      <c r="G30" s="13">
        <f>10^(-3)*LosAngeles!$C$65</f>
        <v>46.874360000000003</v>
      </c>
      <c r="H30" s="13">
        <f>10^(-3)*LasVegas!$C$65</f>
        <v>46.874360000000003</v>
      </c>
      <c r="I30" s="13">
        <f>10^(-3)*SanFrancisco!$C$65</f>
        <v>46.874360000000003</v>
      </c>
      <c r="J30" s="13">
        <f>10^(-3)*Baltimore!$C$65</f>
        <v>70.317360000000008</v>
      </c>
      <c r="K30" s="13">
        <f>10^(-3)*Albuquerque!$C$65</f>
        <v>46.874360000000003</v>
      </c>
      <c r="L30" s="13">
        <f>10^(-3)*Seattle!$C$65</f>
        <v>46.874360000000003</v>
      </c>
      <c r="M30" s="13">
        <f>10^(-3)*Chicago!$C$65</f>
        <v>70.317360000000008</v>
      </c>
      <c r="N30" s="13">
        <f>10^(-3)*Boulder!$C$65</f>
        <v>46.874360000000003</v>
      </c>
      <c r="O30" s="13">
        <f>10^(-3)*Minneapolis!$C$65</f>
        <v>70.317360000000008</v>
      </c>
      <c r="P30" s="13">
        <f>10^(-3)*Helena!$C$65</f>
        <v>46.874360000000003</v>
      </c>
      <c r="Q30" s="13">
        <f>10^(-3)*Duluth!$C$65</f>
        <v>54.955800000000004</v>
      </c>
      <c r="R30" s="13">
        <f>10^(-3)*Fairbanks!$C$65</f>
        <v>46.874360000000003</v>
      </c>
    </row>
    <row r="31" spans="1:18">
      <c r="A31" s="6"/>
      <c r="B31" s="11" t="s">
        <v>167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tr">
        <f>Miami!A68</f>
        <v>PSZ-AC_1:1_HEATC</v>
      </c>
      <c r="C32" s="13">
        <f>10^(-3)*Miami!$C$68</f>
        <v>34.065690000000004</v>
      </c>
      <c r="D32" s="13">
        <f>10^(-3)*Houston!$C$68</f>
        <v>46.28895</v>
      </c>
      <c r="E32" s="13">
        <f>10^(-3)*Phoenix!$C$68</f>
        <v>40.679690000000001</v>
      </c>
      <c r="F32" s="13">
        <f>10^(-3)*Atlanta!$C$68</f>
        <v>50.282640000000001</v>
      </c>
      <c r="G32" s="13">
        <f>10^(-3)*LosAngeles!$C$68</f>
        <v>34.487730000000006</v>
      </c>
      <c r="H32" s="13">
        <f>10^(-3)*LasVegas!$C$68</f>
        <v>43.831940000000003</v>
      </c>
      <c r="I32" s="13">
        <f>10^(-3)*SanFrancisco!$C$68</f>
        <v>35.63917</v>
      </c>
      <c r="J32" s="13">
        <f>10^(-3)*Baltimore!$C$68</f>
        <v>55.692160000000001</v>
      </c>
      <c r="K32" s="13">
        <f>10^(-3)*Albuquerque!$C$68</f>
        <v>50.744870000000006</v>
      </c>
      <c r="L32" s="13">
        <f>10^(-3)*Seattle!$C$68</f>
        <v>44.634230000000002</v>
      </c>
      <c r="M32" s="13">
        <f>10^(-3)*Chicago!$C$68</f>
        <v>64.035080000000008</v>
      </c>
      <c r="N32" s="13">
        <f>10^(-3)*Boulder!$C$68</f>
        <v>58.605629999999998</v>
      </c>
      <c r="O32" s="13">
        <f>10^(-3)*Minneapolis!$C$68</f>
        <v>69.465760000000003</v>
      </c>
      <c r="P32" s="13">
        <f>10^(-3)*Helena!$C$68</f>
        <v>67.439630000000008</v>
      </c>
      <c r="Q32" s="13">
        <f>10^(-3)*Duluth!$C$68</f>
        <v>67.368470000000002</v>
      </c>
      <c r="R32" s="13">
        <f>10^(-3)*Fairbanks!$C$68</f>
        <v>78.645589999999999</v>
      </c>
    </row>
    <row r="33" spans="1:18">
      <c r="A33" s="6"/>
      <c r="B33" s="11" t="str">
        <f>Miami!A69</f>
        <v>PSZ-AC_2:2_HEATC</v>
      </c>
      <c r="C33" s="13">
        <f>10^(-3)*Miami!$C$69</f>
        <v>32.889339999999997</v>
      </c>
      <c r="D33" s="13">
        <f>10^(-3)*Houston!$C$69</f>
        <v>43.418440000000004</v>
      </c>
      <c r="E33" s="13">
        <f>10^(-3)*Phoenix!$C$69</f>
        <v>36.631930000000004</v>
      </c>
      <c r="F33" s="13">
        <f>10^(-3)*Atlanta!$C$69</f>
        <v>46.837309999999995</v>
      </c>
      <c r="G33" s="13">
        <f>10^(-3)*LosAngeles!$C$69</f>
        <v>34.206319999999998</v>
      </c>
      <c r="H33" s="13">
        <f>10^(-3)*LasVegas!$C$69</f>
        <v>39.600070000000002</v>
      </c>
      <c r="I33" s="13">
        <f>10^(-3)*SanFrancisco!$C$69</f>
        <v>37.809290000000004</v>
      </c>
      <c r="J33" s="13">
        <f>10^(-3)*Baltimore!$C$69</f>
        <v>52.13832</v>
      </c>
      <c r="K33" s="13">
        <f>10^(-3)*Albuquerque!$C$69</f>
        <v>41.426760000000002</v>
      </c>
      <c r="L33" s="13">
        <f>10^(-3)*Seattle!$C$69</f>
        <v>45.089739999999999</v>
      </c>
      <c r="M33" s="13">
        <f>10^(-3)*Chicago!$C$69</f>
        <v>60.908320000000003</v>
      </c>
      <c r="N33" s="13">
        <f>10^(-3)*Boulder!$C$69</f>
        <v>49.451650000000001</v>
      </c>
      <c r="O33" s="13">
        <f>10^(-3)*Minneapolis!$C$69</f>
        <v>65.823990000000009</v>
      </c>
      <c r="P33" s="13">
        <f>10^(-3)*Helena!$C$69</f>
        <v>59.981610000000003</v>
      </c>
      <c r="Q33" s="13">
        <f>10^(-3)*Duluth!$C$69</f>
        <v>67.375869999999992</v>
      </c>
      <c r="R33" s="13">
        <f>10^(-3)*Fairbanks!$C$69</f>
        <v>83.434449999999998</v>
      </c>
    </row>
    <row r="34" spans="1:18">
      <c r="A34" s="6"/>
      <c r="B34" s="9" t="s">
        <v>59</v>
      </c>
    </row>
    <row r="35" spans="1:18">
      <c r="A35" s="6"/>
      <c r="B35" s="11" t="s">
        <v>60</v>
      </c>
    </row>
    <row r="36" spans="1:18">
      <c r="A36" s="6"/>
      <c r="B36" s="11" t="str">
        <f>Miami!A64</f>
        <v>PSZ-AC_1:1_COOLC DXCOIL</v>
      </c>
      <c r="C36" s="12">
        <f>Miami!$G$64</f>
        <v>3.12</v>
      </c>
      <c r="D36" s="12">
        <f>Houston!$G$64</f>
        <v>3.12</v>
      </c>
      <c r="E36" s="12">
        <f>Phoenix!$G$64</f>
        <v>3.12</v>
      </c>
      <c r="F36" s="12">
        <f>Atlanta!$G$64</f>
        <v>3.12</v>
      </c>
      <c r="G36" s="12">
        <f>LosAngeles!$G$64</f>
        <v>3.38</v>
      </c>
      <c r="H36" s="12">
        <f>LasVegas!$G$64</f>
        <v>3.13</v>
      </c>
      <c r="I36" s="12">
        <f>SanFrancisco!$G$64</f>
        <v>3.47</v>
      </c>
      <c r="J36" s="12">
        <f>Baltimore!$G$64</f>
        <v>3.12</v>
      </c>
      <c r="K36" s="12">
        <f>Albuquerque!$G$64</f>
        <v>3.47</v>
      </c>
      <c r="L36" s="12">
        <f>Seattle!$G$64</f>
        <v>3.32</v>
      </c>
      <c r="M36" s="12">
        <f>Chicago!$G$64</f>
        <v>3.12</v>
      </c>
      <c r="N36" s="12">
        <f>Boulder!$G$64</f>
        <v>3.47</v>
      </c>
      <c r="O36" s="12">
        <f>Minneapolis!$G$64</f>
        <v>3.12</v>
      </c>
      <c r="P36" s="12">
        <f>Helena!$G$64</f>
        <v>3.47</v>
      </c>
      <c r="Q36" s="12">
        <f>Duluth!$G$64</f>
        <v>3.12</v>
      </c>
      <c r="R36" s="12">
        <f>Fairbanks!$G$64</f>
        <v>3.47</v>
      </c>
    </row>
    <row r="37" spans="1:18">
      <c r="A37" s="6"/>
      <c r="B37" s="11" t="str">
        <f>Miami!A65</f>
        <v>PSZ-AC_2:2_COOLC DXCOIL</v>
      </c>
      <c r="C37" s="12">
        <f>Miami!$G$65</f>
        <v>3.12</v>
      </c>
      <c r="D37" s="12">
        <f>Houston!$G$65</f>
        <v>3.12</v>
      </c>
      <c r="E37" s="12">
        <f>Phoenix!$G$65</f>
        <v>3.35</v>
      </c>
      <c r="F37" s="12">
        <f>Atlanta!$G$65</f>
        <v>3.12</v>
      </c>
      <c r="G37" s="12">
        <f>LosAngeles!$G$65</f>
        <v>3.47</v>
      </c>
      <c r="H37" s="12">
        <f>LasVegas!$G$65</f>
        <v>3.47</v>
      </c>
      <c r="I37" s="12">
        <f>SanFrancisco!$G$65</f>
        <v>3.47</v>
      </c>
      <c r="J37" s="12">
        <f>Baltimore!$G$65</f>
        <v>3.12</v>
      </c>
      <c r="K37" s="12">
        <f>Albuquerque!$G$65</f>
        <v>3.47</v>
      </c>
      <c r="L37" s="12">
        <f>Seattle!$G$65</f>
        <v>3.47</v>
      </c>
      <c r="M37" s="12">
        <f>Chicago!$G$65</f>
        <v>3.12</v>
      </c>
      <c r="N37" s="12">
        <f>Boulder!$G$65</f>
        <v>3.47</v>
      </c>
      <c r="O37" s="12">
        <f>Minneapolis!$G$65</f>
        <v>3.12</v>
      </c>
      <c r="P37" s="12">
        <f>Helena!$G$65</f>
        <v>3.47</v>
      </c>
      <c r="Q37" s="12">
        <f>Duluth!$G$65</f>
        <v>3.34</v>
      </c>
      <c r="R37" s="12">
        <f>Fairbanks!$G$65</f>
        <v>3.47</v>
      </c>
    </row>
    <row r="38" spans="1:18">
      <c r="A38" s="6"/>
      <c r="B38" s="11" t="s">
        <v>61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1:18">
      <c r="A39" s="6"/>
      <c r="B39" s="11" t="str">
        <f>Miami!A68</f>
        <v>PSZ-AC_1:1_HEATC</v>
      </c>
      <c r="C39" s="24">
        <f>Miami!$D$68</f>
        <v>0.8</v>
      </c>
      <c r="D39" s="24">
        <f>Houston!$D$68</f>
        <v>0.8</v>
      </c>
      <c r="E39" s="24">
        <f>Phoenix!$D$68</f>
        <v>0.8</v>
      </c>
      <c r="F39" s="24">
        <f>Atlanta!$D$68</f>
        <v>0.8</v>
      </c>
      <c r="G39" s="24">
        <f>LosAngeles!$D$68</f>
        <v>0.8</v>
      </c>
      <c r="H39" s="24">
        <f>LasVegas!$D$68</f>
        <v>0.8</v>
      </c>
      <c r="I39" s="24">
        <f>SanFrancisco!$D$68</f>
        <v>0.8</v>
      </c>
      <c r="J39" s="24">
        <f>Baltimore!$D$68</f>
        <v>0.8</v>
      </c>
      <c r="K39" s="24">
        <f>Albuquerque!$D$68</f>
        <v>0.8</v>
      </c>
      <c r="L39" s="24">
        <f>Seattle!$D$68</f>
        <v>0.8</v>
      </c>
      <c r="M39" s="24">
        <f>Chicago!$D$68</f>
        <v>0.8</v>
      </c>
      <c r="N39" s="24">
        <f>Boulder!$D$68</f>
        <v>0.8</v>
      </c>
      <c r="O39" s="24">
        <f>Minneapolis!$D$68</f>
        <v>0.78</v>
      </c>
      <c r="P39" s="24">
        <f>Helena!$D$68</f>
        <v>0.78</v>
      </c>
      <c r="Q39" s="24">
        <f>Duluth!$D$68</f>
        <v>0.78</v>
      </c>
      <c r="R39" s="24">
        <f>Fairbanks!$D$68</f>
        <v>0.78</v>
      </c>
    </row>
    <row r="40" spans="1:18">
      <c r="A40" s="6"/>
      <c r="B40" s="11" t="str">
        <f>Miami!A69</f>
        <v>PSZ-AC_2:2_HEATC</v>
      </c>
      <c r="C40" s="24">
        <f>Miami!$D$69</f>
        <v>0.8</v>
      </c>
      <c r="D40" s="24">
        <f>Houston!$D$69</f>
        <v>0.8</v>
      </c>
      <c r="E40" s="24">
        <f>Phoenix!$D$69</f>
        <v>0.8</v>
      </c>
      <c r="F40" s="24">
        <f>Atlanta!$D$69</f>
        <v>0.8</v>
      </c>
      <c r="G40" s="24">
        <f>LosAngeles!$D$69</f>
        <v>0.8</v>
      </c>
      <c r="H40" s="24">
        <f>LasVegas!$D$69</f>
        <v>0.8</v>
      </c>
      <c r="I40" s="24">
        <f>SanFrancisco!$D$69</f>
        <v>0.8</v>
      </c>
      <c r="J40" s="24">
        <f>Baltimore!$D$69</f>
        <v>0.8</v>
      </c>
      <c r="K40" s="24">
        <f>Albuquerque!$D$69</f>
        <v>0.8</v>
      </c>
      <c r="L40" s="24">
        <f>Seattle!$D$69</f>
        <v>0.8</v>
      </c>
      <c r="M40" s="24">
        <f>Chicago!$D$69</f>
        <v>0.8</v>
      </c>
      <c r="N40" s="24">
        <f>Boulder!$D$69</f>
        <v>0.8</v>
      </c>
      <c r="O40" s="24">
        <f>Minneapolis!$D$69</f>
        <v>0.8</v>
      </c>
      <c r="P40" s="24">
        <f>Helena!$D$69</f>
        <v>0.8</v>
      </c>
      <c r="Q40" s="24">
        <f>Duluth!$D$69</f>
        <v>0.78</v>
      </c>
      <c r="R40" s="24">
        <f>Fairbanks!$D$69</f>
        <v>0.78</v>
      </c>
    </row>
    <row r="41" spans="1:18">
      <c r="A41" s="6"/>
      <c r="B41" s="82" t="s">
        <v>651</v>
      </c>
    </row>
    <row r="42" spans="1:18">
      <c r="A42" s="6"/>
      <c r="B42" s="11" t="str">
        <f>Miami!A74</f>
        <v>PSZ-AC_1:1_FAN</v>
      </c>
      <c r="C42" s="23" t="s">
        <v>652</v>
      </c>
      <c r="D42" s="23" t="s">
        <v>652</v>
      </c>
      <c r="E42" s="23" t="s">
        <v>653</v>
      </c>
      <c r="F42" s="23" t="s">
        <v>652</v>
      </c>
      <c r="G42" s="23" t="s">
        <v>653</v>
      </c>
      <c r="H42" s="23" t="s">
        <v>653</v>
      </c>
      <c r="I42" s="23" t="s">
        <v>653</v>
      </c>
      <c r="J42" s="23" t="s">
        <v>652</v>
      </c>
      <c r="K42" s="23" t="s">
        <v>653</v>
      </c>
      <c r="L42" s="23" t="s">
        <v>653</v>
      </c>
      <c r="M42" s="23" t="s">
        <v>653</v>
      </c>
      <c r="N42" s="23" t="s">
        <v>653</v>
      </c>
      <c r="O42" s="23" t="s">
        <v>653</v>
      </c>
      <c r="P42" s="23" t="s">
        <v>653</v>
      </c>
      <c r="Q42" s="23" t="s">
        <v>653</v>
      </c>
      <c r="R42" s="23" t="s">
        <v>653</v>
      </c>
    </row>
    <row r="43" spans="1:18">
      <c r="A43" s="6"/>
      <c r="B43" s="11" t="str">
        <f>Miami!A75</f>
        <v>PSZ-AC_2:2_FAN</v>
      </c>
      <c r="C43" s="23" t="s">
        <v>652</v>
      </c>
      <c r="D43" s="23" t="s">
        <v>652</v>
      </c>
      <c r="E43" s="23" t="s">
        <v>653</v>
      </c>
      <c r="F43" s="23" t="s">
        <v>652</v>
      </c>
      <c r="G43" s="23" t="s">
        <v>653</v>
      </c>
      <c r="H43" s="23" t="s">
        <v>653</v>
      </c>
      <c r="I43" s="23" t="s">
        <v>653</v>
      </c>
      <c r="J43" s="23" t="s">
        <v>652</v>
      </c>
      <c r="K43" s="23" t="s">
        <v>653</v>
      </c>
      <c r="L43" s="23" t="s">
        <v>653</v>
      </c>
      <c r="M43" s="23" t="s">
        <v>653</v>
      </c>
      <c r="N43" s="23" t="s">
        <v>653</v>
      </c>
      <c r="O43" s="23" t="s">
        <v>653</v>
      </c>
      <c r="P43" s="23" t="s">
        <v>653</v>
      </c>
      <c r="Q43" s="23" t="s">
        <v>653</v>
      </c>
      <c r="R43" s="23" t="s">
        <v>653</v>
      </c>
    </row>
    <row r="44" spans="1:18">
      <c r="A44" s="6"/>
      <c r="B44" s="9" t="s">
        <v>204</v>
      </c>
    </row>
    <row r="45" spans="1:18">
      <c r="A45" s="6"/>
      <c r="B45" s="11" t="str">
        <f>Miami!A72</f>
        <v>DINING EXHAUST FAN</v>
      </c>
      <c r="C45" s="12">
        <f>Miami!$E$72</f>
        <v>2.67</v>
      </c>
      <c r="D45" s="12">
        <f>Houston!$E$72</f>
        <v>2.67</v>
      </c>
      <c r="E45" s="12">
        <f>Phoenix!$E$72</f>
        <v>2.67</v>
      </c>
      <c r="F45" s="12">
        <f>Atlanta!$E$72</f>
        <v>2.67</v>
      </c>
      <c r="G45" s="12">
        <f>LosAngeles!$E$72</f>
        <v>2.67</v>
      </c>
      <c r="H45" s="12">
        <f>LasVegas!$E$72</f>
        <v>2.67</v>
      </c>
      <c r="I45" s="12">
        <f>SanFrancisco!$E$72</f>
        <v>2.67</v>
      </c>
      <c r="J45" s="12">
        <f>Baltimore!$E$72</f>
        <v>2.67</v>
      </c>
      <c r="K45" s="12">
        <f>Albuquerque!$E$72</f>
        <v>2.67</v>
      </c>
      <c r="L45" s="12">
        <f>Seattle!$E$72</f>
        <v>2.67</v>
      </c>
      <c r="M45" s="12">
        <f>Chicago!$E$72</f>
        <v>2.67</v>
      </c>
      <c r="N45" s="12">
        <f>Boulder!$E$72</f>
        <v>2.67</v>
      </c>
      <c r="O45" s="12">
        <f>Minneapolis!$E$72</f>
        <v>2.67</v>
      </c>
      <c r="P45" s="12">
        <f>Helena!$E$72</f>
        <v>2.67</v>
      </c>
      <c r="Q45" s="12">
        <f>Duluth!$E$72</f>
        <v>2.67</v>
      </c>
      <c r="R45" s="12">
        <f>Fairbanks!$E$72</f>
        <v>2.67</v>
      </c>
    </row>
    <row r="46" spans="1:18">
      <c r="A46" s="6"/>
      <c r="B46" s="11" t="str">
        <f>Miami!A73</f>
        <v>KITCHEN EXHAUST FAN</v>
      </c>
      <c r="C46" s="12">
        <f>Miami!$E$73</f>
        <v>0.01</v>
      </c>
      <c r="D46" s="12">
        <f>Houston!$E$73</f>
        <v>0.01</v>
      </c>
      <c r="E46" s="12">
        <f>Phoenix!$E$73</f>
        <v>0.01</v>
      </c>
      <c r="F46" s="12">
        <f>Atlanta!$E$73</f>
        <v>0.01</v>
      </c>
      <c r="G46" s="12">
        <f>LosAngeles!$E$73</f>
        <v>0.01</v>
      </c>
      <c r="H46" s="12">
        <f>LasVegas!$E$73</f>
        <v>0.01</v>
      </c>
      <c r="I46" s="12">
        <f>SanFrancisco!$E$73</f>
        <v>0.01</v>
      </c>
      <c r="J46" s="12">
        <f>Baltimore!$E$73</f>
        <v>0.01</v>
      </c>
      <c r="K46" s="12">
        <f>Albuquerque!$E$73</f>
        <v>0.01</v>
      </c>
      <c r="L46" s="12">
        <f>Seattle!$E$73</f>
        <v>0.01</v>
      </c>
      <c r="M46" s="12">
        <f>Chicago!$E$73</f>
        <v>0.01</v>
      </c>
      <c r="N46" s="12">
        <f>Boulder!$E$73</f>
        <v>0.01</v>
      </c>
      <c r="O46" s="12">
        <f>Minneapolis!$E$73</f>
        <v>0.01</v>
      </c>
      <c r="P46" s="12">
        <f>Helena!$E$73</f>
        <v>0.01</v>
      </c>
      <c r="Q46" s="12">
        <f>Duluth!$E$73</f>
        <v>0.01</v>
      </c>
      <c r="R46" s="12">
        <f>Fairbanks!$E$73</f>
        <v>0.01</v>
      </c>
    </row>
    <row r="47" spans="1:18">
      <c r="A47" s="6"/>
      <c r="B47" s="11" t="str">
        <f>Miami!A74</f>
        <v>PSZ-AC_1:1_FAN</v>
      </c>
      <c r="C47" s="12">
        <f>Miami!$E$74</f>
        <v>2.93</v>
      </c>
      <c r="D47" s="12">
        <f>Houston!$E$74</f>
        <v>3.02</v>
      </c>
      <c r="E47" s="12">
        <f>Phoenix!$E$74</f>
        <v>3.14</v>
      </c>
      <c r="F47" s="12">
        <f>Atlanta!$E$74</f>
        <v>3.04</v>
      </c>
      <c r="G47" s="12">
        <f>LosAngeles!$E$74</f>
        <v>2.85</v>
      </c>
      <c r="H47" s="12">
        <f>LasVegas!$E$74</f>
        <v>3.13</v>
      </c>
      <c r="I47" s="12">
        <f>SanFrancisco!$E$74</f>
        <v>2.67</v>
      </c>
      <c r="J47" s="12">
        <f>Baltimore!$E$74</f>
        <v>3.02</v>
      </c>
      <c r="K47" s="12">
        <f>Albuquerque!$E$74</f>
        <v>3.47</v>
      </c>
      <c r="L47" s="12">
        <f>Seattle!$E$74</f>
        <v>2.8</v>
      </c>
      <c r="M47" s="12">
        <f>Chicago!$E$74</f>
        <v>2.98</v>
      </c>
      <c r="N47" s="12">
        <f>Boulder!$E$74</f>
        <v>3.36</v>
      </c>
      <c r="O47" s="12">
        <f>Minneapolis!$E$74</f>
        <v>2.99</v>
      </c>
      <c r="P47" s="12">
        <f>Helena!$E$74</f>
        <v>3.18</v>
      </c>
      <c r="Q47" s="12">
        <f>Duluth!$E$74</f>
        <v>2.83</v>
      </c>
      <c r="R47" s="12">
        <f>Fairbanks!$E$74</f>
        <v>2.67</v>
      </c>
    </row>
    <row r="48" spans="1:18">
      <c r="A48" s="6"/>
      <c r="B48" s="11" t="str">
        <f>Miami!A75</f>
        <v>PSZ-AC_2:2_FAN</v>
      </c>
      <c r="C48" s="12">
        <f>Miami!$E$75</f>
        <v>2.83</v>
      </c>
      <c r="D48" s="12">
        <f>Houston!$E$75</f>
        <v>2.83</v>
      </c>
      <c r="E48" s="12">
        <f>Phoenix!$E$75</f>
        <v>2.83</v>
      </c>
      <c r="F48" s="12">
        <f>Atlanta!$E$75</f>
        <v>2.83</v>
      </c>
      <c r="G48" s="12">
        <f>LosAngeles!$E$75</f>
        <v>2.83</v>
      </c>
      <c r="H48" s="12">
        <f>LasVegas!$E$75</f>
        <v>2.83</v>
      </c>
      <c r="I48" s="12">
        <f>SanFrancisco!$E$75</f>
        <v>2.83</v>
      </c>
      <c r="J48" s="12">
        <f>Baltimore!$E$75</f>
        <v>2.83</v>
      </c>
      <c r="K48" s="12">
        <f>Albuquerque!$E$75</f>
        <v>2.83</v>
      </c>
      <c r="L48" s="12">
        <f>Seattle!$E$75</f>
        <v>2.83</v>
      </c>
      <c r="M48" s="12">
        <f>Chicago!$E$75</f>
        <v>2.83</v>
      </c>
      <c r="N48" s="12">
        <f>Boulder!$E$75</f>
        <v>2.83</v>
      </c>
      <c r="O48" s="12">
        <f>Minneapolis!$E$75</f>
        <v>2.83</v>
      </c>
      <c r="P48" s="12">
        <f>Helena!$E$75</f>
        <v>2.83</v>
      </c>
      <c r="Q48" s="12">
        <f>Duluth!$E$75</f>
        <v>2.83</v>
      </c>
      <c r="R48" s="12">
        <f>Fairbanks!$E$75</f>
        <v>2.83</v>
      </c>
    </row>
    <row r="49" spans="1:18">
      <c r="A49" s="9" t="s">
        <v>71</v>
      </c>
      <c r="B49" s="9"/>
    </row>
    <row r="50" spans="1:18">
      <c r="A50" s="6"/>
      <c r="B50" s="9" t="s">
        <v>72</v>
      </c>
    </row>
    <row r="51" spans="1:18">
      <c r="A51" s="6"/>
      <c r="B51" s="11" t="s">
        <v>168</v>
      </c>
      <c r="C51" s="84">
        <f>Miami!$B$120/(Miami!$B$28*10^6/3600)</f>
        <v>7.6283079565182224E-2</v>
      </c>
      <c r="D51" s="84">
        <f>Houston!$B$120/(Houston!$B$28*10^6/3600)</f>
        <v>0.10717752126699306</v>
      </c>
      <c r="E51" s="84">
        <f>Phoenix!$B$120/(Phoenix!$B$28*10^6/3600)</f>
        <v>9.5027657524568057E-2</v>
      </c>
      <c r="F51" s="84">
        <f>Atlanta!$B$120/(Atlanta!$B$28*10^6/3600)</f>
        <v>0.10340673451266989</v>
      </c>
      <c r="G51" s="84">
        <f>LosAngeles!$B$120/(LosAngeles!$B$28*10^6/3600)</f>
        <v>0.12379779548029546</v>
      </c>
      <c r="H51" s="84">
        <f>LasVegas!$B$120/(LasVegas!$B$28*10^6/3600)</f>
        <v>9.3616247193576613E-2</v>
      </c>
      <c r="I51" s="84">
        <f>SanFrancisco!$B$120/(SanFrancisco!$B$28*10^6/3600)</f>
        <v>0.14437637536635603</v>
      </c>
      <c r="J51" s="84">
        <f>Baltimore!$B$120/(Baltimore!$B$28*10^6/3600)</f>
        <v>6.640699048762759E-2</v>
      </c>
      <c r="K51" s="84">
        <f>Albuquerque!$B$120/(Albuquerque!$B$28*10^6/3600)</f>
        <v>3.7501016747400265E-2</v>
      </c>
      <c r="L51" s="84">
        <f>Seattle!$B$120/(Seattle!$B$28*10^6/3600)</f>
        <v>7.2230266369902346E-2</v>
      </c>
      <c r="M51" s="84">
        <f>Chicago!$B$120/(Chicago!$B$28*10^6/3600)</f>
        <v>5.2094977765495064E-2</v>
      </c>
      <c r="N51" s="84">
        <f>Boulder!$B$120/(Boulder!$B$28*10^6/3600)</f>
        <v>3.7519249434943926E-2</v>
      </c>
      <c r="O51" s="84">
        <f>Minneapolis!$B$120/(Minneapolis!$B$28*10^6/3600)</f>
        <v>5.2050818481290652E-2</v>
      </c>
      <c r="P51" s="84">
        <f>Helena!$B$120/(Helena!$B$28*10^6/3600)</f>
        <v>6.7404667524217046E-2</v>
      </c>
      <c r="Q51" s="84">
        <f>Duluth!$B$120/(Duluth!$B$28*10^6/3600)</f>
        <v>5.0674480696320821E-2</v>
      </c>
      <c r="R51" s="84">
        <f>Fairbanks!$B$120/(Fairbanks!$B$28*10^6/3600)</f>
        <v>8.6071357632427029E-2</v>
      </c>
    </row>
    <row r="52" spans="1:18">
      <c r="A52" s="6"/>
      <c r="B52" s="11" t="s">
        <v>205</v>
      </c>
      <c r="C52" s="12">
        <f>Miami!$B$121</f>
        <v>66.62</v>
      </c>
      <c r="D52" s="12">
        <f>Houston!$B$121</f>
        <v>85.17</v>
      </c>
      <c r="E52" s="12">
        <f>Phoenix!$B$121</f>
        <v>72.36</v>
      </c>
      <c r="F52" s="12">
        <f>Atlanta!$B$121</f>
        <v>74.05</v>
      </c>
      <c r="G52" s="12">
        <f>LosAngeles!$B$121</f>
        <v>76.599999999999994</v>
      </c>
      <c r="H52" s="12">
        <f>LasVegas!$B$121</f>
        <v>66.849999999999994</v>
      </c>
      <c r="I52" s="12">
        <f>SanFrancisco!$B$121</f>
        <v>86.47</v>
      </c>
      <c r="J52" s="12">
        <f>Baltimore!$B$121</f>
        <v>45.68</v>
      </c>
      <c r="K52" s="12">
        <f>Albuquerque!$B$121</f>
        <v>24.65</v>
      </c>
      <c r="L52" s="12">
        <f>Seattle!$B$121</f>
        <v>43.74</v>
      </c>
      <c r="M52" s="12">
        <f>Chicago!$B$121</f>
        <v>33.799999999999997</v>
      </c>
      <c r="N52" s="12">
        <f>Boulder!$B$121</f>
        <v>23.91</v>
      </c>
      <c r="O52" s="12">
        <f>Minneapolis!$B$121</f>
        <v>33.49</v>
      </c>
      <c r="P52" s="12">
        <f>Helena!$B$121</f>
        <v>41.86</v>
      </c>
      <c r="Q52" s="12">
        <f>Duluth!$B$121</f>
        <v>30.94</v>
      </c>
      <c r="R52" s="12">
        <f>Fairbanks!$B$121</f>
        <v>51.52</v>
      </c>
    </row>
    <row r="53" spans="1:18">
      <c r="A53" s="6"/>
      <c r="B53" s="9" t="s">
        <v>73</v>
      </c>
    </row>
    <row r="54" spans="1:18">
      <c r="A54" s="6"/>
      <c r="B54" s="11" t="s">
        <v>169</v>
      </c>
      <c r="C54" s="84">
        <f>Miami!$C$120/(Miami!$C$28*10^3)</f>
        <v>1.1468660467830133E-2</v>
      </c>
      <c r="D54" s="84">
        <f>Houston!$C$120/(Houston!$C$28*10^3)</f>
        <v>8.1952879649095488E-3</v>
      </c>
      <c r="E54" s="84">
        <f>Phoenix!$C$120/(Phoenix!$C$28*10^3)</f>
        <v>8.5951201043856854E-3</v>
      </c>
      <c r="F54" s="84">
        <f>Atlanta!$C$120/(Atlanta!$C$28*10^3)</f>
        <v>1.0701597771408179E-2</v>
      </c>
      <c r="G54" s="84">
        <f>LosAngeles!$C$120/(LosAngeles!$C$28*10^3)</f>
        <v>8.4088650181594424E-3</v>
      </c>
      <c r="H54" s="84">
        <f>LasVegas!$C$120/(LasVegas!$C$28*10^3)</f>
        <v>8.1437695262162046E-3</v>
      </c>
      <c r="I54" s="84">
        <f>SanFrancisco!$C$120/(SanFrancisco!$C$28*10^3)</f>
        <v>8.4195009789190915E-3</v>
      </c>
      <c r="J54" s="84">
        <f>Baltimore!$C$120/(Baltimore!$C$28*10^3)</f>
        <v>1.0029713297083539E-2</v>
      </c>
      <c r="K54" s="84">
        <f>Albuquerque!$C$120/(Albuquerque!$C$28*10^3)</f>
        <v>7.1763951602297135E-3</v>
      </c>
      <c r="L54" s="84">
        <f>Seattle!$C$120/(Seattle!$C$28*10^3)</f>
        <v>8.3053441921293551E-3</v>
      </c>
      <c r="M54" s="84">
        <f>Chicago!$C$120/(Chicago!$C$28*10^3)</f>
        <v>8.8139584226602247E-3</v>
      </c>
      <c r="N54" s="84">
        <f>Boulder!$C$120/(Boulder!$C$28*10^3)</f>
        <v>7.1654781477755152E-3</v>
      </c>
      <c r="O54" s="84">
        <f>Minneapolis!$C$120/(Minneapolis!$C$28*10^3)</f>
        <v>7.9431255747011553E-3</v>
      </c>
      <c r="P54" s="84">
        <f>Helena!$C$120/(Helena!$C$28*10^3)</f>
        <v>8.6483044195824373E-3</v>
      </c>
      <c r="Q54" s="84">
        <f>Duluth!$C$120/(Duluth!$C$28*10^3)</f>
        <v>7.9373080813716981E-3</v>
      </c>
      <c r="R54" s="84">
        <f>Fairbanks!$C$120/(Fairbanks!$C$28*10^3)</f>
        <v>4.1839482196944777E-3</v>
      </c>
    </row>
    <row r="55" spans="1:18">
      <c r="A55" s="6"/>
      <c r="B55" s="11" t="s">
        <v>205</v>
      </c>
      <c r="C55" s="12">
        <f>Miami!$C$121</f>
        <v>29.99</v>
      </c>
      <c r="D55" s="12">
        <f>Houston!$C$121</f>
        <v>24.71</v>
      </c>
      <c r="E55" s="12">
        <f>Phoenix!$C$121</f>
        <v>24.87</v>
      </c>
      <c r="F55" s="12">
        <f>Atlanta!$C$121</f>
        <v>36.369999999999997</v>
      </c>
      <c r="G55" s="12">
        <f>LosAngeles!$C$121</f>
        <v>24.6</v>
      </c>
      <c r="H55" s="12">
        <f>LasVegas!$C$121</f>
        <v>25.35</v>
      </c>
      <c r="I55" s="12">
        <f>SanFrancisco!$C$121</f>
        <v>28.94</v>
      </c>
      <c r="J55" s="12">
        <f>Baltimore!$C$121</f>
        <v>39.69</v>
      </c>
      <c r="K55" s="12">
        <f>Albuquerque!$C$121</f>
        <v>25.62</v>
      </c>
      <c r="L55" s="12">
        <f>Seattle!$C$121</f>
        <v>32.799999999999997</v>
      </c>
      <c r="M55" s="12">
        <f>Chicago!$C$121</f>
        <v>39.01</v>
      </c>
      <c r="N55" s="12">
        <f>Boulder!$C$121</f>
        <v>28.56</v>
      </c>
      <c r="O55" s="12">
        <f>Minneapolis!$C$121</f>
        <v>38.869999999999997</v>
      </c>
      <c r="P55" s="12">
        <f>Helena!$C$121</f>
        <v>39.880000000000003</v>
      </c>
      <c r="Q55" s="12">
        <f>Duluth!$C$121</f>
        <v>43.14</v>
      </c>
      <c r="R55" s="12">
        <f>Fairbanks!$C$121</f>
        <v>28.62</v>
      </c>
    </row>
    <row r="56" spans="1:18">
      <c r="A56" s="6"/>
      <c r="B56" s="9" t="s">
        <v>74</v>
      </c>
    </row>
    <row r="57" spans="1:18">
      <c r="A57" s="6"/>
      <c r="B57" s="11" t="s">
        <v>206</v>
      </c>
      <c r="C57" s="12">
        <f>Miami!$E$121</f>
        <v>96.62</v>
      </c>
      <c r="D57" s="12">
        <f>Houston!$E$121</f>
        <v>109.88</v>
      </c>
      <c r="E57" s="12">
        <f>Phoenix!$E$121</f>
        <v>97.23</v>
      </c>
      <c r="F57" s="12">
        <f>Atlanta!$E$121</f>
        <v>110.42</v>
      </c>
      <c r="G57" s="12">
        <f>LosAngeles!$E$121</f>
        <v>101.19</v>
      </c>
      <c r="H57" s="12">
        <f>LasVegas!$E$121</f>
        <v>92.19</v>
      </c>
      <c r="I57" s="12">
        <f>SanFrancisco!$E$121</f>
        <v>115.41</v>
      </c>
      <c r="J57" s="12">
        <f>Baltimore!$E$121</f>
        <v>85.37</v>
      </c>
      <c r="K57" s="12">
        <f>Albuquerque!$E$121</f>
        <v>50.27</v>
      </c>
      <c r="L57" s="12">
        <f>Seattle!$E$121</f>
        <v>76.540000000000006</v>
      </c>
      <c r="M57" s="12">
        <f>Chicago!$E$121</f>
        <v>72.81</v>
      </c>
      <c r="N57" s="12">
        <f>Boulder!$E$121</f>
        <v>52.47</v>
      </c>
      <c r="O57" s="12">
        <f>Minneapolis!$E$121</f>
        <v>72.36</v>
      </c>
      <c r="P57" s="12">
        <f>Helena!$E$121</f>
        <v>81.739999999999995</v>
      </c>
      <c r="Q57" s="12">
        <f>Duluth!$E$121</f>
        <v>74.08</v>
      </c>
      <c r="R57" s="12">
        <f>Fairbanks!$E$121</f>
        <v>80.14</v>
      </c>
    </row>
    <row r="58" spans="1:18">
      <c r="A58" s="9" t="s">
        <v>75</v>
      </c>
      <c r="B58" s="10"/>
    </row>
    <row r="59" spans="1:18">
      <c r="A59" s="6"/>
      <c r="B59" s="9" t="s">
        <v>76</v>
      </c>
    </row>
    <row r="60" spans="1:18">
      <c r="A60" s="6"/>
      <c r="B60" s="11" t="s">
        <v>68</v>
      </c>
      <c r="C60" s="70">
        <f>Miami!$B$13*10^6/3600</f>
        <v>0</v>
      </c>
      <c r="D60" s="70">
        <f>Houston!$B$13*10^6/3600</f>
        <v>0</v>
      </c>
      <c r="E60" s="70">
        <f>Phoenix!$B$13*10^6/3600</f>
        <v>0</v>
      </c>
      <c r="F60" s="70">
        <f>Atlanta!$B$13*10^6/3600</f>
        <v>0</v>
      </c>
      <c r="G60" s="70">
        <f>LosAngeles!$B$13*10^6/3600</f>
        <v>0</v>
      </c>
      <c r="H60" s="70">
        <f>LasVegas!$B$13*10^6/3600</f>
        <v>0</v>
      </c>
      <c r="I60" s="70">
        <f>SanFrancisco!$B$13*10^6/3600</f>
        <v>0</v>
      </c>
      <c r="J60" s="70">
        <f>Baltimore!$B$13*10^6/3600</f>
        <v>0</v>
      </c>
      <c r="K60" s="70">
        <f>Albuquerque!$B$13*10^6/3600</f>
        <v>0</v>
      </c>
      <c r="L60" s="70">
        <f>Seattle!$B$13*10^6/3600</f>
        <v>0</v>
      </c>
      <c r="M60" s="70">
        <f>Chicago!$B$13*10^6/3600</f>
        <v>0</v>
      </c>
      <c r="N60" s="70">
        <f>Boulder!$B$13*10^6/3600</f>
        <v>0</v>
      </c>
      <c r="O60" s="70">
        <f>Minneapolis!$B$13*10^6/3600</f>
        <v>0</v>
      </c>
      <c r="P60" s="70">
        <f>Helena!$B$13*10^6/3600</f>
        <v>0</v>
      </c>
      <c r="Q60" s="70">
        <f>Duluth!$B$13*10^6/3600</f>
        <v>0</v>
      </c>
      <c r="R60" s="70">
        <f>Fairbanks!$B$13*10^6/3600</f>
        <v>0</v>
      </c>
    </row>
    <row r="61" spans="1:18">
      <c r="A61" s="6"/>
      <c r="B61" s="11" t="s">
        <v>69</v>
      </c>
      <c r="C61" s="70">
        <f>Miami!$B$14*10^6/3600</f>
        <v>136575</v>
      </c>
      <c r="D61" s="70">
        <f>Houston!$B$14*10^6/3600</f>
        <v>97047.222222222219</v>
      </c>
      <c r="E61" s="70">
        <f>Phoenix!$B$14*10^6/3600</f>
        <v>79666.666666666672</v>
      </c>
      <c r="F61" s="70">
        <f>Atlanta!$B$14*10^6/3600</f>
        <v>57555.555555555555</v>
      </c>
      <c r="G61" s="70">
        <f>LosAngeles!$B$14*10^6/3600</f>
        <v>9702.7777777777774</v>
      </c>
      <c r="H61" s="70">
        <f>LasVegas!$B$14*10^6/3600</f>
        <v>56069.444444444445</v>
      </c>
      <c r="I61" s="70">
        <f>SanFrancisco!$B$14*10^6/3600</f>
        <v>2344.4444444444443</v>
      </c>
      <c r="J61" s="70">
        <f>Baltimore!$B$14*10^6/3600</f>
        <v>43891.666666666664</v>
      </c>
      <c r="K61" s="70">
        <f>Albuquerque!$B$14*10^6/3600</f>
        <v>24863.888888888891</v>
      </c>
      <c r="L61" s="70">
        <f>Seattle!$B$14*10^6/3600</f>
        <v>4755.5555555555557</v>
      </c>
      <c r="M61" s="70">
        <f>Chicago!$B$14*10^6/3600</f>
        <v>24652.777777777777</v>
      </c>
      <c r="N61" s="70">
        <f>Boulder!$B$14*10^6/3600</f>
        <v>15858.333333333334</v>
      </c>
      <c r="O61" s="70">
        <f>Minneapolis!$B$14*10^6/3600</f>
        <v>21683.333333333332</v>
      </c>
      <c r="P61" s="70">
        <f>Helena!$B$14*10^6/3600</f>
        <v>9272.2222222222226</v>
      </c>
      <c r="Q61" s="70">
        <f>Duluth!$B$14*10^6/3600</f>
        <v>6802.7777777777774</v>
      </c>
      <c r="R61" s="70">
        <f>Fairbanks!$B$14*10^6/3600</f>
        <v>2055.5555555555557</v>
      </c>
    </row>
    <row r="62" spans="1:18">
      <c r="A62" s="6"/>
      <c r="B62" s="11" t="s">
        <v>77</v>
      </c>
      <c r="C62" s="70">
        <f>Miami!$B$15*10^6/3600</f>
        <v>51558.333333333336</v>
      </c>
      <c r="D62" s="70">
        <f>Houston!$B$15*10^6/3600</f>
        <v>51558.333333333336</v>
      </c>
      <c r="E62" s="70">
        <f>Phoenix!$B$15*10^6/3600</f>
        <v>51558.333333333336</v>
      </c>
      <c r="F62" s="70">
        <f>Atlanta!$B$15*10^6/3600</f>
        <v>51558.333333333336</v>
      </c>
      <c r="G62" s="70">
        <f>LosAngeles!$B$15*10^6/3600</f>
        <v>51558.333333333336</v>
      </c>
      <c r="H62" s="70">
        <f>LasVegas!$B$15*10^6/3600</f>
        <v>51558.333333333336</v>
      </c>
      <c r="I62" s="70">
        <f>SanFrancisco!$B$15*10^6/3600</f>
        <v>51558.333333333336</v>
      </c>
      <c r="J62" s="70">
        <f>Baltimore!$B$15*10^6/3600</f>
        <v>51558.333333333336</v>
      </c>
      <c r="K62" s="70">
        <f>Albuquerque!$B$15*10^6/3600</f>
        <v>51558.333333333336</v>
      </c>
      <c r="L62" s="70">
        <f>Seattle!$B$15*10^6/3600</f>
        <v>51558.333333333336</v>
      </c>
      <c r="M62" s="70">
        <f>Chicago!$B$15*10^6/3600</f>
        <v>51558.333333333336</v>
      </c>
      <c r="N62" s="70">
        <f>Boulder!$B$15*10^6/3600</f>
        <v>51558.333333333336</v>
      </c>
      <c r="O62" s="70">
        <f>Minneapolis!$B$15*10^6/3600</f>
        <v>51558.333333333336</v>
      </c>
      <c r="P62" s="70">
        <f>Helena!$B$15*10^6/3600</f>
        <v>51558.333333333336</v>
      </c>
      <c r="Q62" s="70">
        <f>Duluth!$B$15*10^6/3600</f>
        <v>51558.333333333336</v>
      </c>
      <c r="R62" s="70">
        <f>Fairbanks!$B$15*10^6/3600</f>
        <v>51558.333333333336</v>
      </c>
    </row>
    <row r="63" spans="1:18">
      <c r="A63" s="6"/>
      <c r="B63" s="11" t="s">
        <v>78</v>
      </c>
      <c r="C63" s="70">
        <f>Miami!$B$16*10^6/3600</f>
        <v>6483.333333333333</v>
      </c>
      <c r="D63" s="70">
        <f>Houston!$B$16*10^6/3600</f>
        <v>6480.5555555555557</v>
      </c>
      <c r="E63" s="70">
        <f>Phoenix!$B$16*10^6/3600</f>
        <v>6480.5555555555557</v>
      </c>
      <c r="F63" s="70">
        <f>Atlanta!$B$16*10^6/3600</f>
        <v>6480.5555555555557</v>
      </c>
      <c r="G63" s="70">
        <f>LosAngeles!$B$16*10^6/3600</f>
        <v>6475</v>
      </c>
      <c r="H63" s="70">
        <f>LasVegas!$B$16*10^6/3600</f>
        <v>6472.2222222222226</v>
      </c>
      <c r="I63" s="70">
        <f>SanFrancisco!$B$16*10^6/3600</f>
        <v>6477.7777777777774</v>
      </c>
      <c r="J63" s="70">
        <f>Baltimore!$B$16*10^6/3600</f>
        <v>6472.2222222222226</v>
      </c>
      <c r="K63" s="70">
        <f>Albuquerque!$B$16*10^6/3600</f>
        <v>6475</v>
      </c>
      <c r="L63" s="70">
        <f>Seattle!$B$16*10^6/3600</f>
        <v>6461.1111111111113</v>
      </c>
      <c r="M63" s="70">
        <f>Chicago!$B$16*10^6/3600</f>
        <v>6475</v>
      </c>
      <c r="N63" s="70">
        <f>Boulder!$B$16*10^6/3600</f>
        <v>6469.4444444444443</v>
      </c>
      <c r="O63" s="70">
        <f>Minneapolis!$B$16*10^6/3600</f>
        <v>6469.4444444444443</v>
      </c>
      <c r="P63" s="70">
        <f>Helena!$B$16*10^6/3600</f>
        <v>6466.666666666667</v>
      </c>
      <c r="Q63" s="70">
        <f>Duluth!$B$16*10^6/3600</f>
        <v>6463.8888888888887</v>
      </c>
      <c r="R63" s="70">
        <f>Fairbanks!$B$16*10^6/3600</f>
        <v>6425</v>
      </c>
    </row>
    <row r="64" spans="1:18">
      <c r="A64" s="6"/>
      <c r="B64" s="11" t="s">
        <v>79</v>
      </c>
      <c r="C64" s="70">
        <f>Miami!$B$17*10^6/3600</f>
        <v>181200</v>
      </c>
      <c r="D64" s="70">
        <f>Houston!$B$17*10^6/3600</f>
        <v>181200</v>
      </c>
      <c r="E64" s="70">
        <f>Phoenix!$B$17*10^6/3600</f>
        <v>181200</v>
      </c>
      <c r="F64" s="70">
        <f>Atlanta!$B$17*10^6/3600</f>
        <v>181200</v>
      </c>
      <c r="G64" s="70">
        <f>LosAngeles!$B$17*10^6/3600</f>
        <v>181200</v>
      </c>
      <c r="H64" s="70">
        <f>LasVegas!$B$17*10^6/3600</f>
        <v>181200</v>
      </c>
      <c r="I64" s="70">
        <f>SanFrancisco!$B$17*10^6/3600</f>
        <v>181200</v>
      </c>
      <c r="J64" s="70">
        <f>Baltimore!$B$17*10^6/3600</f>
        <v>181200</v>
      </c>
      <c r="K64" s="70">
        <f>Albuquerque!$B$17*10^6/3600</f>
        <v>181200</v>
      </c>
      <c r="L64" s="70">
        <f>Seattle!$B$17*10^6/3600</f>
        <v>181200</v>
      </c>
      <c r="M64" s="70">
        <f>Chicago!$B$17*10^6/3600</f>
        <v>181200</v>
      </c>
      <c r="N64" s="70">
        <f>Boulder!$B$17*10^6/3600</f>
        <v>181200</v>
      </c>
      <c r="O64" s="70">
        <f>Minneapolis!$B$17*10^6/3600</f>
        <v>181200</v>
      </c>
      <c r="P64" s="70">
        <f>Helena!$B$17*10^6/3600</f>
        <v>181200</v>
      </c>
      <c r="Q64" s="70">
        <f>Duluth!$B$17*10^6/3600</f>
        <v>181200</v>
      </c>
      <c r="R64" s="70">
        <f>Fairbanks!$B$17*10^6/3600</f>
        <v>181200</v>
      </c>
    </row>
    <row r="65" spans="1:18">
      <c r="A65" s="6"/>
      <c r="B65" s="11" t="s">
        <v>80</v>
      </c>
      <c r="C65" s="70">
        <f>Miami!$B$18*10^6/3600</f>
        <v>0</v>
      </c>
      <c r="D65" s="70">
        <f>Houston!$B$18*10^6/3600</f>
        <v>0</v>
      </c>
      <c r="E65" s="70">
        <f>Phoenix!$B$18*10^6/3600</f>
        <v>0</v>
      </c>
      <c r="F65" s="70">
        <f>Atlanta!$B$18*10^6/3600</f>
        <v>0</v>
      </c>
      <c r="G65" s="70">
        <f>LosAngeles!$B$18*10^6/3600</f>
        <v>0</v>
      </c>
      <c r="H65" s="70">
        <f>LasVegas!$B$18*10^6/3600</f>
        <v>0</v>
      </c>
      <c r="I65" s="70">
        <f>SanFrancisco!$B$18*10^6/3600</f>
        <v>0</v>
      </c>
      <c r="J65" s="70">
        <f>Baltimore!$B$18*10^6/3600</f>
        <v>0</v>
      </c>
      <c r="K65" s="70">
        <f>Albuquerque!$B$18*10^6/3600</f>
        <v>0</v>
      </c>
      <c r="L65" s="70">
        <f>Seattle!$B$18*10^6/3600</f>
        <v>0</v>
      </c>
      <c r="M65" s="70">
        <f>Chicago!$B$18*10^6/3600</f>
        <v>0</v>
      </c>
      <c r="N65" s="70">
        <f>Boulder!$B$18*10^6/3600</f>
        <v>0</v>
      </c>
      <c r="O65" s="70">
        <f>Minneapolis!$B$18*10^6/3600</f>
        <v>0</v>
      </c>
      <c r="P65" s="70">
        <f>Helena!$B$18*10^6/3600</f>
        <v>0</v>
      </c>
      <c r="Q65" s="70">
        <f>Duluth!$B$18*10^6/3600</f>
        <v>0</v>
      </c>
      <c r="R65" s="70">
        <f>Fairbanks!$B$18*10^6/3600</f>
        <v>0</v>
      </c>
    </row>
    <row r="66" spans="1:18">
      <c r="A66" s="6"/>
      <c r="B66" s="11" t="s">
        <v>81</v>
      </c>
      <c r="C66" s="70">
        <f>Miami!$B$19*10^6/3600</f>
        <v>51855.555555555555</v>
      </c>
      <c r="D66" s="70">
        <f>Houston!$B$19*10^6/3600</f>
        <v>51397.222222222219</v>
      </c>
      <c r="E66" s="70">
        <f>Phoenix!$B$19*10^6/3600</f>
        <v>52050</v>
      </c>
      <c r="F66" s="70">
        <f>Atlanta!$B$19*10^6/3600</f>
        <v>50952.777777777781</v>
      </c>
      <c r="G66" s="70">
        <f>LosAngeles!$B$19*10^6/3600</f>
        <v>48925</v>
      </c>
      <c r="H66" s="70">
        <f>LasVegas!$B$19*10^6/3600</f>
        <v>51588.888888888891</v>
      </c>
      <c r="I66" s="70">
        <f>SanFrancisco!$B$19*10^6/3600</f>
        <v>46416.666666666664</v>
      </c>
      <c r="J66" s="70">
        <f>Baltimore!$B$19*10^6/3600</f>
        <v>50427.777777777781</v>
      </c>
      <c r="K66" s="70">
        <f>Albuquerque!$B$19*10^6/3600</f>
        <v>53891.666666666664</v>
      </c>
      <c r="L66" s="70">
        <f>Seattle!$B$19*10^6/3600</f>
        <v>47544.444444444445</v>
      </c>
      <c r="M66" s="70">
        <f>Chicago!$B$19*10^6/3600</f>
        <v>49880.555555555555</v>
      </c>
      <c r="N66" s="70">
        <f>Boulder!$B$19*10^6/3600</f>
        <v>52638.888888888891</v>
      </c>
      <c r="O66" s="70">
        <f>Minneapolis!$B$19*10^6/3600</f>
        <v>50191.666666666664</v>
      </c>
      <c r="P66" s="70">
        <f>Helena!$B$19*10^6/3600</f>
        <v>51158.333333333336</v>
      </c>
      <c r="Q66" s="70">
        <f>Duluth!$B$19*10^6/3600</f>
        <v>48544.444444444445</v>
      </c>
      <c r="R66" s="70">
        <f>Fairbanks!$B$19*10^6/3600</f>
        <v>47641.666666666664</v>
      </c>
    </row>
    <row r="67" spans="1:18">
      <c r="A67" s="6"/>
      <c r="B67" s="11" t="s">
        <v>82</v>
      </c>
      <c r="C67" s="70">
        <f>Miami!$B$20*10^6/3600</f>
        <v>0</v>
      </c>
      <c r="D67" s="70">
        <f>Houston!$B$20*10^6/3600</f>
        <v>0</v>
      </c>
      <c r="E67" s="70">
        <f>Phoenix!$B$20*10^6/3600</f>
        <v>0</v>
      </c>
      <c r="F67" s="70">
        <f>Atlanta!$B$20*10^6/3600</f>
        <v>0</v>
      </c>
      <c r="G67" s="70">
        <f>LosAngeles!$B$20*10^6/3600</f>
        <v>0</v>
      </c>
      <c r="H67" s="70">
        <f>LasVegas!$B$20*10^6/3600</f>
        <v>0</v>
      </c>
      <c r="I67" s="70">
        <f>SanFrancisco!$B$20*10^6/3600</f>
        <v>0</v>
      </c>
      <c r="J67" s="70">
        <f>Baltimore!$B$20*10^6/3600</f>
        <v>0</v>
      </c>
      <c r="K67" s="70">
        <f>Albuquerque!$B$20*10^6/3600</f>
        <v>0</v>
      </c>
      <c r="L67" s="70">
        <f>Seattle!$B$20*10^6/3600</f>
        <v>0</v>
      </c>
      <c r="M67" s="70">
        <f>Chicago!$B$20*10^6/3600</f>
        <v>0</v>
      </c>
      <c r="N67" s="70">
        <f>Boulder!$B$20*10^6/3600</f>
        <v>0</v>
      </c>
      <c r="O67" s="70">
        <f>Minneapolis!$B$20*10^6/3600</f>
        <v>0</v>
      </c>
      <c r="P67" s="70">
        <f>Helena!$B$20*10^6/3600</f>
        <v>0</v>
      </c>
      <c r="Q67" s="70">
        <f>Duluth!$B$20*10^6/3600</f>
        <v>0</v>
      </c>
      <c r="R67" s="70">
        <f>Fairbanks!$B$20*10^6/3600</f>
        <v>0</v>
      </c>
    </row>
    <row r="68" spans="1:18">
      <c r="A68" s="6"/>
      <c r="B68" s="11" t="s">
        <v>83</v>
      </c>
      <c r="C68" s="70">
        <f>Miami!$B$21*10^6/3600</f>
        <v>0</v>
      </c>
      <c r="D68" s="70">
        <f>Houston!$B$21*10^6/3600</f>
        <v>0</v>
      </c>
      <c r="E68" s="70">
        <f>Phoenix!$B$21*10^6/3600</f>
        <v>0</v>
      </c>
      <c r="F68" s="70">
        <f>Atlanta!$B$21*10^6/3600</f>
        <v>0</v>
      </c>
      <c r="G68" s="70">
        <f>LosAngeles!$B$21*10^6/3600</f>
        <v>0</v>
      </c>
      <c r="H68" s="70">
        <f>LasVegas!$B$21*10^6/3600</f>
        <v>0</v>
      </c>
      <c r="I68" s="70">
        <f>SanFrancisco!$B$21*10^6/3600</f>
        <v>0</v>
      </c>
      <c r="J68" s="70">
        <f>Baltimore!$B$21*10^6/3600</f>
        <v>0</v>
      </c>
      <c r="K68" s="70">
        <f>Albuquerque!$B$21*10^6/3600</f>
        <v>0</v>
      </c>
      <c r="L68" s="70">
        <f>Seattle!$B$21*10^6/3600</f>
        <v>0</v>
      </c>
      <c r="M68" s="70">
        <f>Chicago!$B$21*10^6/3600</f>
        <v>0</v>
      </c>
      <c r="N68" s="70">
        <f>Boulder!$B$21*10^6/3600</f>
        <v>0</v>
      </c>
      <c r="O68" s="70">
        <f>Minneapolis!$B$21*10^6/3600</f>
        <v>0</v>
      </c>
      <c r="P68" s="70">
        <f>Helena!$B$21*10^6/3600</f>
        <v>0</v>
      </c>
      <c r="Q68" s="70">
        <f>Duluth!$B$21*10^6/3600</f>
        <v>0</v>
      </c>
      <c r="R68" s="70">
        <f>Fairbanks!$B$21*10^6/3600</f>
        <v>0</v>
      </c>
    </row>
    <row r="69" spans="1:18">
      <c r="A69" s="6"/>
      <c r="B69" s="11" t="s">
        <v>84</v>
      </c>
      <c r="C69" s="70">
        <f>Miami!$B$22*10^6/3600</f>
        <v>0</v>
      </c>
      <c r="D69" s="70">
        <f>Houston!$B$22*10^6/3600</f>
        <v>0</v>
      </c>
      <c r="E69" s="70">
        <f>Phoenix!$B$22*10^6/3600</f>
        <v>0</v>
      </c>
      <c r="F69" s="70">
        <f>Atlanta!$B$22*10^6/3600</f>
        <v>0</v>
      </c>
      <c r="G69" s="70">
        <f>LosAngeles!$B$22*10^6/3600</f>
        <v>0</v>
      </c>
      <c r="H69" s="70">
        <f>LasVegas!$B$22*10^6/3600</f>
        <v>0</v>
      </c>
      <c r="I69" s="70">
        <f>SanFrancisco!$B$22*10^6/3600</f>
        <v>0</v>
      </c>
      <c r="J69" s="70">
        <f>Baltimore!$B$22*10^6/3600</f>
        <v>0</v>
      </c>
      <c r="K69" s="70">
        <f>Albuquerque!$B$22*10^6/3600</f>
        <v>0</v>
      </c>
      <c r="L69" s="70">
        <f>Seattle!$B$22*10^6/3600</f>
        <v>0</v>
      </c>
      <c r="M69" s="70">
        <f>Chicago!$B$22*10^6/3600</f>
        <v>0</v>
      </c>
      <c r="N69" s="70">
        <f>Boulder!$B$22*10^6/3600</f>
        <v>0</v>
      </c>
      <c r="O69" s="70">
        <f>Minneapolis!$B$22*10^6/3600</f>
        <v>0</v>
      </c>
      <c r="P69" s="70">
        <f>Helena!$B$22*10^6/3600</f>
        <v>0</v>
      </c>
      <c r="Q69" s="70">
        <f>Duluth!$B$22*10^6/3600</f>
        <v>0</v>
      </c>
      <c r="R69" s="70">
        <f>Fairbanks!$B$22*10^6/3600</f>
        <v>0</v>
      </c>
    </row>
    <row r="70" spans="1:18">
      <c r="A70" s="6"/>
      <c r="B70" s="11" t="s">
        <v>63</v>
      </c>
      <c r="C70" s="70">
        <f>Miami!$B$23*10^6/3600</f>
        <v>0</v>
      </c>
      <c r="D70" s="70">
        <f>Houston!$B$23*10^6/3600</f>
        <v>0</v>
      </c>
      <c r="E70" s="70">
        <f>Phoenix!$B$23*10^6/3600</f>
        <v>0</v>
      </c>
      <c r="F70" s="70">
        <f>Atlanta!$B$23*10^6/3600</f>
        <v>0</v>
      </c>
      <c r="G70" s="70">
        <f>LosAngeles!$B$23*10^6/3600</f>
        <v>0</v>
      </c>
      <c r="H70" s="70">
        <f>LasVegas!$B$23*10^6/3600</f>
        <v>0</v>
      </c>
      <c r="I70" s="70">
        <f>SanFrancisco!$B$23*10^6/3600</f>
        <v>0</v>
      </c>
      <c r="J70" s="70">
        <f>Baltimore!$B$23*10^6/3600</f>
        <v>0</v>
      </c>
      <c r="K70" s="70">
        <f>Albuquerque!$B$23*10^6/3600</f>
        <v>0</v>
      </c>
      <c r="L70" s="70">
        <f>Seattle!$B$23*10^6/3600</f>
        <v>0</v>
      </c>
      <c r="M70" s="70">
        <f>Chicago!$B$23*10^6/3600</f>
        <v>0</v>
      </c>
      <c r="N70" s="70">
        <f>Boulder!$B$23*10^6/3600</f>
        <v>0</v>
      </c>
      <c r="O70" s="70">
        <f>Minneapolis!$B$23*10^6/3600</f>
        <v>0</v>
      </c>
      <c r="P70" s="70">
        <f>Helena!$B$23*10^6/3600</f>
        <v>0</v>
      </c>
      <c r="Q70" s="70">
        <f>Duluth!$B$23*10^6/3600</f>
        <v>0</v>
      </c>
      <c r="R70" s="70">
        <f>Fairbanks!$B$23*10^6/3600</f>
        <v>0</v>
      </c>
    </row>
    <row r="71" spans="1:18">
      <c r="A71" s="6"/>
      <c r="B71" s="11" t="s">
        <v>85</v>
      </c>
      <c r="C71" s="70">
        <f>Miami!$B$24*10^6/3600</f>
        <v>0</v>
      </c>
      <c r="D71" s="70">
        <f>Houston!$B$24*10^6/3600</f>
        <v>0</v>
      </c>
      <c r="E71" s="70">
        <f>Phoenix!$B$24*10^6/3600</f>
        <v>0</v>
      </c>
      <c r="F71" s="70">
        <f>Atlanta!$B$24*10^6/3600</f>
        <v>0</v>
      </c>
      <c r="G71" s="70">
        <f>LosAngeles!$B$24*10^6/3600</f>
        <v>0</v>
      </c>
      <c r="H71" s="70">
        <f>LasVegas!$B$24*10^6/3600</f>
        <v>0</v>
      </c>
      <c r="I71" s="70">
        <f>SanFrancisco!$B$24*10^6/3600</f>
        <v>0</v>
      </c>
      <c r="J71" s="70">
        <f>Baltimore!$B$24*10^6/3600</f>
        <v>0</v>
      </c>
      <c r="K71" s="70">
        <f>Albuquerque!$B$24*10^6/3600</f>
        <v>0</v>
      </c>
      <c r="L71" s="70">
        <f>Seattle!$B$24*10^6/3600</f>
        <v>0</v>
      </c>
      <c r="M71" s="70">
        <f>Chicago!$B$24*10^6/3600</f>
        <v>0</v>
      </c>
      <c r="N71" s="70">
        <f>Boulder!$B$24*10^6/3600</f>
        <v>0</v>
      </c>
      <c r="O71" s="70">
        <f>Minneapolis!$B$24*10^6/3600</f>
        <v>0</v>
      </c>
      <c r="P71" s="70">
        <f>Helena!$B$24*10^6/3600</f>
        <v>0</v>
      </c>
      <c r="Q71" s="70">
        <f>Duluth!$B$24*10^6/3600</f>
        <v>0</v>
      </c>
      <c r="R71" s="70">
        <f>Fairbanks!$B$24*10^6/3600</f>
        <v>0</v>
      </c>
    </row>
    <row r="72" spans="1:18">
      <c r="A72" s="6"/>
      <c r="B72" s="11" t="s">
        <v>86</v>
      </c>
      <c r="C72" s="70">
        <f>Miami!$B$25*10^6/3600</f>
        <v>18744.444444444445</v>
      </c>
      <c r="D72" s="70">
        <f>Houston!$B$25*10^6/3600</f>
        <v>18527.777777777777</v>
      </c>
      <c r="E72" s="70">
        <f>Phoenix!$B$25*10^6/3600</f>
        <v>18269.444444444442</v>
      </c>
      <c r="F72" s="70">
        <f>Atlanta!$B$25*10^6/3600</f>
        <v>18275.000000000004</v>
      </c>
      <c r="G72" s="70">
        <f>LosAngeles!$B$25*10^6/3600</f>
        <v>18408.333333333332</v>
      </c>
      <c r="H72" s="70">
        <f>LasVegas!$B$25*10^6/3600</f>
        <v>18094.444444444445</v>
      </c>
      <c r="I72" s="70">
        <f>SanFrancisco!$B$25*10^6/3600</f>
        <v>18136.111111111113</v>
      </c>
      <c r="J72" s="70">
        <f>Baltimore!$B$25*10^6/3600</f>
        <v>18041.666666666668</v>
      </c>
      <c r="K72" s="70">
        <f>Albuquerque!$B$25*10^6/3600</f>
        <v>18050.000000000004</v>
      </c>
      <c r="L72" s="70">
        <f>Seattle!$B$25*10^6/3600</f>
        <v>17991.666666666664</v>
      </c>
      <c r="M72" s="70">
        <f>Chicago!$B$25*10^6/3600</f>
        <v>17925</v>
      </c>
      <c r="N72" s="70">
        <f>Boulder!$B$25*10^6/3600</f>
        <v>17955.555555555555</v>
      </c>
      <c r="O72" s="70">
        <f>Minneapolis!$B$25*10^6/3600</f>
        <v>17758.333333333332</v>
      </c>
      <c r="P72" s="70">
        <f>Helena!$B$25*10^6/3600</f>
        <v>17786.111111111109</v>
      </c>
      <c r="Q72" s="70">
        <f>Duluth!$B$25*10^6/3600</f>
        <v>17544.444444444445</v>
      </c>
      <c r="R72" s="70">
        <f>Fairbanks!$B$25*10^6/3600</f>
        <v>17105.555555555555</v>
      </c>
    </row>
    <row r="73" spans="1:18">
      <c r="A73" s="6"/>
      <c r="B73" s="11" t="s">
        <v>87</v>
      </c>
      <c r="C73" s="70">
        <f>Miami!$B$26*10^6/3600</f>
        <v>0</v>
      </c>
      <c r="D73" s="70">
        <f>Houston!$B$26*10^6/3600</f>
        <v>0</v>
      </c>
      <c r="E73" s="70">
        <f>Phoenix!$B$26*10^6/3600</f>
        <v>0</v>
      </c>
      <c r="F73" s="70">
        <f>Atlanta!$B$26*10^6/3600</f>
        <v>0</v>
      </c>
      <c r="G73" s="70">
        <f>LosAngeles!$B$26*10^6/3600</f>
        <v>0</v>
      </c>
      <c r="H73" s="70">
        <f>LasVegas!$B$26*10^6/3600</f>
        <v>0</v>
      </c>
      <c r="I73" s="70">
        <f>SanFrancisco!$B$26*10^6/3600</f>
        <v>0</v>
      </c>
      <c r="J73" s="70">
        <f>Baltimore!$B$26*10^6/3600</f>
        <v>0</v>
      </c>
      <c r="K73" s="70">
        <f>Albuquerque!$B$26*10^6/3600</f>
        <v>0</v>
      </c>
      <c r="L73" s="70">
        <f>Seattle!$B$26*10^6/3600</f>
        <v>0</v>
      </c>
      <c r="M73" s="70">
        <f>Chicago!$B$26*10^6/3600</f>
        <v>0</v>
      </c>
      <c r="N73" s="70">
        <f>Boulder!$B$26*10^6/3600</f>
        <v>0</v>
      </c>
      <c r="O73" s="70">
        <f>Minneapolis!$B$26*10^6/3600</f>
        <v>0</v>
      </c>
      <c r="P73" s="70">
        <f>Helena!$B$26*10^6/3600</f>
        <v>0</v>
      </c>
      <c r="Q73" s="70">
        <f>Duluth!$B$26*10^6/3600</f>
        <v>0</v>
      </c>
      <c r="R73" s="70">
        <f>Fairbanks!$B$26*10^6/3600</f>
        <v>0</v>
      </c>
    </row>
    <row r="74" spans="1:18">
      <c r="A74" s="6"/>
      <c r="B74" s="11" t="s">
        <v>88</v>
      </c>
      <c r="C74" s="70">
        <f>Miami!$B$28*10^6/3600</f>
        <v>446419.44444444444</v>
      </c>
      <c r="D74" s="70">
        <f>Houston!$B$28*10^6/3600</f>
        <v>406211.11111111112</v>
      </c>
      <c r="E74" s="70">
        <f>Phoenix!$B$28*10^6/3600</f>
        <v>389225</v>
      </c>
      <c r="F74" s="70">
        <f>Atlanta!$B$28*10^6/3600</f>
        <v>366025</v>
      </c>
      <c r="G74" s="70">
        <f>LosAngeles!$B$28*10^6/3600</f>
        <v>316269.44444444444</v>
      </c>
      <c r="H74" s="70">
        <f>LasVegas!$B$28*10^6/3600</f>
        <v>364986.11111111112</v>
      </c>
      <c r="I74" s="70">
        <f>SanFrancisco!$B$28*10^6/3600</f>
        <v>306130.55555555556</v>
      </c>
      <c r="J74" s="70">
        <f>Baltimore!$B$28*10^6/3600</f>
        <v>351588.88888888888</v>
      </c>
      <c r="K74" s="70">
        <f>Albuquerque!$B$28*10^6/3600</f>
        <v>336038.88888888888</v>
      </c>
      <c r="L74" s="70">
        <f>Seattle!$B$28*10^6/3600</f>
        <v>309511.11111111112</v>
      </c>
      <c r="M74" s="70">
        <f>Chicago!$B$28*10^6/3600</f>
        <v>331691.66666666669</v>
      </c>
      <c r="N74" s="70">
        <f>Boulder!$B$28*10^6/3600</f>
        <v>325680.55555555556</v>
      </c>
      <c r="O74" s="70">
        <f>Minneapolis!$B$28*10^6/3600</f>
        <v>328861.11111111112</v>
      </c>
      <c r="P74" s="70">
        <f>Helena!$B$28*10^6/3600</f>
        <v>317441.66666666669</v>
      </c>
      <c r="Q74" s="70">
        <f>Duluth!$B$28*10^6/3600</f>
        <v>312116.66666666669</v>
      </c>
      <c r="R74" s="70">
        <f>Fairbanks!$B$28*10^6/3600</f>
        <v>305986.11111111112</v>
      </c>
    </row>
    <row r="75" spans="1:18">
      <c r="A75" s="6"/>
      <c r="B75" s="9" t="s">
        <v>170</v>
      </c>
    </row>
    <row r="76" spans="1:18">
      <c r="A76" s="6"/>
      <c r="B76" s="11" t="s">
        <v>68</v>
      </c>
      <c r="C76" s="70">
        <f>Miami!$C$13*10^3</f>
        <v>14120</v>
      </c>
      <c r="D76" s="70">
        <f>Houston!$C$13*10^3</f>
        <v>187430</v>
      </c>
      <c r="E76" s="70">
        <f>Phoenix!$C$13*10^3</f>
        <v>143250</v>
      </c>
      <c r="F76" s="70">
        <f>Atlanta!$C$13*10^3</f>
        <v>353780</v>
      </c>
      <c r="G76" s="70">
        <f>LosAngeles!$C$13*10^3</f>
        <v>117260</v>
      </c>
      <c r="H76" s="70">
        <f>LasVegas!$C$13*10^3</f>
        <v>233440</v>
      </c>
      <c r="I76" s="70">
        <f>SanFrancisco!$C$13*10^3</f>
        <v>353600</v>
      </c>
      <c r="J76" s="70">
        <f>Baltimore!$C$13*10^3</f>
        <v>615840</v>
      </c>
      <c r="K76" s="70">
        <f>Albuquerque!$C$13*10^3</f>
        <v>422180</v>
      </c>
      <c r="L76" s="70">
        <f>Seattle!$C$13*10^3</f>
        <v>599240</v>
      </c>
      <c r="M76" s="70">
        <f>Chicago!$C$13*10^3</f>
        <v>834500</v>
      </c>
      <c r="N76" s="70">
        <f>Boulder!$C$13*10^3</f>
        <v>610830</v>
      </c>
      <c r="O76" s="70">
        <f>Minneapolis!$C$13*10^3</f>
        <v>1055670</v>
      </c>
      <c r="P76" s="70">
        <f>Helena!$C$13*10^3</f>
        <v>908140</v>
      </c>
      <c r="Q76" s="70">
        <f>Duluth!$C$13*10^3</f>
        <v>1302820</v>
      </c>
      <c r="R76" s="70">
        <f>Fairbanks!$C$13*10^3</f>
        <v>1985660</v>
      </c>
    </row>
    <row r="77" spans="1:18">
      <c r="A77" s="6"/>
      <c r="B77" s="11" t="s">
        <v>69</v>
      </c>
      <c r="C77" s="70">
        <f>Miami!$C$14*10^3</f>
        <v>0</v>
      </c>
      <c r="D77" s="70">
        <f>Houston!$C$14*10^3</f>
        <v>0</v>
      </c>
      <c r="E77" s="70">
        <f>Phoenix!$C$14*10^3</f>
        <v>0</v>
      </c>
      <c r="F77" s="70">
        <f>Atlanta!$C$14*10^3</f>
        <v>0</v>
      </c>
      <c r="G77" s="70">
        <f>LosAngeles!$C$14*10^3</f>
        <v>0</v>
      </c>
      <c r="H77" s="70">
        <f>LasVegas!$C$14*10^3</f>
        <v>0</v>
      </c>
      <c r="I77" s="70">
        <f>SanFrancisco!$C$14*10^3</f>
        <v>0</v>
      </c>
      <c r="J77" s="70">
        <f>Baltimore!$C$14*10^3</f>
        <v>0</v>
      </c>
      <c r="K77" s="70">
        <f>Albuquerque!$C$14*10^3</f>
        <v>0</v>
      </c>
      <c r="L77" s="70">
        <f>Seattle!$C$14*10^3</f>
        <v>0</v>
      </c>
      <c r="M77" s="70">
        <f>Chicago!$C$14*10^3</f>
        <v>0</v>
      </c>
      <c r="N77" s="70">
        <f>Boulder!$C$14*10^3</f>
        <v>0</v>
      </c>
      <c r="O77" s="70">
        <f>Minneapolis!$C$14*10^3</f>
        <v>0</v>
      </c>
      <c r="P77" s="70">
        <f>Helena!$C$14*10^3</f>
        <v>0</v>
      </c>
      <c r="Q77" s="70">
        <f>Duluth!$C$14*10^3</f>
        <v>0</v>
      </c>
      <c r="R77" s="70">
        <f>Fairbanks!$C$14*10^3</f>
        <v>0</v>
      </c>
    </row>
    <row r="78" spans="1:18">
      <c r="A78" s="6"/>
      <c r="B78" s="11" t="s">
        <v>77</v>
      </c>
      <c r="C78" s="70">
        <f>Miami!$C$15*10^3</f>
        <v>0</v>
      </c>
      <c r="D78" s="70">
        <f>Houston!$C$15*10^3</f>
        <v>0</v>
      </c>
      <c r="E78" s="70">
        <f>Phoenix!$C$15*10^3</f>
        <v>0</v>
      </c>
      <c r="F78" s="70">
        <f>Atlanta!$C$15*10^3</f>
        <v>0</v>
      </c>
      <c r="G78" s="70">
        <f>LosAngeles!$C$15*10^3</f>
        <v>0</v>
      </c>
      <c r="H78" s="70">
        <f>LasVegas!$C$15*10^3</f>
        <v>0</v>
      </c>
      <c r="I78" s="70">
        <f>SanFrancisco!$C$15*10^3</f>
        <v>0</v>
      </c>
      <c r="J78" s="70">
        <f>Baltimore!$C$15*10^3</f>
        <v>0</v>
      </c>
      <c r="K78" s="70">
        <f>Albuquerque!$C$15*10^3</f>
        <v>0</v>
      </c>
      <c r="L78" s="70">
        <f>Seattle!$C$15*10^3</f>
        <v>0</v>
      </c>
      <c r="M78" s="70">
        <f>Chicago!$C$15*10^3</f>
        <v>0</v>
      </c>
      <c r="N78" s="70">
        <f>Boulder!$C$15*10^3</f>
        <v>0</v>
      </c>
      <c r="O78" s="70">
        <f>Minneapolis!$C$15*10^3</f>
        <v>0</v>
      </c>
      <c r="P78" s="70">
        <f>Helena!$C$15*10^3</f>
        <v>0</v>
      </c>
      <c r="Q78" s="70">
        <f>Duluth!$C$15*10^3</f>
        <v>0</v>
      </c>
      <c r="R78" s="70">
        <f>Fairbanks!$C$15*10^3</f>
        <v>0</v>
      </c>
    </row>
    <row r="79" spans="1:18">
      <c r="A79" s="6"/>
      <c r="B79" s="11" t="s">
        <v>78</v>
      </c>
      <c r="C79" s="70">
        <f>Miami!$C$16*10^3</f>
        <v>0</v>
      </c>
      <c r="D79" s="70">
        <f>Houston!$C$16*10^3</f>
        <v>0</v>
      </c>
      <c r="E79" s="70">
        <f>Phoenix!$C$16*10^3</f>
        <v>0</v>
      </c>
      <c r="F79" s="70">
        <f>Atlanta!$C$16*10^3</f>
        <v>0</v>
      </c>
      <c r="G79" s="70">
        <f>LosAngeles!$C$16*10^3</f>
        <v>0</v>
      </c>
      <c r="H79" s="70">
        <f>LasVegas!$C$16*10^3</f>
        <v>0</v>
      </c>
      <c r="I79" s="70">
        <f>SanFrancisco!$C$16*10^3</f>
        <v>0</v>
      </c>
      <c r="J79" s="70">
        <f>Baltimore!$C$16*10^3</f>
        <v>0</v>
      </c>
      <c r="K79" s="70">
        <f>Albuquerque!$C$16*10^3</f>
        <v>0</v>
      </c>
      <c r="L79" s="70">
        <f>Seattle!$C$16*10^3</f>
        <v>0</v>
      </c>
      <c r="M79" s="70">
        <f>Chicago!$C$16*10^3</f>
        <v>0</v>
      </c>
      <c r="N79" s="70">
        <f>Boulder!$C$16*10^3</f>
        <v>0</v>
      </c>
      <c r="O79" s="70">
        <f>Minneapolis!$C$16*10^3</f>
        <v>0</v>
      </c>
      <c r="P79" s="70">
        <f>Helena!$C$16*10^3</f>
        <v>0</v>
      </c>
      <c r="Q79" s="70">
        <f>Duluth!$C$16*10^3</f>
        <v>0</v>
      </c>
      <c r="R79" s="70">
        <f>Fairbanks!$C$16*10^3</f>
        <v>0</v>
      </c>
    </row>
    <row r="80" spans="1:18">
      <c r="A80" s="6"/>
      <c r="B80" s="11" t="s">
        <v>79</v>
      </c>
      <c r="C80" s="70">
        <f>Miami!$C$17*10^3</f>
        <v>1201410</v>
      </c>
      <c r="D80" s="70">
        <f>Houston!$C$17*10^3</f>
        <v>1201410</v>
      </c>
      <c r="E80" s="70">
        <f>Phoenix!$C$17*10^3</f>
        <v>1201410</v>
      </c>
      <c r="F80" s="70">
        <f>Atlanta!$C$17*10^3</f>
        <v>1201410</v>
      </c>
      <c r="G80" s="70">
        <f>LosAngeles!$C$17*10^3</f>
        <v>1201410</v>
      </c>
      <c r="H80" s="70">
        <f>LasVegas!$C$17*10^3</f>
        <v>1201410</v>
      </c>
      <c r="I80" s="70">
        <f>SanFrancisco!$C$17*10^3</f>
        <v>1201410</v>
      </c>
      <c r="J80" s="70">
        <f>Baltimore!$C$17*10^3</f>
        <v>1201410</v>
      </c>
      <c r="K80" s="70">
        <f>Albuquerque!$C$17*10^3</f>
        <v>1201410</v>
      </c>
      <c r="L80" s="70">
        <f>Seattle!$C$17*10^3</f>
        <v>1201410</v>
      </c>
      <c r="M80" s="70">
        <f>Chicago!$C$17*10^3</f>
        <v>1201410</v>
      </c>
      <c r="N80" s="70">
        <f>Boulder!$C$17*10^3</f>
        <v>1201410</v>
      </c>
      <c r="O80" s="70">
        <f>Minneapolis!$C$17*10^3</f>
        <v>1201410</v>
      </c>
      <c r="P80" s="70">
        <f>Helena!$C$17*10^3</f>
        <v>1201410</v>
      </c>
      <c r="Q80" s="70">
        <f>Duluth!$C$17*10^3</f>
        <v>1201410</v>
      </c>
      <c r="R80" s="70">
        <f>Fairbanks!$C$17*10^3</f>
        <v>1201410</v>
      </c>
    </row>
    <row r="81" spans="1:18">
      <c r="A81" s="6"/>
      <c r="B81" s="11" t="s">
        <v>80</v>
      </c>
      <c r="C81" s="70">
        <f>Miami!$C$18*10^3</f>
        <v>0</v>
      </c>
      <c r="D81" s="70">
        <f>Houston!$C$18*10^3</f>
        <v>0</v>
      </c>
      <c r="E81" s="70">
        <f>Phoenix!$C$18*10^3</f>
        <v>0</v>
      </c>
      <c r="F81" s="70">
        <f>Atlanta!$C$18*10^3</f>
        <v>0</v>
      </c>
      <c r="G81" s="70">
        <f>LosAngeles!$C$18*10^3</f>
        <v>0</v>
      </c>
      <c r="H81" s="70">
        <f>LasVegas!$C$18*10^3</f>
        <v>0</v>
      </c>
      <c r="I81" s="70">
        <f>SanFrancisco!$C$18*10^3</f>
        <v>0</v>
      </c>
      <c r="J81" s="70">
        <f>Baltimore!$C$18*10^3</f>
        <v>0</v>
      </c>
      <c r="K81" s="70">
        <f>Albuquerque!$C$18*10^3</f>
        <v>0</v>
      </c>
      <c r="L81" s="70">
        <f>Seattle!$C$18*10^3</f>
        <v>0</v>
      </c>
      <c r="M81" s="70">
        <f>Chicago!$C$18*10^3</f>
        <v>0</v>
      </c>
      <c r="N81" s="70">
        <f>Boulder!$C$18*10^3</f>
        <v>0</v>
      </c>
      <c r="O81" s="70">
        <f>Minneapolis!$C$18*10^3</f>
        <v>0</v>
      </c>
      <c r="P81" s="70">
        <f>Helena!$C$18*10^3</f>
        <v>0</v>
      </c>
      <c r="Q81" s="70">
        <f>Duluth!$C$18*10^3</f>
        <v>0</v>
      </c>
      <c r="R81" s="70">
        <f>Fairbanks!$C$18*10^3</f>
        <v>0</v>
      </c>
    </row>
    <row r="82" spans="1:18">
      <c r="A82" s="6"/>
      <c r="B82" s="11" t="s">
        <v>81</v>
      </c>
      <c r="C82" s="70">
        <f>Miami!$C$19*10^3</f>
        <v>0</v>
      </c>
      <c r="D82" s="70">
        <f>Houston!$C$19*10^3</f>
        <v>0</v>
      </c>
      <c r="E82" s="70">
        <f>Phoenix!$C$19*10^3</f>
        <v>0</v>
      </c>
      <c r="F82" s="70">
        <f>Atlanta!$C$19*10^3</f>
        <v>0</v>
      </c>
      <c r="G82" s="70">
        <f>LosAngeles!$C$19*10^3</f>
        <v>0</v>
      </c>
      <c r="H82" s="70">
        <f>LasVegas!$C$19*10^3</f>
        <v>0</v>
      </c>
      <c r="I82" s="70">
        <f>SanFrancisco!$C$19*10^3</f>
        <v>0</v>
      </c>
      <c r="J82" s="70">
        <f>Baltimore!$C$19*10^3</f>
        <v>0</v>
      </c>
      <c r="K82" s="70">
        <f>Albuquerque!$C$19*10^3</f>
        <v>0</v>
      </c>
      <c r="L82" s="70">
        <f>Seattle!$C$19*10^3</f>
        <v>0</v>
      </c>
      <c r="M82" s="70">
        <f>Chicago!$C$19*10^3</f>
        <v>0</v>
      </c>
      <c r="N82" s="70">
        <f>Boulder!$C$19*10^3</f>
        <v>0</v>
      </c>
      <c r="O82" s="70">
        <f>Minneapolis!$C$19*10^3</f>
        <v>0</v>
      </c>
      <c r="P82" s="70">
        <f>Helena!$C$19*10^3</f>
        <v>0</v>
      </c>
      <c r="Q82" s="70">
        <f>Duluth!$C$19*10^3</f>
        <v>0</v>
      </c>
      <c r="R82" s="70">
        <f>Fairbanks!$C$19*10^3</f>
        <v>0</v>
      </c>
    </row>
    <row r="83" spans="1:18">
      <c r="A83" s="6"/>
      <c r="B83" s="11" t="s">
        <v>82</v>
      </c>
      <c r="C83" s="70">
        <f>Miami!$C$20*10^3</f>
        <v>0</v>
      </c>
      <c r="D83" s="70">
        <f>Houston!$C$20*10^3</f>
        <v>0</v>
      </c>
      <c r="E83" s="70">
        <f>Phoenix!$C$20*10^3</f>
        <v>0</v>
      </c>
      <c r="F83" s="70">
        <f>Atlanta!$C$20*10^3</f>
        <v>0</v>
      </c>
      <c r="G83" s="70">
        <f>LosAngeles!$C$20*10^3</f>
        <v>0</v>
      </c>
      <c r="H83" s="70">
        <f>LasVegas!$C$20*10^3</f>
        <v>0</v>
      </c>
      <c r="I83" s="70">
        <f>SanFrancisco!$C$20*10^3</f>
        <v>0</v>
      </c>
      <c r="J83" s="70">
        <f>Baltimore!$C$20*10^3</f>
        <v>0</v>
      </c>
      <c r="K83" s="70">
        <f>Albuquerque!$C$20*10^3</f>
        <v>0</v>
      </c>
      <c r="L83" s="70">
        <f>Seattle!$C$20*10^3</f>
        <v>0</v>
      </c>
      <c r="M83" s="70">
        <f>Chicago!$C$20*10^3</f>
        <v>0</v>
      </c>
      <c r="N83" s="70">
        <f>Boulder!$C$20*10^3</f>
        <v>0</v>
      </c>
      <c r="O83" s="70">
        <f>Minneapolis!$C$20*10^3</f>
        <v>0</v>
      </c>
      <c r="P83" s="70">
        <f>Helena!$C$20*10^3</f>
        <v>0</v>
      </c>
      <c r="Q83" s="70">
        <f>Duluth!$C$20*10^3</f>
        <v>0</v>
      </c>
      <c r="R83" s="70">
        <f>Fairbanks!$C$20*10^3</f>
        <v>0</v>
      </c>
    </row>
    <row r="84" spans="1:18">
      <c r="A84" s="6"/>
      <c r="B84" s="11" t="s">
        <v>83</v>
      </c>
      <c r="C84" s="70">
        <f>Miami!$C$21*10^3</f>
        <v>0</v>
      </c>
      <c r="D84" s="70">
        <f>Houston!$C$21*10^3</f>
        <v>0</v>
      </c>
      <c r="E84" s="70">
        <f>Phoenix!$C$21*10^3</f>
        <v>0</v>
      </c>
      <c r="F84" s="70">
        <f>Atlanta!$C$21*10^3</f>
        <v>0</v>
      </c>
      <c r="G84" s="70">
        <f>LosAngeles!$C$21*10^3</f>
        <v>0</v>
      </c>
      <c r="H84" s="70">
        <f>LasVegas!$C$21*10^3</f>
        <v>0</v>
      </c>
      <c r="I84" s="70">
        <f>SanFrancisco!$C$21*10^3</f>
        <v>0</v>
      </c>
      <c r="J84" s="70">
        <f>Baltimore!$C$21*10^3</f>
        <v>0</v>
      </c>
      <c r="K84" s="70">
        <f>Albuquerque!$C$21*10^3</f>
        <v>0</v>
      </c>
      <c r="L84" s="70">
        <f>Seattle!$C$21*10^3</f>
        <v>0</v>
      </c>
      <c r="M84" s="70">
        <f>Chicago!$C$21*10^3</f>
        <v>0</v>
      </c>
      <c r="N84" s="70">
        <f>Boulder!$C$21*10^3</f>
        <v>0</v>
      </c>
      <c r="O84" s="70">
        <f>Minneapolis!$C$21*10^3</f>
        <v>0</v>
      </c>
      <c r="P84" s="70">
        <f>Helena!$C$21*10^3</f>
        <v>0</v>
      </c>
      <c r="Q84" s="70">
        <f>Duluth!$C$21*10^3</f>
        <v>0</v>
      </c>
      <c r="R84" s="70">
        <f>Fairbanks!$C$21*10^3</f>
        <v>0</v>
      </c>
    </row>
    <row r="85" spans="1:18">
      <c r="A85" s="6"/>
      <c r="B85" s="11" t="s">
        <v>84</v>
      </c>
      <c r="C85" s="70">
        <f>Miami!$C$22*10^3</f>
        <v>0</v>
      </c>
      <c r="D85" s="70">
        <f>Houston!$C$22*10^3</f>
        <v>0</v>
      </c>
      <c r="E85" s="70">
        <f>Phoenix!$C$22*10^3</f>
        <v>0</v>
      </c>
      <c r="F85" s="70">
        <f>Atlanta!$C$22*10^3</f>
        <v>0</v>
      </c>
      <c r="G85" s="70">
        <f>LosAngeles!$C$22*10^3</f>
        <v>0</v>
      </c>
      <c r="H85" s="70">
        <f>LasVegas!$C$22*10^3</f>
        <v>0</v>
      </c>
      <c r="I85" s="70">
        <f>SanFrancisco!$C$22*10^3</f>
        <v>0</v>
      </c>
      <c r="J85" s="70">
        <f>Baltimore!$C$22*10^3</f>
        <v>0</v>
      </c>
      <c r="K85" s="70">
        <f>Albuquerque!$C$22*10^3</f>
        <v>0</v>
      </c>
      <c r="L85" s="70">
        <f>Seattle!$C$22*10^3</f>
        <v>0</v>
      </c>
      <c r="M85" s="70">
        <f>Chicago!$C$22*10^3</f>
        <v>0</v>
      </c>
      <c r="N85" s="70">
        <f>Boulder!$C$22*10^3</f>
        <v>0</v>
      </c>
      <c r="O85" s="70">
        <f>Minneapolis!$C$22*10^3</f>
        <v>0</v>
      </c>
      <c r="P85" s="70">
        <f>Helena!$C$22*10^3</f>
        <v>0</v>
      </c>
      <c r="Q85" s="70">
        <f>Duluth!$C$22*10^3</f>
        <v>0</v>
      </c>
      <c r="R85" s="70">
        <f>Fairbanks!$C$22*10^3</f>
        <v>0</v>
      </c>
    </row>
    <row r="86" spans="1:18">
      <c r="A86" s="6"/>
      <c r="B86" s="11" t="s">
        <v>63</v>
      </c>
      <c r="C86" s="70">
        <f>Miami!$C$23*10^3</f>
        <v>0</v>
      </c>
      <c r="D86" s="70">
        <f>Houston!$C$23*10^3</f>
        <v>0</v>
      </c>
      <c r="E86" s="70">
        <f>Phoenix!$C$23*10^3</f>
        <v>0</v>
      </c>
      <c r="F86" s="70">
        <f>Atlanta!$C$23*10^3</f>
        <v>0</v>
      </c>
      <c r="G86" s="70">
        <f>LosAngeles!$C$23*10^3</f>
        <v>0</v>
      </c>
      <c r="H86" s="70">
        <f>LasVegas!$C$23*10^3</f>
        <v>0</v>
      </c>
      <c r="I86" s="70">
        <f>SanFrancisco!$C$23*10^3</f>
        <v>0</v>
      </c>
      <c r="J86" s="70">
        <f>Baltimore!$C$23*10^3</f>
        <v>0</v>
      </c>
      <c r="K86" s="70">
        <f>Albuquerque!$C$23*10^3</f>
        <v>0</v>
      </c>
      <c r="L86" s="70">
        <f>Seattle!$C$23*10^3</f>
        <v>0</v>
      </c>
      <c r="M86" s="70">
        <f>Chicago!$C$23*10^3</f>
        <v>0</v>
      </c>
      <c r="N86" s="70">
        <f>Boulder!$C$23*10^3</f>
        <v>0</v>
      </c>
      <c r="O86" s="70">
        <f>Minneapolis!$C$23*10^3</f>
        <v>0</v>
      </c>
      <c r="P86" s="70">
        <f>Helena!$C$23*10^3</f>
        <v>0</v>
      </c>
      <c r="Q86" s="70">
        <f>Duluth!$C$23*10^3</f>
        <v>0</v>
      </c>
      <c r="R86" s="70">
        <f>Fairbanks!$C$23*10^3</f>
        <v>0</v>
      </c>
    </row>
    <row r="87" spans="1:18">
      <c r="A87" s="6"/>
      <c r="B87" s="11" t="s">
        <v>85</v>
      </c>
      <c r="C87" s="70">
        <f>Miami!$C$24*10^3</f>
        <v>121280</v>
      </c>
      <c r="D87" s="70">
        <f>Houston!$C$24*10^3</f>
        <v>152320</v>
      </c>
      <c r="E87" s="70">
        <f>Phoenix!$C$24*10^3</f>
        <v>134470</v>
      </c>
      <c r="F87" s="70">
        <f>Atlanta!$C$24*10^3</f>
        <v>182230</v>
      </c>
      <c r="G87" s="70">
        <f>LosAngeles!$C$24*10^3</f>
        <v>176430</v>
      </c>
      <c r="H87" s="70">
        <f>LasVegas!$C$24*10^3</f>
        <v>155960</v>
      </c>
      <c r="I87" s="70">
        <f>SanFrancisco!$C$24*10^3</f>
        <v>202030</v>
      </c>
      <c r="J87" s="70">
        <f>Baltimore!$C$24*10^3</f>
        <v>205750</v>
      </c>
      <c r="K87" s="70">
        <f>Albuquerque!$C$24*10^3</f>
        <v>201280</v>
      </c>
      <c r="L87" s="70">
        <f>Seattle!$C$24*10^3</f>
        <v>217980</v>
      </c>
      <c r="M87" s="70">
        <f>Chicago!$C$24*10^3</f>
        <v>226380</v>
      </c>
      <c r="N87" s="70">
        <f>Boulder!$C$24*10^3</f>
        <v>225310</v>
      </c>
      <c r="O87" s="70">
        <f>Minneapolis!$C$24*10^3</f>
        <v>244220</v>
      </c>
      <c r="P87" s="70">
        <f>Helena!$C$24*10^3</f>
        <v>247460</v>
      </c>
      <c r="Q87" s="70">
        <f>Duluth!$C$24*10^3</f>
        <v>273640</v>
      </c>
      <c r="R87" s="70">
        <f>Fairbanks!$C$24*10^3</f>
        <v>309230</v>
      </c>
    </row>
    <row r="88" spans="1:18">
      <c r="A88" s="6"/>
      <c r="B88" s="11" t="s">
        <v>86</v>
      </c>
      <c r="C88" s="70">
        <f>Miami!$C$25*10^3</f>
        <v>0</v>
      </c>
      <c r="D88" s="70">
        <f>Houston!$C$25*10^3</f>
        <v>0</v>
      </c>
      <c r="E88" s="70">
        <f>Phoenix!$C$25*10^3</f>
        <v>0</v>
      </c>
      <c r="F88" s="70">
        <f>Atlanta!$C$25*10^3</f>
        <v>0</v>
      </c>
      <c r="G88" s="70">
        <f>LosAngeles!$C$25*10^3</f>
        <v>0</v>
      </c>
      <c r="H88" s="70">
        <f>LasVegas!$C$25*10^3</f>
        <v>0</v>
      </c>
      <c r="I88" s="70">
        <f>SanFrancisco!$C$25*10^3</f>
        <v>0</v>
      </c>
      <c r="J88" s="70">
        <f>Baltimore!$C$25*10^3</f>
        <v>0</v>
      </c>
      <c r="K88" s="70">
        <f>Albuquerque!$C$25*10^3</f>
        <v>0</v>
      </c>
      <c r="L88" s="70">
        <f>Seattle!$C$25*10^3</f>
        <v>0</v>
      </c>
      <c r="M88" s="70">
        <f>Chicago!$C$25*10^3</f>
        <v>0</v>
      </c>
      <c r="N88" s="70">
        <f>Boulder!$C$25*10^3</f>
        <v>0</v>
      </c>
      <c r="O88" s="70">
        <f>Minneapolis!$C$25*10^3</f>
        <v>0</v>
      </c>
      <c r="P88" s="70">
        <f>Helena!$C$25*10^3</f>
        <v>0</v>
      </c>
      <c r="Q88" s="70">
        <f>Duluth!$C$25*10^3</f>
        <v>0</v>
      </c>
      <c r="R88" s="70">
        <f>Fairbanks!$C$25*10^3</f>
        <v>0</v>
      </c>
    </row>
    <row r="89" spans="1:18">
      <c r="A89" s="6"/>
      <c r="B89" s="11" t="s">
        <v>87</v>
      </c>
      <c r="C89" s="70">
        <f>Miami!$C$26*10^3</f>
        <v>0</v>
      </c>
      <c r="D89" s="70">
        <f>Houston!$C$26*10^3</f>
        <v>0</v>
      </c>
      <c r="E89" s="70">
        <f>Phoenix!$C$26*10^3</f>
        <v>0</v>
      </c>
      <c r="F89" s="70">
        <f>Atlanta!$C$26*10^3</f>
        <v>0</v>
      </c>
      <c r="G89" s="70">
        <f>LosAngeles!$C$26*10^3</f>
        <v>0</v>
      </c>
      <c r="H89" s="70">
        <f>LasVegas!$C$26*10^3</f>
        <v>0</v>
      </c>
      <c r="I89" s="70">
        <f>SanFrancisco!$C$26*10^3</f>
        <v>0</v>
      </c>
      <c r="J89" s="70">
        <f>Baltimore!$C$26*10^3</f>
        <v>0</v>
      </c>
      <c r="K89" s="70">
        <f>Albuquerque!$C$26*10^3</f>
        <v>0</v>
      </c>
      <c r="L89" s="70">
        <f>Seattle!$C$26*10^3</f>
        <v>0</v>
      </c>
      <c r="M89" s="70">
        <f>Chicago!$C$26*10^3</f>
        <v>0</v>
      </c>
      <c r="N89" s="70">
        <f>Boulder!$C$26*10^3</f>
        <v>0</v>
      </c>
      <c r="O89" s="70">
        <f>Minneapolis!$C$26*10^3</f>
        <v>0</v>
      </c>
      <c r="P89" s="70">
        <f>Helena!$C$26*10^3</f>
        <v>0</v>
      </c>
      <c r="Q89" s="70">
        <f>Duluth!$C$26*10^3</f>
        <v>0</v>
      </c>
      <c r="R89" s="70">
        <f>Fairbanks!$C$26*10^3</f>
        <v>0</v>
      </c>
    </row>
    <row r="90" spans="1:18">
      <c r="A90" s="6"/>
      <c r="B90" s="11" t="s">
        <v>88</v>
      </c>
      <c r="C90" s="70">
        <f>Miami!$C$28*10^3</f>
        <v>1336810</v>
      </c>
      <c r="D90" s="70">
        <f>Houston!$C$28*10^3</f>
        <v>1541160</v>
      </c>
      <c r="E90" s="70">
        <f>Phoenix!$C$28*10^3</f>
        <v>1479130</v>
      </c>
      <c r="F90" s="70">
        <f>Atlanta!$C$28*10^3</f>
        <v>1737420</v>
      </c>
      <c r="G90" s="70">
        <f>LosAngeles!$C$28*10^3</f>
        <v>1495090</v>
      </c>
      <c r="H90" s="70">
        <f>LasVegas!$C$28*10^3</f>
        <v>1590810</v>
      </c>
      <c r="I90" s="70">
        <f>SanFrancisco!$C$28*10^3</f>
        <v>1757040</v>
      </c>
      <c r="J90" s="70">
        <f>Baltimore!$C$28*10^3</f>
        <v>2023000</v>
      </c>
      <c r="K90" s="70">
        <f>Albuquerque!$C$28*10^3</f>
        <v>1824880</v>
      </c>
      <c r="L90" s="70">
        <f>Seattle!$C$28*10^3</f>
        <v>2018640</v>
      </c>
      <c r="M90" s="70">
        <f>Chicago!$C$28*10^3</f>
        <v>2262290</v>
      </c>
      <c r="N90" s="70">
        <f>Boulder!$C$28*10^3</f>
        <v>2037550</v>
      </c>
      <c r="O90" s="70">
        <f>Minneapolis!$C$28*10^3</f>
        <v>2501300</v>
      </c>
      <c r="P90" s="70">
        <f>Helena!$C$28*10^3</f>
        <v>2357010</v>
      </c>
      <c r="Q90" s="70">
        <f>Duluth!$C$28*10^3</f>
        <v>2777870</v>
      </c>
      <c r="R90" s="70">
        <f>Fairbanks!$C$28*10^3</f>
        <v>3496310</v>
      </c>
    </row>
    <row r="91" spans="1:18">
      <c r="A91" s="6"/>
      <c r="B91" s="9" t="s">
        <v>171</v>
      </c>
    </row>
    <row r="92" spans="1:18">
      <c r="A92" s="6"/>
      <c r="B92" s="11" t="s">
        <v>68</v>
      </c>
      <c r="C92" s="70">
        <f>Miami!$E$13*10^3</f>
        <v>0</v>
      </c>
      <c r="D92" s="70">
        <f>Houston!$E$13*10^3</f>
        <v>0</v>
      </c>
      <c r="E92" s="70">
        <f>Phoenix!$E$13*10^3</f>
        <v>0</v>
      </c>
      <c r="F92" s="70">
        <f>Atlanta!$E$13*10^3</f>
        <v>0</v>
      </c>
      <c r="G92" s="70">
        <f>LosAngeles!$E$13*10^3</f>
        <v>0</v>
      </c>
      <c r="H92" s="70">
        <f>LasVegas!$E$13*10^3</f>
        <v>0</v>
      </c>
      <c r="I92" s="70">
        <f>SanFrancisco!$E$13*10^3</f>
        <v>0</v>
      </c>
      <c r="J92" s="70">
        <f>Baltimore!$E$13*10^3</f>
        <v>0</v>
      </c>
      <c r="K92" s="70">
        <f>Albuquerque!$E$13*10^3</f>
        <v>0</v>
      </c>
      <c r="L92" s="70">
        <f>Seattle!$E$13*10^3</f>
        <v>0</v>
      </c>
      <c r="M92" s="70">
        <f>Chicago!$E$13*10^3</f>
        <v>0</v>
      </c>
      <c r="N92" s="70">
        <f>Boulder!$E$13*10^3</f>
        <v>0</v>
      </c>
      <c r="O92" s="70">
        <f>Minneapolis!$E$13*10^3</f>
        <v>0</v>
      </c>
      <c r="P92" s="70">
        <f>Helena!$E$13*10^3</f>
        <v>0</v>
      </c>
      <c r="Q92" s="70">
        <f>Duluth!$E$13*10^3</f>
        <v>0</v>
      </c>
      <c r="R92" s="70">
        <f>Fairbanks!$E$13*10^3</f>
        <v>0</v>
      </c>
    </row>
    <row r="93" spans="1:18">
      <c r="A93" s="6"/>
      <c r="B93" s="11" t="s">
        <v>69</v>
      </c>
      <c r="C93" s="70">
        <f>Miami!$E$14*10^3</f>
        <v>0</v>
      </c>
      <c r="D93" s="70">
        <f>Houston!$E$14*10^3</f>
        <v>0</v>
      </c>
      <c r="E93" s="70">
        <f>Phoenix!$E$14*10^3</f>
        <v>0</v>
      </c>
      <c r="F93" s="70">
        <f>Atlanta!$E$14*10^3</f>
        <v>0</v>
      </c>
      <c r="G93" s="70">
        <f>LosAngeles!$E$14*10^3</f>
        <v>0</v>
      </c>
      <c r="H93" s="70">
        <f>LasVegas!$E$14*10^3</f>
        <v>0</v>
      </c>
      <c r="I93" s="70">
        <f>SanFrancisco!$E$14*10^3</f>
        <v>0</v>
      </c>
      <c r="J93" s="70">
        <f>Baltimore!$E$14*10^3</f>
        <v>0</v>
      </c>
      <c r="K93" s="70">
        <f>Albuquerque!$E$14*10^3</f>
        <v>0</v>
      </c>
      <c r="L93" s="70">
        <f>Seattle!$E$14*10^3</f>
        <v>0</v>
      </c>
      <c r="M93" s="70">
        <f>Chicago!$E$14*10^3</f>
        <v>0</v>
      </c>
      <c r="N93" s="70">
        <f>Boulder!$E$14*10^3</f>
        <v>0</v>
      </c>
      <c r="O93" s="70">
        <f>Minneapolis!$E$14*10^3</f>
        <v>0</v>
      </c>
      <c r="P93" s="70">
        <f>Helena!$E$14*10^3</f>
        <v>0</v>
      </c>
      <c r="Q93" s="70">
        <f>Duluth!$E$14*10^3</f>
        <v>0</v>
      </c>
      <c r="R93" s="70">
        <f>Fairbanks!$E$14*10^3</f>
        <v>0</v>
      </c>
    </row>
    <row r="94" spans="1:18">
      <c r="A94" s="6"/>
      <c r="B94" s="11" t="s">
        <v>77</v>
      </c>
      <c r="C94" s="70">
        <f>Miami!$E$15*10^3</f>
        <v>0</v>
      </c>
      <c r="D94" s="70">
        <f>Houston!$E$15*10^3</f>
        <v>0</v>
      </c>
      <c r="E94" s="70">
        <f>Phoenix!$E$15*10^3</f>
        <v>0</v>
      </c>
      <c r="F94" s="70">
        <f>Atlanta!$E$15*10^3</f>
        <v>0</v>
      </c>
      <c r="G94" s="70">
        <f>LosAngeles!$E$15*10^3</f>
        <v>0</v>
      </c>
      <c r="H94" s="70">
        <f>LasVegas!$E$15*10^3</f>
        <v>0</v>
      </c>
      <c r="I94" s="70">
        <f>SanFrancisco!$E$15*10^3</f>
        <v>0</v>
      </c>
      <c r="J94" s="70">
        <f>Baltimore!$E$15*10^3</f>
        <v>0</v>
      </c>
      <c r="K94" s="70">
        <f>Albuquerque!$E$15*10^3</f>
        <v>0</v>
      </c>
      <c r="L94" s="70">
        <f>Seattle!$E$15*10^3</f>
        <v>0</v>
      </c>
      <c r="M94" s="70">
        <f>Chicago!$E$15*10^3</f>
        <v>0</v>
      </c>
      <c r="N94" s="70">
        <f>Boulder!$E$15*10^3</f>
        <v>0</v>
      </c>
      <c r="O94" s="70">
        <f>Minneapolis!$E$15*10^3</f>
        <v>0</v>
      </c>
      <c r="P94" s="70">
        <f>Helena!$E$15*10^3</f>
        <v>0</v>
      </c>
      <c r="Q94" s="70">
        <f>Duluth!$E$15*10^3</f>
        <v>0</v>
      </c>
      <c r="R94" s="70">
        <f>Fairbanks!$E$15*10^3</f>
        <v>0</v>
      </c>
    </row>
    <row r="95" spans="1:18">
      <c r="A95" s="6"/>
      <c r="B95" s="11" t="s">
        <v>78</v>
      </c>
      <c r="C95" s="70">
        <f>Miami!$E$16*10^3</f>
        <v>0</v>
      </c>
      <c r="D95" s="70">
        <f>Houston!$E$16*10^3</f>
        <v>0</v>
      </c>
      <c r="E95" s="70">
        <f>Phoenix!$E$16*10^3</f>
        <v>0</v>
      </c>
      <c r="F95" s="70">
        <f>Atlanta!$E$16*10^3</f>
        <v>0</v>
      </c>
      <c r="G95" s="70">
        <f>LosAngeles!$E$16*10^3</f>
        <v>0</v>
      </c>
      <c r="H95" s="70">
        <f>LasVegas!$E$16*10^3</f>
        <v>0</v>
      </c>
      <c r="I95" s="70">
        <f>SanFrancisco!$E$16*10^3</f>
        <v>0</v>
      </c>
      <c r="J95" s="70">
        <f>Baltimore!$E$16*10^3</f>
        <v>0</v>
      </c>
      <c r="K95" s="70">
        <f>Albuquerque!$E$16*10^3</f>
        <v>0</v>
      </c>
      <c r="L95" s="70">
        <f>Seattle!$E$16*10^3</f>
        <v>0</v>
      </c>
      <c r="M95" s="70">
        <f>Chicago!$E$16*10^3</f>
        <v>0</v>
      </c>
      <c r="N95" s="70">
        <f>Boulder!$E$16*10^3</f>
        <v>0</v>
      </c>
      <c r="O95" s="70">
        <f>Minneapolis!$E$16*10^3</f>
        <v>0</v>
      </c>
      <c r="P95" s="70">
        <f>Helena!$E$16*10^3</f>
        <v>0</v>
      </c>
      <c r="Q95" s="70">
        <f>Duluth!$E$16*10^3</f>
        <v>0</v>
      </c>
      <c r="R95" s="70">
        <f>Fairbanks!$E$16*10^3</f>
        <v>0</v>
      </c>
    </row>
    <row r="96" spans="1:18">
      <c r="A96" s="6"/>
      <c r="B96" s="11" t="s">
        <v>79</v>
      </c>
      <c r="C96" s="70">
        <f>Miami!$E$17*10^3</f>
        <v>0</v>
      </c>
      <c r="D96" s="70">
        <f>Houston!$E$17*10^3</f>
        <v>0</v>
      </c>
      <c r="E96" s="70">
        <f>Phoenix!$E$17*10^3</f>
        <v>0</v>
      </c>
      <c r="F96" s="70">
        <f>Atlanta!$E$17*10^3</f>
        <v>0</v>
      </c>
      <c r="G96" s="70">
        <f>LosAngeles!$E$17*10^3</f>
        <v>0</v>
      </c>
      <c r="H96" s="70">
        <f>LasVegas!$E$17*10^3</f>
        <v>0</v>
      </c>
      <c r="I96" s="70">
        <f>SanFrancisco!$E$17*10^3</f>
        <v>0</v>
      </c>
      <c r="J96" s="70">
        <f>Baltimore!$E$17*10^3</f>
        <v>0</v>
      </c>
      <c r="K96" s="70">
        <f>Albuquerque!$E$17*10^3</f>
        <v>0</v>
      </c>
      <c r="L96" s="70">
        <f>Seattle!$E$17*10^3</f>
        <v>0</v>
      </c>
      <c r="M96" s="70">
        <f>Chicago!$E$17*10^3</f>
        <v>0</v>
      </c>
      <c r="N96" s="70">
        <f>Boulder!$E$17*10^3</f>
        <v>0</v>
      </c>
      <c r="O96" s="70">
        <f>Minneapolis!$E$17*10^3</f>
        <v>0</v>
      </c>
      <c r="P96" s="70">
        <f>Helena!$E$17*10^3</f>
        <v>0</v>
      </c>
      <c r="Q96" s="70">
        <f>Duluth!$E$17*10^3</f>
        <v>0</v>
      </c>
      <c r="R96" s="70">
        <f>Fairbanks!$E$17*10^3</f>
        <v>0</v>
      </c>
    </row>
    <row r="97" spans="1:18">
      <c r="A97" s="6"/>
      <c r="B97" s="11" t="s">
        <v>80</v>
      </c>
      <c r="C97" s="70">
        <f>Miami!$E$18*10^3</f>
        <v>0</v>
      </c>
      <c r="D97" s="70">
        <f>Houston!$E$18*10^3</f>
        <v>0</v>
      </c>
      <c r="E97" s="70">
        <f>Phoenix!$E$18*10^3</f>
        <v>0</v>
      </c>
      <c r="F97" s="70">
        <f>Atlanta!$E$18*10^3</f>
        <v>0</v>
      </c>
      <c r="G97" s="70">
        <f>LosAngeles!$E$18*10^3</f>
        <v>0</v>
      </c>
      <c r="H97" s="70">
        <f>LasVegas!$E$18*10^3</f>
        <v>0</v>
      </c>
      <c r="I97" s="70">
        <f>SanFrancisco!$E$18*10^3</f>
        <v>0</v>
      </c>
      <c r="J97" s="70">
        <f>Baltimore!$E$18*10^3</f>
        <v>0</v>
      </c>
      <c r="K97" s="70">
        <f>Albuquerque!$E$18*10^3</f>
        <v>0</v>
      </c>
      <c r="L97" s="70">
        <f>Seattle!$E$18*10^3</f>
        <v>0</v>
      </c>
      <c r="M97" s="70">
        <f>Chicago!$E$18*10^3</f>
        <v>0</v>
      </c>
      <c r="N97" s="70">
        <f>Boulder!$E$18*10^3</f>
        <v>0</v>
      </c>
      <c r="O97" s="70">
        <f>Minneapolis!$E$18*10^3</f>
        <v>0</v>
      </c>
      <c r="P97" s="70">
        <f>Helena!$E$18*10^3</f>
        <v>0</v>
      </c>
      <c r="Q97" s="70">
        <f>Duluth!$E$18*10^3</f>
        <v>0</v>
      </c>
      <c r="R97" s="70">
        <f>Fairbanks!$E$18*10^3</f>
        <v>0</v>
      </c>
    </row>
    <row r="98" spans="1:18">
      <c r="A98" s="6"/>
      <c r="B98" s="11" t="s">
        <v>81</v>
      </c>
      <c r="C98" s="70">
        <f>Miami!$E$19*10^3</f>
        <v>0</v>
      </c>
      <c r="D98" s="70">
        <f>Houston!$E$19*10^3</f>
        <v>0</v>
      </c>
      <c r="E98" s="70">
        <f>Phoenix!$E$19*10^3</f>
        <v>0</v>
      </c>
      <c r="F98" s="70">
        <f>Atlanta!$E$19*10^3</f>
        <v>0</v>
      </c>
      <c r="G98" s="70">
        <f>LosAngeles!$E$19*10^3</f>
        <v>0</v>
      </c>
      <c r="H98" s="70">
        <f>LasVegas!$E$19*10^3</f>
        <v>0</v>
      </c>
      <c r="I98" s="70">
        <f>SanFrancisco!$E$19*10^3</f>
        <v>0</v>
      </c>
      <c r="J98" s="70">
        <f>Baltimore!$E$19*10^3</f>
        <v>0</v>
      </c>
      <c r="K98" s="70">
        <f>Albuquerque!$E$19*10^3</f>
        <v>0</v>
      </c>
      <c r="L98" s="70">
        <f>Seattle!$E$19*10^3</f>
        <v>0</v>
      </c>
      <c r="M98" s="70">
        <f>Chicago!$E$19*10^3</f>
        <v>0</v>
      </c>
      <c r="N98" s="70">
        <f>Boulder!$E$19*10^3</f>
        <v>0</v>
      </c>
      <c r="O98" s="70">
        <f>Minneapolis!$E$19*10^3</f>
        <v>0</v>
      </c>
      <c r="P98" s="70">
        <f>Helena!$E$19*10^3</f>
        <v>0</v>
      </c>
      <c r="Q98" s="70">
        <f>Duluth!$E$19*10^3</f>
        <v>0</v>
      </c>
      <c r="R98" s="70">
        <f>Fairbanks!$E$19*10^3</f>
        <v>0</v>
      </c>
    </row>
    <row r="99" spans="1:18">
      <c r="A99" s="6"/>
      <c r="B99" s="11" t="s">
        <v>82</v>
      </c>
      <c r="C99" s="70">
        <f>Miami!$E$20*10^3</f>
        <v>0</v>
      </c>
      <c r="D99" s="70">
        <f>Houston!$E$20*10^3</f>
        <v>0</v>
      </c>
      <c r="E99" s="70">
        <f>Phoenix!$E$20*10^3</f>
        <v>0</v>
      </c>
      <c r="F99" s="70">
        <f>Atlanta!$E$20*10^3</f>
        <v>0</v>
      </c>
      <c r="G99" s="70">
        <f>LosAngeles!$E$20*10^3</f>
        <v>0</v>
      </c>
      <c r="H99" s="70">
        <f>LasVegas!$E$20*10^3</f>
        <v>0</v>
      </c>
      <c r="I99" s="70">
        <f>SanFrancisco!$E$20*10^3</f>
        <v>0</v>
      </c>
      <c r="J99" s="70">
        <f>Baltimore!$E$20*10^3</f>
        <v>0</v>
      </c>
      <c r="K99" s="70">
        <f>Albuquerque!$E$20*10^3</f>
        <v>0</v>
      </c>
      <c r="L99" s="70">
        <f>Seattle!$E$20*10^3</f>
        <v>0</v>
      </c>
      <c r="M99" s="70">
        <f>Chicago!$E$20*10^3</f>
        <v>0</v>
      </c>
      <c r="N99" s="70">
        <f>Boulder!$E$20*10^3</f>
        <v>0</v>
      </c>
      <c r="O99" s="70">
        <f>Minneapolis!$E$20*10^3</f>
        <v>0</v>
      </c>
      <c r="P99" s="70">
        <f>Helena!$E$20*10^3</f>
        <v>0</v>
      </c>
      <c r="Q99" s="70">
        <f>Duluth!$E$20*10^3</f>
        <v>0</v>
      </c>
      <c r="R99" s="70">
        <f>Fairbanks!$E$20*10^3</f>
        <v>0</v>
      </c>
    </row>
    <row r="100" spans="1:18">
      <c r="A100" s="6"/>
      <c r="B100" s="11" t="s">
        <v>83</v>
      </c>
      <c r="C100" s="70">
        <f>Miami!$E$21*10^3</f>
        <v>0</v>
      </c>
      <c r="D100" s="70">
        <f>Houston!$E$21*10^3</f>
        <v>0</v>
      </c>
      <c r="E100" s="70">
        <f>Phoenix!$E$21*10^3</f>
        <v>0</v>
      </c>
      <c r="F100" s="70">
        <f>Atlanta!$E$21*10^3</f>
        <v>0</v>
      </c>
      <c r="G100" s="70">
        <f>LosAngeles!$E$21*10^3</f>
        <v>0</v>
      </c>
      <c r="H100" s="70">
        <f>LasVegas!$E$21*10^3</f>
        <v>0</v>
      </c>
      <c r="I100" s="70">
        <f>SanFrancisco!$E$21*10^3</f>
        <v>0</v>
      </c>
      <c r="J100" s="70">
        <f>Baltimore!$E$21*10^3</f>
        <v>0</v>
      </c>
      <c r="K100" s="70">
        <f>Albuquerque!$E$21*10^3</f>
        <v>0</v>
      </c>
      <c r="L100" s="70">
        <f>Seattle!$E$21*10^3</f>
        <v>0</v>
      </c>
      <c r="M100" s="70">
        <f>Chicago!$E$21*10^3</f>
        <v>0</v>
      </c>
      <c r="N100" s="70">
        <f>Boulder!$E$21*10^3</f>
        <v>0</v>
      </c>
      <c r="O100" s="70">
        <f>Minneapolis!$E$21*10^3</f>
        <v>0</v>
      </c>
      <c r="P100" s="70">
        <f>Helena!$E$21*10^3</f>
        <v>0</v>
      </c>
      <c r="Q100" s="70">
        <f>Duluth!$E$21*10^3</f>
        <v>0</v>
      </c>
      <c r="R100" s="70">
        <f>Fairbanks!$E$21*10^3</f>
        <v>0</v>
      </c>
    </row>
    <row r="101" spans="1:18">
      <c r="A101" s="6"/>
      <c r="B101" s="11" t="s">
        <v>84</v>
      </c>
      <c r="C101" s="70">
        <f>Miami!$E$22*10^3</f>
        <v>0</v>
      </c>
      <c r="D101" s="70">
        <f>Houston!$E$22*10^3</f>
        <v>0</v>
      </c>
      <c r="E101" s="70">
        <f>Phoenix!$E$22*10^3</f>
        <v>0</v>
      </c>
      <c r="F101" s="70">
        <f>Atlanta!$E$22*10^3</f>
        <v>0</v>
      </c>
      <c r="G101" s="70">
        <f>LosAngeles!$E$22*10^3</f>
        <v>0</v>
      </c>
      <c r="H101" s="70">
        <f>LasVegas!$E$22*10^3</f>
        <v>0</v>
      </c>
      <c r="I101" s="70">
        <f>SanFrancisco!$E$22*10^3</f>
        <v>0</v>
      </c>
      <c r="J101" s="70">
        <f>Baltimore!$E$22*10^3</f>
        <v>0</v>
      </c>
      <c r="K101" s="70">
        <f>Albuquerque!$E$22*10^3</f>
        <v>0</v>
      </c>
      <c r="L101" s="70">
        <f>Seattle!$E$22*10^3</f>
        <v>0</v>
      </c>
      <c r="M101" s="70">
        <f>Chicago!$E$22*10^3</f>
        <v>0</v>
      </c>
      <c r="N101" s="70">
        <f>Boulder!$E$22*10^3</f>
        <v>0</v>
      </c>
      <c r="O101" s="70">
        <f>Minneapolis!$E$22*10^3</f>
        <v>0</v>
      </c>
      <c r="P101" s="70">
        <f>Helena!$E$22*10^3</f>
        <v>0</v>
      </c>
      <c r="Q101" s="70">
        <f>Duluth!$E$22*10^3</f>
        <v>0</v>
      </c>
      <c r="R101" s="70">
        <f>Fairbanks!$E$22*10^3</f>
        <v>0</v>
      </c>
    </row>
    <row r="102" spans="1:18">
      <c r="A102" s="6"/>
      <c r="B102" s="11" t="s">
        <v>63</v>
      </c>
      <c r="C102" s="70">
        <f>Miami!$E$23*10^3</f>
        <v>0</v>
      </c>
      <c r="D102" s="70">
        <f>Houston!$E$23*10^3</f>
        <v>0</v>
      </c>
      <c r="E102" s="70">
        <f>Phoenix!$E$23*10^3</f>
        <v>0</v>
      </c>
      <c r="F102" s="70">
        <f>Atlanta!$E$23*10^3</f>
        <v>0</v>
      </c>
      <c r="G102" s="70">
        <f>LosAngeles!$E$23*10^3</f>
        <v>0</v>
      </c>
      <c r="H102" s="70">
        <f>LasVegas!$E$23*10^3</f>
        <v>0</v>
      </c>
      <c r="I102" s="70">
        <f>SanFrancisco!$E$23*10^3</f>
        <v>0</v>
      </c>
      <c r="J102" s="70">
        <f>Baltimore!$E$23*10^3</f>
        <v>0</v>
      </c>
      <c r="K102" s="70">
        <f>Albuquerque!$E$23*10^3</f>
        <v>0</v>
      </c>
      <c r="L102" s="70">
        <f>Seattle!$E$23*10^3</f>
        <v>0</v>
      </c>
      <c r="M102" s="70">
        <f>Chicago!$E$23*10^3</f>
        <v>0</v>
      </c>
      <c r="N102" s="70">
        <f>Boulder!$E$23*10^3</f>
        <v>0</v>
      </c>
      <c r="O102" s="70">
        <f>Minneapolis!$E$23*10^3</f>
        <v>0</v>
      </c>
      <c r="P102" s="70">
        <f>Helena!$E$23*10^3</f>
        <v>0</v>
      </c>
      <c r="Q102" s="70">
        <f>Duluth!$E$23*10^3</f>
        <v>0</v>
      </c>
      <c r="R102" s="70">
        <f>Fairbanks!$E$23*10^3</f>
        <v>0</v>
      </c>
    </row>
    <row r="103" spans="1:18">
      <c r="A103" s="6"/>
      <c r="B103" s="11" t="s">
        <v>85</v>
      </c>
      <c r="C103" s="70">
        <f>Miami!$E$24*10^3</f>
        <v>0</v>
      </c>
      <c r="D103" s="70">
        <f>Houston!$E$24*10^3</f>
        <v>0</v>
      </c>
      <c r="E103" s="70">
        <f>Phoenix!$E$24*10^3</f>
        <v>0</v>
      </c>
      <c r="F103" s="70">
        <f>Atlanta!$E$24*10^3</f>
        <v>0</v>
      </c>
      <c r="G103" s="70">
        <f>LosAngeles!$E$24*10^3</f>
        <v>0</v>
      </c>
      <c r="H103" s="70">
        <f>LasVegas!$E$24*10^3</f>
        <v>0</v>
      </c>
      <c r="I103" s="70">
        <f>SanFrancisco!$E$24*10^3</f>
        <v>0</v>
      </c>
      <c r="J103" s="70">
        <f>Baltimore!$E$24*10^3</f>
        <v>0</v>
      </c>
      <c r="K103" s="70">
        <f>Albuquerque!$E$24*10^3</f>
        <v>0</v>
      </c>
      <c r="L103" s="70">
        <f>Seattle!$E$24*10^3</f>
        <v>0</v>
      </c>
      <c r="M103" s="70">
        <f>Chicago!$E$24*10^3</f>
        <v>0</v>
      </c>
      <c r="N103" s="70">
        <f>Boulder!$E$24*10^3</f>
        <v>0</v>
      </c>
      <c r="O103" s="70">
        <f>Minneapolis!$E$24*10^3</f>
        <v>0</v>
      </c>
      <c r="P103" s="70">
        <f>Helena!$E$24*10^3</f>
        <v>0</v>
      </c>
      <c r="Q103" s="70">
        <f>Duluth!$E$24*10^3</f>
        <v>0</v>
      </c>
      <c r="R103" s="70">
        <f>Fairbanks!$E$24*10^3</f>
        <v>0</v>
      </c>
    </row>
    <row r="104" spans="1:18">
      <c r="A104" s="6"/>
      <c r="B104" s="11" t="s">
        <v>86</v>
      </c>
      <c r="C104" s="70">
        <f>Miami!$E$25*10^3</f>
        <v>0</v>
      </c>
      <c r="D104" s="70">
        <f>Houston!$E$25*10^3</f>
        <v>0</v>
      </c>
      <c r="E104" s="70">
        <f>Phoenix!$E$25*10^3</f>
        <v>0</v>
      </c>
      <c r="F104" s="70">
        <f>Atlanta!$E$25*10^3</f>
        <v>0</v>
      </c>
      <c r="G104" s="70">
        <f>LosAngeles!$E$25*10^3</f>
        <v>0</v>
      </c>
      <c r="H104" s="70">
        <f>LasVegas!$E$25*10^3</f>
        <v>0</v>
      </c>
      <c r="I104" s="70">
        <f>SanFrancisco!$E$25*10^3</f>
        <v>0</v>
      </c>
      <c r="J104" s="70">
        <f>Baltimore!$E$25*10^3</f>
        <v>0</v>
      </c>
      <c r="K104" s="70">
        <f>Albuquerque!$E$25*10^3</f>
        <v>0</v>
      </c>
      <c r="L104" s="70">
        <f>Seattle!$E$25*10^3</f>
        <v>0</v>
      </c>
      <c r="M104" s="70">
        <f>Chicago!$E$25*10^3</f>
        <v>0</v>
      </c>
      <c r="N104" s="70">
        <f>Boulder!$E$25*10^3</f>
        <v>0</v>
      </c>
      <c r="O104" s="70">
        <f>Minneapolis!$E$25*10^3</f>
        <v>0</v>
      </c>
      <c r="P104" s="70">
        <f>Helena!$E$25*10^3</f>
        <v>0</v>
      </c>
      <c r="Q104" s="70">
        <f>Duluth!$E$25*10^3</f>
        <v>0</v>
      </c>
      <c r="R104" s="70">
        <f>Fairbanks!$E$25*10^3</f>
        <v>0</v>
      </c>
    </row>
    <row r="105" spans="1:18">
      <c r="A105" s="6"/>
      <c r="B105" s="11" t="s">
        <v>87</v>
      </c>
      <c r="C105" s="70">
        <f>Miami!$E$26*10^3</f>
        <v>0</v>
      </c>
      <c r="D105" s="70">
        <f>Houston!$E$26*10^3</f>
        <v>0</v>
      </c>
      <c r="E105" s="70">
        <f>Phoenix!$E$26*10^3</f>
        <v>0</v>
      </c>
      <c r="F105" s="70">
        <f>Atlanta!$E$26*10^3</f>
        <v>0</v>
      </c>
      <c r="G105" s="70">
        <f>LosAngeles!$E$26*10^3</f>
        <v>0</v>
      </c>
      <c r="H105" s="70">
        <f>LasVegas!$E$26*10^3</f>
        <v>0</v>
      </c>
      <c r="I105" s="70">
        <f>SanFrancisco!$E$26*10^3</f>
        <v>0</v>
      </c>
      <c r="J105" s="70">
        <f>Baltimore!$E$26*10^3</f>
        <v>0</v>
      </c>
      <c r="K105" s="70">
        <f>Albuquerque!$E$26*10^3</f>
        <v>0</v>
      </c>
      <c r="L105" s="70">
        <f>Seattle!$E$26*10^3</f>
        <v>0</v>
      </c>
      <c r="M105" s="70">
        <f>Chicago!$E$26*10^3</f>
        <v>0</v>
      </c>
      <c r="N105" s="70">
        <f>Boulder!$E$26*10^3</f>
        <v>0</v>
      </c>
      <c r="O105" s="70">
        <f>Minneapolis!$E$26*10^3</f>
        <v>0</v>
      </c>
      <c r="P105" s="70">
        <f>Helena!$E$26*10^3</f>
        <v>0</v>
      </c>
      <c r="Q105" s="70">
        <f>Duluth!$E$26*10^3</f>
        <v>0</v>
      </c>
      <c r="R105" s="70">
        <f>Fairbanks!$E$26*10^3</f>
        <v>0</v>
      </c>
    </row>
    <row r="106" spans="1:18">
      <c r="A106" s="6"/>
      <c r="B106" s="11" t="s">
        <v>88</v>
      </c>
      <c r="C106" s="70">
        <f>Miami!$E$28*10^3</f>
        <v>0</v>
      </c>
      <c r="D106" s="70">
        <f>Houston!$E$28*10^3</f>
        <v>0</v>
      </c>
      <c r="E106" s="70">
        <f>Phoenix!$E$28*10^3</f>
        <v>0</v>
      </c>
      <c r="F106" s="70">
        <f>Atlanta!$E$28*10^3</f>
        <v>0</v>
      </c>
      <c r="G106" s="70">
        <f>LosAngeles!$E$28*10^3</f>
        <v>0</v>
      </c>
      <c r="H106" s="70">
        <f>LasVegas!$E$28*10^3</f>
        <v>0</v>
      </c>
      <c r="I106" s="70">
        <f>SanFrancisco!$E$28*10^3</f>
        <v>0</v>
      </c>
      <c r="J106" s="70">
        <f>Baltimore!$E$28*10^3</f>
        <v>0</v>
      </c>
      <c r="K106" s="70">
        <f>Albuquerque!$E$28*10^3</f>
        <v>0</v>
      </c>
      <c r="L106" s="70">
        <f>Seattle!$E$28*10^3</f>
        <v>0</v>
      </c>
      <c r="M106" s="70">
        <f>Chicago!$E$28*10^3</f>
        <v>0</v>
      </c>
      <c r="N106" s="70">
        <f>Boulder!$E$28*10^3</f>
        <v>0</v>
      </c>
      <c r="O106" s="70">
        <f>Minneapolis!$E$28*10^3</f>
        <v>0</v>
      </c>
      <c r="P106" s="70">
        <f>Helena!$E$28*10^3</f>
        <v>0</v>
      </c>
      <c r="Q106" s="70">
        <f>Duluth!$E$28*10^3</f>
        <v>0</v>
      </c>
      <c r="R106" s="70">
        <f>Fairbanks!$E$28*10^3</f>
        <v>0</v>
      </c>
    </row>
    <row r="107" spans="1:18">
      <c r="A107" s="6"/>
      <c r="B107" s="9" t="s">
        <v>172</v>
      </c>
    </row>
    <row r="108" spans="1:18">
      <c r="A108" s="6"/>
      <c r="B108" s="11" t="s">
        <v>68</v>
      </c>
      <c r="C108" s="70">
        <f>Miami!$F$13*10^3</f>
        <v>0</v>
      </c>
      <c r="D108" s="70">
        <f>Houston!$F$13*10^3</f>
        <v>0</v>
      </c>
      <c r="E108" s="70">
        <f>Phoenix!$F$13*10^3</f>
        <v>0</v>
      </c>
      <c r="F108" s="70">
        <f>Atlanta!$F$13*10^3</f>
        <v>0</v>
      </c>
      <c r="G108" s="70">
        <f>LosAngeles!$F$13*10^3</f>
        <v>0</v>
      </c>
      <c r="H108" s="70">
        <f>LasVegas!$F$13*10^3</f>
        <v>0</v>
      </c>
      <c r="I108" s="70">
        <f>SanFrancisco!$F$13*10^3</f>
        <v>0</v>
      </c>
      <c r="J108" s="70">
        <f>Baltimore!$F$13*10^3</f>
        <v>0</v>
      </c>
      <c r="K108" s="70">
        <f>Albuquerque!$F$13*10^3</f>
        <v>0</v>
      </c>
      <c r="L108" s="70">
        <f>Seattle!$F$13*10^3</f>
        <v>0</v>
      </c>
      <c r="M108" s="70">
        <f>Chicago!$F$13*10^3</f>
        <v>0</v>
      </c>
      <c r="N108" s="70">
        <f>Boulder!$F$13*10^3</f>
        <v>0</v>
      </c>
      <c r="O108" s="70">
        <f>Minneapolis!$F$13*10^3</f>
        <v>0</v>
      </c>
      <c r="P108" s="70">
        <f>Helena!$F$13*10^3</f>
        <v>0</v>
      </c>
      <c r="Q108" s="70">
        <f>Duluth!$F$13*10^3</f>
        <v>0</v>
      </c>
      <c r="R108" s="70">
        <f>Fairbanks!$F$13*10^3</f>
        <v>0</v>
      </c>
    </row>
    <row r="109" spans="1:18">
      <c r="A109" s="6"/>
      <c r="B109" s="11" t="s">
        <v>69</v>
      </c>
      <c r="C109" s="70">
        <f>Miami!$F$14*10^3</f>
        <v>0</v>
      </c>
      <c r="D109" s="70">
        <f>Houston!$F$14*10^3</f>
        <v>0</v>
      </c>
      <c r="E109" s="70">
        <f>Phoenix!$F$14*10^3</f>
        <v>0</v>
      </c>
      <c r="F109" s="70">
        <f>Atlanta!$F$14*10^3</f>
        <v>0</v>
      </c>
      <c r="G109" s="70">
        <f>LosAngeles!$F$14*10^3</f>
        <v>0</v>
      </c>
      <c r="H109" s="70">
        <f>LasVegas!$F$14*10^3</f>
        <v>0</v>
      </c>
      <c r="I109" s="70">
        <f>SanFrancisco!$F$14*10^3</f>
        <v>0</v>
      </c>
      <c r="J109" s="70">
        <f>Baltimore!$F$14*10^3</f>
        <v>0</v>
      </c>
      <c r="K109" s="70">
        <f>Albuquerque!$F$14*10^3</f>
        <v>0</v>
      </c>
      <c r="L109" s="70">
        <f>Seattle!$F$14*10^3</f>
        <v>0</v>
      </c>
      <c r="M109" s="70">
        <f>Chicago!$F$14*10^3</f>
        <v>0</v>
      </c>
      <c r="N109" s="70">
        <f>Boulder!$F$14*10^3</f>
        <v>0</v>
      </c>
      <c r="O109" s="70">
        <f>Minneapolis!$F$14*10^3</f>
        <v>0</v>
      </c>
      <c r="P109" s="70">
        <f>Helena!$F$14*10^3</f>
        <v>0</v>
      </c>
      <c r="Q109" s="70">
        <f>Duluth!$F$14*10^3</f>
        <v>0</v>
      </c>
      <c r="R109" s="70">
        <f>Fairbanks!$F$14*10^3</f>
        <v>0</v>
      </c>
    </row>
    <row r="110" spans="1:18">
      <c r="A110" s="6"/>
      <c r="B110" s="11" t="s">
        <v>77</v>
      </c>
      <c r="C110" s="70">
        <f>Miami!$F$15*10^3</f>
        <v>0</v>
      </c>
      <c r="D110" s="70">
        <f>Houston!$F$15*10^3</f>
        <v>0</v>
      </c>
      <c r="E110" s="70">
        <f>Phoenix!$F$15*10^3</f>
        <v>0</v>
      </c>
      <c r="F110" s="70">
        <f>Atlanta!$F$15*10^3</f>
        <v>0</v>
      </c>
      <c r="G110" s="70">
        <f>LosAngeles!$F$15*10^3</f>
        <v>0</v>
      </c>
      <c r="H110" s="70">
        <f>LasVegas!$F$15*10^3</f>
        <v>0</v>
      </c>
      <c r="I110" s="70">
        <f>SanFrancisco!$F$15*10^3</f>
        <v>0</v>
      </c>
      <c r="J110" s="70">
        <f>Baltimore!$F$15*10^3</f>
        <v>0</v>
      </c>
      <c r="K110" s="70">
        <f>Albuquerque!$F$15*10^3</f>
        <v>0</v>
      </c>
      <c r="L110" s="70">
        <f>Seattle!$F$15*10^3</f>
        <v>0</v>
      </c>
      <c r="M110" s="70">
        <f>Chicago!$F$15*10^3</f>
        <v>0</v>
      </c>
      <c r="N110" s="70">
        <f>Boulder!$F$15*10^3</f>
        <v>0</v>
      </c>
      <c r="O110" s="70">
        <f>Minneapolis!$F$15*10^3</f>
        <v>0</v>
      </c>
      <c r="P110" s="70">
        <f>Helena!$F$15*10^3</f>
        <v>0</v>
      </c>
      <c r="Q110" s="70">
        <f>Duluth!$F$15*10^3</f>
        <v>0</v>
      </c>
      <c r="R110" s="70">
        <f>Fairbanks!$F$15*10^3</f>
        <v>0</v>
      </c>
    </row>
    <row r="111" spans="1:18">
      <c r="A111" s="6"/>
      <c r="B111" s="11" t="s">
        <v>78</v>
      </c>
      <c r="C111" s="70">
        <f>Miami!$F$16*10^3</f>
        <v>0</v>
      </c>
      <c r="D111" s="70">
        <f>Houston!$F$16*10^3</f>
        <v>0</v>
      </c>
      <c r="E111" s="70">
        <f>Phoenix!$F$16*10^3</f>
        <v>0</v>
      </c>
      <c r="F111" s="70">
        <f>Atlanta!$F$16*10^3</f>
        <v>0</v>
      </c>
      <c r="G111" s="70">
        <f>LosAngeles!$F$16*10^3</f>
        <v>0</v>
      </c>
      <c r="H111" s="70">
        <f>LasVegas!$F$16*10^3</f>
        <v>0</v>
      </c>
      <c r="I111" s="70">
        <f>SanFrancisco!$F$16*10^3</f>
        <v>0</v>
      </c>
      <c r="J111" s="70">
        <f>Baltimore!$F$16*10^3</f>
        <v>0</v>
      </c>
      <c r="K111" s="70">
        <f>Albuquerque!$F$16*10^3</f>
        <v>0</v>
      </c>
      <c r="L111" s="70">
        <f>Seattle!$F$16*10^3</f>
        <v>0</v>
      </c>
      <c r="M111" s="70">
        <f>Chicago!$F$16*10^3</f>
        <v>0</v>
      </c>
      <c r="N111" s="70">
        <f>Boulder!$F$16*10^3</f>
        <v>0</v>
      </c>
      <c r="O111" s="70">
        <f>Minneapolis!$F$16*10^3</f>
        <v>0</v>
      </c>
      <c r="P111" s="70">
        <f>Helena!$F$16*10^3</f>
        <v>0</v>
      </c>
      <c r="Q111" s="70">
        <f>Duluth!$F$16*10^3</f>
        <v>0</v>
      </c>
      <c r="R111" s="70">
        <f>Fairbanks!$F$16*10^3</f>
        <v>0</v>
      </c>
    </row>
    <row r="112" spans="1:18">
      <c r="A112" s="6"/>
      <c r="B112" s="11" t="s">
        <v>79</v>
      </c>
      <c r="C112" s="70">
        <f>Miami!$F$17*10^3</f>
        <v>0</v>
      </c>
      <c r="D112" s="70">
        <f>Houston!$F$17*10^3</f>
        <v>0</v>
      </c>
      <c r="E112" s="70">
        <f>Phoenix!$F$17*10^3</f>
        <v>0</v>
      </c>
      <c r="F112" s="70">
        <f>Atlanta!$F$17*10^3</f>
        <v>0</v>
      </c>
      <c r="G112" s="70">
        <f>LosAngeles!$F$17*10^3</f>
        <v>0</v>
      </c>
      <c r="H112" s="70">
        <f>LasVegas!$F$17*10^3</f>
        <v>0</v>
      </c>
      <c r="I112" s="70">
        <f>SanFrancisco!$F$17*10^3</f>
        <v>0</v>
      </c>
      <c r="J112" s="70">
        <f>Baltimore!$F$17*10^3</f>
        <v>0</v>
      </c>
      <c r="K112" s="70">
        <f>Albuquerque!$F$17*10^3</f>
        <v>0</v>
      </c>
      <c r="L112" s="70">
        <f>Seattle!$F$17*10^3</f>
        <v>0</v>
      </c>
      <c r="M112" s="70">
        <f>Chicago!$F$17*10^3</f>
        <v>0</v>
      </c>
      <c r="N112" s="70">
        <f>Boulder!$F$17*10^3</f>
        <v>0</v>
      </c>
      <c r="O112" s="70">
        <f>Minneapolis!$F$17*10^3</f>
        <v>0</v>
      </c>
      <c r="P112" s="70">
        <f>Helena!$F$17*10^3</f>
        <v>0</v>
      </c>
      <c r="Q112" s="70">
        <f>Duluth!$F$17*10^3</f>
        <v>0</v>
      </c>
      <c r="R112" s="70">
        <f>Fairbanks!$F$17*10^3</f>
        <v>0</v>
      </c>
    </row>
    <row r="113" spans="1:18">
      <c r="A113" s="6"/>
      <c r="B113" s="11" t="s">
        <v>80</v>
      </c>
      <c r="C113" s="70">
        <f>Miami!$F$18*10^3</f>
        <v>0</v>
      </c>
      <c r="D113" s="70">
        <f>Houston!$F$18*10^3</f>
        <v>0</v>
      </c>
      <c r="E113" s="70">
        <f>Phoenix!$F$18*10^3</f>
        <v>0</v>
      </c>
      <c r="F113" s="70">
        <f>Atlanta!$F$18*10^3</f>
        <v>0</v>
      </c>
      <c r="G113" s="70">
        <f>LosAngeles!$F$18*10^3</f>
        <v>0</v>
      </c>
      <c r="H113" s="70">
        <f>LasVegas!$F$18*10^3</f>
        <v>0</v>
      </c>
      <c r="I113" s="70">
        <f>SanFrancisco!$F$18*10^3</f>
        <v>0</v>
      </c>
      <c r="J113" s="70">
        <f>Baltimore!$F$18*10^3</f>
        <v>0</v>
      </c>
      <c r="K113" s="70">
        <f>Albuquerque!$F$18*10^3</f>
        <v>0</v>
      </c>
      <c r="L113" s="70">
        <f>Seattle!$F$18*10^3</f>
        <v>0</v>
      </c>
      <c r="M113" s="70">
        <f>Chicago!$F$18*10^3</f>
        <v>0</v>
      </c>
      <c r="N113" s="70">
        <f>Boulder!$F$18*10^3</f>
        <v>0</v>
      </c>
      <c r="O113" s="70">
        <f>Minneapolis!$F$18*10^3</f>
        <v>0</v>
      </c>
      <c r="P113" s="70">
        <f>Helena!$F$18*10^3</f>
        <v>0</v>
      </c>
      <c r="Q113" s="70">
        <f>Duluth!$F$18*10^3</f>
        <v>0</v>
      </c>
      <c r="R113" s="70">
        <f>Fairbanks!$F$18*10^3</f>
        <v>0</v>
      </c>
    </row>
    <row r="114" spans="1:18">
      <c r="A114" s="6"/>
      <c r="B114" s="11" t="s">
        <v>81</v>
      </c>
      <c r="C114" s="70">
        <f>Miami!$F$19*10^3</f>
        <v>0</v>
      </c>
      <c r="D114" s="70">
        <f>Houston!$F$19*10^3</f>
        <v>0</v>
      </c>
      <c r="E114" s="70">
        <f>Phoenix!$F$19*10^3</f>
        <v>0</v>
      </c>
      <c r="F114" s="70">
        <f>Atlanta!$F$19*10^3</f>
        <v>0</v>
      </c>
      <c r="G114" s="70">
        <f>LosAngeles!$F$19*10^3</f>
        <v>0</v>
      </c>
      <c r="H114" s="70">
        <f>LasVegas!$F$19*10^3</f>
        <v>0</v>
      </c>
      <c r="I114" s="70">
        <f>SanFrancisco!$F$19*10^3</f>
        <v>0</v>
      </c>
      <c r="J114" s="70">
        <f>Baltimore!$F$19*10^3</f>
        <v>0</v>
      </c>
      <c r="K114" s="70">
        <f>Albuquerque!$F$19*10^3</f>
        <v>0</v>
      </c>
      <c r="L114" s="70">
        <f>Seattle!$F$19*10^3</f>
        <v>0</v>
      </c>
      <c r="M114" s="70">
        <f>Chicago!$F$19*10^3</f>
        <v>0</v>
      </c>
      <c r="N114" s="70">
        <f>Boulder!$F$19*10^3</f>
        <v>0</v>
      </c>
      <c r="O114" s="70">
        <f>Minneapolis!$F$19*10^3</f>
        <v>0</v>
      </c>
      <c r="P114" s="70">
        <f>Helena!$F$19*10^3</f>
        <v>0</v>
      </c>
      <c r="Q114" s="70">
        <f>Duluth!$F$19*10^3</f>
        <v>0</v>
      </c>
      <c r="R114" s="70">
        <f>Fairbanks!$F$19*10^3</f>
        <v>0</v>
      </c>
    </row>
    <row r="115" spans="1:18">
      <c r="A115" s="6"/>
      <c r="B115" s="11" t="s">
        <v>82</v>
      </c>
      <c r="C115" s="70">
        <f>Miami!$F$20*10^3</f>
        <v>0</v>
      </c>
      <c r="D115" s="70">
        <f>Houston!$F$20*10^3</f>
        <v>0</v>
      </c>
      <c r="E115" s="70">
        <f>Phoenix!$F$20*10^3</f>
        <v>0</v>
      </c>
      <c r="F115" s="70">
        <f>Atlanta!$F$20*10^3</f>
        <v>0</v>
      </c>
      <c r="G115" s="70">
        <f>LosAngeles!$F$20*10^3</f>
        <v>0</v>
      </c>
      <c r="H115" s="70">
        <f>LasVegas!$F$20*10^3</f>
        <v>0</v>
      </c>
      <c r="I115" s="70">
        <f>SanFrancisco!$F$20*10^3</f>
        <v>0</v>
      </c>
      <c r="J115" s="70">
        <f>Baltimore!$F$20*10^3</f>
        <v>0</v>
      </c>
      <c r="K115" s="70">
        <f>Albuquerque!$F$20*10^3</f>
        <v>0</v>
      </c>
      <c r="L115" s="70">
        <f>Seattle!$F$20*10^3</f>
        <v>0</v>
      </c>
      <c r="M115" s="70">
        <f>Chicago!$F$20*10^3</f>
        <v>0</v>
      </c>
      <c r="N115" s="70">
        <f>Boulder!$F$20*10^3</f>
        <v>0</v>
      </c>
      <c r="O115" s="70">
        <f>Minneapolis!$F$20*10^3</f>
        <v>0</v>
      </c>
      <c r="P115" s="70">
        <f>Helena!$F$20*10^3</f>
        <v>0</v>
      </c>
      <c r="Q115" s="70">
        <f>Duluth!$F$20*10^3</f>
        <v>0</v>
      </c>
      <c r="R115" s="70">
        <f>Fairbanks!$F$20*10^3</f>
        <v>0</v>
      </c>
    </row>
    <row r="116" spans="1:18">
      <c r="A116" s="6"/>
      <c r="B116" s="11" t="s">
        <v>83</v>
      </c>
      <c r="C116" s="70">
        <f>Miami!$F$21*10^3</f>
        <v>0</v>
      </c>
      <c r="D116" s="70">
        <f>Houston!$F$21*10^3</f>
        <v>0</v>
      </c>
      <c r="E116" s="70">
        <f>Phoenix!$F$21*10^3</f>
        <v>0</v>
      </c>
      <c r="F116" s="70">
        <f>Atlanta!$F$21*10^3</f>
        <v>0</v>
      </c>
      <c r="G116" s="70">
        <f>LosAngeles!$F$21*10^3</f>
        <v>0</v>
      </c>
      <c r="H116" s="70">
        <f>LasVegas!$F$21*10^3</f>
        <v>0</v>
      </c>
      <c r="I116" s="70">
        <f>SanFrancisco!$F$21*10^3</f>
        <v>0</v>
      </c>
      <c r="J116" s="70">
        <f>Baltimore!$F$21*10^3</f>
        <v>0</v>
      </c>
      <c r="K116" s="70">
        <f>Albuquerque!$F$21*10^3</f>
        <v>0</v>
      </c>
      <c r="L116" s="70">
        <f>Seattle!$F$21*10^3</f>
        <v>0</v>
      </c>
      <c r="M116" s="70">
        <f>Chicago!$F$21*10^3</f>
        <v>0</v>
      </c>
      <c r="N116" s="70">
        <f>Boulder!$F$21*10^3</f>
        <v>0</v>
      </c>
      <c r="O116" s="70">
        <f>Minneapolis!$F$21*10^3</f>
        <v>0</v>
      </c>
      <c r="P116" s="70">
        <f>Helena!$F$21*10^3</f>
        <v>0</v>
      </c>
      <c r="Q116" s="70">
        <f>Duluth!$F$21*10^3</f>
        <v>0</v>
      </c>
      <c r="R116" s="70">
        <f>Fairbanks!$F$21*10^3</f>
        <v>0</v>
      </c>
    </row>
    <row r="117" spans="1:18">
      <c r="A117" s="6"/>
      <c r="B117" s="11" t="s">
        <v>84</v>
      </c>
      <c r="C117" s="70">
        <f>Miami!$F$22*10^3</f>
        <v>0</v>
      </c>
      <c r="D117" s="70">
        <f>Houston!$F$22*10^3</f>
        <v>0</v>
      </c>
      <c r="E117" s="70">
        <f>Phoenix!$F$22*10^3</f>
        <v>0</v>
      </c>
      <c r="F117" s="70">
        <f>Atlanta!$F$22*10^3</f>
        <v>0</v>
      </c>
      <c r="G117" s="70">
        <f>LosAngeles!$F$22*10^3</f>
        <v>0</v>
      </c>
      <c r="H117" s="70">
        <f>LasVegas!$F$22*10^3</f>
        <v>0</v>
      </c>
      <c r="I117" s="70">
        <f>SanFrancisco!$F$22*10^3</f>
        <v>0</v>
      </c>
      <c r="J117" s="70">
        <f>Baltimore!$F$22*10^3</f>
        <v>0</v>
      </c>
      <c r="K117" s="70">
        <f>Albuquerque!$F$22*10^3</f>
        <v>0</v>
      </c>
      <c r="L117" s="70">
        <f>Seattle!$F$22*10^3</f>
        <v>0</v>
      </c>
      <c r="M117" s="70">
        <f>Chicago!$F$22*10^3</f>
        <v>0</v>
      </c>
      <c r="N117" s="70">
        <f>Boulder!$F$22*10^3</f>
        <v>0</v>
      </c>
      <c r="O117" s="70">
        <f>Minneapolis!$F$22*10^3</f>
        <v>0</v>
      </c>
      <c r="P117" s="70">
        <f>Helena!$F$22*10^3</f>
        <v>0</v>
      </c>
      <c r="Q117" s="70">
        <f>Duluth!$F$22*10^3</f>
        <v>0</v>
      </c>
      <c r="R117" s="70">
        <f>Fairbanks!$F$22*10^3</f>
        <v>0</v>
      </c>
    </row>
    <row r="118" spans="1:18">
      <c r="A118" s="6"/>
      <c r="B118" s="11" t="s">
        <v>63</v>
      </c>
      <c r="C118" s="70">
        <f>Miami!$F$23*10^3</f>
        <v>0</v>
      </c>
      <c r="D118" s="70">
        <f>Houston!$F$23*10^3</f>
        <v>0</v>
      </c>
      <c r="E118" s="70">
        <f>Phoenix!$F$23*10^3</f>
        <v>0</v>
      </c>
      <c r="F118" s="70">
        <f>Atlanta!$F$23*10^3</f>
        <v>0</v>
      </c>
      <c r="G118" s="70">
        <f>LosAngeles!$F$23*10^3</f>
        <v>0</v>
      </c>
      <c r="H118" s="70">
        <f>LasVegas!$F$23*10^3</f>
        <v>0</v>
      </c>
      <c r="I118" s="70">
        <f>SanFrancisco!$F$23*10^3</f>
        <v>0</v>
      </c>
      <c r="J118" s="70">
        <f>Baltimore!$F$23*10^3</f>
        <v>0</v>
      </c>
      <c r="K118" s="70">
        <f>Albuquerque!$F$23*10^3</f>
        <v>0</v>
      </c>
      <c r="L118" s="70">
        <f>Seattle!$F$23*10^3</f>
        <v>0</v>
      </c>
      <c r="M118" s="70">
        <f>Chicago!$F$23*10^3</f>
        <v>0</v>
      </c>
      <c r="N118" s="70">
        <f>Boulder!$F$23*10^3</f>
        <v>0</v>
      </c>
      <c r="O118" s="70">
        <f>Minneapolis!$F$23*10^3</f>
        <v>0</v>
      </c>
      <c r="P118" s="70">
        <f>Helena!$F$23*10^3</f>
        <v>0</v>
      </c>
      <c r="Q118" s="70">
        <f>Duluth!$F$23*10^3</f>
        <v>0</v>
      </c>
      <c r="R118" s="70">
        <f>Fairbanks!$F$23*10^3</f>
        <v>0</v>
      </c>
    </row>
    <row r="119" spans="1:18">
      <c r="A119" s="6"/>
      <c r="B119" s="11" t="s">
        <v>85</v>
      </c>
      <c r="C119" s="70">
        <f>Miami!$F$24*10^3</f>
        <v>0</v>
      </c>
      <c r="D119" s="70">
        <f>Houston!$F$24*10^3</f>
        <v>0</v>
      </c>
      <c r="E119" s="70">
        <f>Phoenix!$F$24*10^3</f>
        <v>0</v>
      </c>
      <c r="F119" s="70">
        <f>Atlanta!$F$24*10^3</f>
        <v>0</v>
      </c>
      <c r="G119" s="70">
        <f>LosAngeles!$F$24*10^3</f>
        <v>0</v>
      </c>
      <c r="H119" s="70">
        <f>LasVegas!$F$24*10^3</f>
        <v>0</v>
      </c>
      <c r="I119" s="70">
        <f>SanFrancisco!$F$24*10^3</f>
        <v>0</v>
      </c>
      <c r="J119" s="70">
        <f>Baltimore!$F$24*10^3</f>
        <v>0</v>
      </c>
      <c r="K119" s="70">
        <f>Albuquerque!$F$24*10^3</f>
        <v>0</v>
      </c>
      <c r="L119" s="70">
        <f>Seattle!$F$24*10^3</f>
        <v>0</v>
      </c>
      <c r="M119" s="70">
        <f>Chicago!$F$24*10^3</f>
        <v>0</v>
      </c>
      <c r="N119" s="70">
        <f>Boulder!$F$24*10^3</f>
        <v>0</v>
      </c>
      <c r="O119" s="70">
        <f>Minneapolis!$F$24*10^3</f>
        <v>0</v>
      </c>
      <c r="P119" s="70">
        <f>Helena!$F$24*10^3</f>
        <v>0</v>
      </c>
      <c r="Q119" s="70">
        <f>Duluth!$F$24*10^3</f>
        <v>0</v>
      </c>
      <c r="R119" s="70">
        <f>Fairbanks!$F$24*10^3</f>
        <v>0</v>
      </c>
    </row>
    <row r="120" spans="1:18">
      <c r="A120" s="6"/>
      <c r="B120" s="11" t="s">
        <v>86</v>
      </c>
      <c r="C120" s="70">
        <f>Miami!$F$25*10^3</f>
        <v>0</v>
      </c>
      <c r="D120" s="70">
        <f>Houston!$F$25*10^3</f>
        <v>0</v>
      </c>
      <c r="E120" s="70">
        <f>Phoenix!$F$25*10^3</f>
        <v>0</v>
      </c>
      <c r="F120" s="70">
        <f>Atlanta!$F$25*10^3</f>
        <v>0</v>
      </c>
      <c r="G120" s="70">
        <f>LosAngeles!$F$25*10^3</f>
        <v>0</v>
      </c>
      <c r="H120" s="70">
        <f>LasVegas!$F$25*10^3</f>
        <v>0</v>
      </c>
      <c r="I120" s="70">
        <f>SanFrancisco!$F$25*10^3</f>
        <v>0</v>
      </c>
      <c r="J120" s="70">
        <f>Baltimore!$F$25*10^3</f>
        <v>0</v>
      </c>
      <c r="K120" s="70">
        <f>Albuquerque!$F$25*10^3</f>
        <v>0</v>
      </c>
      <c r="L120" s="70">
        <f>Seattle!$F$25*10^3</f>
        <v>0</v>
      </c>
      <c r="M120" s="70">
        <f>Chicago!$F$25*10^3</f>
        <v>0</v>
      </c>
      <c r="N120" s="70">
        <f>Boulder!$F$25*10^3</f>
        <v>0</v>
      </c>
      <c r="O120" s="70">
        <f>Minneapolis!$F$25*10^3</f>
        <v>0</v>
      </c>
      <c r="P120" s="70">
        <f>Helena!$F$25*10^3</f>
        <v>0</v>
      </c>
      <c r="Q120" s="70">
        <f>Duluth!$F$25*10^3</f>
        <v>0</v>
      </c>
      <c r="R120" s="70">
        <f>Fairbanks!$F$25*10^3</f>
        <v>0</v>
      </c>
    </row>
    <row r="121" spans="1:18">
      <c r="A121" s="6"/>
      <c r="B121" s="11" t="s">
        <v>87</v>
      </c>
      <c r="C121" s="70">
        <f>Miami!$F$26*10^3</f>
        <v>0</v>
      </c>
      <c r="D121" s="70">
        <f>Houston!$F$26*10^3</f>
        <v>0</v>
      </c>
      <c r="E121" s="70">
        <f>Phoenix!$F$26*10^3</f>
        <v>0</v>
      </c>
      <c r="F121" s="70">
        <f>Atlanta!$F$26*10^3</f>
        <v>0</v>
      </c>
      <c r="G121" s="70">
        <f>LosAngeles!$F$26*10^3</f>
        <v>0</v>
      </c>
      <c r="H121" s="70">
        <f>LasVegas!$F$26*10^3</f>
        <v>0</v>
      </c>
      <c r="I121" s="70">
        <f>SanFrancisco!$F$26*10^3</f>
        <v>0</v>
      </c>
      <c r="J121" s="70">
        <f>Baltimore!$F$26*10^3</f>
        <v>0</v>
      </c>
      <c r="K121" s="70">
        <f>Albuquerque!$F$26*10^3</f>
        <v>0</v>
      </c>
      <c r="L121" s="70">
        <f>Seattle!$F$26*10^3</f>
        <v>0</v>
      </c>
      <c r="M121" s="70">
        <f>Chicago!$F$26*10^3</f>
        <v>0</v>
      </c>
      <c r="N121" s="70">
        <f>Boulder!$F$26*10^3</f>
        <v>0</v>
      </c>
      <c r="O121" s="70">
        <f>Minneapolis!$F$26*10^3</f>
        <v>0</v>
      </c>
      <c r="P121" s="70">
        <f>Helena!$F$26*10^3</f>
        <v>0</v>
      </c>
      <c r="Q121" s="70">
        <f>Duluth!$F$26*10^3</f>
        <v>0</v>
      </c>
      <c r="R121" s="70">
        <f>Fairbanks!$F$26*10^3</f>
        <v>0</v>
      </c>
    </row>
    <row r="122" spans="1:18">
      <c r="A122" s="6"/>
      <c r="B122" s="11" t="s">
        <v>88</v>
      </c>
      <c r="C122" s="70">
        <f>Miami!$F$28*10^3</f>
        <v>0</v>
      </c>
      <c r="D122" s="70">
        <f>Houston!$F$28*10^3</f>
        <v>0</v>
      </c>
      <c r="E122" s="70">
        <f>Phoenix!$F$28*10^3</f>
        <v>0</v>
      </c>
      <c r="F122" s="70">
        <f>Atlanta!$F$28*10^3</f>
        <v>0</v>
      </c>
      <c r="G122" s="70">
        <f>LosAngeles!$F$28*10^3</f>
        <v>0</v>
      </c>
      <c r="H122" s="70">
        <f>LasVegas!$F$28*10^3</f>
        <v>0</v>
      </c>
      <c r="I122" s="70">
        <f>SanFrancisco!$F$28*10^3</f>
        <v>0</v>
      </c>
      <c r="J122" s="70">
        <f>Baltimore!$F$28*10^3</f>
        <v>0</v>
      </c>
      <c r="K122" s="70">
        <f>Albuquerque!$F$28*10^3</f>
        <v>0</v>
      </c>
      <c r="L122" s="70">
        <f>Seattle!$F$28*10^3</f>
        <v>0</v>
      </c>
      <c r="M122" s="70">
        <f>Chicago!$F$28*10^3</f>
        <v>0</v>
      </c>
      <c r="N122" s="70">
        <f>Boulder!$F$28*10^3</f>
        <v>0</v>
      </c>
      <c r="O122" s="70">
        <f>Minneapolis!$F$28*10^3</f>
        <v>0</v>
      </c>
      <c r="P122" s="70">
        <f>Helena!$F$28*10^3</f>
        <v>0</v>
      </c>
      <c r="Q122" s="70">
        <f>Duluth!$F$28*10^3</f>
        <v>0</v>
      </c>
      <c r="R122" s="70">
        <f>Fairbanks!$F$28*10^3</f>
        <v>0</v>
      </c>
    </row>
    <row r="123" spans="1:18">
      <c r="A123" s="6"/>
      <c r="B123" s="9" t="s">
        <v>173</v>
      </c>
      <c r="C123" s="15">
        <f>Miami!$B$2*10^3</f>
        <v>2943920</v>
      </c>
      <c r="D123" s="15">
        <f>Houston!$B$2*10^3</f>
        <v>3003530</v>
      </c>
      <c r="E123" s="15">
        <f>Phoenix!$B$2*10^3</f>
        <v>2880330</v>
      </c>
      <c r="F123" s="15">
        <f>Atlanta!$B$2*10^3</f>
        <v>3055110</v>
      </c>
      <c r="G123" s="15">
        <f>LosAngeles!$B$2*10^3</f>
        <v>2633660</v>
      </c>
      <c r="H123" s="15">
        <f>LasVegas!$B$2*10^3</f>
        <v>2904760</v>
      </c>
      <c r="I123" s="15">
        <f>SanFrancisco!$B$2*10^3</f>
        <v>2859110</v>
      </c>
      <c r="J123" s="15">
        <f>Baltimore!$B$2*10^3</f>
        <v>3288720</v>
      </c>
      <c r="K123" s="15">
        <f>Albuquerque!$B$2*10^3</f>
        <v>3034620</v>
      </c>
      <c r="L123" s="15">
        <f>Seattle!$B$2*10^3</f>
        <v>3132880</v>
      </c>
      <c r="M123" s="15">
        <f>Chicago!$B$2*10^3</f>
        <v>3456370</v>
      </c>
      <c r="N123" s="15">
        <f>Boulder!$B$2*10^3</f>
        <v>3210000</v>
      </c>
      <c r="O123" s="15">
        <f>Minneapolis!$B$2*10^3</f>
        <v>3685190</v>
      </c>
      <c r="P123" s="15">
        <f>Helena!$B$2*10^3</f>
        <v>3499800</v>
      </c>
      <c r="Q123" s="15">
        <f>Duluth!$B$2*10^3</f>
        <v>3901480</v>
      </c>
      <c r="R123" s="15">
        <f>Fairbanks!$B$2*10^3</f>
        <v>4597860</v>
      </c>
    </row>
    <row r="124" spans="1:18">
      <c r="A124" s="9" t="s">
        <v>89</v>
      </c>
      <c r="B124" s="10"/>
    </row>
    <row r="125" spans="1:18">
      <c r="A125" s="6"/>
      <c r="B125" s="9" t="s">
        <v>207</v>
      </c>
    </row>
    <row r="126" spans="1:18">
      <c r="A126" s="6"/>
      <c r="B126" s="11" t="s">
        <v>174</v>
      </c>
      <c r="C126" s="13">
        <f>(Miami!$B$13*10^3)/Miami!$B$8</f>
        <v>0</v>
      </c>
      <c r="D126" s="13">
        <f>(Houston!$B$13*10^3)/Houston!$B$8</f>
        <v>0</v>
      </c>
      <c r="E126" s="13">
        <f>(Phoenix!$B$13*10^3)/Phoenix!$B$8</f>
        <v>0</v>
      </c>
      <c r="F126" s="13">
        <f>(Atlanta!$B$13*10^3)/Atlanta!$B$8</f>
        <v>0</v>
      </c>
      <c r="G126" s="13">
        <f>(LosAngeles!$B$13*10^3)/LosAngeles!$B$8</f>
        <v>0</v>
      </c>
      <c r="H126" s="13">
        <f>(LasVegas!$B$13*10^3)/LasVegas!$B$8</f>
        <v>0</v>
      </c>
      <c r="I126" s="13">
        <f>(SanFrancisco!$B$13*10^3)/SanFrancisco!$B$8</f>
        <v>0</v>
      </c>
      <c r="J126" s="13">
        <f>(Baltimore!$B$13*10^3)/Baltimore!$B$8</f>
        <v>0</v>
      </c>
      <c r="K126" s="13">
        <f>(Albuquerque!$B$13*10^3)/Albuquerque!$B$8</f>
        <v>0</v>
      </c>
      <c r="L126" s="13">
        <f>(Seattle!$B$13*10^3)/Seattle!$B$8</f>
        <v>0</v>
      </c>
      <c r="M126" s="13">
        <f>(Chicago!$B$13*10^3)/Chicago!$B$8</f>
        <v>0</v>
      </c>
      <c r="N126" s="13">
        <f>(Boulder!$B$13*10^3)/Boulder!$B$8</f>
        <v>0</v>
      </c>
      <c r="O126" s="13">
        <f>(Minneapolis!$B$13*10^3)/Minneapolis!$B$8</f>
        <v>0</v>
      </c>
      <c r="P126" s="13">
        <f>(Helena!$B$13*10^3)/Helena!$B$8</f>
        <v>0</v>
      </c>
      <c r="Q126" s="13">
        <f>(Duluth!$B$13*10^3)/Duluth!$B$8</f>
        <v>0</v>
      </c>
      <c r="R126" s="13">
        <f>(Fairbanks!$B$13*10^3)/Fairbanks!$B$8</f>
        <v>0</v>
      </c>
    </row>
    <row r="127" spans="1:18">
      <c r="A127" s="6"/>
      <c r="B127" s="11" t="s">
        <v>175</v>
      </c>
      <c r="C127" s="13">
        <f>(Miami!$B$14*10^3)/Miami!$B$8</f>
        <v>961.88985620659298</v>
      </c>
      <c r="D127" s="13">
        <f>(Houston!$B$14*10^3)/Houston!$B$8</f>
        <v>683.49799471779329</v>
      </c>
      <c r="E127" s="13">
        <f>(Phoenix!$B$14*10^3)/Phoenix!$B$8</f>
        <v>561.08774332387759</v>
      </c>
      <c r="F127" s="13">
        <f>(Atlanta!$B$14*10^3)/Atlanta!$B$8</f>
        <v>405.36046170400078</v>
      </c>
      <c r="G127" s="13">
        <f>(LosAngeles!$B$14*10^3)/LosAngeles!$B$8</f>
        <v>68.33610486158662</v>
      </c>
      <c r="H127" s="13">
        <f>(LasVegas!$B$14*10^3)/LasVegas!$B$8</f>
        <v>394.89386677100657</v>
      </c>
      <c r="I127" s="13">
        <f>(SanFrancisco!$B$14*10^3)/SanFrancisco!$B$8</f>
        <v>16.511787146630148</v>
      </c>
      <c r="J127" s="13">
        <f>(Baltimore!$B$14*10^3)/Baltimore!$B$8</f>
        <v>309.12647950699403</v>
      </c>
      <c r="K127" s="13">
        <f>(Albuquerque!$B$14*10^3)/Albuquerque!$B$8</f>
        <v>175.11493690697446</v>
      </c>
      <c r="L127" s="13">
        <f>(Seattle!$B$14*10^3)/Seattle!$B$8</f>
        <v>33.493103785581532</v>
      </c>
      <c r="M127" s="13">
        <f>(Chicago!$B$14*10^3)/Chicago!$B$8</f>
        <v>173.62809351462388</v>
      </c>
      <c r="N127" s="13">
        <f>(Boulder!$B$14*10^3)/Boulder!$B$8</f>
        <v>111.68932798591412</v>
      </c>
      <c r="O127" s="13">
        <f>(Minneapolis!$B$14*10^3)/Minneapolis!$B$8</f>
        <v>152.71446737748215</v>
      </c>
      <c r="P127" s="13">
        <f>(Helena!$B$14*10^3)/Helena!$B$8</f>
        <v>65.303726890345303</v>
      </c>
      <c r="Q127" s="13">
        <f>(Duluth!$B$14*10^3)/Duluth!$B$8</f>
        <v>47.911571945612835</v>
      </c>
      <c r="R127" s="13">
        <f>(Fairbanks!$B$14*10^3)/Fairbanks!$B$8</f>
        <v>14.477159346571456</v>
      </c>
    </row>
    <row r="128" spans="1:18">
      <c r="A128" s="6"/>
      <c r="B128" s="11" t="s">
        <v>176</v>
      </c>
      <c r="C128" s="13">
        <f>(Miami!$B$15*10^3)/Miami!$B$8</f>
        <v>363.12237112393626</v>
      </c>
      <c r="D128" s="13">
        <f>(Houston!$B$15*10^3)/Houston!$B$8</f>
        <v>363.12237112393626</v>
      </c>
      <c r="E128" s="13">
        <f>(Phoenix!$B$15*10^3)/Phoenix!$B$8</f>
        <v>363.12237112393626</v>
      </c>
      <c r="F128" s="13">
        <f>(Atlanta!$B$15*10^3)/Atlanta!$B$8</f>
        <v>363.12237112393626</v>
      </c>
      <c r="G128" s="13">
        <f>(LosAngeles!$B$15*10^3)/LosAngeles!$B$8</f>
        <v>363.12237112393626</v>
      </c>
      <c r="H128" s="13">
        <f>(LasVegas!$B$15*10^3)/LasVegas!$B$8</f>
        <v>363.12237112393626</v>
      </c>
      <c r="I128" s="13">
        <f>(SanFrancisco!$B$15*10^3)/SanFrancisco!$B$8</f>
        <v>363.12237112393626</v>
      </c>
      <c r="J128" s="13">
        <f>(Baltimore!$B$15*10^3)/Baltimore!$B$8</f>
        <v>363.12237112393626</v>
      </c>
      <c r="K128" s="13">
        <f>(Albuquerque!$B$15*10^3)/Albuquerque!$B$8</f>
        <v>363.12237112393626</v>
      </c>
      <c r="L128" s="13">
        <f>(Seattle!$B$15*10^3)/Seattle!$B$8</f>
        <v>363.12237112393626</v>
      </c>
      <c r="M128" s="13">
        <f>(Chicago!$B$15*10^3)/Chicago!$B$8</f>
        <v>363.12237112393626</v>
      </c>
      <c r="N128" s="13">
        <f>(Boulder!$B$15*10^3)/Boulder!$B$8</f>
        <v>363.12237112393626</v>
      </c>
      <c r="O128" s="13">
        <f>(Minneapolis!$B$15*10^3)/Minneapolis!$B$8</f>
        <v>363.12237112393626</v>
      </c>
      <c r="P128" s="13">
        <f>(Helena!$B$15*10^3)/Helena!$B$8</f>
        <v>363.12237112393626</v>
      </c>
      <c r="Q128" s="13">
        <f>(Duluth!$B$15*10^3)/Duluth!$B$8</f>
        <v>363.12237112393626</v>
      </c>
      <c r="R128" s="13">
        <f>(Fairbanks!$B$15*10^3)/Fairbanks!$B$8</f>
        <v>363.12237112393626</v>
      </c>
    </row>
    <row r="129" spans="1:18">
      <c r="A129" s="6"/>
      <c r="B129" s="11" t="s">
        <v>177</v>
      </c>
      <c r="C129" s="13">
        <f>(Miami!$B$16*10^3)/Miami!$B$8</f>
        <v>45.661743128240246</v>
      </c>
      <c r="D129" s="13">
        <f>(Houston!$B$16*10^3)/Houston!$B$8</f>
        <v>45.642179399393527</v>
      </c>
      <c r="E129" s="13">
        <f>(Phoenix!$B$16*10^3)/Phoenix!$B$8</f>
        <v>45.642179399393527</v>
      </c>
      <c r="F129" s="13">
        <f>(Atlanta!$B$16*10^3)/Atlanta!$B$8</f>
        <v>45.642179399393527</v>
      </c>
      <c r="G129" s="13">
        <f>(LosAngeles!$B$16*10^3)/LosAngeles!$B$8</f>
        <v>45.603051941700087</v>
      </c>
      <c r="H129" s="13">
        <f>(LasVegas!$B$16*10^3)/LasVegas!$B$8</f>
        <v>45.583488212853375</v>
      </c>
      <c r="I129" s="13">
        <f>(SanFrancisco!$B$16*10^3)/SanFrancisco!$B$8</f>
        <v>45.622615670546807</v>
      </c>
      <c r="J129" s="13">
        <f>(Baltimore!$B$16*10^3)/Baltimore!$B$8</f>
        <v>45.583488212853375</v>
      </c>
      <c r="K129" s="13">
        <f>(Albuquerque!$B$16*10^3)/Albuquerque!$B$8</f>
        <v>45.603051941700087</v>
      </c>
      <c r="L129" s="13">
        <f>(Seattle!$B$16*10^3)/Seattle!$B$8</f>
        <v>45.505233297466496</v>
      </c>
      <c r="M129" s="13">
        <f>(Chicago!$B$16*10^3)/Chicago!$B$8</f>
        <v>45.603051941700087</v>
      </c>
      <c r="N129" s="13">
        <f>(Boulder!$B$16*10^3)/Boulder!$B$8</f>
        <v>45.563924484006655</v>
      </c>
      <c r="O129" s="13">
        <f>(Minneapolis!$B$16*10^3)/Minneapolis!$B$8</f>
        <v>45.563924484006655</v>
      </c>
      <c r="P129" s="13">
        <f>(Helena!$B$16*10^3)/Helena!$B$8</f>
        <v>45.544360755159936</v>
      </c>
      <c r="Q129" s="13">
        <f>(Duluth!$B$16*10^3)/Duluth!$B$8</f>
        <v>45.524797026313216</v>
      </c>
      <c r="R129" s="13">
        <f>(Fairbanks!$B$16*10^3)/Fairbanks!$B$8</f>
        <v>45.250904822459162</v>
      </c>
    </row>
    <row r="130" spans="1:18">
      <c r="A130" s="6"/>
      <c r="B130" s="11" t="s">
        <v>178</v>
      </c>
      <c r="C130" s="13">
        <f>(Miami!$B$17*10^3)/Miami!$B$8</f>
        <v>1276.1811601291206</v>
      </c>
      <c r="D130" s="13">
        <f>(Houston!$B$17*10^3)/Houston!$B$8</f>
        <v>1276.1811601291206</v>
      </c>
      <c r="E130" s="13">
        <f>(Phoenix!$B$17*10^3)/Phoenix!$B$8</f>
        <v>1276.1811601291206</v>
      </c>
      <c r="F130" s="13">
        <f>(Atlanta!$B$17*10^3)/Atlanta!$B$8</f>
        <v>1276.1811601291206</v>
      </c>
      <c r="G130" s="13">
        <f>(LosAngeles!$B$17*10^3)/LosAngeles!$B$8</f>
        <v>1276.1811601291206</v>
      </c>
      <c r="H130" s="13">
        <f>(LasVegas!$B$17*10^3)/LasVegas!$B$8</f>
        <v>1276.1811601291206</v>
      </c>
      <c r="I130" s="13">
        <f>(SanFrancisco!$B$17*10^3)/SanFrancisco!$B$8</f>
        <v>1276.1811601291206</v>
      </c>
      <c r="J130" s="13">
        <f>(Baltimore!$B$17*10^3)/Baltimore!$B$8</f>
        <v>1276.1811601291206</v>
      </c>
      <c r="K130" s="13">
        <f>(Albuquerque!$B$17*10^3)/Albuquerque!$B$8</f>
        <v>1276.1811601291206</v>
      </c>
      <c r="L130" s="13">
        <f>(Seattle!$B$17*10^3)/Seattle!$B$8</f>
        <v>1276.1811601291206</v>
      </c>
      <c r="M130" s="13">
        <f>(Chicago!$B$17*10^3)/Chicago!$B$8</f>
        <v>1276.1811601291206</v>
      </c>
      <c r="N130" s="13">
        <f>(Boulder!$B$17*10^3)/Boulder!$B$8</f>
        <v>1276.1811601291206</v>
      </c>
      <c r="O130" s="13">
        <f>(Minneapolis!$B$17*10^3)/Minneapolis!$B$8</f>
        <v>1276.1811601291206</v>
      </c>
      <c r="P130" s="13">
        <f>(Helena!$B$17*10^3)/Helena!$B$8</f>
        <v>1276.1811601291206</v>
      </c>
      <c r="Q130" s="13">
        <f>(Duluth!$B$17*10^3)/Duluth!$B$8</f>
        <v>1276.1811601291206</v>
      </c>
      <c r="R130" s="13">
        <f>(Fairbanks!$B$17*10^3)/Fairbanks!$B$8</f>
        <v>1276.1811601291206</v>
      </c>
    </row>
    <row r="131" spans="1:18">
      <c r="A131" s="6"/>
      <c r="B131" s="11" t="s">
        <v>179</v>
      </c>
      <c r="C131" s="13">
        <f>(Miami!$B$18*10^3)/Miami!$B$8</f>
        <v>0</v>
      </c>
      <c r="D131" s="13">
        <f>(Houston!$B$18*10^3)/Houston!$B$8</f>
        <v>0</v>
      </c>
      <c r="E131" s="13">
        <f>(Phoenix!$B$18*10^3)/Phoenix!$B$8</f>
        <v>0</v>
      </c>
      <c r="F131" s="13">
        <f>(Atlanta!$B$18*10^3)/Atlanta!$B$8</f>
        <v>0</v>
      </c>
      <c r="G131" s="13">
        <f>(LosAngeles!$B$18*10^3)/LosAngeles!$B$8</f>
        <v>0</v>
      </c>
      <c r="H131" s="13">
        <f>(LasVegas!$B$18*10^3)/LasVegas!$B$8</f>
        <v>0</v>
      </c>
      <c r="I131" s="13">
        <f>(SanFrancisco!$B$18*10^3)/SanFrancisco!$B$8</f>
        <v>0</v>
      </c>
      <c r="J131" s="13">
        <f>(Baltimore!$B$18*10^3)/Baltimore!$B$8</f>
        <v>0</v>
      </c>
      <c r="K131" s="13">
        <f>(Albuquerque!$B$18*10^3)/Albuquerque!$B$8</f>
        <v>0</v>
      </c>
      <c r="L131" s="13">
        <f>(Seattle!$B$18*10^3)/Seattle!$B$8</f>
        <v>0</v>
      </c>
      <c r="M131" s="13">
        <f>(Chicago!$B$18*10^3)/Chicago!$B$8</f>
        <v>0</v>
      </c>
      <c r="N131" s="13">
        <f>(Boulder!$B$18*10^3)/Boulder!$B$8</f>
        <v>0</v>
      </c>
      <c r="O131" s="13">
        <f>(Minneapolis!$B$18*10^3)/Minneapolis!$B$8</f>
        <v>0</v>
      </c>
      <c r="P131" s="13">
        <f>(Helena!$B$18*10^3)/Helena!$B$8</f>
        <v>0</v>
      </c>
      <c r="Q131" s="13">
        <f>(Duluth!$B$18*10^3)/Duluth!$B$8</f>
        <v>0</v>
      </c>
      <c r="R131" s="13">
        <f>(Fairbanks!$B$18*10^3)/Fairbanks!$B$8</f>
        <v>0</v>
      </c>
    </row>
    <row r="132" spans="1:18">
      <c r="A132" s="6"/>
      <c r="B132" s="11" t="s">
        <v>180</v>
      </c>
      <c r="C132" s="13">
        <f>(Miami!$B$19*10^3)/Miami!$B$8</f>
        <v>365.21569011053509</v>
      </c>
      <c r="D132" s="13">
        <f>(Houston!$B$19*10^3)/Houston!$B$8</f>
        <v>361.98767485082658</v>
      </c>
      <c r="E132" s="13">
        <f>(Phoenix!$B$19*10^3)/Phoenix!$B$8</f>
        <v>366.58515112980535</v>
      </c>
      <c r="F132" s="13">
        <f>(Atlanta!$B$19*10^3)/Atlanta!$B$8</f>
        <v>358.85747823535166</v>
      </c>
      <c r="G132" s="13">
        <f>(LosAngeles!$B$19*10^3)/LosAngeles!$B$8</f>
        <v>344.57595617724741</v>
      </c>
      <c r="H132" s="13">
        <f>(LasVegas!$B$19*10^3)/LasVegas!$B$8</f>
        <v>363.33757214125012</v>
      </c>
      <c r="I132" s="13">
        <f>(SanFrancisco!$B$19*10^3)/SanFrancisco!$B$8</f>
        <v>326.90990902866088</v>
      </c>
      <c r="J132" s="13">
        <f>(Baltimore!$B$19*10^3)/Baltimore!$B$8</f>
        <v>355.15993348332194</v>
      </c>
      <c r="K132" s="13">
        <f>(Albuquerque!$B$19*10^3)/Albuquerque!$B$8</f>
        <v>379.55590335517951</v>
      </c>
      <c r="L132" s="13">
        <f>(Seattle!$B$19*10^3)/Seattle!$B$8</f>
        <v>334.85278294042848</v>
      </c>
      <c r="M132" s="13">
        <f>(Chicago!$B$19*10^3)/Chicago!$B$8</f>
        <v>351.30587890051845</v>
      </c>
      <c r="N132" s="13">
        <f>(Boulder!$B$19*10^3)/Boulder!$B$8</f>
        <v>370.73266164530963</v>
      </c>
      <c r="O132" s="13">
        <f>(Minneapolis!$B$19*10^3)/Minneapolis!$B$8</f>
        <v>353.49701653135088</v>
      </c>
      <c r="P132" s="13">
        <f>(Helena!$B$19*10^3)/Helena!$B$8</f>
        <v>360.3051941700088</v>
      </c>
      <c r="Q132" s="13">
        <f>(Duluth!$B$19*10^3)/Duluth!$B$8</f>
        <v>341.89572532524699</v>
      </c>
      <c r="R132" s="13">
        <f>(Fairbanks!$B$19*10^3)/Fairbanks!$B$8</f>
        <v>335.53751345006361</v>
      </c>
    </row>
    <row r="133" spans="1:18">
      <c r="A133" s="6"/>
      <c r="B133" s="11" t="s">
        <v>181</v>
      </c>
      <c r="C133" s="13">
        <f>(Miami!$B$20*10^3)/Miami!$B$8</f>
        <v>0</v>
      </c>
      <c r="D133" s="13">
        <f>(Houston!$B$20*10^3)/Houston!$B$8</f>
        <v>0</v>
      </c>
      <c r="E133" s="13">
        <f>(Phoenix!$B$20*10^3)/Phoenix!$B$8</f>
        <v>0</v>
      </c>
      <c r="F133" s="13">
        <f>(Atlanta!$B$20*10^3)/Atlanta!$B$8</f>
        <v>0</v>
      </c>
      <c r="G133" s="13">
        <f>(LosAngeles!$B$20*10^3)/LosAngeles!$B$8</f>
        <v>0</v>
      </c>
      <c r="H133" s="13">
        <f>(LasVegas!$B$20*10^3)/LasVegas!$B$8</f>
        <v>0</v>
      </c>
      <c r="I133" s="13">
        <f>(SanFrancisco!$B$20*10^3)/SanFrancisco!$B$8</f>
        <v>0</v>
      </c>
      <c r="J133" s="13">
        <f>(Baltimore!$B$20*10^3)/Baltimore!$B$8</f>
        <v>0</v>
      </c>
      <c r="K133" s="13">
        <f>(Albuquerque!$B$20*10^3)/Albuquerque!$B$8</f>
        <v>0</v>
      </c>
      <c r="L133" s="13">
        <f>(Seattle!$B$20*10^3)/Seattle!$B$8</f>
        <v>0</v>
      </c>
      <c r="M133" s="13">
        <f>(Chicago!$B$20*10^3)/Chicago!$B$8</f>
        <v>0</v>
      </c>
      <c r="N133" s="13">
        <f>(Boulder!$B$20*10^3)/Boulder!$B$8</f>
        <v>0</v>
      </c>
      <c r="O133" s="13">
        <f>(Minneapolis!$B$20*10^3)/Minneapolis!$B$8</f>
        <v>0</v>
      </c>
      <c r="P133" s="13">
        <f>(Helena!$B$20*10^3)/Helena!$B$8</f>
        <v>0</v>
      </c>
      <c r="Q133" s="13">
        <f>(Duluth!$B$20*10^3)/Duluth!$B$8</f>
        <v>0</v>
      </c>
      <c r="R133" s="13">
        <f>(Fairbanks!$B$20*10^3)/Fairbanks!$B$8</f>
        <v>0</v>
      </c>
    </row>
    <row r="134" spans="1:18">
      <c r="A134" s="6"/>
      <c r="B134" s="11" t="s">
        <v>182</v>
      </c>
      <c r="C134" s="13">
        <f>(Miami!$B$21*10^3)/Miami!$B$8</f>
        <v>0</v>
      </c>
      <c r="D134" s="13">
        <f>(Houston!$B$21*10^3)/Houston!$B$8</f>
        <v>0</v>
      </c>
      <c r="E134" s="13">
        <f>(Phoenix!$B$21*10^3)/Phoenix!$B$8</f>
        <v>0</v>
      </c>
      <c r="F134" s="13">
        <f>(Atlanta!$B$21*10^3)/Atlanta!$B$8</f>
        <v>0</v>
      </c>
      <c r="G134" s="13">
        <f>(LosAngeles!$B$21*10^3)/LosAngeles!$B$8</f>
        <v>0</v>
      </c>
      <c r="H134" s="13">
        <f>(LasVegas!$B$21*10^3)/LasVegas!$B$8</f>
        <v>0</v>
      </c>
      <c r="I134" s="13">
        <f>(SanFrancisco!$B$21*10^3)/SanFrancisco!$B$8</f>
        <v>0</v>
      </c>
      <c r="J134" s="13">
        <f>(Baltimore!$B$21*10^3)/Baltimore!$B$8</f>
        <v>0</v>
      </c>
      <c r="K134" s="13">
        <f>(Albuquerque!$B$21*10^3)/Albuquerque!$B$8</f>
        <v>0</v>
      </c>
      <c r="L134" s="13">
        <f>(Seattle!$B$21*10^3)/Seattle!$B$8</f>
        <v>0</v>
      </c>
      <c r="M134" s="13">
        <f>(Chicago!$B$21*10^3)/Chicago!$B$8</f>
        <v>0</v>
      </c>
      <c r="N134" s="13">
        <f>(Boulder!$B$21*10^3)/Boulder!$B$8</f>
        <v>0</v>
      </c>
      <c r="O134" s="13">
        <f>(Minneapolis!$B$21*10^3)/Minneapolis!$B$8</f>
        <v>0</v>
      </c>
      <c r="P134" s="13">
        <f>(Helena!$B$21*10^3)/Helena!$B$8</f>
        <v>0</v>
      </c>
      <c r="Q134" s="13">
        <f>(Duluth!$B$21*10^3)/Duluth!$B$8</f>
        <v>0</v>
      </c>
      <c r="R134" s="13">
        <f>(Fairbanks!$B$21*10^3)/Fairbanks!$B$8</f>
        <v>0</v>
      </c>
    </row>
    <row r="135" spans="1:18">
      <c r="A135" s="6"/>
      <c r="B135" s="11" t="s">
        <v>183</v>
      </c>
      <c r="C135" s="13">
        <f>(Miami!$B$22*10^3)/Miami!$B$8</f>
        <v>0</v>
      </c>
      <c r="D135" s="13">
        <f>(Houston!$B$22*10^3)/Houston!$B$8</f>
        <v>0</v>
      </c>
      <c r="E135" s="13">
        <f>(Phoenix!$B$22*10^3)/Phoenix!$B$8</f>
        <v>0</v>
      </c>
      <c r="F135" s="13">
        <f>(Atlanta!$B$22*10^3)/Atlanta!$B$8</f>
        <v>0</v>
      </c>
      <c r="G135" s="13">
        <f>(LosAngeles!$B$22*10^3)/LosAngeles!$B$8</f>
        <v>0</v>
      </c>
      <c r="H135" s="13">
        <f>(LasVegas!$B$22*10^3)/LasVegas!$B$8</f>
        <v>0</v>
      </c>
      <c r="I135" s="13">
        <f>(SanFrancisco!$B$22*10^3)/SanFrancisco!$B$8</f>
        <v>0</v>
      </c>
      <c r="J135" s="13">
        <f>(Baltimore!$B$22*10^3)/Baltimore!$B$8</f>
        <v>0</v>
      </c>
      <c r="K135" s="13">
        <f>(Albuquerque!$B$22*10^3)/Albuquerque!$B$8</f>
        <v>0</v>
      </c>
      <c r="L135" s="13">
        <f>(Seattle!$B$22*10^3)/Seattle!$B$8</f>
        <v>0</v>
      </c>
      <c r="M135" s="13">
        <f>(Chicago!$B$22*10^3)/Chicago!$B$8</f>
        <v>0</v>
      </c>
      <c r="N135" s="13">
        <f>(Boulder!$B$22*10^3)/Boulder!$B$8</f>
        <v>0</v>
      </c>
      <c r="O135" s="13">
        <f>(Minneapolis!$B$22*10^3)/Minneapolis!$B$8</f>
        <v>0</v>
      </c>
      <c r="P135" s="13">
        <f>(Helena!$B$22*10^3)/Helena!$B$8</f>
        <v>0</v>
      </c>
      <c r="Q135" s="13">
        <f>(Duluth!$B$22*10^3)/Duluth!$B$8</f>
        <v>0</v>
      </c>
      <c r="R135" s="13">
        <f>(Fairbanks!$B$22*10^3)/Fairbanks!$B$8</f>
        <v>0</v>
      </c>
    </row>
    <row r="136" spans="1:18">
      <c r="A136" s="6"/>
      <c r="B136" s="11" t="s">
        <v>184</v>
      </c>
      <c r="C136" s="13">
        <f>(Miami!$B$23*10^3)/Miami!$B$8</f>
        <v>0</v>
      </c>
      <c r="D136" s="13">
        <f>(Houston!$B$23*10^3)/Houston!$B$8</f>
        <v>0</v>
      </c>
      <c r="E136" s="13">
        <f>(Phoenix!$B$23*10^3)/Phoenix!$B$8</f>
        <v>0</v>
      </c>
      <c r="F136" s="13">
        <f>(Atlanta!$B$23*10^3)/Atlanta!$B$8</f>
        <v>0</v>
      </c>
      <c r="G136" s="13">
        <f>(LosAngeles!$B$23*10^3)/LosAngeles!$B$8</f>
        <v>0</v>
      </c>
      <c r="H136" s="13">
        <f>(LasVegas!$B$23*10^3)/LasVegas!$B$8</f>
        <v>0</v>
      </c>
      <c r="I136" s="13">
        <f>(SanFrancisco!$B$23*10^3)/SanFrancisco!$B$8</f>
        <v>0</v>
      </c>
      <c r="J136" s="13">
        <f>(Baltimore!$B$23*10^3)/Baltimore!$B$8</f>
        <v>0</v>
      </c>
      <c r="K136" s="13">
        <f>(Albuquerque!$B$23*10^3)/Albuquerque!$B$8</f>
        <v>0</v>
      </c>
      <c r="L136" s="13">
        <f>(Seattle!$B$23*10^3)/Seattle!$B$8</f>
        <v>0</v>
      </c>
      <c r="M136" s="13">
        <f>(Chicago!$B$23*10^3)/Chicago!$B$8</f>
        <v>0</v>
      </c>
      <c r="N136" s="13">
        <f>(Boulder!$B$23*10^3)/Boulder!$B$8</f>
        <v>0</v>
      </c>
      <c r="O136" s="13">
        <f>(Minneapolis!$B$23*10^3)/Minneapolis!$B$8</f>
        <v>0</v>
      </c>
      <c r="P136" s="13">
        <f>(Helena!$B$23*10^3)/Helena!$B$8</f>
        <v>0</v>
      </c>
      <c r="Q136" s="13">
        <f>(Duluth!$B$23*10^3)/Duluth!$B$8</f>
        <v>0</v>
      </c>
      <c r="R136" s="13">
        <f>(Fairbanks!$B$23*10^3)/Fairbanks!$B$8</f>
        <v>0</v>
      </c>
    </row>
    <row r="137" spans="1:18">
      <c r="A137" s="6"/>
      <c r="B137" s="11" t="s">
        <v>185</v>
      </c>
      <c r="C137" s="13">
        <f>(Miami!$B$24*10^3)/Miami!$B$8</f>
        <v>0</v>
      </c>
      <c r="D137" s="13">
        <f>(Houston!$B$24*10^3)/Houston!$B$8</f>
        <v>0</v>
      </c>
      <c r="E137" s="13">
        <f>(Phoenix!$B$24*10^3)/Phoenix!$B$8</f>
        <v>0</v>
      </c>
      <c r="F137" s="13">
        <f>(Atlanta!$B$24*10^3)/Atlanta!$B$8</f>
        <v>0</v>
      </c>
      <c r="G137" s="13">
        <f>(LosAngeles!$B$24*10^3)/LosAngeles!$B$8</f>
        <v>0</v>
      </c>
      <c r="H137" s="13">
        <f>(LasVegas!$B$24*10^3)/LasVegas!$B$8</f>
        <v>0</v>
      </c>
      <c r="I137" s="13">
        <f>(SanFrancisco!$B$24*10^3)/SanFrancisco!$B$8</f>
        <v>0</v>
      </c>
      <c r="J137" s="13">
        <f>(Baltimore!$B$24*10^3)/Baltimore!$B$8</f>
        <v>0</v>
      </c>
      <c r="K137" s="13">
        <f>(Albuquerque!$B$24*10^3)/Albuquerque!$B$8</f>
        <v>0</v>
      </c>
      <c r="L137" s="13">
        <f>(Seattle!$B$24*10^3)/Seattle!$B$8</f>
        <v>0</v>
      </c>
      <c r="M137" s="13">
        <f>(Chicago!$B$24*10^3)/Chicago!$B$8</f>
        <v>0</v>
      </c>
      <c r="N137" s="13">
        <f>(Boulder!$B$24*10^3)/Boulder!$B$8</f>
        <v>0</v>
      </c>
      <c r="O137" s="13">
        <f>(Minneapolis!$B$24*10^3)/Minneapolis!$B$8</f>
        <v>0</v>
      </c>
      <c r="P137" s="13">
        <f>(Helena!$B$24*10^3)/Helena!$B$8</f>
        <v>0</v>
      </c>
      <c r="Q137" s="13">
        <f>(Duluth!$B$24*10^3)/Duluth!$B$8</f>
        <v>0</v>
      </c>
      <c r="R137" s="13">
        <f>(Fairbanks!$B$24*10^3)/Fairbanks!$B$8</f>
        <v>0</v>
      </c>
    </row>
    <row r="138" spans="1:18">
      <c r="A138" s="6"/>
      <c r="B138" s="11" t="s">
        <v>186</v>
      </c>
      <c r="C138" s="13">
        <f>(Miami!$B$25*10^3)/Miami!$B$8</f>
        <v>132.01604225765431</v>
      </c>
      <c r="D138" s="13">
        <f>(Houston!$B$25*10^3)/Houston!$B$8</f>
        <v>130.49007140761029</v>
      </c>
      <c r="E138" s="13">
        <f>(Phoenix!$B$25*10^3)/Phoenix!$B$8</f>
        <v>128.6706446248655</v>
      </c>
      <c r="F138" s="13">
        <f>(Atlanta!$B$25*10^3)/Atlanta!$B$8</f>
        <v>128.70977208255894</v>
      </c>
      <c r="G138" s="13">
        <f>(LosAngeles!$B$25*10^3)/LosAngeles!$B$8</f>
        <v>129.64883106720143</v>
      </c>
      <c r="H138" s="13">
        <f>(LasVegas!$B$25*10^3)/LasVegas!$B$8</f>
        <v>127.43812970752226</v>
      </c>
      <c r="I138" s="13">
        <f>(SanFrancisco!$B$25*10^3)/SanFrancisco!$B$8</f>
        <v>127.73158564022305</v>
      </c>
      <c r="J138" s="13">
        <f>(Baltimore!$B$25*10^3)/Baltimore!$B$8</f>
        <v>127.06641885943462</v>
      </c>
      <c r="K138" s="13">
        <f>(Albuquerque!$B$25*10^3)/Albuquerque!$B$8</f>
        <v>127.12511004597478</v>
      </c>
      <c r="L138" s="13">
        <f>(Seattle!$B$25*10^3)/Seattle!$B$8</f>
        <v>126.71427174019367</v>
      </c>
      <c r="M138" s="13">
        <f>(Chicago!$B$25*10^3)/Chicago!$B$8</f>
        <v>126.24474224787245</v>
      </c>
      <c r="N138" s="13">
        <f>(Boulder!$B$25*10^3)/Boulder!$B$8</f>
        <v>126.45994326518635</v>
      </c>
      <c r="O138" s="13">
        <f>(Minneapolis!$B$25*10^3)/Minneapolis!$B$8</f>
        <v>125.07091851706936</v>
      </c>
      <c r="P138" s="13">
        <f>(Helena!$B$25*10^3)/Helena!$B$8</f>
        <v>125.26655580553654</v>
      </c>
      <c r="Q138" s="13">
        <f>(Duluth!$B$25*10^3)/Duluth!$B$8</f>
        <v>123.56451139587206</v>
      </c>
      <c r="R138" s="13">
        <f>(Fairbanks!$B$25*10^3)/Fairbanks!$B$8</f>
        <v>120.47344223809058</v>
      </c>
    </row>
    <row r="139" spans="1:18">
      <c r="A139" s="6"/>
      <c r="B139" s="11" t="s">
        <v>187</v>
      </c>
      <c r="C139" s="13">
        <f>(Miami!$B$26*10^3)/Miami!$B$8</f>
        <v>0</v>
      </c>
      <c r="D139" s="13">
        <f>(Houston!$B$26*10^3)/Houston!$B$8</f>
        <v>0</v>
      </c>
      <c r="E139" s="13">
        <f>(Phoenix!$B$26*10^3)/Phoenix!$B$8</f>
        <v>0</v>
      </c>
      <c r="F139" s="13">
        <f>(Atlanta!$B$26*10^3)/Atlanta!$B$8</f>
        <v>0</v>
      </c>
      <c r="G139" s="13">
        <f>(LosAngeles!$B$26*10^3)/LosAngeles!$B$8</f>
        <v>0</v>
      </c>
      <c r="H139" s="13">
        <f>(LasVegas!$B$26*10^3)/LasVegas!$B$8</f>
        <v>0</v>
      </c>
      <c r="I139" s="13">
        <f>(SanFrancisco!$B$26*10^3)/SanFrancisco!$B$8</f>
        <v>0</v>
      </c>
      <c r="J139" s="13">
        <f>(Baltimore!$B$26*10^3)/Baltimore!$B$8</f>
        <v>0</v>
      </c>
      <c r="K139" s="13">
        <f>(Albuquerque!$B$26*10^3)/Albuquerque!$B$8</f>
        <v>0</v>
      </c>
      <c r="L139" s="13">
        <f>(Seattle!$B$26*10^3)/Seattle!$B$8</f>
        <v>0</v>
      </c>
      <c r="M139" s="13">
        <f>(Chicago!$B$26*10^3)/Chicago!$B$8</f>
        <v>0</v>
      </c>
      <c r="N139" s="13">
        <f>(Boulder!$B$26*10^3)/Boulder!$B$8</f>
        <v>0</v>
      </c>
      <c r="O139" s="13">
        <f>(Minneapolis!$B$26*10^3)/Minneapolis!$B$8</f>
        <v>0</v>
      </c>
      <c r="P139" s="13">
        <f>(Helena!$B$26*10^3)/Helena!$B$8</f>
        <v>0</v>
      </c>
      <c r="Q139" s="13">
        <f>(Duluth!$B$26*10^3)/Duluth!$B$8</f>
        <v>0</v>
      </c>
      <c r="R139" s="13">
        <f>(Fairbanks!$B$26*10^3)/Fairbanks!$B$8</f>
        <v>0</v>
      </c>
    </row>
    <row r="140" spans="1:18">
      <c r="A140" s="6"/>
      <c r="B140" s="11" t="s">
        <v>88</v>
      </c>
      <c r="C140" s="13">
        <f>(Miami!$B$28*10^3)/Miami!$B$8</f>
        <v>3144.1064266849262</v>
      </c>
      <c r="D140" s="13">
        <f>(Houston!$B$28*10^3)/Houston!$B$8</f>
        <v>2860.9214516286806</v>
      </c>
      <c r="E140" s="13">
        <f>(Phoenix!$B$28*10^3)/Phoenix!$B$8</f>
        <v>2741.289249730999</v>
      </c>
      <c r="F140" s="13">
        <f>(Atlanta!$B$28*10^3)/Atlanta!$B$8</f>
        <v>2577.8929864032084</v>
      </c>
      <c r="G140" s="13">
        <f>(LosAngeles!$B$28*10^3)/LosAngeles!$B$8</f>
        <v>2227.4674753007926</v>
      </c>
      <c r="H140" s="13">
        <f>(LasVegas!$B$28*10^3)/LasVegas!$B$8</f>
        <v>2570.5761518145359</v>
      </c>
      <c r="I140" s="13">
        <f>(SanFrancisco!$B$28*10^3)/SanFrancisco!$B$8</f>
        <v>2156.0598650102711</v>
      </c>
      <c r="J140" s="13">
        <f>(Baltimore!$B$28*10^3)/Baltimore!$B$8</f>
        <v>2476.2202875868143</v>
      </c>
      <c r="K140" s="13">
        <f>(Albuquerque!$B$28*10^3)/Albuquerque!$B$8</f>
        <v>2366.7025335028857</v>
      </c>
      <c r="L140" s="13">
        <f>(Seattle!$B$28*10^3)/Seattle!$B$8</f>
        <v>2179.868923016727</v>
      </c>
      <c r="M140" s="13">
        <f>(Chicago!$B$28*10^3)/Chicago!$B$8</f>
        <v>2336.0852978577718</v>
      </c>
      <c r="N140" s="13">
        <f>(Boulder!$B$28*10^3)/Boulder!$B$8</f>
        <v>2293.7493886334737</v>
      </c>
      <c r="O140" s="13">
        <f>(Minneapolis!$B$28*10^3)/Minneapolis!$B$8</f>
        <v>2316.1498581629658</v>
      </c>
      <c r="P140" s="13">
        <f>(Helena!$B$28*10^3)/Helena!$B$8</f>
        <v>2235.7233688741076</v>
      </c>
      <c r="Q140" s="13">
        <f>(Duluth!$B$28*10^3)/Duluth!$B$8</f>
        <v>2198.2197006749489</v>
      </c>
      <c r="R140" s="13">
        <f>(Fairbanks!$B$28*10^3)/Fairbanks!$B$8</f>
        <v>2155.0425511102417</v>
      </c>
    </row>
    <row r="141" spans="1:18">
      <c r="A141" s="6"/>
      <c r="B141" s="9" t="s">
        <v>208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188</v>
      </c>
      <c r="C142" s="13">
        <f>(Miami!$C$13*10^3)/Miami!$B$8</f>
        <v>27.623985131566076</v>
      </c>
      <c r="D142" s="13">
        <f>(Houston!$C$13*10^3)/Houston!$B$8</f>
        <v>366.68296977403895</v>
      </c>
      <c r="E142" s="13">
        <f>(Phoenix!$C$13*10^3)/Phoenix!$B$8</f>
        <v>280.250415729238</v>
      </c>
      <c r="F142" s="13">
        <f>(Atlanta!$C$13*10^3)/Atlanta!$B$8</f>
        <v>692.12559913919597</v>
      </c>
      <c r="G142" s="13">
        <f>(LosAngeles!$C$13*10^3)/LosAngeles!$B$8</f>
        <v>229.40428445661743</v>
      </c>
      <c r="H142" s="13">
        <f>(LasVegas!$C$13*10^3)/LasVegas!$B$8</f>
        <v>456.69568619778931</v>
      </c>
      <c r="I142" s="13">
        <f>(SanFrancisco!$C$13*10^3)/SanFrancisco!$B$8</f>
        <v>691.77345201995502</v>
      </c>
      <c r="J142" s="13">
        <f>(Baltimore!$C$13*10^3)/Baltimore!$B$8</f>
        <v>1204.8126772962928</v>
      </c>
      <c r="K142" s="13">
        <f>(Albuquerque!$C$13*10^3)/Albuquerque!$B$8</f>
        <v>825.94150445074831</v>
      </c>
      <c r="L142" s="13">
        <f>(Seattle!$C$13*10^3)/Seattle!$B$8</f>
        <v>1172.3368874107405</v>
      </c>
      <c r="M142" s="13">
        <f>(Chicago!$C$13*10^3)/Chicago!$B$8</f>
        <v>1632.5931722586326</v>
      </c>
      <c r="N142" s="13">
        <f>(Boulder!$C$13*10^3)/Boulder!$B$8</f>
        <v>1195.0112491440868</v>
      </c>
      <c r="O142" s="13">
        <f>(Minneapolis!$C$13*10^3)/Minneapolis!$B$8</f>
        <v>2065.2841631614988</v>
      </c>
      <c r="P142" s="13">
        <f>(Helena!$C$13*10^3)/Helena!$B$8</f>
        <v>1776.6604714858652</v>
      </c>
      <c r="Q142" s="13">
        <f>(Duluth!$C$13*10^3)/Duluth!$B$8</f>
        <v>2548.8017216081385</v>
      </c>
      <c r="R142" s="13">
        <f>(Fairbanks!$C$13*10^3)/Fairbanks!$B$8</f>
        <v>3884.6913821774433</v>
      </c>
    </row>
    <row r="143" spans="1:18">
      <c r="A143" s="6"/>
      <c r="B143" s="11" t="s">
        <v>189</v>
      </c>
      <c r="C143" s="13">
        <f>(Miami!$C$14*10^3)/Miami!$B$8</f>
        <v>0</v>
      </c>
      <c r="D143" s="13">
        <f>(Houston!$C$14*10^3)/Houston!$B$8</f>
        <v>0</v>
      </c>
      <c r="E143" s="13">
        <f>(Phoenix!$C$14*10^3)/Phoenix!$B$8</f>
        <v>0</v>
      </c>
      <c r="F143" s="13">
        <f>(Atlanta!$C$14*10^3)/Atlanta!$B$8</f>
        <v>0</v>
      </c>
      <c r="G143" s="13">
        <f>(LosAngeles!$C$14*10^3)/LosAngeles!$B$8</f>
        <v>0</v>
      </c>
      <c r="H143" s="13">
        <f>(LasVegas!$C$14*10^3)/LasVegas!$B$8</f>
        <v>0</v>
      </c>
      <c r="I143" s="13">
        <f>(SanFrancisco!$C$14*10^3)/SanFrancisco!$B$8</f>
        <v>0</v>
      </c>
      <c r="J143" s="13">
        <f>(Baltimore!$C$14*10^3)/Baltimore!$B$8</f>
        <v>0</v>
      </c>
      <c r="K143" s="13">
        <f>(Albuquerque!$C$14*10^3)/Albuquerque!$B$8</f>
        <v>0</v>
      </c>
      <c r="L143" s="13">
        <f>(Seattle!$C$14*10^3)/Seattle!$B$8</f>
        <v>0</v>
      </c>
      <c r="M143" s="13">
        <f>(Chicago!$C$14*10^3)/Chicago!$B$8</f>
        <v>0</v>
      </c>
      <c r="N143" s="13">
        <f>(Boulder!$C$14*10^3)/Boulder!$B$8</f>
        <v>0</v>
      </c>
      <c r="O143" s="13">
        <f>(Minneapolis!$C$14*10^3)/Minneapolis!$B$8</f>
        <v>0</v>
      </c>
      <c r="P143" s="13">
        <f>(Helena!$C$14*10^3)/Helena!$B$8</f>
        <v>0</v>
      </c>
      <c r="Q143" s="13">
        <f>(Duluth!$C$14*10^3)/Duluth!$B$8</f>
        <v>0</v>
      </c>
      <c r="R143" s="13">
        <f>(Fairbanks!$C$14*10^3)/Fairbanks!$B$8</f>
        <v>0</v>
      </c>
    </row>
    <row r="144" spans="1:18">
      <c r="A144" s="6"/>
      <c r="B144" s="11" t="s">
        <v>190</v>
      </c>
      <c r="C144" s="13">
        <f>(Miami!$C$15*10^3)/Miami!$B$8</f>
        <v>0</v>
      </c>
      <c r="D144" s="13">
        <f>(Houston!$C$15*10^3)/Houston!$B$8</f>
        <v>0</v>
      </c>
      <c r="E144" s="13">
        <f>(Phoenix!$C$15*10^3)/Phoenix!$B$8</f>
        <v>0</v>
      </c>
      <c r="F144" s="13">
        <f>(Atlanta!$C$15*10^3)/Atlanta!$B$8</f>
        <v>0</v>
      </c>
      <c r="G144" s="13">
        <f>(LosAngeles!$C$15*10^3)/LosAngeles!$B$8</f>
        <v>0</v>
      </c>
      <c r="H144" s="13">
        <f>(LasVegas!$C$15*10^3)/LasVegas!$B$8</f>
        <v>0</v>
      </c>
      <c r="I144" s="13">
        <f>(SanFrancisco!$C$15*10^3)/SanFrancisco!$B$8</f>
        <v>0</v>
      </c>
      <c r="J144" s="13">
        <f>(Baltimore!$C$15*10^3)/Baltimore!$B$8</f>
        <v>0</v>
      </c>
      <c r="K144" s="13">
        <f>(Albuquerque!$C$15*10^3)/Albuquerque!$B$8</f>
        <v>0</v>
      </c>
      <c r="L144" s="13">
        <f>(Seattle!$C$15*10^3)/Seattle!$B$8</f>
        <v>0</v>
      </c>
      <c r="M144" s="13">
        <f>(Chicago!$C$15*10^3)/Chicago!$B$8</f>
        <v>0</v>
      </c>
      <c r="N144" s="13">
        <f>(Boulder!$C$15*10^3)/Boulder!$B$8</f>
        <v>0</v>
      </c>
      <c r="O144" s="13">
        <f>(Minneapolis!$C$15*10^3)/Minneapolis!$B$8</f>
        <v>0</v>
      </c>
      <c r="P144" s="13">
        <f>(Helena!$C$15*10^3)/Helena!$B$8</f>
        <v>0</v>
      </c>
      <c r="Q144" s="13">
        <f>(Duluth!$C$15*10^3)/Duluth!$B$8</f>
        <v>0</v>
      </c>
      <c r="R144" s="13">
        <f>(Fairbanks!$C$15*10^3)/Fairbanks!$B$8</f>
        <v>0</v>
      </c>
    </row>
    <row r="145" spans="1:18">
      <c r="A145" s="6"/>
      <c r="B145" s="11" t="s">
        <v>191</v>
      </c>
      <c r="C145" s="13">
        <f>(Miami!$C$16*10^3)/Miami!$B$8</f>
        <v>0</v>
      </c>
      <c r="D145" s="13">
        <f>(Houston!$C$16*10^3)/Houston!$B$8</f>
        <v>0</v>
      </c>
      <c r="E145" s="13">
        <f>(Phoenix!$C$16*10^3)/Phoenix!$B$8</f>
        <v>0</v>
      </c>
      <c r="F145" s="13">
        <f>(Atlanta!$C$16*10^3)/Atlanta!$B$8</f>
        <v>0</v>
      </c>
      <c r="G145" s="13">
        <f>(LosAngeles!$C$16*10^3)/LosAngeles!$B$8</f>
        <v>0</v>
      </c>
      <c r="H145" s="13">
        <f>(LasVegas!$C$16*10^3)/LasVegas!$B$8</f>
        <v>0</v>
      </c>
      <c r="I145" s="13">
        <f>(SanFrancisco!$C$16*10^3)/SanFrancisco!$B$8</f>
        <v>0</v>
      </c>
      <c r="J145" s="13">
        <f>(Baltimore!$C$16*10^3)/Baltimore!$B$8</f>
        <v>0</v>
      </c>
      <c r="K145" s="13">
        <f>(Albuquerque!$C$16*10^3)/Albuquerque!$B$8</f>
        <v>0</v>
      </c>
      <c r="L145" s="13">
        <f>(Seattle!$C$16*10^3)/Seattle!$B$8</f>
        <v>0</v>
      </c>
      <c r="M145" s="13">
        <f>(Chicago!$C$16*10^3)/Chicago!$B$8</f>
        <v>0</v>
      </c>
      <c r="N145" s="13">
        <f>(Boulder!$C$16*10^3)/Boulder!$B$8</f>
        <v>0</v>
      </c>
      <c r="O145" s="13">
        <f>(Minneapolis!$C$16*10^3)/Minneapolis!$B$8</f>
        <v>0</v>
      </c>
      <c r="P145" s="13">
        <f>(Helena!$C$16*10^3)/Helena!$B$8</f>
        <v>0</v>
      </c>
      <c r="Q145" s="13">
        <f>(Duluth!$C$16*10^3)/Duluth!$B$8</f>
        <v>0</v>
      </c>
      <c r="R145" s="13">
        <f>(Fairbanks!$C$16*10^3)/Fairbanks!$B$8</f>
        <v>0</v>
      </c>
    </row>
    <row r="146" spans="1:18">
      <c r="A146" s="6"/>
      <c r="B146" s="11" t="s">
        <v>192</v>
      </c>
      <c r="C146" s="13">
        <f>(Miami!$C$17*10^3)/Miami!$B$8</f>
        <v>2350.4059473735697</v>
      </c>
      <c r="D146" s="13">
        <f>(Houston!$C$17*10^3)/Houston!$B$8</f>
        <v>2350.4059473735697</v>
      </c>
      <c r="E146" s="13">
        <f>(Phoenix!$C$17*10^3)/Phoenix!$B$8</f>
        <v>2350.4059473735697</v>
      </c>
      <c r="F146" s="13">
        <f>(Atlanta!$C$17*10^3)/Atlanta!$B$8</f>
        <v>2350.4059473735697</v>
      </c>
      <c r="G146" s="13">
        <f>(LosAngeles!$C$17*10^3)/LosAngeles!$B$8</f>
        <v>2350.4059473735697</v>
      </c>
      <c r="H146" s="13">
        <f>(LasVegas!$C$17*10^3)/LasVegas!$B$8</f>
        <v>2350.4059473735697</v>
      </c>
      <c r="I146" s="13">
        <f>(SanFrancisco!$C$17*10^3)/SanFrancisco!$B$8</f>
        <v>2350.4059473735697</v>
      </c>
      <c r="J146" s="13">
        <f>(Baltimore!$C$17*10^3)/Baltimore!$B$8</f>
        <v>2350.4059473735697</v>
      </c>
      <c r="K146" s="13">
        <f>(Albuquerque!$C$17*10^3)/Albuquerque!$B$8</f>
        <v>2350.4059473735697</v>
      </c>
      <c r="L146" s="13">
        <f>(Seattle!$C$17*10^3)/Seattle!$B$8</f>
        <v>2350.4059473735697</v>
      </c>
      <c r="M146" s="13">
        <f>(Chicago!$C$17*10^3)/Chicago!$B$8</f>
        <v>2350.4059473735697</v>
      </c>
      <c r="N146" s="13">
        <f>(Boulder!$C$17*10^3)/Boulder!$B$8</f>
        <v>2350.4059473735697</v>
      </c>
      <c r="O146" s="13">
        <f>(Minneapolis!$C$17*10^3)/Minneapolis!$B$8</f>
        <v>2350.4059473735697</v>
      </c>
      <c r="P146" s="13">
        <f>(Helena!$C$17*10^3)/Helena!$B$8</f>
        <v>2350.4059473735697</v>
      </c>
      <c r="Q146" s="13">
        <f>(Duluth!$C$17*10^3)/Duluth!$B$8</f>
        <v>2350.4059473735697</v>
      </c>
      <c r="R146" s="13">
        <f>(Fairbanks!$C$17*10^3)/Fairbanks!$B$8</f>
        <v>2350.4059473735697</v>
      </c>
    </row>
    <row r="147" spans="1:18">
      <c r="A147" s="6"/>
      <c r="B147" s="11" t="s">
        <v>193</v>
      </c>
      <c r="C147" s="13">
        <f>(Miami!$C$18*10^3)/Miami!$B$8</f>
        <v>0</v>
      </c>
      <c r="D147" s="13">
        <f>(Houston!$C$18*10^3)/Houston!$B$8</f>
        <v>0</v>
      </c>
      <c r="E147" s="13">
        <f>(Phoenix!$C$18*10^3)/Phoenix!$B$8</f>
        <v>0</v>
      </c>
      <c r="F147" s="13">
        <f>(Atlanta!$C$18*10^3)/Atlanta!$B$8</f>
        <v>0</v>
      </c>
      <c r="G147" s="13">
        <f>(LosAngeles!$C$18*10^3)/LosAngeles!$B$8</f>
        <v>0</v>
      </c>
      <c r="H147" s="13">
        <f>(LasVegas!$C$18*10^3)/LasVegas!$B$8</f>
        <v>0</v>
      </c>
      <c r="I147" s="13">
        <f>(SanFrancisco!$C$18*10^3)/SanFrancisco!$B$8</f>
        <v>0</v>
      </c>
      <c r="J147" s="13">
        <f>(Baltimore!$C$18*10^3)/Baltimore!$B$8</f>
        <v>0</v>
      </c>
      <c r="K147" s="13">
        <f>(Albuquerque!$C$18*10^3)/Albuquerque!$B$8</f>
        <v>0</v>
      </c>
      <c r="L147" s="13">
        <f>(Seattle!$C$18*10^3)/Seattle!$B$8</f>
        <v>0</v>
      </c>
      <c r="M147" s="13">
        <f>(Chicago!$C$18*10^3)/Chicago!$B$8</f>
        <v>0</v>
      </c>
      <c r="N147" s="13">
        <f>(Boulder!$C$18*10^3)/Boulder!$B$8</f>
        <v>0</v>
      </c>
      <c r="O147" s="13">
        <f>(Minneapolis!$C$18*10^3)/Minneapolis!$B$8</f>
        <v>0</v>
      </c>
      <c r="P147" s="13">
        <f>(Helena!$C$18*10^3)/Helena!$B$8</f>
        <v>0</v>
      </c>
      <c r="Q147" s="13">
        <f>(Duluth!$C$18*10^3)/Duluth!$B$8</f>
        <v>0</v>
      </c>
      <c r="R147" s="13">
        <f>(Fairbanks!$C$18*10^3)/Fairbanks!$B$8</f>
        <v>0</v>
      </c>
    </row>
    <row r="148" spans="1:18">
      <c r="A148" s="6"/>
      <c r="B148" s="11" t="s">
        <v>194</v>
      </c>
      <c r="C148" s="13">
        <f>(Miami!$C$19*10^3)/Miami!$B$8</f>
        <v>0</v>
      </c>
      <c r="D148" s="13">
        <f>(Houston!$C$19*10^3)/Houston!$B$8</f>
        <v>0</v>
      </c>
      <c r="E148" s="13">
        <f>(Phoenix!$C$19*10^3)/Phoenix!$B$8</f>
        <v>0</v>
      </c>
      <c r="F148" s="13">
        <f>(Atlanta!$C$19*10^3)/Atlanta!$B$8</f>
        <v>0</v>
      </c>
      <c r="G148" s="13">
        <f>(LosAngeles!$C$19*10^3)/LosAngeles!$B$8</f>
        <v>0</v>
      </c>
      <c r="H148" s="13">
        <f>(LasVegas!$C$19*10^3)/LasVegas!$B$8</f>
        <v>0</v>
      </c>
      <c r="I148" s="13">
        <f>(SanFrancisco!$C$19*10^3)/SanFrancisco!$B$8</f>
        <v>0</v>
      </c>
      <c r="J148" s="13">
        <f>(Baltimore!$C$19*10^3)/Baltimore!$B$8</f>
        <v>0</v>
      </c>
      <c r="K148" s="13">
        <f>(Albuquerque!$C$19*10^3)/Albuquerque!$B$8</f>
        <v>0</v>
      </c>
      <c r="L148" s="13">
        <f>(Seattle!$C$19*10^3)/Seattle!$B$8</f>
        <v>0</v>
      </c>
      <c r="M148" s="13">
        <f>(Chicago!$C$19*10^3)/Chicago!$B$8</f>
        <v>0</v>
      </c>
      <c r="N148" s="13">
        <f>(Boulder!$C$19*10^3)/Boulder!$B$8</f>
        <v>0</v>
      </c>
      <c r="O148" s="13">
        <f>(Minneapolis!$C$19*10^3)/Minneapolis!$B$8</f>
        <v>0</v>
      </c>
      <c r="P148" s="13">
        <f>(Helena!$C$19*10^3)/Helena!$B$8</f>
        <v>0</v>
      </c>
      <c r="Q148" s="13">
        <f>(Duluth!$C$19*10^3)/Duluth!$B$8</f>
        <v>0</v>
      </c>
      <c r="R148" s="13">
        <f>(Fairbanks!$C$19*10^3)/Fairbanks!$B$8</f>
        <v>0</v>
      </c>
    </row>
    <row r="149" spans="1:18">
      <c r="A149" s="6"/>
      <c r="B149" s="11" t="s">
        <v>195</v>
      </c>
      <c r="C149" s="13">
        <f>(Miami!$C$20*10^3)/Miami!$B$8</f>
        <v>0</v>
      </c>
      <c r="D149" s="13">
        <f>(Houston!$C$20*10^3)/Houston!$B$8</f>
        <v>0</v>
      </c>
      <c r="E149" s="13">
        <f>(Phoenix!$C$20*10^3)/Phoenix!$B$8</f>
        <v>0</v>
      </c>
      <c r="F149" s="13">
        <f>(Atlanta!$C$20*10^3)/Atlanta!$B$8</f>
        <v>0</v>
      </c>
      <c r="G149" s="13">
        <f>(LosAngeles!$C$20*10^3)/LosAngeles!$B$8</f>
        <v>0</v>
      </c>
      <c r="H149" s="13">
        <f>(LasVegas!$C$20*10^3)/LasVegas!$B$8</f>
        <v>0</v>
      </c>
      <c r="I149" s="13">
        <f>(SanFrancisco!$C$20*10^3)/SanFrancisco!$B$8</f>
        <v>0</v>
      </c>
      <c r="J149" s="13">
        <f>(Baltimore!$C$20*10^3)/Baltimore!$B$8</f>
        <v>0</v>
      </c>
      <c r="K149" s="13">
        <f>(Albuquerque!$C$20*10^3)/Albuquerque!$B$8</f>
        <v>0</v>
      </c>
      <c r="L149" s="13">
        <f>(Seattle!$C$20*10^3)/Seattle!$B$8</f>
        <v>0</v>
      </c>
      <c r="M149" s="13">
        <f>(Chicago!$C$20*10^3)/Chicago!$B$8</f>
        <v>0</v>
      </c>
      <c r="N149" s="13">
        <f>(Boulder!$C$20*10^3)/Boulder!$B$8</f>
        <v>0</v>
      </c>
      <c r="O149" s="13">
        <f>(Minneapolis!$C$20*10^3)/Minneapolis!$B$8</f>
        <v>0</v>
      </c>
      <c r="P149" s="13">
        <f>(Helena!$C$20*10^3)/Helena!$B$8</f>
        <v>0</v>
      </c>
      <c r="Q149" s="13">
        <f>(Duluth!$C$20*10^3)/Duluth!$B$8</f>
        <v>0</v>
      </c>
      <c r="R149" s="13">
        <f>(Fairbanks!$C$20*10^3)/Fairbanks!$B$8</f>
        <v>0</v>
      </c>
    </row>
    <row r="150" spans="1:18">
      <c r="A150" s="6"/>
      <c r="B150" s="11" t="s">
        <v>196</v>
      </c>
      <c r="C150" s="13">
        <f>(Miami!$C$21*10^3)/Miami!$B$8</f>
        <v>0</v>
      </c>
      <c r="D150" s="13">
        <f>(Houston!$C$21*10^3)/Houston!$B$8</f>
        <v>0</v>
      </c>
      <c r="E150" s="13">
        <f>(Phoenix!$C$21*10^3)/Phoenix!$B$8</f>
        <v>0</v>
      </c>
      <c r="F150" s="13">
        <f>(Atlanta!$C$21*10^3)/Atlanta!$B$8</f>
        <v>0</v>
      </c>
      <c r="G150" s="13">
        <f>(LosAngeles!$C$21*10^3)/LosAngeles!$B$8</f>
        <v>0</v>
      </c>
      <c r="H150" s="13">
        <f>(LasVegas!$C$21*10^3)/LasVegas!$B$8</f>
        <v>0</v>
      </c>
      <c r="I150" s="13">
        <f>(SanFrancisco!$C$21*10^3)/SanFrancisco!$B$8</f>
        <v>0</v>
      </c>
      <c r="J150" s="13">
        <f>(Baltimore!$C$21*10^3)/Baltimore!$B$8</f>
        <v>0</v>
      </c>
      <c r="K150" s="13">
        <f>(Albuquerque!$C$21*10^3)/Albuquerque!$B$8</f>
        <v>0</v>
      </c>
      <c r="L150" s="13">
        <f>(Seattle!$C$21*10^3)/Seattle!$B$8</f>
        <v>0</v>
      </c>
      <c r="M150" s="13">
        <f>(Chicago!$C$21*10^3)/Chicago!$B$8</f>
        <v>0</v>
      </c>
      <c r="N150" s="13">
        <f>(Boulder!$C$21*10^3)/Boulder!$B$8</f>
        <v>0</v>
      </c>
      <c r="O150" s="13">
        <f>(Minneapolis!$C$21*10^3)/Minneapolis!$B$8</f>
        <v>0</v>
      </c>
      <c r="P150" s="13">
        <f>(Helena!$C$21*10^3)/Helena!$B$8</f>
        <v>0</v>
      </c>
      <c r="Q150" s="13">
        <f>(Duluth!$C$21*10^3)/Duluth!$B$8</f>
        <v>0</v>
      </c>
      <c r="R150" s="13">
        <f>(Fairbanks!$C$21*10^3)/Fairbanks!$B$8</f>
        <v>0</v>
      </c>
    </row>
    <row r="151" spans="1:18">
      <c r="A151" s="6"/>
      <c r="B151" s="11" t="s">
        <v>197</v>
      </c>
      <c r="C151" s="13">
        <f>(Miami!$C$22*10^3)/Miami!$B$8</f>
        <v>0</v>
      </c>
      <c r="D151" s="13">
        <f>(Houston!$C$22*10^3)/Houston!$B$8</f>
        <v>0</v>
      </c>
      <c r="E151" s="13">
        <f>(Phoenix!$C$22*10^3)/Phoenix!$B$8</f>
        <v>0</v>
      </c>
      <c r="F151" s="13">
        <f>(Atlanta!$C$22*10^3)/Atlanta!$B$8</f>
        <v>0</v>
      </c>
      <c r="G151" s="13">
        <f>(LosAngeles!$C$22*10^3)/LosAngeles!$B$8</f>
        <v>0</v>
      </c>
      <c r="H151" s="13">
        <f>(LasVegas!$C$22*10^3)/LasVegas!$B$8</f>
        <v>0</v>
      </c>
      <c r="I151" s="13">
        <f>(SanFrancisco!$C$22*10^3)/SanFrancisco!$B$8</f>
        <v>0</v>
      </c>
      <c r="J151" s="13">
        <f>(Baltimore!$C$22*10^3)/Baltimore!$B$8</f>
        <v>0</v>
      </c>
      <c r="K151" s="13">
        <f>(Albuquerque!$C$22*10^3)/Albuquerque!$B$8</f>
        <v>0</v>
      </c>
      <c r="L151" s="13">
        <f>(Seattle!$C$22*10^3)/Seattle!$B$8</f>
        <v>0</v>
      </c>
      <c r="M151" s="13">
        <f>(Chicago!$C$22*10^3)/Chicago!$B$8</f>
        <v>0</v>
      </c>
      <c r="N151" s="13">
        <f>(Boulder!$C$22*10^3)/Boulder!$B$8</f>
        <v>0</v>
      </c>
      <c r="O151" s="13">
        <f>(Minneapolis!$C$22*10^3)/Minneapolis!$B$8</f>
        <v>0</v>
      </c>
      <c r="P151" s="13">
        <f>(Helena!$C$22*10^3)/Helena!$B$8</f>
        <v>0</v>
      </c>
      <c r="Q151" s="13">
        <f>(Duluth!$C$22*10^3)/Duluth!$B$8</f>
        <v>0</v>
      </c>
      <c r="R151" s="13">
        <f>(Fairbanks!$C$22*10^3)/Fairbanks!$B$8</f>
        <v>0</v>
      </c>
    </row>
    <row r="152" spans="1:18">
      <c r="A152" s="6"/>
      <c r="B152" s="11" t="s">
        <v>198</v>
      </c>
      <c r="C152" s="13">
        <f>(Miami!$C$23*10^3)/Miami!$B$8</f>
        <v>0</v>
      </c>
      <c r="D152" s="13">
        <f>(Houston!$C$23*10^3)/Houston!$B$8</f>
        <v>0</v>
      </c>
      <c r="E152" s="13">
        <f>(Phoenix!$C$23*10^3)/Phoenix!$B$8</f>
        <v>0</v>
      </c>
      <c r="F152" s="13">
        <f>(Atlanta!$C$23*10^3)/Atlanta!$B$8</f>
        <v>0</v>
      </c>
      <c r="G152" s="13">
        <f>(LosAngeles!$C$23*10^3)/LosAngeles!$B$8</f>
        <v>0</v>
      </c>
      <c r="H152" s="13">
        <f>(LasVegas!$C$23*10^3)/LasVegas!$B$8</f>
        <v>0</v>
      </c>
      <c r="I152" s="13">
        <f>(SanFrancisco!$C$23*10^3)/SanFrancisco!$B$8</f>
        <v>0</v>
      </c>
      <c r="J152" s="13">
        <f>(Baltimore!$C$23*10^3)/Baltimore!$B$8</f>
        <v>0</v>
      </c>
      <c r="K152" s="13">
        <f>(Albuquerque!$C$23*10^3)/Albuquerque!$B$8</f>
        <v>0</v>
      </c>
      <c r="L152" s="13">
        <f>(Seattle!$C$23*10^3)/Seattle!$B$8</f>
        <v>0</v>
      </c>
      <c r="M152" s="13">
        <f>(Chicago!$C$23*10^3)/Chicago!$B$8</f>
        <v>0</v>
      </c>
      <c r="N152" s="13">
        <f>(Boulder!$C$23*10^3)/Boulder!$B$8</f>
        <v>0</v>
      </c>
      <c r="O152" s="13">
        <f>(Minneapolis!$C$23*10^3)/Minneapolis!$B$8</f>
        <v>0</v>
      </c>
      <c r="P152" s="13">
        <f>(Helena!$C$23*10^3)/Helena!$B$8</f>
        <v>0</v>
      </c>
      <c r="Q152" s="13">
        <f>(Duluth!$C$23*10^3)/Duluth!$B$8</f>
        <v>0</v>
      </c>
      <c r="R152" s="13">
        <f>(Fairbanks!$C$23*10^3)/Fairbanks!$B$8</f>
        <v>0</v>
      </c>
    </row>
    <row r="153" spans="1:18">
      <c r="A153" s="6"/>
      <c r="B153" s="11" t="s">
        <v>199</v>
      </c>
      <c r="C153" s="13">
        <f>(Miami!$C$24*10^3)/Miami!$B$8</f>
        <v>237.26890345299816</v>
      </c>
      <c r="D153" s="13">
        <f>(Houston!$C$24*10^3)/Houston!$B$8</f>
        <v>297.99471779321141</v>
      </c>
      <c r="E153" s="13">
        <f>(Phoenix!$C$24*10^3)/Phoenix!$B$8</f>
        <v>263.07346180181946</v>
      </c>
      <c r="F153" s="13">
        <f>(Atlanta!$C$24*10^3)/Atlanta!$B$8</f>
        <v>356.50983077374548</v>
      </c>
      <c r="G153" s="13">
        <f>(LosAngeles!$C$24*10^3)/LosAngeles!$B$8</f>
        <v>345.16286804264894</v>
      </c>
      <c r="H153" s="13">
        <f>(LasVegas!$C$24*10^3)/LasVegas!$B$8</f>
        <v>305.11591509341685</v>
      </c>
      <c r="I153" s="13">
        <f>(SanFrancisco!$C$24*10^3)/SanFrancisco!$B$8</f>
        <v>395.24601389024753</v>
      </c>
      <c r="J153" s="13">
        <f>(Baltimore!$C$24*10^3)/Baltimore!$B$8</f>
        <v>402.52372102122666</v>
      </c>
      <c r="K153" s="13">
        <f>(Albuquerque!$C$24*10^3)/Albuquerque!$B$8</f>
        <v>393.77873422674361</v>
      </c>
      <c r="L153" s="13">
        <f>(Seattle!$C$24*10^3)/Seattle!$B$8</f>
        <v>426.45016140076302</v>
      </c>
      <c r="M153" s="13">
        <f>(Chicago!$C$24*10^3)/Chicago!$B$8</f>
        <v>442.88369363200627</v>
      </c>
      <c r="N153" s="13">
        <f>(Boulder!$C$24*10^3)/Boulder!$B$8</f>
        <v>440.79037464540744</v>
      </c>
      <c r="O153" s="13">
        <f>(Minneapolis!$C$24*10^3)/Minneapolis!$B$8</f>
        <v>477.7853858945515</v>
      </c>
      <c r="P153" s="13">
        <f>(Helena!$C$24*10^3)/Helena!$B$8</f>
        <v>484.1240340408882</v>
      </c>
      <c r="Q153" s="13">
        <f>(Duluth!$C$24*10^3)/Duluth!$B$8</f>
        <v>535.34187616159647</v>
      </c>
      <c r="R153" s="13">
        <f>(Fairbanks!$C$24*10^3)/Fairbanks!$B$8</f>
        <v>604.96918712706645</v>
      </c>
    </row>
    <row r="154" spans="1:18">
      <c r="A154" s="6"/>
      <c r="B154" s="11" t="s">
        <v>200</v>
      </c>
      <c r="C154" s="13">
        <f>(Miami!$C$25*10^3)/Miami!$B$8</f>
        <v>0</v>
      </c>
      <c r="D154" s="13">
        <f>(Houston!$C$25*10^3)/Houston!$B$8</f>
        <v>0</v>
      </c>
      <c r="E154" s="13">
        <f>(Phoenix!$C$25*10^3)/Phoenix!$B$8</f>
        <v>0</v>
      </c>
      <c r="F154" s="13">
        <f>(Atlanta!$C$25*10^3)/Atlanta!$B$8</f>
        <v>0</v>
      </c>
      <c r="G154" s="13">
        <f>(LosAngeles!$C$25*10^3)/LosAngeles!$B$8</f>
        <v>0</v>
      </c>
      <c r="H154" s="13">
        <f>(LasVegas!$C$25*10^3)/LasVegas!$B$8</f>
        <v>0</v>
      </c>
      <c r="I154" s="13">
        <f>(SanFrancisco!$C$25*10^3)/SanFrancisco!$B$8</f>
        <v>0</v>
      </c>
      <c r="J154" s="13">
        <f>(Baltimore!$C$25*10^3)/Baltimore!$B$8</f>
        <v>0</v>
      </c>
      <c r="K154" s="13">
        <f>(Albuquerque!$C$25*10^3)/Albuquerque!$B$8</f>
        <v>0</v>
      </c>
      <c r="L154" s="13">
        <f>(Seattle!$C$25*10^3)/Seattle!$B$8</f>
        <v>0</v>
      </c>
      <c r="M154" s="13">
        <f>(Chicago!$C$25*10^3)/Chicago!$B$8</f>
        <v>0</v>
      </c>
      <c r="N154" s="13">
        <f>(Boulder!$C$25*10^3)/Boulder!$B$8</f>
        <v>0</v>
      </c>
      <c r="O154" s="13">
        <f>(Minneapolis!$C$25*10^3)/Minneapolis!$B$8</f>
        <v>0</v>
      </c>
      <c r="P154" s="13">
        <f>(Helena!$C$25*10^3)/Helena!$B$8</f>
        <v>0</v>
      </c>
      <c r="Q154" s="13">
        <f>(Duluth!$C$25*10^3)/Duluth!$B$8</f>
        <v>0</v>
      </c>
      <c r="R154" s="13">
        <f>(Fairbanks!$C$25*10^3)/Fairbanks!$B$8</f>
        <v>0</v>
      </c>
    </row>
    <row r="155" spans="1:18">
      <c r="A155" s="6"/>
      <c r="B155" s="11" t="s">
        <v>201</v>
      </c>
      <c r="C155" s="13">
        <f>(Miami!$C$26*10^3)/Miami!$B$8</f>
        <v>0</v>
      </c>
      <c r="D155" s="13">
        <f>(Houston!$C$26*10^3)/Houston!$B$8</f>
        <v>0</v>
      </c>
      <c r="E155" s="13">
        <f>(Phoenix!$C$26*10^3)/Phoenix!$B$8</f>
        <v>0</v>
      </c>
      <c r="F155" s="13">
        <f>(Atlanta!$C$26*10^3)/Atlanta!$B$8</f>
        <v>0</v>
      </c>
      <c r="G155" s="13">
        <f>(LosAngeles!$C$26*10^3)/LosAngeles!$B$8</f>
        <v>0</v>
      </c>
      <c r="H155" s="13">
        <f>(LasVegas!$C$26*10^3)/LasVegas!$B$8</f>
        <v>0</v>
      </c>
      <c r="I155" s="13">
        <f>(SanFrancisco!$C$26*10^3)/SanFrancisco!$B$8</f>
        <v>0</v>
      </c>
      <c r="J155" s="13">
        <f>(Baltimore!$C$26*10^3)/Baltimore!$B$8</f>
        <v>0</v>
      </c>
      <c r="K155" s="13">
        <f>(Albuquerque!$C$26*10^3)/Albuquerque!$B$8</f>
        <v>0</v>
      </c>
      <c r="L155" s="13">
        <f>(Seattle!$C$26*10^3)/Seattle!$B$8</f>
        <v>0</v>
      </c>
      <c r="M155" s="13">
        <f>(Chicago!$C$26*10^3)/Chicago!$B$8</f>
        <v>0</v>
      </c>
      <c r="N155" s="13">
        <f>(Boulder!$C$26*10^3)/Boulder!$B$8</f>
        <v>0</v>
      </c>
      <c r="O155" s="13">
        <f>(Minneapolis!$C$26*10^3)/Minneapolis!$B$8</f>
        <v>0</v>
      </c>
      <c r="P155" s="13">
        <f>(Helena!$C$26*10^3)/Helena!$B$8</f>
        <v>0</v>
      </c>
      <c r="Q155" s="13">
        <f>(Duluth!$C$26*10^3)/Duluth!$B$8</f>
        <v>0</v>
      </c>
      <c r="R155" s="13">
        <f>(Fairbanks!$C$26*10^3)/Fairbanks!$B$8</f>
        <v>0</v>
      </c>
    </row>
    <row r="156" spans="1:18">
      <c r="A156" s="6"/>
      <c r="B156" s="11" t="s">
        <v>88</v>
      </c>
      <c r="C156" s="13">
        <f>(Miami!$C$28*10^3)/Miami!$B$8</f>
        <v>2615.2988359581336</v>
      </c>
      <c r="D156" s="13">
        <f>(Houston!$C$28*10^3)/Houston!$B$8</f>
        <v>3015.08363494082</v>
      </c>
      <c r="E156" s="13">
        <f>(Phoenix!$C$28*10^3)/Phoenix!$B$8</f>
        <v>2893.7298249046271</v>
      </c>
      <c r="F156" s="13">
        <f>(Atlanta!$C$28*10^3)/Atlanta!$B$8</f>
        <v>3399.0413772865109</v>
      </c>
      <c r="G156" s="13">
        <f>(LosAngeles!$C$28*10^3)/LosAngeles!$B$8</f>
        <v>2924.9535361439894</v>
      </c>
      <c r="H156" s="13">
        <f>(LasVegas!$C$28*10^3)/LasVegas!$B$8</f>
        <v>3112.2175486647757</v>
      </c>
      <c r="I156" s="13">
        <f>(SanFrancisco!$C$28*10^3)/SanFrancisco!$B$8</f>
        <v>3437.4254132837718</v>
      </c>
      <c r="J156" s="13">
        <f>(Baltimore!$C$28*10^3)/Baltimore!$B$8</f>
        <v>3957.7423456910888</v>
      </c>
      <c r="K156" s="13">
        <f>(Albuquerque!$C$28*10^3)/Albuquerque!$B$8</f>
        <v>3570.1457497799083</v>
      </c>
      <c r="L156" s="13">
        <f>(Seattle!$C$28*10^3)/Seattle!$B$8</f>
        <v>3949.2125599139199</v>
      </c>
      <c r="M156" s="13">
        <f>(Chicago!$C$28*10^3)/Chicago!$B$8</f>
        <v>4425.8828132642084</v>
      </c>
      <c r="N156" s="13">
        <f>(Boulder!$C$28*10^3)/Boulder!$B$8</f>
        <v>3986.2075711630637</v>
      </c>
      <c r="O156" s="13">
        <f>(Minneapolis!$C$28*10^3)/Minneapolis!$B$8</f>
        <v>4893.4754964296199</v>
      </c>
      <c r="P156" s="13">
        <f>(Helena!$C$28*10^3)/Helena!$B$8</f>
        <v>4611.1904529003232</v>
      </c>
      <c r="Q156" s="13">
        <f>(Duluth!$C$28*10^3)/Duluth!$B$8</f>
        <v>5434.5495451433044</v>
      </c>
      <c r="R156" s="13">
        <f>(Fairbanks!$C$28*10^3)/Fairbanks!$B$8</f>
        <v>6840.0860804069262</v>
      </c>
    </row>
    <row r="157" spans="1:18">
      <c r="A157" s="6"/>
      <c r="B157" s="9" t="s">
        <v>209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68</v>
      </c>
      <c r="C158" s="13">
        <f>(Miami!$E$13*10^3)/Miami!$B$8</f>
        <v>0</v>
      </c>
      <c r="D158" s="13">
        <f>(Houston!$E$13*10^3)/Houston!$B$8</f>
        <v>0</v>
      </c>
      <c r="E158" s="13">
        <f>(Phoenix!$E$13*10^3)/Phoenix!$B$8</f>
        <v>0</v>
      </c>
      <c r="F158" s="13">
        <f>(Atlanta!$E$13*10^3)/Atlanta!$B$8</f>
        <v>0</v>
      </c>
      <c r="G158" s="13">
        <f>(LosAngeles!$E$13*10^3)/LosAngeles!$B$8</f>
        <v>0</v>
      </c>
      <c r="H158" s="13">
        <f>(LasVegas!$E$13*10^3)/LasVegas!$B$8</f>
        <v>0</v>
      </c>
      <c r="I158" s="13">
        <f>(SanFrancisco!$E$13*10^3)/SanFrancisco!$B$8</f>
        <v>0</v>
      </c>
      <c r="J158" s="13">
        <f>(Baltimore!$E$13*10^3)/Baltimore!$B$8</f>
        <v>0</v>
      </c>
      <c r="K158" s="13">
        <f>(Albuquerque!$E$13*10^3)/Albuquerque!$B$8</f>
        <v>0</v>
      </c>
      <c r="L158" s="13">
        <f>(Seattle!$E$13*10^3)/Seattle!$B$8</f>
        <v>0</v>
      </c>
      <c r="M158" s="13">
        <f>(Chicago!$E$13*10^3)/Chicago!$B$8</f>
        <v>0</v>
      </c>
      <c r="N158" s="13">
        <f>(Boulder!$E$13*10^3)/Boulder!$B$8</f>
        <v>0</v>
      </c>
      <c r="O158" s="13">
        <f>(Minneapolis!$E$13*10^3)/Minneapolis!$B$8</f>
        <v>0</v>
      </c>
      <c r="P158" s="13">
        <f>(Helena!$E$13*10^3)/Helena!$B$8</f>
        <v>0</v>
      </c>
      <c r="Q158" s="13">
        <f>(Duluth!$E$13*10^3)/Duluth!$B$8</f>
        <v>0</v>
      </c>
      <c r="R158" s="13">
        <f>(Fairbanks!$E$13*10^3)/Fairbanks!$B$8</f>
        <v>0</v>
      </c>
    </row>
    <row r="159" spans="1:18">
      <c r="A159" s="6"/>
      <c r="B159" s="11" t="s">
        <v>69</v>
      </c>
      <c r="C159" s="13">
        <f>(Miami!$E$14*10^3)/Miami!$B$8</f>
        <v>0</v>
      </c>
      <c r="D159" s="13">
        <f>(Houston!$E$14*10^3)/Houston!$B$8</f>
        <v>0</v>
      </c>
      <c r="E159" s="13">
        <f>(Phoenix!$E$14*10^3)/Phoenix!$B$8</f>
        <v>0</v>
      </c>
      <c r="F159" s="13">
        <f>(Atlanta!$E$14*10^3)/Atlanta!$B$8</f>
        <v>0</v>
      </c>
      <c r="G159" s="13">
        <f>(LosAngeles!$E$14*10^3)/LosAngeles!$B$8</f>
        <v>0</v>
      </c>
      <c r="H159" s="13">
        <f>(LasVegas!$E$14*10^3)/LasVegas!$B$8</f>
        <v>0</v>
      </c>
      <c r="I159" s="13">
        <f>(SanFrancisco!$E$14*10^3)/SanFrancisco!$B$8</f>
        <v>0</v>
      </c>
      <c r="J159" s="13">
        <f>(Baltimore!$E$14*10^3)/Baltimore!$B$8</f>
        <v>0</v>
      </c>
      <c r="K159" s="13">
        <f>(Albuquerque!$E$14*10^3)/Albuquerque!$B$8</f>
        <v>0</v>
      </c>
      <c r="L159" s="13">
        <f>(Seattle!$E$14*10^3)/Seattle!$B$8</f>
        <v>0</v>
      </c>
      <c r="M159" s="13">
        <f>(Chicago!$E$14*10^3)/Chicago!$B$8</f>
        <v>0</v>
      </c>
      <c r="N159" s="13">
        <f>(Boulder!$E$14*10^3)/Boulder!$B$8</f>
        <v>0</v>
      </c>
      <c r="O159" s="13">
        <f>(Minneapolis!$E$14*10^3)/Minneapolis!$B$8</f>
        <v>0</v>
      </c>
      <c r="P159" s="13">
        <f>(Helena!$E$14*10^3)/Helena!$B$8</f>
        <v>0</v>
      </c>
      <c r="Q159" s="13">
        <f>(Duluth!$E$14*10^3)/Duluth!$B$8</f>
        <v>0</v>
      </c>
      <c r="R159" s="13">
        <f>(Fairbanks!$E$14*10^3)/Fairbanks!$B$8</f>
        <v>0</v>
      </c>
    </row>
    <row r="160" spans="1:18">
      <c r="A160" s="6"/>
      <c r="B160" s="11" t="s">
        <v>77</v>
      </c>
      <c r="C160" s="13">
        <f>(Miami!$E$15*10^3)/Miami!$B$8</f>
        <v>0</v>
      </c>
      <c r="D160" s="13">
        <f>(Houston!$E$15*10^3)/Houston!$B$8</f>
        <v>0</v>
      </c>
      <c r="E160" s="13">
        <f>(Phoenix!$E$15*10^3)/Phoenix!$B$8</f>
        <v>0</v>
      </c>
      <c r="F160" s="13">
        <f>(Atlanta!$E$15*10^3)/Atlanta!$B$8</f>
        <v>0</v>
      </c>
      <c r="G160" s="13">
        <f>(LosAngeles!$E$15*10^3)/LosAngeles!$B$8</f>
        <v>0</v>
      </c>
      <c r="H160" s="13">
        <f>(LasVegas!$E$15*10^3)/LasVegas!$B$8</f>
        <v>0</v>
      </c>
      <c r="I160" s="13">
        <f>(SanFrancisco!$E$15*10^3)/SanFrancisco!$B$8</f>
        <v>0</v>
      </c>
      <c r="J160" s="13">
        <f>(Baltimore!$E$15*10^3)/Baltimore!$B$8</f>
        <v>0</v>
      </c>
      <c r="K160" s="13">
        <f>(Albuquerque!$E$15*10^3)/Albuquerque!$B$8</f>
        <v>0</v>
      </c>
      <c r="L160" s="13">
        <f>(Seattle!$E$15*10^3)/Seattle!$B$8</f>
        <v>0</v>
      </c>
      <c r="M160" s="13">
        <f>(Chicago!$E$15*10^3)/Chicago!$B$8</f>
        <v>0</v>
      </c>
      <c r="N160" s="13">
        <f>(Boulder!$E$15*10^3)/Boulder!$B$8</f>
        <v>0</v>
      </c>
      <c r="O160" s="13">
        <f>(Minneapolis!$E$15*10^3)/Minneapolis!$B$8</f>
        <v>0</v>
      </c>
      <c r="P160" s="13">
        <f>(Helena!$E$15*10^3)/Helena!$B$8</f>
        <v>0</v>
      </c>
      <c r="Q160" s="13">
        <f>(Duluth!$E$15*10^3)/Duluth!$B$8</f>
        <v>0</v>
      </c>
      <c r="R160" s="13">
        <f>(Fairbanks!$E$15*10^3)/Fairbanks!$B$8</f>
        <v>0</v>
      </c>
    </row>
    <row r="161" spans="1:18">
      <c r="A161" s="6"/>
      <c r="B161" s="11" t="s">
        <v>78</v>
      </c>
      <c r="C161" s="13">
        <f>(Miami!$E$16*10^3)/Miami!$B$8</f>
        <v>0</v>
      </c>
      <c r="D161" s="13">
        <f>(Houston!$E$16*10^3)/Houston!$B$8</f>
        <v>0</v>
      </c>
      <c r="E161" s="13">
        <f>(Phoenix!$E$16*10^3)/Phoenix!$B$8</f>
        <v>0</v>
      </c>
      <c r="F161" s="13">
        <f>(Atlanta!$E$16*10^3)/Atlanta!$B$8</f>
        <v>0</v>
      </c>
      <c r="G161" s="13">
        <f>(LosAngeles!$E$16*10^3)/LosAngeles!$B$8</f>
        <v>0</v>
      </c>
      <c r="H161" s="13">
        <f>(LasVegas!$E$16*10^3)/LasVegas!$B$8</f>
        <v>0</v>
      </c>
      <c r="I161" s="13">
        <f>(SanFrancisco!$E$16*10^3)/SanFrancisco!$B$8</f>
        <v>0</v>
      </c>
      <c r="J161" s="13">
        <f>(Baltimore!$E$16*10^3)/Baltimore!$B$8</f>
        <v>0</v>
      </c>
      <c r="K161" s="13">
        <f>(Albuquerque!$E$16*10^3)/Albuquerque!$B$8</f>
        <v>0</v>
      </c>
      <c r="L161" s="13">
        <f>(Seattle!$E$16*10^3)/Seattle!$B$8</f>
        <v>0</v>
      </c>
      <c r="M161" s="13">
        <f>(Chicago!$E$16*10^3)/Chicago!$B$8</f>
        <v>0</v>
      </c>
      <c r="N161" s="13">
        <f>(Boulder!$E$16*10^3)/Boulder!$B$8</f>
        <v>0</v>
      </c>
      <c r="O161" s="13">
        <f>(Minneapolis!$E$16*10^3)/Minneapolis!$B$8</f>
        <v>0</v>
      </c>
      <c r="P161" s="13">
        <f>(Helena!$E$16*10^3)/Helena!$B$8</f>
        <v>0</v>
      </c>
      <c r="Q161" s="13">
        <f>(Duluth!$E$16*10^3)/Duluth!$B$8</f>
        <v>0</v>
      </c>
      <c r="R161" s="13">
        <f>(Fairbanks!$E$16*10^3)/Fairbanks!$B$8</f>
        <v>0</v>
      </c>
    </row>
    <row r="162" spans="1:18">
      <c r="A162" s="6"/>
      <c r="B162" s="11" t="s">
        <v>79</v>
      </c>
      <c r="C162" s="13">
        <f>(Miami!$E$17*10^3)/Miami!$B$8</f>
        <v>0</v>
      </c>
      <c r="D162" s="13">
        <f>(Houston!$E$17*10^3)/Houston!$B$8</f>
        <v>0</v>
      </c>
      <c r="E162" s="13">
        <f>(Phoenix!$E$17*10^3)/Phoenix!$B$8</f>
        <v>0</v>
      </c>
      <c r="F162" s="13">
        <f>(Atlanta!$E$17*10^3)/Atlanta!$B$8</f>
        <v>0</v>
      </c>
      <c r="G162" s="13">
        <f>(LosAngeles!$E$17*10^3)/LosAngeles!$B$8</f>
        <v>0</v>
      </c>
      <c r="H162" s="13">
        <f>(LasVegas!$E$17*10^3)/LasVegas!$B$8</f>
        <v>0</v>
      </c>
      <c r="I162" s="13">
        <f>(SanFrancisco!$E$17*10^3)/SanFrancisco!$B$8</f>
        <v>0</v>
      </c>
      <c r="J162" s="13">
        <f>(Baltimore!$E$17*10^3)/Baltimore!$B$8</f>
        <v>0</v>
      </c>
      <c r="K162" s="13">
        <f>(Albuquerque!$E$17*10^3)/Albuquerque!$B$8</f>
        <v>0</v>
      </c>
      <c r="L162" s="13">
        <f>(Seattle!$E$17*10^3)/Seattle!$B$8</f>
        <v>0</v>
      </c>
      <c r="M162" s="13">
        <f>(Chicago!$E$17*10^3)/Chicago!$B$8</f>
        <v>0</v>
      </c>
      <c r="N162" s="13">
        <f>(Boulder!$E$17*10^3)/Boulder!$B$8</f>
        <v>0</v>
      </c>
      <c r="O162" s="13">
        <f>(Minneapolis!$E$17*10^3)/Minneapolis!$B$8</f>
        <v>0</v>
      </c>
      <c r="P162" s="13">
        <f>(Helena!$E$17*10^3)/Helena!$B$8</f>
        <v>0</v>
      </c>
      <c r="Q162" s="13">
        <f>(Duluth!$E$17*10^3)/Duluth!$B$8</f>
        <v>0</v>
      </c>
      <c r="R162" s="13">
        <f>(Fairbanks!$E$17*10^3)/Fairbanks!$B$8</f>
        <v>0</v>
      </c>
    </row>
    <row r="163" spans="1:18">
      <c r="A163" s="6"/>
      <c r="B163" s="11" t="s">
        <v>80</v>
      </c>
      <c r="C163" s="13">
        <f>(Miami!$E$18*10^3)/Miami!$B$8</f>
        <v>0</v>
      </c>
      <c r="D163" s="13">
        <f>(Houston!$E$18*10^3)/Houston!$B$8</f>
        <v>0</v>
      </c>
      <c r="E163" s="13">
        <f>(Phoenix!$E$18*10^3)/Phoenix!$B$8</f>
        <v>0</v>
      </c>
      <c r="F163" s="13">
        <f>(Atlanta!$E$18*10^3)/Atlanta!$B$8</f>
        <v>0</v>
      </c>
      <c r="G163" s="13">
        <f>(LosAngeles!$E$18*10^3)/LosAngeles!$B$8</f>
        <v>0</v>
      </c>
      <c r="H163" s="13">
        <f>(LasVegas!$E$18*10^3)/LasVegas!$B$8</f>
        <v>0</v>
      </c>
      <c r="I163" s="13">
        <f>(SanFrancisco!$E$18*10^3)/SanFrancisco!$B$8</f>
        <v>0</v>
      </c>
      <c r="J163" s="13">
        <f>(Baltimore!$E$18*10^3)/Baltimore!$B$8</f>
        <v>0</v>
      </c>
      <c r="K163" s="13">
        <f>(Albuquerque!$E$18*10^3)/Albuquerque!$B$8</f>
        <v>0</v>
      </c>
      <c r="L163" s="13">
        <f>(Seattle!$E$18*10^3)/Seattle!$B$8</f>
        <v>0</v>
      </c>
      <c r="M163" s="13">
        <f>(Chicago!$E$18*10^3)/Chicago!$B$8</f>
        <v>0</v>
      </c>
      <c r="N163" s="13">
        <f>(Boulder!$E$18*10^3)/Boulder!$B$8</f>
        <v>0</v>
      </c>
      <c r="O163" s="13">
        <f>(Minneapolis!$E$18*10^3)/Minneapolis!$B$8</f>
        <v>0</v>
      </c>
      <c r="P163" s="13">
        <f>(Helena!$E$18*10^3)/Helena!$B$8</f>
        <v>0</v>
      </c>
      <c r="Q163" s="13">
        <f>(Duluth!$E$18*10^3)/Duluth!$B$8</f>
        <v>0</v>
      </c>
      <c r="R163" s="13">
        <f>(Fairbanks!$E$18*10^3)/Fairbanks!$B$8</f>
        <v>0</v>
      </c>
    </row>
    <row r="164" spans="1:18">
      <c r="A164" s="6"/>
      <c r="B164" s="11" t="s">
        <v>81</v>
      </c>
      <c r="C164" s="13">
        <f>(Miami!$E$19*10^3)/Miami!$B$8</f>
        <v>0</v>
      </c>
      <c r="D164" s="13">
        <f>(Houston!$E$19*10^3)/Houston!$B$8</f>
        <v>0</v>
      </c>
      <c r="E164" s="13">
        <f>(Phoenix!$E$19*10^3)/Phoenix!$B$8</f>
        <v>0</v>
      </c>
      <c r="F164" s="13">
        <f>(Atlanta!$E$19*10^3)/Atlanta!$B$8</f>
        <v>0</v>
      </c>
      <c r="G164" s="13">
        <f>(LosAngeles!$E$19*10^3)/LosAngeles!$B$8</f>
        <v>0</v>
      </c>
      <c r="H164" s="13">
        <f>(LasVegas!$E$19*10^3)/LasVegas!$B$8</f>
        <v>0</v>
      </c>
      <c r="I164" s="13">
        <f>(SanFrancisco!$E$19*10^3)/SanFrancisco!$B$8</f>
        <v>0</v>
      </c>
      <c r="J164" s="13">
        <f>(Baltimore!$E$19*10^3)/Baltimore!$B$8</f>
        <v>0</v>
      </c>
      <c r="K164" s="13">
        <f>(Albuquerque!$E$19*10^3)/Albuquerque!$B$8</f>
        <v>0</v>
      </c>
      <c r="L164" s="13">
        <f>(Seattle!$E$19*10^3)/Seattle!$B$8</f>
        <v>0</v>
      </c>
      <c r="M164" s="13">
        <f>(Chicago!$E$19*10^3)/Chicago!$B$8</f>
        <v>0</v>
      </c>
      <c r="N164" s="13">
        <f>(Boulder!$E$19*10^3)/Boulder!$B$8</f>
        <v>0</v>
      </c>
      <c r="O164" s="13">
        <f>(Minneapolis!$E$19*10^3)/Minneapolis!$B$8</f>
        <v>0</v>
      </c>
      <c r="P164" s="13">
        <f>(Helena!$E$19*10^3)/Helena!$B$8</f>
        <v>0</v>
      </c>
      <c r="Q164" s="13">
        <f>(Duluth!$E$19*10^3)/Duluth!$B$8</f>
        <v>0</v>
      </c>
      <c r="R164" s="13">
        <f>(Fairbanks!$E$19*10^3)/Fairbanks!$B$8</f>
        <v>0</v>
      </c>
    </row>
    <row r="165" spans="1:18">
      <c r="A165" s="6"/>
      <c r="B165" s="11" t="s">
        <v>82</v>
      </c>
      <c r="C165" s="13">
        <f>(Miami!$E$20*10^3)/Miami!$B$8</f>
        <v>0</v>
      </c>
      <c r="D165" s="13">
        <f>(Houston!$E$20*10^3)/Houston!$B$8</f>
        <v>0</v>
      </c>
      <c r="E165" s="13">
        <f>(Phoenix!$E$20*10^3)/Phoenix!$B$8</f>
        <v>0</v>
      </c>
      <c r="F165" s="13">
        <f>(Atlanta!$E$20*10^3)/Atlanta!$B$8</f>
        <v>0</v>
      </c>
      <c r="G165" s="13">
        <f>(LosAngeles!$E$20*10^3)/LosAngeles!$B$8</f>
        <v>0</v>
      </c>
      <c r="H165" s="13">
        <f>(LasVegas!$E$20*10^3)/LasVegas!$B$8</f>
        <v>0</v>
      </c>
      <c r="I165" s="13">
        <f>(SanFrancisco!$E$20*10^3)/SanFrancisco!$B$8</f>
        <v>0</v>
      </c>
      <c r="J165" s="13">
        <f>(Baltimore!$E$20*10^3)/Baltimore!$B$8</f>
        <v>0</v>
      </c>
      <c r="K165" s="13">
        <f>(Albuquerque!$E$20*10^3)/Albuquerque!$B$8</f>
        <v>0</v>
      </c>
      <c r="L165" s="13">
        <f>(Seattle!$E$20*10^3)/Seattle!$B$8</f>
        <v>0</v>
      </c>
      <c r="M165" s="13">
        <f>(Chicago!$E$20*10^3)/Chicago!$B$8</f>
        <v>0</v>
      </c>
      <c r="N165" s="13">
        <f>(Boulder!$E$20*10^3)/Boulder!$B$8</f>
        <v>0</v>
      </c>
      <c r="O165" s="13">
        <f>(Minneapolis!$E$20*10^3)/Minneapolis!$B$8</f>
        <v>0</v>
      </c>
      <c r="P165" s="13">
        <f>(Helena!$E$20*10^3)/Helena!$B$8</f>
        <v>0</v>
      </c>
      <c r="Q165" s="13">
        <f>(Duluth!$E$20*10^3)/Duluth!$B$8</f>
        <v>0</v>
      </c>
      <c r="R165" s="13">
        <f>(Fairbanks!$E$20*10^3)/Fairbanks!$B$8</f>
        <v>0</v>
      </c>
    </row>
    <row r="166" spans="1:18">
      <c r="A166" s="6"/>
      <c r="B166" s="11" t="s">
        <v>83</v>
      </c>
      <c r="C166" s="13">
        <f>(Miami!$E$21*10^3)/Miami!$B$8</f>
        <v>0</v>
      </c>
      <c r="D166" s="13">
        <f>(Houston!$E$21*10^3)/Houston!$B$8</f>
        <v>0</v>
      </c>
      <c r="E166" s="13">
        <f>(Phoenix!$E$21*10^3)/Phoenix!$B$8</f>
        <v>0</v>
      </c>
      <c r="F166" s="13">
        <f>(Atlanta!$E$21*10^3)/Atlanta!$B$8</f>
        <v>0</v>
      </c>
      <c r="G166" s="13">
        <f>(LosAngeles!$E$21*10^3)/LosAngeles!$B$8</f>
        <v>0</v>
      </c>
      <c r="H166" s="13">
        <f>(LasVegas!$E$21*10^3)/LasVegas!$B$8</f>
        <v>0</v>
      </c>
      <c r="I166" s="13">
        <f>(SanFrancisco!$E$21*10^3)/SanFrancisco!$B$8</f>
        <v>0</v>
      </c>
      <c r="J166" s="13">
        <f>(Baltimore!$E$21*10^3)/Baltimore!$B$8</f>
        <v>0</v>
      </c>
      <c r="K166" s="13">
        <f>(Albuquerque!$E$21*10^3)/Albuquerque!$B$8</f>
        <v>0</v>
      </c>
      <c r="L166" s="13">
        <f>(Seattle!$E$21*10^3)/Seattle!$B$8</f>
        <v>0</v>
      </c>
      <c r="M166" s="13">
        <f>(Chicago!$E$21*10^3)/Chicago!$B$8</f>
        <v>0</v>
      </c>
      <c r="N166" s="13">
        <f>(Boulder!$E$21*10^3)/Boulder!$B$8</f>
        <v>0</v>
      </c>
      <c r="O166" s="13">
        <f>(Minneapolis!$E$21*10^3)/Minneapolis!$B$8</f>
        <v>0</v>
      </c>
      <c r="P166" s="13">
        <f>(Helena!$E$21*10^3)/Helena!$B$8</f>
        <v>0</v>
      </c>
      <c r="Q166" s="13">
        <f>(Duluth!$E$21*10^3)/Duluth!$B$8</f>
        <v>0</v>
      </c>
      <c r="R166" s="13">
        <f>(Fairbanks!$E$21*10^3)/Fairbanks!$B$8</f>
        <v>0</v>
      </c>
    </row>
    <row r="167" spans="1:18">
      <c r="A167" s="6"/>
      <c r="B167" s="11" t="s">
        <v>84</v>
      </c>
      <c r="C167" s="13">
        <f>(Miami!$E$22*10^3)/Miami!$B$8</f>
        <v>0</v>
      </c>
      <c r="D167" s="13">
        <f>(Houston!$E$22*10^3)/Houston!$B$8</f>
        <v>0</v>
      </c>
      <c r="E167" s="13">
        <f>(Phoenix!$E$22*10^3)/Phoenix!$B$8</f>
        <v>0</v>
      </c>
      <c r="F167" s="13">
        <f>(Atlanta!$E$22*10^3)/Atlanta!$B$8</f>
        <v>0</v>
      </c>
      <c r="G167" s="13">
        <f>(LosAngeles!$E$22*10^3)/LosAngeles!$B$8</f>
        <v>0</v>
      </c>
      <c r="H167" s="13">
        <f>(LasVegas!$E$22*10^3)/LasVegas!$B$8</f>
        <v>0</v>
      </c>
      <c r="I167" s="13">
        <f>(SanFrancisco!$E$22*10^3)/SanFrancisco!$B$8</f>
        <v>0</v>
      </c>
      <c r="J167" s="13">
        <f>(Baltimore!$E$22*10^3)/Baltimore!$B$8</f>
        <v>0</v>
      </c>
      <c r="K167" s="13">
        <f>(Albuquerque!$E$22*10^3)/Albuquerque!$B$8</f>
        <v>0</v>
      </c>
      <c r="L167" s="13">
        <f>(Seattle!$E$22*10^3)/Seattle!$B$8</f>
        <v>0</v>
      </c>
      <c r="M167" s="13">
        <f>(Chicago!$E$22*10^3)/Chicago!$B$8</f>
        <v>0</v>
      </c>
      <c r="N167" s="13">
        <f>(Boulder!$E$22*10^3)/Boulder!$B$8</f>
        <v>0</v>
      </c>
      <c r="O167" s="13">
        <f>(Minneapolis!$E$22*10^3)/Minneapolis!$B$8</f>
        <v>0</v>
      </c>
      <c r="P167" s="13">
        <f>(Helena!$E$22*10^3)/Helena!$B$8</f>
        <v>0</v>
      </c>
      <c r="Q167" s="13">
        <f>(Duluth!$E$22*10^3)/Duluth!$B$8</f>
        <v>0</v>
      </c>
      <c r="R167" s="13">
        <f>(Fairbanks!$E$22*10^3)/Fairbanks!$B$8</f>
        <v>0</v>
      </c>
    </row>
    <row r="168" spans="1:18">
      <c r="A168" s="6"/>
      <c r="B168" s="11" t="s">
        <v>63</v>
      </c>
      <c r="C168" s="13">
        <f>(Miami!$E$23*10^3)/Miami!$B$8</f>
        <v>0</v>
      </c>
      <c r="D168" s="13">
        <f>(Houston!$E$23*10^3)/Houston!$B$8</f>
        <v>0</v>
      </c>
      <c r="E168" s="13">
        <f>(Phoenix!$E$23*10^3)/Phoenix!$B$8</f>
        <v>0</v>
      </c>
      <c r="F168" s="13">
        <f>(Atlanta!$E$23*10^3)/Atlanta!$B$8</f>
        <v>0</v>
      </c>
      <c r="G168" s="13">
        <f>(LosAngeles!$E$23*10^3)/LosAngeles!$B$8</f>
        <v>0</v>
      </c>
      <c r="H168" s="13">
        <f>(LasVegas!$E$23*10^3)/LasVegas!$B$8</f>
        <v>0</v>
      </c>
      <c r="I168" s="13">
        <f>(SanFrancisco!$E$23*10^3)/SanFrancisco!$B$8</f>
        <v>0</v>
      </c>
      <c r="J168" s="13">
        <f>(Baltimore!$E$23*10^3)/Baltimore!$B$8</f>
        <v>0</v>
      </c>
      <c r="K168" s="13">
        <f>(Albuquerque!$E$23*10^3)/Albuquerque!$B$8</f>
        <v>0</v>
      </c>
      <c r="L168" s="13">
        <f>(Seattle!$E$23*10^3)/Seattle!$B$8</f>
        <v>0</v>
      </c>
      <c r="M168" s="13">
        <f>(Chicago!$E$23*10^3)/Chicago!$B$8</f>
        <v>0</v>
      </c>
      <c r="N168" s="13">
        <f>(Boulder!$E$23*10^3)/Boulder!$B$8</f>
        <v>0</v>
      </c>
      <c r="O168" s="13">
        <f>(Minneapolis!$E$23*10^3)/Minneapolis!$B$8</f>
        <v>0</v>
      </c>
      <c r="P168" s="13">
        <f>(Helena!$E$23*10^3)/Helena!$B$8</f>
        <v>0</v>
      </c>
      <c r="Q168" s="13">
        <f>(Duluth!$E$23*10^3)/Duluth!$B$8</f>
        <v>0</v>
      </c>
      <c r="R168" s="13">
        <f>(Fairbanks!$E$23*10^3)/Fairbanks!$B$8</f>
        <v>0</v>
      </c>
    </row>
    <row r="169" spans="1:18">
      <c r="A169" s="6"/>
      <c r="B169" s="11" t="s">
        <v>85</v>
      </c>
      <c r="C169" s="13">
        <f>(Miami!$E$24*10^3)/Miami!$B$8</f>
        <v>0</v>
      </c>
      <c r="D169" s="13">
        <f>(Houston!$E$24*10^3)/Houston!$B$8</f>
        <v>0</v>
      </c>
      <c r="E169" s="13">
        <f>(Phoenix!$E$24*10^3)/Phoenix!$B$8</f>
        <v>0</v>
      </c>
      <c r="F169" s="13">
        <f>(Atlanta!$E$24*10^3)/Atlanta!$B$8</f>
        <v>0</v>
      </c>
      <c r="G169" s="13">
        <f>(LosAngeles!$E$24*10^3)/LosAngeles!$B$8</f>
        <v>0</v>
      </c>
      <c r="H169" s="13">
        <f>(LasVegas!$E$24*10^3)/LasVegas!$B$8</f>
        <v>0</v>
      </c>
      <c r="I169" s="13">
        <f>(SanFrancisco!$E$24*10^3)/SanFrancisco!$B$8</f>
        <v>0</v>
      </c>
      <c r="J169" s="13">
        <f>(Baltimore!$E$24*10^3)/Baltimore!$B$8</f>
        <v>0</v>
      </c>
      <c r="K169" s="13">
        <f>(Albuquerque!$E$24*10^3)/Albuquerque!$B$8</f>
        <v>0</v>
      </c>
      <c r="L169" s="13">
        <f>(Seattle!$E$24*10^3)/Seattle!$B$8</f>
        <v>0</v>
      </c>
      <c r="M169" s="13">
        <f>(Chicago!$E$24*10^3)/Chicago!$B$8</f>
        <v>0</v>
      </c>
      <c r="N169" s="13">
        <f>(Boulder!$E$24*10^3)/Boulder!$B$8</f>
        <v>0</v>
      </c>
      <c r="O169" s="13">
        <f>(Minneapolis!$E$24*10^3)/Minneapolis!$B$8</f>
        <v>0</v>
      </c>
      <c r="P169" s="13">
        <f>(Helena!$E$24*10^3)/Helena!$B$8</f>
        <v>0</v>
      </c>
      <c r="Q169" s="13">
        <f>(Duluth!$E$24*10^3)/Duluth!$B$8</f>
        <v>0</v>
      </c>
      <c r="R169" s="13">
        <f>(Fairbanks!$E$24*10^3)/Fairbanks!$B$8</f>
        <v>0</v>
      </c>
    </row>
    <row r="170" spans="1:18">
      <c r="A170" s="6"/>
      <c r="B170" s="11" t="s">
        <v>86</v>
      </c>
      <c r="C170" s="13">
        <f>(Miami!$E$25*10^3)/Miami!$B$8</f>
        <v>0</v>
      </c>
      <c r="D170" s="13">
        <f>(Houston!$E$25*10^3)/Houston!$B$8</f>
        <v>0</v>
      </c>
      <c r="E170" s="13">
        <f>(Phoenix!$E$25*10^3)/Phoenix!$B$8</f>
        <v>0</v>
      </c>
      <c r="F170" s="13">
        <f>(Atlanta!$E$25*10^3)/Atlanta!$B$8</f>
        <v>0</v>
      </c>
      <c r="G170" s="13">
        <f>(LosAngeles!$E$25*10^3)/LosAngeles!$B$8</f>
        <v>0</v>
      </c>
      <c r="H170" s="13">
        <f>(LasVegas!$E$25*10^3)/LasVegas!$B$8</f>
        <v>0</v>
      </c>
      <c r="I170" s="13">
        <f>(SanFrancisco!$E$25*10^3)/SanFrancisco!$B$8</f>
        <v>0</v>
      </c>
      <c r="J170" s="13">
        <f>(Baltimore!$E$25*10^3)/Baltimore!$B$8</f>
        <v>0</v>
      </c>
      <c r="K170" s="13">
        <f>(Albuquerque!$E$25*10^3)/Albuquerque!$B$8</f>
        <v>0</v>
      </c>
      <c r="L170" s="13">
        <f>(Seattle!$E$25*10^3)/Seattle!$B$8</f>
        <v>0</v>
      </c>
      <c r="M170" s="13">
        <f>(Chicago!$E$25*10^3)/Chicago!$B$8</f>
        <v>0</v>
      </c>
      <c r="N170" s="13">
        <f>(Boulder!$E$25*10^3)/Boulder!$B$8</f>
        <v>0</v>
      </c>
      <c r="O170" s="13">
        <f>(Minneapolis!$E$25*10^3)/Minneapolis!$B$8</f>
        <v>0</v>
      </c>
      <c r="P170" s="13">
        <f>(Helena!$E$25*10^3)/Helena!$B$8</f>
        <v>0</v>
      </c>
      <c r="Q170" s="13">
        <f>(Duluth!$E$25*10^3)/Duluth!$B$8</f>
        <v>0</v>
      </c>
      <c r="R170" s="13">
        <f>(Fairbanks!$E$25*10^3)/Fairbanks!$B$8</f>
        <v>0</v>
      </c>
    </row>
    <row r="171" spans="1:18">
      <c r="A171" s="6"/>
      <c r="B171" s="11" t="s">
        <v>87</v>
      </c>
      <c r="C171" s="13">
        <f>(Miami!$E$26*10^3)/Miami!$B$8</f>
        <v>0</v>
      </c>
      <c r="D171" s="13">
        <f>(Houston!$E$26*10^3)/Houston!$B$8</f>
        <v>0</v>
      </c>
      <c r="E171" s="13">
        <f>(Phoenix!$E$26*10^3)/Phoenix!$B$8</f>
        <v>0</v>
      </c>
      <c r="F171" s="13">
        <f>(Atlanta!$E$26*10^3)/Atlanta!$B$8</f>
        <v>0</v>
      </c>
      <c r="G171" s="13">
        <f>(LosAngeles!$E$26*10^3)/LosAngeles!$B$8</f>
        <v>0</v>
      </c>
      <c r="H171" s="13">
        <f>(LasVegas!$E$26*10^3)/LasVegas!$B$8</f>
        <v>0</v>
      </c>
      <c r="I171" s="13">
        <f>(SanFrancisco!$E$26*10^3)/SanFrancisco!$B$8</f>
        <v>0</v>
      </c>
      <c r="J171" s="13">
        <f>(Baltimore!$E$26*10^3)/Baltimore!$B$8</f>
        <v>0</v>
      </c>
      <c r="K171" s="13">
        <f>(Albuquerque!$E$26*10^3)/Albuquerque!$B$8</f>
        <v>0</v>
      </c>
      <c r="L171" s="13">
        <f>(Seattle!$E$26*10^3)/Seattle!$B$8</f>
        <v>0</v>
      </c>
      <c r="M171" s="13">
        <f>(Chicago!$E$26*10^3)/Chicago!$B$8</f>
        <v>0</v>
      </c>
      <c r="N171" s="13">
        <f>(Boulder!$E$26*10^3)/Boulder!$B$8</f>
        <v>0</v>
      </c>
      <c r="O171" s="13">
        <f>(Minneapolis!$E$26*10^3)/Minneapolis!$B$8</f>
        <v>0</v>
      </c>
      <c r="P171" s="13">
        <f>(Helena!$E$26*10^3)/Helena!$B$8</f>
        <v>0</v>
      </c>
      <c r="Q171" s="13">
        <f>(Duluth!$E$26*10^3)/Duluth!$B$8</f>
        <v>0</v>
      </c>
      <c r="R171" s="13">
        <f>(Fairbanks!$E$26*10^3)/Fairbanks!$B$8</f>
        <v>0</v>
      </c>
    </row>
    <row r="172" spans="1:18">
      <c r="A172" s="6"/>
      <c r="B172" s="11" t="s">
        <v>88</v>
      </c>
      <c r="C172" s="13">
        <f>(Miami!$E$28*10^3)/Miami!$B$8</f>
        <v>0</v>
      </c>
      <c r="D172" s="13">
        <f>(Houston!$E$28*10^3)/Houston!$B$8</f>
        <v>0</v>
      </c>
      <c r="E172" s="13">
        <f>(Phoenix!$E$28*10^3)/Phoenix!$B$8</f>
        <v>0</v>
      </c>
      <c r="F172" s="13">
        <f>(Atlanta!$E$28*10^3)/Atlanta!$B$8</f>
        <v>0</v>
      </c>
      <c r="G172" s="13">
        <f>(LosAngeles!$E$28*10^3)/LosAngeles!$B$8</f>
        <v>0</v>
      </c>
      <c r="H172" s="13">
        <f>(LasVegas!$E$28*10^3)/LasVegas!$B$8</f>
        <v>0</v>
      </c>
      <c r="I172" s="13">
        <f>(SanFrancisco!$E$28*10^3)/SanFrancisco!$B$8</f>
        <v>0</v>
      </c>
      <c r="J172" s="13">
        <f>(Baltimore!$E$28*10^3)/Baltimore!$B$8</f>
        <v>0</v>
      </c>
      <c r="K172" s="13">
        <f>(Albuquerque!$E$28*10^3)/Albuquerque!$B$8</f>
        <v>0</v>
      </c>
      <c r="L172" s="13">
        <f>(Seattle!$E$28*10^3)/Seattle!$B$8</f>
        <v>0</v>
      </c>
      <c r="M172" s="13">
        <f>(Chicago!$E$28*10^3)/Chicago!$B$8</f>
        <v>0</v>
      </c>
      <c r="N172" s="13">
        <f>(Boulder!$E$28*10^3)/Boulder!$B$8</f>
        <v>0</v>
      </c>
      <c r="O172" s="13">
        <f>(Minneapolis!$E$28*10^3)/Minneapolis!$B$8</f>
        <v>0</v>
      </c>
      <c r="P172" s="13">
        <f>(Helena!$E$28*10^3)/Helena!$B$8</f>
        <v>0</v>
      </c>
      <c r="Q172" s="13">
        <f>(Duluth!$E$28*10^3)/Duluth!$B$8</f>
        <v>0</v>
      </c>
      <c r="R172" s="13">
        <f>(Fairbanks!$E$28*10^3)/Fairbanks!$B$8</f>
        <v>0</v>
      </c>
    </row>
    <row r="173" spans="1:18">
      <c r="A173" s="6"/>
      <c r="B173" s="9" t="s">
        <v>210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68</v>
      </c>
      <c r="C174" s="13">
        <f>(Miami!$F$13*10^3)/Miami!$B$8</f>
        <v>0</v>
      </c>
      <c r="D174" s="13">
        <f>(Houston!$F$13*10^3)/Houston!$B$8</f>
        <v>0</v>
      </c>
      <c r="E174" s="13">
        <f>(Phoenix!$F$13*10^3)/Phoenix!$B$8</f>
        <v>0</v>
      </c>
      <c r="F174" s="13">
        <f>(Atlanta!$F$13*10^3)/Atlanta!$B$8</f>
        <v>0</v>
      </c>
      <c r="G174" s="13">
        <f>(LosAngeles!$F$13*10^3)/LosAngeles!$B$8</f>
        <v>0</v>
      </c>
      <c r="H174" s="13">
        <f>(LasVegas!$F$13*10^3)/LasVegas!$B$8</f>
        <v>0</v>
      </c>
      <c r="I174" s="13">
        <f>(SanFrancisco!$F$13*10^3)/SanFrancisco!$B$8</f>
        <v>0</v>
      </c>
      <c r="J174" s="13">
        <f>(Baltimore!$F$13*10^3)/Baltimore!$B$8</f>
        <v>0</v>
      </c>
      <c r="K174" s="13">
        <f>(Albuquerque!$F$13*10^3)/Albuquerque!$B$8</f>
        <v>0</v>
      </c>
      <c r="L174" s="13">
        <f>(Seattle!$F$13*10^3)/Seattle!$B$8</f>
        <v>0</v>
      </c>
      <c r="M174" s="13">
        <f>(Chicago!$F$13*10^3)/Chicago!$B$8</f>
        <v>0</v>
      </c>
      <c r="N174" s="13">
        <f>(Boulder!$F$13*10^3)/Boulder!$B$8</f>
        <v>0</v>
      </c>
      <c r="O174" s="13">
        <f>(Minneapolis!$F$13*10^3)/Minneapolis!$B$8</f>
        <v>0</v>
      </c>
      <c r="P174" s="13">
        <f>(Helena!$F$13*10^3)/Helena!$B$8</f>
        <v>0</v>
      </c>
      <c r="Q174" s="13">
        <f>(Duluth!$F$13*10^3)/Duluth!$B$8</f>
        <v>0</v>
      </c>
      <c r="R174" s="13">
        <f>(Fairbanks!$F$13*10^3)/Fairbanks!$B$8</f>
        <v>0</v>
      </c>
    </row>
    <row r="175" spans="1:18">
      <c r="A175" s="6"/>
      <c r="B175" s="11" t="s">
        <v>69</v>
      </c>
      <c r="C175" s="13">
        <f>(Miami!$F$14*10^3)/Miami!$B$8</f>
        <v>0</v>
      </c>
      <c r="D175" s="13">
        <f>(Houston!$F$14*10^3)/Houston!$B$8</f>
        <v>0</v>
      </c>
      <c r="E175" s="13">
        <f>(Phoenix!$F$14*10^3)/Phoenix!$B$8</f>
        <v>0</v>
      </c>
      <c r="F175" s="13">
        <f>(Atlanta!$F$14*10^3)/Atlanta!$B$8</f>
        <v>0</v>
      </c>
      <c r="G175" s="13">
        <f>(LosAngeles!$F$14*10^3)/LosAngeles!$B$8</f>
        <v>0</v>
      </c>
      <c r="H175" s="13">
        <f>(LasVegas!$F$14*10^3)/LasVegas!$B$8</f>
        <v>0</v>
      </c>
      <c r="I175" s="13">
        <f>(SanFrancisco!$F$14*10^3)/SanFrancisco!$B$8</f>
        <v>0</v>
      </c>
      <c r="J175" s="13">
        <f>(Baltimore!$F$14*10^3)/Baltimore!$B$8</f>
        <v>0</v>
      </c>
      <c r="K175" s="13">
        <f>(Albuquerque!$F$14*10^3)/Albuquerque!$B$8</f>
        <v>0</v>
      </c>
      <c r="L175" s="13">
        <f>(Seattle!$F$14*10^3)/Seattle!$B$8</f>
        <v>0</v>
      </c>
      <c r="M175" s="13">
        <f>(Chicago!$F$14*10^3)/Chicago!$B$8</f>
        <v>0</v>
      </c>
      <c r="N175" s="13">
        <f>(Boulder!$F$14*10^3)/Boulder!$B$8</f>
        <v>0</v>
      </c>
      <c r="O175" s="13">
        <f>(Minneapolis!$F$14*10^3)/Minneapolis!$B$8</f>
        <v>0</v>
      </c>
      <c r="P175" s="13">
        <f>(Helena!$F$14*10^3)/Helena!$B$8</f>
        <v>0</v>
      </c>
      <c r="Q175" s="13">
        <f>(Duluth!$F$14*10^3)/Duluth!$B$8</f>
        <v>0</v>
      </c>
      <c r="R175" s="13">
        <f>(Fairbanks!$F$14*10^3)/Fairbanks!$B$8</f>
        <v>0</v>
      </c>
    </row>
    <row r="176" spans="1:18">
      <c r="A176" s="6"/>
      <c r="B176" s="11" t="s">
        <v>77</v>
      </c>
      <c r="C176" s="13">
        <f>(Miami!$F$15*10^3)/Miami!$B$8</f>
        <v>0</v>
      </c>
      <c r="D176" s="13">
        <f>(Houston!$F$15*10^3)/Houston!$B$8</f>
        <v>0</v>
      </c>
      <c r="E176" s="13">
        <f>(Phoenix!$F$15*10^3)/Phoenix!$B$8</f>
        <v>0</v>
      </c>
      <c r="F176" s="13">
        <f>(Atlanta!$F$15*10^3)/Atlanta!$B$8</f>
        <v>0</v>
      </c>
      <c r="G176" s="13">
        <f>(LosAngeles!$F$15*10^3)/LosAngeles!$B$8</f>
        <v>0</v>
      </c>
      <c r="H176" s="13">
        <f>(LasVegas!$F$15*10^3)/LasVegas!$B$8</f>
        <v>0</v>
      </c>
      <c r="I176" s="13">
        <f>(SanFrancisco!$F$15*10^3)/SanFrancisco!$B$8</f>
        <v>0</v>
      </c>
      <c r="J176" s="13">
        <f>(Baltimore!$F$15*10^3)/Baltimore!$B$8</f>
        <v>0</v>
      </c>
      <c r="K176" s="13">
        <f>(Albuquerque!$F$15*10^3)/Albuquerque!$B$8</f>
        <v>0</v>
      </c>
      <c r="L176" s="13">
        <f>(Seattle!$F$15*10^3)/Seattle!$B$8</f>
        <v>0</v>
      </c>
      <c r="M176" s="13">
        <f>(Chicago!$F$15*10^3)/Chicago!$B$8</f>
        <v>0</v>
      </c>
      <c r="N176" s="13">
        <f>(Boulder!$F$15*10^3)/Boulder!$B$8</f>
        <v>0</v>
      </c>
      <c r="O176" s="13">
        <f>(Minneapolis!$F$15*10^3)/Minneapolis!$B$8</f>
        <v>0</v>
      </c>
      <c r="P176" s="13">
        <f>(Helena!$F$15*10^3)/Helena!$B$8</f>
        <v>0</v>
      </c>
      <c r="Q176" s="13">
        <f>(Duluth!$F$15*10^3)/Duluth!$B$8</f>
        <v>0</v>
      </c>
      <c r="R176" s="13">
        <f>(Fairbanks!$F$15*10^3)/Fairbanks!$B$8</f>
        <v>0</v>
      </c>
    </row>
    <row r="177" spans="1:18">
      <c r="A177" s="6"/>
      <c r="B177" s="11" t="s">
        <v>78</v>
      </c>
      <c r="C177" s="13">
        <f>(Miami!$F$16*10^3)/Miami!$B$8</f>
        <v>0</v>
      </c>
      <c r="D177" s="13">
        <f>(Houston!$F$16*10^3)/Houston!$B$8</f>
        <v>0</v>
      </c>
      <c r="E177" s="13">
        <f>(Phoenix!$F$16*10^3)/Phoenix!$B$8</f>
        <v>0</v>
      </c>
      <c r="F177" s="13">
        <f>(Atlanta!$F$16*10^3)/Atlanta!$B$8</f>
        <v>0</v>
      </c>
      <c r="G177" s="13">
        <f>(LosAngeles!$F$16*10^3)/LosAngeles!$B$8</f>
        <v>0</v>
      </c>
      <c r="H177" s="13">
        <f>(LasVegas!$F$16*10^3)/LasVegas!$B$8</f>
        <v>0</v>
      </c>
      <c r="I177" s="13">
        <f>(SanFrancisco!$F$16*10^3)/SanFrancisco!$B$8</f>
        <v>0</v>
      </c>
      <c r="J177" s="13">
        <f>(Baltimore!$F$16*10^3)/Baltimore!$B$8</f>
        <v>0</v>
      </c>
      <c r="K177" s="13">
        <f>(Albuquerque!$F$16*10^3)/Albuquerque!$B$8</f>
        <v>0</v>
      </c>
      <c r="L177" s="13">
        <f>(Seattle!$F$16*10^3)/Seattle!$B$8</f>
        <v>0</v>
      </c>
      <c r="M177" s="13">
        <f>(Chicago!$F$16*10^3)/Chicago!$B$8</f>
        <v>0</v>
      </c>
      <c r="N177" s="13">
        <f>(Boulder!$F$16*10^3)/Boulder!$B$8</f>
        <v>0</v>
      </c>
      <c r="O177" s="13">
        <f>(Minneapolis!$F$16*10^3)/Minneapolis!$B$8</f>
        <v>0</v>
      </c>
      <c r="P177" s="13">
        <f>(Helena!$F$16*10^3)/Helena!$B$8</f>
        <v>0</v>
      </c>
      <c r="Q177" s="13">
        <f>(Duluth!$F$16*10^3)/Duluth!$B$8</f>
        <v>0</v>
      </c>
      <c r="R177" s="13">
        <f>(Fairbanks!$F$16*10^3)/Fairbanks!$B$8</f>
        <v>0</v>
      </c>
    </row>
    <row r="178" spans="1:18">
      <c r="A178" s="6"/>
      <c r="B178" s="11" t="s">
        <v>79</v>
      </c>
      <c r="C178" s="13">
        <f>(Miami!$F$17*10^3)/Miami!$B$8</f>
        <v>0</v>
      </c>
      <c r="D178" s="13">
        <f>(Houston!$F$17*10^3)/Houston!$B$8</f>
        <v>0</v>
      </c>
      <c r="E178" s="13">
        <f>(Phoenix!$F$17*10^3)/Phoenix!$B$8</f>
        <v>0</v>
      </c>
      <c r="F178" s="13">
        <f>(Atlanta!$F$17*10^3)/Atlanta!$B$8</f>
        <v>0</v>
      </c>
      <c r="G178" s="13">
        <f>(LosAngeles!$F$17*10^3)/LosAngeles!$B$8</f>
        <v>0</v>
      </c>
      <c r="H178" s="13">
        <f>(LasVegas!$F$17*10^3)/LasVegas!$B$8</f>
        <v>0</v>
      </c>
      <c r="I178" s="13">
        <f>(SanFrancisco!$F$17*10^3)/SanFrancisco!$B$8</f>
        <v>0</v>
      </c>
      <c r="J178" s="13">
        <f>(Baltimore!$F$17*10^3)/Baltimore!$B$8</f>
        <v>0</v>
      </c>
      <c r="K178" s="13">
        <f>(Albuquerque!$F$17*10^3)/Albuquerque!$B$8</f>
        <v>0</v>
      </c>
      <c r="L178" s="13">
        <f>(Seattle!$F$17*10^3)/Seattle!$B$8</f>
        <v>0</v>
      </c>
      <c r="M178" s="13">
        <f>(Chicago!$F$17*10^3)/Chicago!$B$8</f>
        <v>0</v>
      </c>
      <c r="N178" s="13">
        <f>(Boulder!$F$17*10^3)/Boulder!$B$8</f>
        <v>0</v>
      </c>
      <c r="O178" s="13">
        <f>(Minneapolis!$F$17*10^3)/Minneapolis!$B$8</f>
        <v>0</v>
      </c>
      <c r="P178" s="13">
        <f>(Helena!$F$17*10^3)/Helena!$B$8</f>
        <v>0</v>
      </c>
      <c r="Q178" s="13">
        <f>(Duluth!$F$17*10^3)/Duluth!$B$8</f>
        <v>0</v>
      </c>
      <c r="R178" s="13">
        <f>(Fairbanks!$F$17*10^3)/Fairbanks!$B$8</f>
        <v>0</v>
      </c>
    </row>
    <row r="179" spans="1:18">
      <c r="A179" s="6"/>
      <c r="B179" s="11" t="s">
        <v>80</v>
      </c>
      <c r="C179" s="13">
        <f>(Miami!$F$18*10^3)/Miami!$B$8</f>
        <v>0</v>
      </c>
      <c r="D179" s="13">
        <f>(Houston!$F$18*10^3)/Houston!$B$8</f>
        <v>0</v>
      </c>
      <c r="E179" s="13">
        <f>(Phoenix!$F$18*10^3)/Phoenix!$B$8</f>
        <v>0</v>
      </c>
      <c r="F179" s="13">
        <f>(Atlanta!$F$18*10^3)/Atlanta!$B$8</f>
        <v>0</v>
      </c>
      <c r="G179" s="13">
        <f>(LosAngeles!$F$18*10^3)/LosAngeles!$B$8</f>
        <v>0</v>
      </c>
      <c r="H179" s="13">
        <f>(LasVegas!$F$18*10^3)/LasVegas!$B$8</f>
        <v>0</v>
      </c>
      <c r="I179" s="13">
        <f>(SanFrancisco!$F$18*10^3)/SanFrancisco!$B$8</f>
        <v>0</v>
      </c>
      <c r="J179" s="13">
        <f>(Baltimore!$F$18*10^3)/Baltimore!$B$8</f>
        <v>0</v>
      </c>
      <c r="K179" s="13">
        <f>(Albuquerque!$F$18*10^3)/Albuquerque!$B$8</f>
        <v>0</v>
      </c>
      <c r="L179" s="13">
        <f>(Seattle!$F$18*10^3)/Seattle!$B$8</f>
        <v>0</v>
      </c>
      <c r="M179" s="13">
        <f>(Chicago!$F$18*10^3)/Chicago!$B$8</f>
        <v>0</v>
      </c>
      <c r="N179" s="13">
        <f>(Boulder!$F$18*10^3)/Boulder!$B$8</f>
        <v>0</v>
      </c>
      <c r="O179" s="13">
        <f>(Minneapolis!$F$18*10^3)/Minneapolis!$B$8</f>
        <v>0</v>
      </c>
      <c r="P179" s="13">
        <f>(Helena!$F$18*10^3)/Helena!$B$8</f>
        <v>0</v>
      </c>
      <c r="Q179" s="13">
        <f>(Duluth!$F$18*10^3)/Duluth!$B$8</f>
        <v>0</v>
      </c>
      <c r="R179" s="13">
        <f>(Fairbanks!$F$18*10^3)/Fairbanks!$B$8</f>
        <v>0</v>
      </c>
    </row>
    <row r="180" spans="1:18">
      <c r="A180" s="6"/>
      <c r="B180" s="11" t="s">
        <v>81</v>
      </c>
      <c r="C180" s="13">
        <f>(Miami!$F$19*10^3)/Miami!$B$8</f>
        <v>0</v>
      </c>
      <c r="D180" s="13">
        <f>(Houston!$F$19*10^3)/Houston!$B$8</f>
        <v>0</v>
      </c>
      <c r="E180" s="13">
        <f>(Phoenix!$F$19*10^3)/Phoenix!$B$8</f>
        <v>0</v>
      </c>
      <c r="F180" s="13">
        <f>(Atlanta!$F$19*10^3)/Atlanta!$B$8</f>
        <v>0</v>
      </c>
      <c r="G180" s="13">
        <f>(LosAngeles!$F$19*10^3)/LosAngeles!$B$8</f>
        <v>0</v>
      </c>
      <c r="H180" s="13">
        <f>(LasVegas!$F$19*10^3)/LasVegas!$B$8</f>
        <v>0</v>
      </c>
      <c r="I180" s="13">
        <f>(SanFrancisco!$F$19*10^3)/SanFrancisco!$B$8</f>
        <v>0</v>
      </c>
      <c r="J180" s="13">
        <f>(Baltimore!$F$19*10^3)/Baltimore!$B$8</f>
        <v>0</v>
      </c>
      <c r="K180" s="13">
        <f>(Albuquerque!$F$19*10^3)/Albuquerque!$B$8</f>
        <v>0</v>
      </c>
      <c r="L180" s="13">
        <f>(Seattle!$F$19*10^3)/Seattle!$B$8</f>
        <v>0</v>
      </c>
      <c r="M180" s="13">
        <f>(Chicago!$F$19*10^3)/Chicago!$B$8</f>
        <v>0</v>
      </c>
      <c r="N180" s="13">
        <f>(Boulder!$F$19*10^3)/Boulder!$B$8</f>
        <v>0</v>
      </c>
      <c r="O180" s="13">
        <f>(Minneapolis!$F$19*10^3)/Minneapolis!$B$8</f>
        <v>0</v>
      </c>
      <c r="P180" s="13">
        <f>(Helena!$F$19*10^3)/Helena!$B$8</f>
        <v>0</v>
      </c>
      <c r="Q180" s="13">
        <f>(Duluth!$F$19*10^3)/Duluth!$B$8</f>
        <v>0</v>
      </c>
      <c r="R180" s="13">
        <f>(Fairbanks!$F$19*10^3)/Fairbanks!$B$8</f>
        <v>0</v>
      </c>
    </row>
    <row r="181" spans="1:18">
      <c r="A181" s="6"/>
      <c r="B181" s="11" t="s">
        <v>82</v>
      </c>
      <c r="C181" s="13">
        <f>(Miami!$F$20*10^3)/Miami!$B$8</f>
        <v>0</v>
      </c>
      <c r="D181" s="13">
        <f>(Houston!$F$20*10^3)/Houston!$B$8</f>
        <v>0</v>
      </c>
      <c r="E181" s="13">
        <f>(Phoenix!$F$20*10^3)/Phoenix!$B$8</f>
        <v>0</v>
      </c>
      <c r="F181" s="13">
        <f>(Atlanta!$F$20*10^3)/Atlanta!$B$8</f>
        <v>0</v>
      </c>
      <c r="G181" s="13">
        <f>(LosAngeles!$F$20*10^3)/LosAngeles!$B$8</f>
        <v>0</v>
      </c>
      <c r="H181" s="13">
        <f>(LasVegas!$F$20*10^3)/LasVegas!$B$8</f>
        <v>0</v>
      </c>
      <c r="I181" s="13">
        <f>(SanFrancisco!$F$20*10^3)/SanFrancisco!$B$8</f>
        <v>0</v>
      </c>
      <c r="J181" s="13">
        <f>(Baltimore!$F$20*10^3)/Baltimore!$B$8</f>
        <v>0</v>
      </c>
      <c r="K181" s="13">
        <f>(Albuquerque!$F$20*10^3)/Albuquerque!$B$8</f>
        <v>0</v>
      </c>
      <c r="L181" s="13">
        <f>(Seattle!$F$20*10^3)/Seattle!$B$8</f>
        <v>0</v>
      </c>
      <c r="M181" s="13">
        <f>(Chicago!$F$20*10^3)/Chicago!$B$8</f>
        <v>0</v>
      </c>
      <c r="N181" s="13">
        <f>(Boulder!$F$20*10^3)/Boulder!$B$8</f>
        <v>0</v>
      </c>
      <c r="O181" s="13">
        <f>(Minneapolis!$F$20*10^3)/Minneapolis!$B$8</f>
        <v>0</v>
      </c>
      <c r="P181" s="13">
        <f>(Helena!$F$20*10^3)/Helena!$B$8</f>
        <v>0</v>
      </c>
      <c r="Q181" s="13">
        <f>(Duluth!$F$20*10^3)/Duluth!$B$8</f>
        <v>0</v>
      </c>
      <c r="R181" s="13">
        <f>(Fairbanks!$F$20*10^3)/Fairbanks!$B$8</f>
        <v>0</v>
      </c>
    </row>
    <row r="182" spans="1:18">
      <c r="A182" s="6"/>
      <c r="B182" s="11" t="s">
        <v>83</v>
      </c>
      <c r="C182" s="13">
        <f>(Miami!$F$21*10^3)/Miami!$B$8</f>
        <v>0</v>
      </c>
      <c r="D182" s="13">
        <f>(Houston!$F$21*10^3)/Houston!$B$8</f>
        <v>0</v>
      </c>
      <c r="E182" s="13">
        <f>(Phoenix!$F$21*10^3)/Phoenix!$B$8</f>
        <v>0</v>
      </c>
      <c r="F182" s="13">
        <f>(Atlanta!$F$21*10^3)/Atlanta!$B$8</f>
        <v>0</v>
      </c>
      <c r="G182" s="13">
        <f>(LosAngeles!$F$21*10^3)/LosAngeles!$B$8</f>
        <v>0</v>
      </c>
      <c r="H182" s="13">
        <f>(LasVegas!$F$21*10^3)/LasVegas!$B$8</f>
        <v>0</v>
      </c>
      <c r="I182" s="13">
        <f>(SanFrancisco!$F$21*10^3)/SanFrancisco!$B$8</f>
        <v>0</v>
      </c>
      <c r="J182" s="13">
        <f>(Baltimore!$F$21*10^3)/Baltimore!$B$8</f>
        <v>0</v>
      </c>
      <c r="K182" s="13">
        <f>(Albuquerque!$F$21*10^3)/Albuquerque!$B$8</f>
        <v>0</v>
      </c>
      <c r="L182" s="13">
        <f>(Seattle!$F$21*10^3)/Seattle!$B$8</f>
        <v>0</v>
      </c>
      <c r="M182" s="13">
        <f>(Chicago!$F$21*10^3)/Chicago!$B$8</f>
        <v>0</v>
      </c>
      <c r="N182" s="13">
        <f>(Boulder!$F$21*10^3)/Boulder!$B$8</f>
        <v>0</v>
      </c>
      <c r="O182" s="13">
        <f>(Minneapolis!$F$21*10^3)/Minneapolis!$B$8</f>
        <v>0</v>
      </c>
      <c r="P182" s="13">
        <f>(Helena!$F$21*10^3)/Helena!$B$8</f>
        <v>0</v>
      </c>
      <c r="Q182" s="13">
        <f>(Duluth!$F$21*10^3)/Duluth!$B$8</f>
        <v>0</v>
      </c>
      <c r="R182" s="13">
        <f>(Fairbanks!$F$21*10^3)/Fairbanks!$B$8</f>
        <v>0</v>
      </c>
    </row>
    <row r="183" spans="1:18">
      <c r="A183" s="6"/>
      <c r="B183" s="11" t="s">
        <v>84</v>
      </c>
      <c r="C183" s="13">
        <f>(Miami!$F$22*10^3)/Miami!$B$8</f>
        <v>0</v>
      </c>
      <c r="D183" s="13">
        <f>(Houston!$F$22*10^3)/Houston!$B$8</f>
        <v>0</v>
      </c>
      <c r="E183" s="13">
        <f>(Phoenix!$F$22*10^3)/Phoenix!$B$8</f>
        <v>0</v>
      </c>
      <c r="F183" s="13">
        <f>(Atlanta!$F$22*10^3)/Atlanta!$B$8</f>
        <v>0</v>
      </c>
      <c r="G183" s="13">
        <f>(LosAngeles!$F$22*10^3)/LosAngeles!$B$8</f>
        <v>0</v>
      </c>
      <c r="H183" s="13">
        <f>(LasVegas!$F$22*10^3)/LasVegas!$B$8</f>
        <v>0</v>
      </c>
      <c r="I183" s="13">
        <f>(SanFrancisco!$F$22*10^3)/SanFrancisco!$B$8</f>
        <v>0</v>
      </c>
      <c r="J183" s="13">
        <f>(Baltimore!$F$22*10^3)/Baltimore!$B$8</f>
        <v>0</v>
      </c>
      <c r="K183" s="13">
        <f>(Albuquerque!$F$22*10^3)/Albuquerque!$B$8</f>
        <v>0</v>
      </c>
      <c r="L183" s="13">
        <f>(Seattle!$F$22*10^3)/Seattle!$B$8</f>
        <v>0</v>
      </c>
      <c r="M183" s="13">
        <f>(Chicago!$F$22*10^3)/Chicago!$B$8</f>
        <v>0</v>
      </c>
      <c r="N183" s="13">
        <f>(Boulder!$F$22*10^3)/Boulder!$B$8</f>
        <v>0</v>
      </c>
      <c r="O183" s="13">
        <f>(Minneapolis!$F$22*10^3)/Minneapolis!$B$8</f>
        <v>0</v>
      </c>
      <c r="P183" s="13">
        <f>(Helena!$F$22*10^3)/Helena!$B$8</f>
        <v>0</v>
      </c>
      <c r="Q183" s="13">
        <f>(Duluth!$F$22*10^3)/Duluth!$B$8</f>
        <v>0</v>
      </c>
      <c r="R183" s="13">
        <f>(Fairbanks!$F$22*10^3)/Fairbanks!$B$8</f>
        <v>0</v>
      </c>
    </row>
    <row r="184" spans="1:18">
      <c r="A184" s="6"/>
      <c r="B184" s="11" t="s">
        <v>63</v>
      </c>
      <c r="C184" s="13">
        <f>(Miami!$F$23*10^3)/Miami!$B$8</f>
        <v>0</v>
      </c>
      <c r="D184" s="13">
        <f>(Houston!$F$23*10^3)/Houston!$B$8</f>
        <v>0</v>
      </c>
      <c r="E184" s="13">
        <f>(Phoenix!$F$23*10^3)/Phoenix!$B$8</f>
        <v>0</v>
      </c>
      <c r="F184" s="13">
        <f>(Atlanta!$F$23*10^3)/Atlanta!$B$8</f>
        <v>0</v>
      </c>
      <c r="G184" s="13">
        <f>(LosAngeles!$F$23*10^3)/LosAngeles!$B$8</f>
        <v>0</v>
      </c>
      <c r="H184" s="13">
        <f>(LasVegas!$F$23*10^3)/LasVegas!$B$8</f>
        <v>0</v>
      </c>
      <c r="I184" s="13">
        <f>(SanFrancisco!$F$23*10^3)/SanFrancisco!$B$8</f>
        <v>0</v>
      </c>
      <c r="J184" s="13">
        <f>(Baltimore!$F$23*10^3)/Baltimore!$B$8</f>
        <v>0</v>
      </c>
      <c r="K184" s="13">
        <f>(Albuquerque!$F$23*10^3)/Albuquerque!$B$8</f>
        <v>0</v>
      </c>
      <c r="L184" s="13">
        <f>(Seattle!$F$23*10^3)/Seattle!$B$8</f>
        <v>0</v>
      </c>
      <c r="M184" s="13">
        <f>(Chicago!$F$23*10^3)/Chicago!$B$8</f>
        <v>0</v>
      </c>
      <c r="N184" s="13">
        <f>(Boulder!$F$23*10^3)/Boulder!$B$8</f>
        <v>0</v>
      </c>
      <c r="O184" s="13">
        <f>(Minneapolis!$F$23*10^3)/Minneapolis!$B$8</f>
        <v>0</v>
      </c>
      <c r="P184" s="13">
        <f>(Helena!$F$23*10^3)/Helena!$B$8</f>
        <v>0</v>
      </c>
      <c r="Q184" s="13">
        <f>(Duluth!$F$23*10^3)/Duluth!$B$8</f>
        <v>0</v>
      </c>
      <c r="R184" s="13">
        <f>(Fairbanks!$F$23*10^3)/Fairbanks!$B$8</f>
        <v>0</v>
      </c>
    </row>
    <row r="185" spans="1:18">
      <c r="A185" s="6"/>
      <c r="B185" s="11" t="s">
        <v>85</v>
      </c>
      <c r="C185" s="13">
        <f>(Miami!$F$24*10^3)/Miami!$B$8</f>
        <v>0</v>
      </c>
      <c r="D185" s="13">
        <f>(Houston!$F$24*10^3)/Houston!$B$8</f>
        <v>0</v>
      </c>
      <c r="E185" s="13">
        <f>(Phoenix!$F$24*10^3)/Phoenix!$B$8</f>
        <v>0</v>
      </c>
      <c r="F185" s="13">
        <f>(Atlanta!$F$24*10^3)/Atlanta!$B$8</f>
        <v>0</v>
      </c>
      <c r="G185" s="13">
        <f>(LosAngeles!$F$24*10^3)/LosAngeles!$B$8</f>
        <v>0</v>
      </c>
      <c r="H185" s="13">
        <f>(LasVegas!$F$24*10^3)/LasVegas!$B$8</f>
        <v>0</v>
      </c>
      <c r="I185" s="13">
        <f>(SanFrancisco!$F$24*10^3)/SanFrancisco!$B$8</f>
        <v>0</v>
      </c>
      <c r="J185" s="13">
        <f>(Baltimore!$F$24*10^3)/Baltimore!$B$8</f>
        <v>0</v>
      </c>
      <c r="K185" s="13">
        <f>(Albuquerque!$F$24*10^3)/Albuquerque!$B$8</f>
        <v>0</v>
      </c>
      <c r="L185" s="13">
        <f>(Seattle!$F$24*10^3)/Seattle!$B$8</f>
        <v>0</v>
      </c>
      <c r="M185" s="13">
        <f>(Chicago!$F$24*10^3)/Chicago!$B$8</f>
        <v>0</v>
      </c>
      <c r="N185" s="13">
        <f>(Boulder!$F$24*10^3)/Boulder!$B$8</f>
        <v>0</v>
      </c>
      <c r="O185" s="13">
        <f>(Minneapolis!$F$24*10^3)/Minneapolis!$B$8</f>
        <v>0</v>
      </c>
      <c r="P185" s="13">
        <f>(Helena!$F$24*10^3)/Helena!$B$8</f>
        <v>0</v>
      </c>
      <c r="Q185" s="13">
        <f>(Duluth!$F$24*10^3)/Duluth!$B$8</f>
        <v>0</v>
      </c>
      <c r="R185" s="13">
        <f>(Fairbanks!$F$24*10^3)/Fairbanks!$B$8</f>
        <v>0</v>
      </c>
    </row>
    <row r="186" spans="1:18">
      <c r="A186" s="6"/>
      <c r="B186" s="11" t="s">
        <v>86</v>
      </c>
      <c r="C186" s="13">
        <f>(Miami!$F$25*10^3)/Miami!$B$8</f>
        <v>0</v>
      </c>
      <c r="D186" s="13">
        <f>(Houston!$F$25*10^3)/Houston!$B$8</f>
        <v>0</v>
      </c>
      <c r="E186" s="13">
        <f>(Phoenix!$F$25*10^3)/Phoenix!$B$8</f>
        <v>0</v>
      </c>
      <c r="F186" s="13">
        <f>(Atlanta!$F$25*10^3)/Atlanta!$B$8</f>
        <v>0</v>
      </c>
      <c r="G186" s="13">
        <f>(LosAngeles!$F$25*10^3)/LosAngeles!$B$8</f>
        <v>0</v>
      </c>
      <c r="H186" s="13">
        <f>(LasVegas!$F$25*10^3)/LasVegas!$B$8</f>
        <v>0</v>
      </c>
      <c r="I186" s="13">
        <f>(SanFrancisco!$F$25*10^3)/SanFrancisco!$B$8</f>
        <v>0</v>
      </c>
      <c r="J186" s="13">
        <f>(Baltimore!$F$25*10^3)/Baltimore!$B$8</f>
        <v>0</v>
      </c>
      <c r="K186" s="13">
        <f>(Albuquerque!$F$25*10^3)/Albuquerque!$B$8</f>
        <v>0</v>
      </c>
      <c r="L186" s="13">
        <f>(Seattle!$F$25*10^3)/Seattle!$B$8</f>
        <v>0</v>
      </c>
      <c r="M186" s="13">
        <f>(Chicago!$F$25*10^3)/Chicago!$B$8</f>
        <v>0</v>
      </c>
      <c r="N186" s="13">
        <f>(Boulder!$F$25*10^3)/Boulder!$B$8</f>
        <v>0</v>
      </c>
      <c r="O186" s="13">
        <f>(Minneapolis!$F$25*10^3)/Minneapolis!$B$8</f>
        <v>0</v>
      </c>
      <c r="P186" s="13">
        <f>(Helena!$F$25*10^3)/Helena!$B$8</f>
        <v>0</v>
      </c>
      <c r="Q186" s="13">
        <f>(Duluth!$F$25*10^3)/Duluth!$B$8</f>
        <v>0</v>
      </c>
      <c r="R186" s="13">
        <f>(Fairbanks!$F$25*10^3)/Fairbanks!$B$8</f>
        <v>0</v>
      </c>
    </row>
    <row r="187" spans="1:18">
      <c r="A187" s="6"/>
      <c r="B187" s="11" t="s">
        <v>87</v>
      </c>
      <c r="C187" s="13">
        <f>(Miami!$F$26*10^3)/Miami!$B$8</f>
        <v>0</v>
      </c>
      <c r="D187" s="13">
        <f>(Houston!$F$26*10^3)/Houston!$B$8</f>
        <v>0</v>
      </c>
      <c r="E187" s="13">
        <f>(Phoenix!$F$26*10^3)/Phoenix!$B$8</f>
        <v>0</v>
      </c>
      <c r="F187" s="13">
        <f>(Atlanta!$F$26*10^3)/Atlanta!$B$8</f>
        <v>0</v>
      </c>
      <c r="G187" s="13">
        <f>(LosAngeles!$F$26*10^3)/LosAngeles!$B$8</f>
        <v>0</v>
      </c>
      <c r="H187" s="13">
        <f>(LasVegas!$F$26*10^3)/LasVegas!$B$8</f>
        <v>0</v>
      </c>
      <c r="I187" s="13">
        <f>(SanFrancisco!$F$26*10^3)/SanFrancisco!$B$8</f>
        <v>0</v>
      </c>
      <c r="J187" s="13">
        <f>(Baltimore!$F$26*10^3)/Baltimore!$B$8</f>
        <v>0</v>
      </c>
      <c r="K187" s="13">
        <f>(Albuquerque!$F$26*10^3)/Albuquerque!$B$8</f>
        <v>0</v>
      </c>
      <c r="L187" s="13">
        <f>(Seattle!$F$26*10^3)/Seattle!$B$8</f>
        <v>0</v>
      </c>
      <c r="M187" s="13">
        <f>(Chicago!$F$26*10^3)/Chicago!$B$8</f>
        <v>0</v>
      </c>
      <c r="N187" s="13">
        <f>(Boulder!$F$26*10^3)/Boulder!$B$8</f>
        <v>0</v>
      </c>
      <c r="O187" s="13">
        <f>(Minneapolis!$F$26*10^3)/Minneapolis!$B$8</f>
        <v>0</v>
      </c>
      <c r="P187" s="13">
        <f>(Helena!$F$26*10^3)/Helena!$B$8</f>
        <v>0</v>
      </c>
      <c r="Q187" s="13">
        <f>(Duluth!$F$26*10^3)/Duluth!$B$8</f>
        <v>0</v>
      </c>
      <c r="R187" s="13">
        <f>(Fairbanks!$F$26*10^3)/Fairbanks!$B$8</f>
        <v>0</v>
      </c>
    </row>
    <row r="188" spans="1:18">
      <c r="A188" s="6"/>
      <c r="B188" s="11" t="s">
        <v>88</v>
      </c>
      <c r="C188" s="13">
        <f>(Miami!$F$28*10^3)/Miami!$B$8</f>
        <v>0</v>
      </c>
      <c r="D188" s="13">
        <f>(Houston!$F$28*10^3)/Houston!$B$8</f>
        <v>0</v>
      </c>
      <c r="E188" s="13">
        <f>(Phoenix!$F$28*10^3)/Phoenix!$B$8</f>
        <v>0</v>
      </c>
      <c r="F188" s="13">
        <f>(Atlanta!$F$28*10^3)/Atlanta!$B$8</f>
        <v>0</v>
      </c>
      <c r="G188" s="13">
        <f>(LosAngeles!$F$28*10^3)/LosAngeles!$B$8</f>
        <v>0</v>
      </c>
      <c r="H188" s="13">
        <f>(LasVegas!$F$28*10^3)/LasVegas!$B$8</f>
        <v>0</v>
      </c>
      <c r="I188" s="13">
        <f>(SanFrancisco!$F$28*10^3)/SanFrancisco!$B$8</f>
        <v>0</v>
      </c>
      <c r="J188" s="13">
        <f>(Baltimore!$F$28*10^3)/Baltimore!$B$8</f>
        <v>0</v>
      </c>
      <c r="K188" s="13">
        <f>(Albuquerque!$F$28*10^3)/Albuquerque!$B$8</f>
        <v>0</v>
      </c>
      <c r="L188" s="13">
        <f>(Seattle!$F$28*10^3)/Seattle!$B$8</f>
        <v>0</v>
      </c>
      <c r="M188" s="13">
        <f>(Chicago!$F$28*10^3)/Chicago!$B$8</f>
        <v>0</v>
      </c>
      <c r="N188" s="13">
        <f>(Boulder!$F$28*10^3)/Boulder!$B$8</f>
        <v>0</v>
      </c>
      <c r="O188" s="13">
        <f>(Minneapolis!$F$28*10^3)/Minneapolis!$B$8</f>
        <v>0</v>
      </c>
      <c r="P188" s="13">
        <f>(Helena!$F$28*10^3)/Helena!$B$8</f>
        <v>0</v>
      </c>
      <c r="Q188" s="13">
        <f>(Duluth!$F$28*10^3)/Duluth!$B$8</f>
        <v>0</v>
      </c>
      <c r="R188" s="13">
        <f>(Fairbanks!$F$28*10^3)/Fairbanks!$B$8</f>
        <v>0</v>
      </c>
    </row>
    <row r="189" spans="1:18">
      <c r="A189" s="6"/>
      <c r="B189" s="9" t="s">
        <v>211</v>
      </c>
      <c r="C189" s="13">
        <f>(Miami!$B$2*10^3)/Miami!$B$8</f>
        <v>5759.4052626430603</v>
      </c>
      <c r="D189" s="13">
        <f>(Houston!$B$2*10^3)/Houston!$B$8</f>
        <v>5876.0246502983473</v>
      </c>
      <c r="E189" s="13">
        <f>(Phoenix!$B$2*10^3)/Phoenix!$B$8</f>
        <v>5634.9995109067795</v>
      </c>
      <c r="F189" s="13">
        <f>(Atlanta!$B$2*10^3)/Atlanta!$B$8</f>
        <v>5976.9343636897192</v>
      </c>
      <c r="G189" s="13">
        <f>(LosAngeles!$B$2*10^3)/LosAngeles!$B$8</f>
        <v>5152.4210114447815</v>
      </c>
      <c r="H189" s="13">
        <f>(LasVegas!$B$2*10^3)/LasVegas!$B$8</f>
        <v>5682.7937004793112</v>
      </c>
      <c r="I189" s="13">
        <f>(SanFrancisco!$B$2*10^3)/SanFrancisco!$B$8</f>
        <v>5593.4852782940434</v>
      </c>
      <c r="J189" s="13">
        <f>(Baltimore!$B$2*10^3)/Baltimore!$B$8</f>
        <v>6433.9626332779035</v>
      </c>
      <c r="K189" s="13">
        <f>(Albuquerque!$B$2*10^3)/Albuquerque!$B$8</f>
        <v>5936.848283282794</v>
      </c>
      <c r="L189" s="13">
        <f>(Seattle!$B$2*10^3)/Seattle!$B$8</f>
        <v>6129.0814829306464</v>
      </c>
      <c r="M189" s="13">
        <f>(Chicago!$B$2*10^3)/Chicago!$B$8</f>
        <v>6761.9485473931336</v>
      </c>
      <c r="N189" s="13">
        <f>(Boulder!$B$2*10^3)/Boulder!$B$8</f>
        <v>6279.9569597965374</v>
      </c>
      <c r="O189" s="13">
        <f>(Minneapolis!$B$2*10^3)/Minneapolis!$B$8</f>
        <v>7209.6057908637385</v>
      </c>
      <c r="P189" s="13">
        <f>(Helena!$B$2*10^3)/Helena!$B$8</f>
        <v>6846.9138217744303</v>
      </c>
      <c r="Q189" s="13">
        <f>(Duluth!$B$2*10^3)/Duluth!$B$8</f>
        <v>7632.7496820894066</v>
      </c>
      <c r="R189" s="13">
        <f>(Fairbanks!$B$2*10^3)/Fairbanks!$B$8</f>
        <v>8995.1286315171674</v>
      </c>
    </row>
    <row r="190" spans="1:18">
      <c r="A190" s="82" t="s">
        <v>314</v>
      </c>
      <c r="B190" s="83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</row>
    <row r="191" spans="1:18">
      <c r="A191" s="72"/>
      <c r="B191" s="82" t="s">
        <v>313</v>
      </c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1:18">
      <c r="A192" s="72"/>
      <c r="B192" s="74" t="s">
        <v>311</v>
      </c>
      <c r="C192" s="80">
        <f>10^(-3)*Miami!$C102</f>
        <v>69.942463000000004</v>
      </c>
      <c r="D192" s="80">
        <f>10^(-3)*Houston!$C102</f>
        <v>66.622174999999999</v>
      </c>
      <c r="E192" s="80">
        <f>10^(-3)*Phoenix!$C102</f>
        <v>51.533069000000005</v>
      </c>
      <c r="F192" s="80">
        <f>10^(-3)*Atlanta!$C102</f>
        <v>47.418546999999997</v>
      </c>
      <c r="G192" s="80">
        <f>10^(-3)*LosAngeles!$C102</f>
        <v>55.374360000000003</v>
      </c>
      <c r="H192" s="80">
        <f>10^(-3)*LasVegas!$C102</f>
        <v>44.026789000000001</v>
      </c>
      <c r="I192" s="80">
        <f>10^(-3)*SanFrancisco!$C102</f>
        <v>43.297826000000001</v>
      </c>
      <c r="J192" s="80">
        <f>10^(-3)*Baltimore!$C102</f>
        <v>43.642687000000002</v>
      </c>
      <c r="K192" s="80">
        <f>10^(-3)*Albuquerque!$C102</f>
        <v>44.147419999999997</v>
      </c>
      <c r="L192" s="80">
        <f>10^(-3)*Seattle!$C102</f>
        <v>43.420560999999999</v>
      </c>
      <c r="M192" s="80">
        <f>10^(-3)*Chicago!$C102</f>
        <v>43.587207999999997</v>
      </c>
      <c r="N192" s="80">
        <f>10^(-3)*Boulder!$C102</f>
        <v>44.021406000000006</v>
      </c>
      <c r="O192" s="80">
        <f>10^(-3)*Minneapolis!$C102</f>
        <v>43.654088000000002</v>
      </c>
      <c r="P192" s="80">
        <f>10^(-3)*Helena!$C102</f>
        <v>43.819955999999998</v>
      </c>
      <c r="Q192" s="80">
        <f>10^(-3)*Duluth!$C102</f>
        <v>43.376811000000004</v>
      </c>
      <c r="R192" s="80">
        <f>10^(-3)*Fairbanks!$C102</f>
        <v>44.276641000000005</v>
      </c>
    </row>
    <row r="193" spans="1:18">
      <c r="A193" s="72"/>
      <c r="B193" s="74" t="s">
        <v>310</v>
      </c>
      <c r="C193" s="80">
        <f>10^(-3)*Miami!$C103</f>
        <v>70.694400999999999</v>
      </c>
      <c r="D193" s="80">
        <f>10^(-3)*Houston!$C103</f>
        <v>62.002009000000001</v>
      </c>
      <c r="E193" s="80">
        <f>10^(-3)*Phoenix!$C103</f>
        <v>55.976013000000002</v>
      </c>
      <c r="F193" s="80">
        <f>10^(-3)*Atlanta!$C103</f>
        <v>48.904697999999996</v>
      </c>
      <c r="G193" s="80">
        <f>10^(-3)*LosAngeles!$C103</f>
        <v>54.497055000000003</v>
      </c>
      <c r="H193" s="80">
        <f>10^(-3)*LasVegas!$C103</f>
        <v>46.138660000000002</v>
      </c>
      <c r="I193" s="80">
        <f>10^(-3)*SanFrancisco!$C103</f>
        <v>45.704360999999999</v>
      </c>
      <c r="J193" s="80">
        <f>10^(-3)*Baltimore!$C103</f>
        <v>43.652341</v>
      </c>
      <c r="K193" s="80">
        <f>10^(-3)*Albuquerque!$C103</f>
        <v>44.857726999999997</v>
      </c>
      <c r="L193" s="80">
        <f>10^(-3)*Seattle!$C103</f>
        <v>43.418553000000003</v>
      </c>
      <c r="M193" s="80">
        <f>10^(-3)*Chicago!$C103</f>
        <v>43.596369000000003</v>
      </c>
      <c r="N193" s="80">
        <f>10^(-3)*Boulder!$C103</f>
        <v>44.027686000000003</v>
      </c>
      <c r="O193" s="80">
        <f>10^(-3)*Minneapolis!$C103</f>
        <v>43.583939000000001</v>
      </c>
      <c r="P193" s="80">
        <f>10^(-3)*Helena!$C103</f>
        <v>43.850209999999997</v>
      </c>
      <c r="Q193" s="80">
        <f>10^(-3)*Duluth!$C103</f>
        <v>43.416572000000002</v>
      </c>
      <c r="R193" s="80">
        <f>10^(-3)*Fairbanks!$C103</f>
        <v>43.206036999999995</v>
      </c>
    </row>
    <row r="194" spans="1:18">
      <c r="A194" s="72"/>
      <c r="B194" s="71" t="s">
        <v>309</v>
      </c>
      <c r="C194" s="80">
        <f>10^(-3)*Miami!$C104</f>
        <v>71.167468999999997</v>
      </c>
      <c r="D194" s="80">
        <f>10^(-3)*Houston!$C104</f>
        <v>68.09735400000001</v>
      </c>
      <c r="E194" s="80">
        <f>10^(-3)*Phoenix!$C104</f>
        <v>64.152429999999995</v>
      </c>
      <c r="F194" s="80">
        <f>10^(-3)*Atlanta!$C104</f>
        <v>56.194821000000005</v>
      </c>
      <c r="G194" s="80">
        <f>10^(-3)*LosAngeles!$C104</f>
        <v>53.144156000000002</v>
      </c>
      <c r="H194" s="80">
        <f>10^(-3)*LasVegas!$C104</f>
        <v>52.900016000000001</v>
      </c>
      <c r="I194" s="80">
        <f>10^(-3)*SanFrancisco!$C104</f>
        <v>43.302588999999998</v>
      </c>
      <c r="J194" s="80">
        <f>10^(-3)*Baltimore!$C104</f>
        <v>58.057027000000005</v>
      </c>
      <c r="K194" s="80">
        <f>10^(-3)*Albuquerque!$C104</f>
        <v>46.572635000000005</v>
      </c>
      <c r="L194" s="80">
        <f>10^(-3)*Seattle!$C104</f>
        <v>43.631896999999995</v>
      </c>
      <c r="M194" s="80">
        <f>10^(-3)*Chicago!$C104</f>
        <v>45.341879999999996</v>
      </c>
      <c r="N194" s="80">
        <f>10^(-3)*Boulder!$C104</f>
        <v>49.848295</v>
      </c>
      <c r="O194" s="80">
        <f>10^(-3)*Minneapolis!$C104</f>
        <v>43.651662999999999</v>
      </c>
      <c r="P194" s="80">
        <f>10^(-3)*Helena!$C104</f>
        <v>46.010615000000001</v>
      </c>
      <c r="Q194" s="80">
        <f>10^(-3)*Duluth!$C104</f>
        <v>43.432088000000007</v>
      </c>
      <c r="R194" s="80">
        <f>10^(-3)*Fairbanks!$C104</f>
        <v>43.222239999999999</v>
      </c>
    </row>
    <row r="195" spans="1:18">
      <c r="A195" s="72"/>
      <c r="B195" s="71" t="s">
        <v>308</v>
      </c>
      <c r="C195" s="80">
        <f>10^(-3)*Miami!$C105</f>
        <v>73.891811000000004</v>
      </c>
      <c r="D195" s="80">
        <f>10^(-3)*Houston!$C105</f>
        <v>71.968865000000008</v>
      </c>
      <c r="E195" s="80">
        <f>10^(-3)*Phoenix!$C105</f>
        <v>66.878111000000004</v>
      </c>
      <c r="F195" s="80">
        <f>10^(-3)*Atlanta!$C105</f>
        <v>64.772174000000007</v>
      </c>
      <c r="G195" s="80">
        <f>10^(-3)*LosAngeles!$C105</f>
        <v>56.646034</v>
      </c>
      <c r="H195" s="80">
        <f>10^(-3)*LasVegas!$C105</f>
        <v>64.753719000000004</v>
      </c>
      <c r="I195" s="80">
        <f>10^(-3)*SanFrancisco!$C105</f>
        <v>47.557292000000004</v>
      </c>
      <c r="J195" s="80">
        <f>10^(-3)*Baltimore!$C105</f>
        <v>58.00432</v>
      </c>
      <c r="K195" s="80">
        <f>10^(-3)*Albuquerque!$C105</f>
        <v>56.418214999999996</v>
      </c>
      <c r="L195" s="80">
        <f>10^(-3)*Seattle!$C105</f>
        <v>45.281101000000007</v>
      </c>
      <c r="M195" s="80">
        <f>10^(-3)*Chicago!$C105</f>
        <v>46.422238</v>
      </c>
      <c r="N195" s="80">
        <f>10^(-3)*Boulder!$C105</f>
        <v>52.097921999999997</v>
      </c>
      <c r="O195" s="80">
        <f>10^(-3)*Minneapolis!$C105</f>
        <v>52.664309000000003</v>
      </c>
      <c r="P195" s="80">
        <f>10^(-3)*Helena!$C105</f>
        <v>44.883065999999999</v>
      </c>
      <c r="Q195" s="80">
        <f>10^(-3)*Duluth!$C105</f>
        <v>43.451480000000004</v>
      </c>
      <c r="R195" s="80">
        <f>10^(-3)*Fairbanks!$C105</f>
        <v>43.173834000000006</v>
      </c>
    </row>
    <row r="196" spans="1:18">
      <c r="A196" s="72"/>
      <c r="B196" s="71" t="s">
        <v>291</v>
      </c>
      <c r="C196" s="80">
        <f>10^(-3)*Miami!$C106</f>
        <v>76.417982000000009</v>
      </c>
      <c r="D196" s="80">
        <f>10^(-3)*Houston!$C106</f>
        <v>78.071791000000005</v>
      </c>
      <c r="E196" s="80">
        <f>10^(-3)*Phoenix!$C106</f>
        <v>76.394335000000012</v>
      </c>
      <c r="F196" s="80">
        <f>10^(-3)*Atlanta!$C106</f>
        <v>72.996893</v>
      </c>
      <c r="G196" s="80">
        <f>10^(-3)*LosAngeles!$C106</f>
        <v>55.238424000000002</v>
      </c>
      <c r="H196" s="80">
        <f>10^(-3)*LasVegas!$C106</f>
        <v>69.957714999999993</v>
      </c>
      <c r="I196" s="80">
        <f>10^(-3)*SanFrancisco!$C106</f>
        <v>51.439506000000002</v>
      </c>
      <c r="J196" s="80">
        <f>10^(-3)*Baltimore!$C106</f>
        <v>68.869394</v>
      </c>
      <c r="K196" s="80">
        <f>10^(-3)*Albuquerque!$C106</f>
        <v>61.126336999999999</v>
      </c>
      <c r="L196" s="80">
        <f>10^(-3)*Seattle!$C106</f>
        <v>51.834608000000003</v>
      </c>
      <c r="M196" s="80">
        <f>10^(-3)*Chicago!$C106</f>
        <v>67.674693000000005</v>
      </c>
      <c r="N196" s="80">
        <f>10^(-3)*Boulder!$C106</f>
        <v>57.954220999999997</v>
      </c>
      <c r="O196" s="80">
        <f>10^(-3)*Minneapolis!$C106</f>
        <v>73.610494000000003</v>
      </c>
      <c r="P196" s="80">
        <f>10^(-3)*Helena!$C106</f>
        <v>54.518519000000005</v>
      </c>
      <c r="Q196" s="80">
        <f>10^(-3)*Duluth!$C106</f>
        <v>50.631036000000002</v>
      </c>
      <c r="R196" s="80">
        <f>10^(-3)*Fairbanks!$C106</f>
        <v>44.808774</v>
      </c>
    </row>
    <row r="197" spans="1:18">
      <c r="A197" s="72"/>
      <c r="B197" s="71" t="s">
        <v>307</v>
      </c>
      <c r="C197" s="80">
        <f>10^(-3)*Miami!$C107</f>
        <v>81.186811000000006</v>
      </c>
      <c r="D197" s="80">
        <f>10^(-3)*Houston!$C107</f>
        <v>78.206089000000006</v>
      </c>
      <c r="E197" s="80">
        <f>10^(-3)*Phoenix!$C107</f>
        <v>87.770562999999996</v>
      </c>
      <c r="F197" s="80">
        <f>10^(-3)*Atlanta!$C107</f>
        <v>75.03292900000001</v>
      </c>
      <c r="G197" s="80">
        <f>10^(-3)*LosAngeles!$C107</f>
        <v>55.275023000000004</v>
      </c>
      <c r="H197" s="80">
        <f>10^(-3)*LasVegas!$C107</f>
        <v>81.091453000000001</v>
      </c>
      <c r="I197" s="80">
        <f>10^(-3)*SanFrancisco!$C107</f>
        <v>54.077446999999999</v>
      </c>
      <c r="J197" s="80">
        <f>10^(-3)*Baltimore!$C107</f>
        <v>81.032744999999991</v>
      </c>
      <c r="K197" s="80">
        <f>10^(-3)*Albuquerque!$C107</f>
        <v>64.492547999999999</v>
      </c>
      <c r="L197" s="80">
        <f>10^(-3)*Seattle!$C107</f>
        <v>56.000193000000003</v>
      </c>
      <c r="M197" s="80">
        <f>10^(-3)*Chicago!$C107</f>
        <v>77.613520000000008</v>
      </c>
      <c r="N197" s="80">
        <f>10^(-3)*Boulder!$C107</f>
        <v>63.426243000000007</v>
      </c>
      <c r="O197" s="80">
        <f>10^(-3)*Minneapolis!$C107</f>
        <v>75.584493000000009</v>
      </c>
      <c r="P197" s="80">
        <f>10^(-3)*Helena!$C107</f>
        <v>63.529220000000002</v>
      </c>
      <c r="Q197" s="80">
        <f>10^(-3)*Duluth!$C107</f>
        <v>65.036341000000007</v>
      </c>
      <c r="R197" s="80">
        <f>10^(-3)*Fairbanks!$C107</f>
        <v>55.828527999999999</v>
      </c>
    </row>
    <row r="198" spans="1:18">
      <c r="A198" s="72"/>
      <c r="B198" s="71" t="s">
        <v>306</v>
      </c>
      <c r="C198" s="80">
        <f>10^(-3)*Miami!$C108</f>
        <v>79.064833000000007</v>
      </c>
      <c r="D198" s="80">
        <f>10^(-3)*Houston!$C108</f>
        <v>84.09629799999999</v>
      </c>
      <c r="E198" s="80">
        <f>10^(-3)*Phoenix!$C108</f>
        <v>87.457915999999997</v>
      </c>
      <c r="F198" s="80">
        <f>10^(-3)*Atlanta!$C108</f>
        <v>80.223203999999996</v>
      </c>
      <c r="G198" s="80">
        <f>10^(-3)*LosAngeles!$C108</f>
        <v>58.340457999999998</v>
      </c>
      <c r="H198" s="80">
        <f>10^(-3)*LasVegas!$C108</f>
        <v>79.257980000000003</v>
      </c>
      <c r="I198" s="80">
        <f>10^(-3)*SanFrancisco!$C108</f>
        <v>59.238703999999998</v>
      </c>
      <c r="J198" s="80">
        <f>10^(-3)*Baltimore!$C108</f>
        <v>83.140865000000005</v>
      </c>
      <c r="K198" s="80">
        <f>10^(-3)*Albuquerque!$C108</f>
        <v>66.031283999999999</v>
      </c>
      <c r="L198" s="80">
        <f>10^(-3)*Seattle!$C108</f>
        <v>59.678015000000002</v>
      </c>
      <c r="M198" s="80">
        <f>10^(-3)*Chicago!$C108</f>
        <v>78.591625000000008</v>
      </c>
      <c r="N198" s="80">
        <f>10^(-3)*Boulder!$C108</f>
        <v>64.777715999999998</v>
      </c>
      <c r="O198" s="80">
        <f>10^(-3)*Minneapolis!$C108</f>
        <v>78.636352000000002</v>
      </c>
      <c r="P198" s="80">
        <f>10^(-3)*Helena!$C108</f>
        <v>63.493874000000005</v>
      </c>
      <c r="Q198" s="80">
        <f>10^(-3)*Duluth!$C108</f>
        <v>69.670452999999995</v>
      </c>
      <c r="R198" s="80">
        <f>10^(-3)*Fairbanks!$C108</f>
        <v>58.137567000000004</v>
      </c>
    </row>
    <row r="199" spans="1:18">
      <c r="A199" s="72"/>
      <c r="B199" s="71" t="s">
        <v>305</v>
      </c>
      <c r="C199" s="80">
        <f>10^(-3)*Miami!$C109</f>
        <v>79.334085999999999</v>
      </c>
      <c r="D199" s="80">
        <f>10^(-3)*Houston!$C109</f>
        <v>81.395869000000005</v>
      </c>
      <c r="E199" s="80">
        <f>10^(-3)*Phoenix!$C109</f>
        <v>86.561388000000008</v>
      </c>
      <c r="F199" s="80">
        <f>10^(-3)*Atlanta!$C109</f>
        <v>77.168039999999991</v>
      </c>
      <c r="G199" s="80">
        <f>10^(-3)*LosAngeles!$C109</f>
        <v>63.037044999999999</v>
      </c>
      <c r="H199" s="80">
        <f>10^(-3)*LasVegas!$C109</f>
        <v>78.086828999999994</v>
      </c>
      <c r="I199" s="80">
        <f>10^(-3)*SanFrancisco!$C109</f>
        <v>56.643366999999998</v>
      </c>
      <c r="J199" s="80">
        <f>10^(-3)*Baltimore!$C109</f>
        <v>82.698808</v>
      </c>
      <c r="K199" s="80">
        <f>10^(-3)*Albuquerque!$C109</f>
        <v>65.940069000000008</v>
      </c>
      <c r="L199" s="80">
        <f>10^(-3)*Seattle!$C109</f>
        <v>59.459083</v>
      </c>
      <c r="M199" s="80">
        <f>10^(-3)*Chicago!$C109</f>
        <v>79.153227999999999</v>
      </c>
      <c r="N199" s="80">
        <f>10^(-3)*Boulder!$C109</f>
        <v>65.129811000000004</v>
      </c>
      <c r="O199" s="80">
        <f>10^(-3)*Minneapolis!$C109</f>
        <v>77.260551000000007</v>
      </c>
      <c r="P199" s="80">
        <f>10^(-3)*Helena!$C109</f>
        <v>62.334719</v>
      </c>
      <c r="Q199" s="80">
        <f>10^(-3)*Duluth!$C109</f>
        <v>67.620582999999996</v>
      </c>
      <c r="R199" s="80">
        <f>10^(-3)*Fairbanks!$C109</f>
        <v>55.154455000000006</v>
      </c>
    </row>
    <row r="200" spans="1:18">
      <c r="A200" s="72"/>
      <c r="B200" s="71" t="s">
        <v>304</v>
      </c>
      <c r="C200" s="80">
        <f>10^(-3)*Miami!$C110</f>
        <v>76.939016000000009</v>
      </c>
      <c r="D200" s="80">
        <f>10^(-3)*Houston!$C110</f>
        <v>79.765482000000006</v>
      </c>
      <c r="E200" s="80">
        <f>10^(-3)*Phoenix!$C110</f>
        <v>78.990227000000004</v>
      </c>
      <c r="F200" s="80">
        <f>10^(-3)*Atlanta!$C110</f>
        <v>72.151503000000005</v>
      </c>
      <c r="G200" s="80">
        <f>10^(-3)*LosAngeles!$C110</f>
        <v>62.172370000000001</v>
      </c>
      <c r="H200" s="80">
        <f>10^(-3)*LasVegas!$C110</f>
        <v>74.049221000000003</v>
      </c>
      <c r="I200" s="80">
        <f>10^(-3)*SanFrancisco!$C110</f>
        <v>59.517684000000003</v>
      </c>
      <c r="J200" s="80">
        <f>10^(-3)*Baltimore!$C110</f>
        <v>69.745082999999994</v>
      </c>
      <c r="K200" s="80">
        <f>10^(-3)*Albuquerque!$C110</f>
        <v>60.869444999999999</v>
      </c>
      <c r="L200" s="80">
        <f>10^(-3)*Seattle!$C110</f>
        <v>65.323821000000009</v>
      </c>
      <c r="M200" s="80">
        <f>10^(-3)*Chicago!$C110</f>
        <v>68.313418000000013</v>
      </c>
      <c r="N200" s="80">
        <f>10^(-3)*Boulder!$C110</f>
        <v>60.447285999999998</v>
      </c>
      <c r="O200" s="80">
        <f>10^(-3)*Minneapolis!$C110</f>
        <v>63.790604000000002</v>
      </c>
      <c r="P200" s="80">
        <f>10^(-3)*Helena!$C110</f>
        <v>59.580254000000004</v>
      </c>
      <c r="Q200" s="80">
        <f>10^(-3)*Duluth!$C110</f>
        <v>55.400694000000001</v>
      </c>
      <c r="R200" s="80">
        <f>10^(-3)*Fairbanks!$C110</f>
        <v>43.273906000000004</v>
      </c>
    </row>
    <row r="201" spans="1:18">
      <c r="A201" s="72"/>
      <c r="B201" s="71" t="s">
        <v>303</v>
      </c>
      <c r="C201" s="80">
        <f>10^(-3)*Miami!$C111</f>
        <v>76.483215999999999</v>
      </c>
      <c r="D201" s="80">
        <f>10^(-3)*Houston!$C111</f>
        <v>74.233242000000004</v>
      </c>
      <c r="E201" s="80">
        <f>10^(-3)*Phoenix!$C111</f>
        <v>67.263075999999998</v>
      </c>
      <c r="F201" s="80">
        <f>10^(-3)*Atlanta!$C111</f>
        <v>66.004028000000005</v>
      </c>
      <c r="G201" s="80">
        <f>10^(-3)*LosAngeles!$C111</f>
        <v>59.505446000000006</v>
      </c>
      <c r="H201" s="80">
        <f>10^(-3)*LasVegas!$C111</f>
        <v>64.684954000000005</v>
      </c>
      <c r="I201" s="80">
        <f>10^(-3)*SanFrancisco!$C111</f>
        <v>51.068716999999999</v>
      </c>
      <c r="J201" s="80">
        <f>10^(-3)*Baltimore!$C111</f>
        <v>65.461188000000007</v>
      </c>
      <c r="K201" s="80">
        <f>10^(-3)*Albuquerque!$C111</f>
        <v>56.067500000000003</v>
      </c>
      <c r="L201" s="80">
        <f>10^(-3)*Seattle!$C111</f>
        <v>46.624417000000001</v>
      </c>
      <c r="M201" s="80">
        <f>10^(-3)*Chicago!$C111</f>
        <v>57.497433000000001</v>
      </c>
      <c r="N201" s="80">
        <f>10^(-3)*Boulder!$C111</f>
        <v>55.889129000000004</v>
      </c>
      <c r="O201" s="80">
        <f>10^(-3)*Minneapolis!$C111</f>
        <v>56.258589000000001</v>
      </c>
      <c r="P201" s="80">
        <f>10^(-3)*Helena!$C111</f>
        <v>50.353245000000001</v>
      </c>
      <c r="Q201" s="80">
        <f>10^(-3)*Duluth!$C111</f>
        <v>51.765118999999999</v>
      </c>
      <c r="R201" s="80">
        <f>10^(-3)*Fairbanks!$C111</f>
        <v>43.260809000000002</v>
      </c>
    </row>
    <row r="202" spans="1:18">
      <c r="A202" s="72"/>
      <c r="B202" s="71" t="s">
        <v>302</v>
      </c>
      <c r="C202" s="80">
        <f>10^(-3)*Miami!$C112</f>
        <v>73.073648000000006</v>
      </c>
      <c r="D202" s="80">
        <f>10^(-3)*Houston!$C112</f>
        <v>71.06875500000001</v>
      </c>
      <c r="E202" s="80">
        <f>10^(-3)*Phoenix!$C112</f>
        <v>61.291680999999997</v>
      </c>
      <c r="F202" s="80">
        <f>10^(-3)*Atlanta!$C112</f>
        <v>54.167996000000002</v>
      </c>
      <c r="G202" s="80">
        <f>10^(-3)*LosAngeles!$C112</f>
        <v>55.822665999999998</v>
      </c>
      <c r="H202" s="80">
        <f>10^(-3)*LasVegas!$C112</f>
        <v>47.879127000000004</v>
      </c>
      <c r="I202" s="80">
        <f>10^(-3)*SanFrancisco!$C112</f>
        <v>43.320979000000001</v>
      </c>
      <c r="J202" s="80">
        <f>10^(-3)*Baltimore!$C112</f>
        <v>59.949261</v>
      </c>
      <c r="K202" s="80">
        <f>10^(-3)*Albuquerque!$C112</f>
        <v>44.157933</v>
      </c>
      <c r="L202" s="80">
        <f>10^(-3)*Seattle!$C112</f>
        <v>43.456983000000001</v>
      </c>
      <c r="M202" s="80">
        <f>10^(-3)*Chicago!$C112</f>
        <v>56.984743999999999</v>
      </c>
      <c r="N202" s="80">
        <f>10^(-3)*Boulder!$C112</f>
        <v>47.294273000000004</v>
      </c>
      <c r="O202" s="80">
        <f>10^(-3)*Minneapolis!$C112</f>
        <v>43.637370000000004</v>
      </c>
      <c r="P202" s="80">
        <f>10^(-3)*Helena!$C112</f>
        <v>43.830530000000003</v>
      </c>
      <c r="Q202" s="80">
        <f>10^(-3)*Duluth!$C112</f>
        <v>43.468648999999999</v>
      </c>
      <c r="R202" s="80">
        <f>10^(-3)*Fairbanks!$C112</f>
        <v>43.212963999999999</v>
      </c>
    </row>
    <row r="203" spans="1:18">
      <c r="A203" s="72"/>
      <c r="B203" s="71" t="s">
        <v>301</v>
      </c>
      <c r="C203" s="80">
        <f>10^(-3)*Miami!$C113</f>
        <v>69.326170000000005</v>
      </c>
      <c r="D203" s="80">
        <f>10^(-3)*Houston!$C113</f>
        <v>70.497996000000001</v>
      </c>
      <c r="E203" s="80">
        <f>10^(-3)*Phoenix!$C113</f>
        <v>50.219245000000001</v>
      </c>
      <c r="F203" s="80">
        <f>10^(-3)*Atlanta!$C113</f>
        <v>49.307354000000004</v>
      </c>
      <c r="G203" s="80">
        <f>10^(-3)*LosAngeles!$C113</f>
        <v>55.923684999999999</v>
      </c>
      <c r="H203" s="80">
        <f>10^(-3)*LasVegas!$C113</f>
        <v>47.882717</v>
      </c>
      <c r="I203" s="80">
        <f>10^(-3)*SanFrancisco!$C113</f>
        <v>43.294643000000001</v>
      </c>
      <c r="J203" s="80">
        <f>10^(-3)*Baltimore!$C113</f>
        <v>43.645533999999998</v>
      </c>
      <c r="K203" s="80">
        <f>10^(-3)*Albuquerque!$C113</f>
        <v>44.143451999999996</v>
      </c>
      <c r="L203" s="80">
        <f>10^(-3)*Seattle!$C113</f>
        <v>43.421225</v>
      </c>
      <c r="M203" s="80">
        <f>10^(-3)*Chicago!$C113</f>
        <v>43.594968000000001</v>
      </c>
      <c r="N203" s="80">
        <f>10^(-3)*Boulder!$C113</f>
        <v>44.023091000000001</v>
      </c>
      <c r="O203" s="80">
        <f>10^(-3)*Minneapolis!$C113</f>
        <v>43.622963000000006</v>
      </c>
      <c r="P203" s="80">
        <f>10^(-3)*Helena!$C113</f>
        <v>43.817740000000001</v>
      </c>
      <c r="Q203" s="80">
        <f>10^(-3)*Duluth!$C113</f>
        <v>43.430552000000006</v>
      </c>
      <c r="R203" s="80">
        <f>10^(-3)*Fairbanks!$C113</f>
        <v>44.392474</v>
      </c>
    </row>
    <row r="204" spans="1:18">
      <c r="A204" s="72"/>
      <c r="B204" s="71" t="s">
        <v>312</v>
      </c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</row>
    <row r="205" spans="1:18">
      <c r="A205" s="72"/>
      <c r="B205" s="74" t="s">
        <v>311</v>
      </c>
      <c r="C205" s="80" t="str">
        <f>Miami!$D102</f>
        <v>06-JAN-12:09</v>
      </c>
      <c r="D205" s="80" t="str">
        <f>Houston!$D102</f>
        <v>03-JAN-12:09</v>
      </c>
      <c r="E205" s="80" t="str">
        <f>Phoenix!$D102</f>
        <v>28-JAN-14:00</v>
      </c>
      <c r="F205" s="80" t="str">
        <f>Atlanta!$D102</f>
        <v>23-JAN-18:19</v>
      </c>
      <c r="G205" s="80" t="str">
        <f>LosAngeles!$D102</f>
        <v>26-JAN-12:00</v>
      </c>
      <c r="H205" s="80" t="str">
        <f>LasVegas!$D102</f>
        <v>18-JAN-13:00</v>
      </c>
      <c r="I205" s="80" t="str">
        <f>SanFrancisco!$D102</f>
        <v>05-JAN-19:10</v>
      </c>
      <c r="J205" s="80" t="str">
        <f>Baltimore!$D102</f>
        <v>09-JAN-19:10</v>
      </c>
      <c r="K205" s="80" t="str">
        <f>Albuquerque!$D102</f>
        <v>26-JAN-19:10</v>
      </c>
      <c r="L205" s="80" t="str">
        <f>Seattle!$D102</f>
        <v>28-JAN-19:10</v>
      </c>
      <c r="M205" s="80" t="str">
        <f>Chicago!$D102</f>
        <v>28-JAN-19:30</v>
      </c>
      <c r="N205" s="80" t="str">
        <f>Boulder!$D102</f>
        <v>21-JAN-19:10</v>
      </c>
      <c r="O205" s="80" t="str">
        <f>Minneapolis!$D102</f>
        <v>28-JAN-19:19</v>
      </c>
      <c r="P205" s="80" t="str">
        <f>Helena!$D102</f>
        <v>14-JAN-19:10</v>
      </c>
      <c r="Q205" s="80" t="str">
        <f>Duluth!$D102</f>
        <v>21-JAN-19:10</v>
      </c>
      <c r="R205" s="80" t="str">
        <f>Fairbanks!$D102</f>
        <v>03-JAN-11:09</v>
      </c>
    </row>
    <row r="206" spans="1:18">
      <c r="A206" s="72"/>
      <c r="B206" s="74" t="s">
        <v>310</v>
      </c>
      <c r="C206" s="80" t="str">
        <f>Miami!$D103</f>
        <v>23-FEB-12:09</v>
      </c>
      <c r="D206" s="80" t="str">
        <f>Houston!$D103</f>
        <v>23-FEB-13:00</v>
      </c>
      <c r="E206" s="80" t="str">
        <f>Phoenix!$D103</f>
        <v>28-FEB-18:19</v>
      </c>
      <c r="F206" s="80" t="str">
        <f>Atlanta!$D103</f>
        <v>18-FEB-13:00</v>
      </c>
      <c r="G206" s="80" t="str">
        <f>LosAngeles!$D103</f>
        <v>13-FEB-11:00</v>
      </c>
      <c r="H206" s="80" t="str">
        <f>LasVegas!$D103</f>
        <v>08-FEB-13:00</v>
      </c>
      <c r="I206" s="80" t="str">
        <f>SanFrancisco!$D103</f>
        <v>14-FEB-12:00</v>
      </c>
      <c r="J206" s="80" t="str">
        <f>Baltimore!$D103</f>
        <v>15-FEB-19:10</v>
      </c>
      <c r="K206" s="80" t="str">
        <f>Albuquerque!$D103</f>
        <v>14-FEB-14:00</v>
      </c>
      <c r="L206" s="80" t="str">
        <f>Seattle!$D103</f>
        <v>22-FEB-19:10</v>
      </c>
      <c r="M206" s="80" t="str">
        <f>Chicago!$D103</f>
        <v>18-FEB-19:10</v>
      </c>
      <c r="N206" s="80" t="str">
        <f>Boulder!$D103</f>
        <v>25-FEB-19:10</v>
      </c>
      <c r="O206" s="80" t="str">
        <f>Minneapolis!$D103</f>
        <v>27-FEB-19:10</v>
      </c>
      <c r="P206" s="80" t="str">
        <f>Helena!$D103</f>
        <v>02-FEB-19:10</v>
      </c>
      <c r="Q206" s="80" t="str">
        <f>Duluth!$D103</f>
        <v>23-FEB-19:10</v>
      </c>
      <c r="R206" s="80" t="str">
        <f>Fairbanks!$D103</f>
        <v>27-FEB-19:10</v>
      </c>
    </row>
    <row r="207" spans="1:18">
      <c r="A207" s="72"/>
      <c r="B207" s="71" t="s">
        <v>309</v>
      </c>
      <c r="C207" s="80" t="str">
        <f>Miami!$D104</f>
        <v>14-MAR-10:39</v>
      </c>
      <c r="D207" s="80" t="str">
        <f>Houston!$D104</f>
        <v>25-MAR-18:10</v>
      </c>
      <c r="E207" s="80" t="str">
        <f>Phoenix!$D104</f>
        <v>17-MAR-17:19</v>
      </c>
      <c r="F207" s="80" t="str">
        <f>Atlanta!$D104</f>
        <v>28-MAR-17:19</v>
      </c>
      <c r="G207" s="80" t="str">
        <f>LosAngeles!$D104</f>
        <v>04-MAR-11:00</v>
      </c>
      <c r="H207" s="80" t="str">
        <f>LasVegas!$D104</f>
        <v>31-MAR-16:10</v>
      </c>
      <c r="I207" s="80" t="str">
        <f>SanFrancisco!$D104</f>
        <v>30-MAR-18:30</v>
      </c>
      <c r="J207" s="80" t="str">
        <f>Baltimore!$D104</f>
        <v>09-MAR-13:00</v>
      </c>
      <c r="K207" s="80" t="str">
        <f>Albuquerque!$D104</f>
        <v>02-MAR-13:00</v>
      </c>
      <c r="L207" s="80" t="str">
        <f>Seattle!$D104</f>
        <v>29-MAR-16:10</v>
      </c>
      <c r="M207" s="80" t="str">
        <f>Chicago!$D104</f>
        <v>31-MAR-14:00</v>
      </c>
      <c r="N207" s="80" t="str">
        <f>Boulder!$D104</f>
        <v>30-MAR-17:10</v>
      </c>
      <c r="O207" s="80" t="str">
        <f>Minneapolis!$D104</f>
        <v>25-MAR-18:00</v>
      </c>
      <c r="P207" s="80" t="str">
        <f>Helena!$D104</f>
        <v>30-MAR-17:10</v>
      </c>
      <c r="Q207" s="80" t="str">
        <f>Duluth!$D104</f>
        <v>30-MAR-18:30</v>
      </c>
      <c r="R207" s="80" t="str">
        <f>Fairbanks!$D104</f>
        <v>09-MAR-19:10</v>
      </c>
    </row>
    <row r="208" spans="1:18">
      <c r="A208" s="72"/>
      <c r="B208" s="71" t="s">
        <v>308</v>
      </c>
      <c r="C208" s="80" t="str">
        <f>Miami!$D105</f>
        <v>01-APR-18:40</v>
      </c>
      <c r="D208" s="80" t="str">
        <f>Houston!$D105</f>
        <v>29-APR-18:10</v>
      </c>
      <c r="E208" s="80" t="str">
        <f>Phoenix!$D105</f>
        <v>01-APR-17:10</v>
      </c>
      <c r="F208" s="80" t="str">
        <f>Atlanta!$D105</f>
        <v>15-APR-18:10</v>
      </c>
      <c r="G208" s="80" t="str">
        <f>LosAngeles!$D105</f>
        <v>11-APR-17:10</v>
      </c>
      <c r="H208" s="80" t="str">
        <f>LasVegas!$D105</f>
        <v>21-APR-17:10</v>
      </c>
      <c r="I208" s="80" t="str">
        <f>SanFrancisco!$D105</f>
        <v>29-APR-12:00</v>
      </c>
      <c r="J208" s="80" t="str">
        <f>Baltimore!$D105</f>
        <v>04-APR-17:10</v>
      </c>
      <c r="K208" s="80" t="str">
        <f>Albuquerque!$D105</f>
        <v>21-APR-17:10</v>
      </c>
      <c r="L208" s="80" t="str">
        <f>Seattle!$D105</f>
        <v>29-APR-17:10</v>
      </c>
      <c r="M208" s="80" t="str">
        <f>Chicago!$D105</f>
        <v>07-APR-13:00</v>
      </c>
      <c r="N208" s="80" t="str">
        <f>Boulder!$D105</f>
        <v>24-APR-11:00</v>
      </c>
      <c r="O208" s="80" t="str">
        <f>Minneapolis!$D105</f>
        <v>01-APR-17:10</v>
      </c>
      <c r="P208" s="80" t="str">
        <f>Helena!$D105</f>
        <v>06-APR-17:10</v>
      </c>
      <c r="Q208" s="80" t="str">
        <f>Duluth!$D105</f>
        <v>08-APR-18:49</v>
      </c>
      <c r="R208" s="80" t="str">
        <f>Fairbanks!$D105</f>
        <v>05-APR-19:49</v>
      </c>
    </row>
    <row r="209" spans="1:18">
      <c r="A209" s="72"/>
      <c r="B209" s="71" t="s">
        <v>291</v>
      </c>
      <c r="C209" s="80" t="str">
        <f>Miami!$D106</f>
        <v>23-MAY-10:00</v>
      </c>
      <c r="D209" s="80" t="str">
        <f>Houston!$D106</f>
        <v>18-MAY-17:30</v>
      </c>
      <c r="E209" s="80" t="str">
        <f>Phoenix!$D106</f>
        <v>27-MAY-17:10</v>
      </c>
      <c r="F209" s="80" t="str">
        <f>Atlanta!$D106</f>
        <v>31-MAY-17:00</v>
      </c>
      <c r="G209" s="80" t="str">
        <f>LosAngeles!$D106</f>
        <v>30-MAY-11:09</v>
      </c>
      <c r="H209" s="80" t="str">
        <f>LasVegas!$D106</f>
        <v>31-MAY-17:10</v>
      </c>
      <c r="I209" s="80" t="str">
        <f>SanFrancisco!$D106</f>
        <v>17-MAY-13:00</v>
      </c>
      <c r="J209" s="80" t="str">
        <f>Baltimore!$D106</f>
        <v>15-MAY-17:10</v>
      </c>
      <c r="K209" s="80" t="str">
        <f>Albuquerque!$D106</f>
        <v>31-MAY-17:10</v>
      </c>
      <c r="L209" s="80" t="str">
        <f>Seattle!$D106</f>
        <v>05-MAY-16:10</v>
      </c>
      <c r="M209" s="80" t="str">
        <f>Chicago!$D106</f>
        <v>30-MAY-17:10</v>
      </c>
      <c r="N209" s="80" t="str">
        <f>Boulder!$D106</f>
        <v>23-MAY-17:10</v>
      </c>
      <c r="O209" s="80" t="str">
        <f>Minneapolis!$D106</f>
        <v>27-MAY-17:19</v>
      </c>
      <c r="P209" s="80" t="str">
        <f>Helena!$D106</f>
        <v>16-MAY-17:10</v>
      </c>
      <c r="Q209" s="80" t="str">
        <f>Duluth!$D106</f>
        <v>31-MAY-17:10</v>
      </c>
      <c r="R209" s="80" t="str">
        <f>Fairbanks!$D106</f>
        <v>30-MAY-17:10</v>
      </c>
    </row>
    <row r="210" spans="1:18">
      <c r="A210" s="72"/>
      <c r="B210" s="71" t="s">
        <v>307</v>
      </c>
      <c r="C210" s="80" t="str">
        <f>Miami!$D107</f>
        <v>27-JUN-17:00</v>
      </c>
      <c r="D210" s="80" t="str">
        <f>Houston!$D107</f>
        <v>13-JUN-17:19</v>
      </c>
      <c r="E210" s="80" t="str">
        <f>Phoenix!$D107</f>
        <v>28-JUN-17:49</v>
      </c>
      <c r="F210" s="80" t="str">
        <f>Atlanta!$D107</f>
        <v>08-JUN-18:00</v>
      </c>
      <c r="G210" s="80" t="str">
        <f>LosAngeles!$D107</f>
        <v>28-JUN-12:00</v>
      </c>
      <c r="H210" s="80" t="str">
        <f>LasVegas!$D107</f>
        <v>27-JUN-16:19</v>
      </c>
      <c r="I210" s="80" t="str">
        <f>SanFrancisco!$D107</f>
        <v>16-JUN-11:09</v>
      </c>
      <c r="J210" s="80" t="str">
        <f>Baltimore!$D107</f>
        <v>30-JUN-17:19</v>
      </c>
      <c r="K210" s="80" t="str">
        <f>Albuquerque!$D107</f>
        <v>20-JUN-17:10</v>
      </c>
      <c r="L210" s="80" t="str">
        <f>Seattle!$D107</f>
        <v>28-JUN-12:00</v>
      </c>
      <c r="M210" s="80" t="str">
        <f>Chicago!$D107</f>
        <v>08-JUN-12:00</v>
      </c>
      <c r="N210" s="80" t="str">
        <f>Boulder!$D107</f>
        <v>28-JUN-11:00</v>
      </c>
      <c r="O210" s="80" t="str">
        <f>Minneapolis!$D107</f>
        <v>29-JUN-17:19</v>
      </c>
      <c r="P210" s="80" t="str">
        <f>Helena!$D107</f>
        <v>30-JUN-12:00</v>
      </c>
      <c r="Q210" s="80" t="str">
        <f>Duluth!$D107</f>
        <v>14-JUN-17:19</v>
      </c>
      <c r="R210" s="80" t="str">
        <f>Fairbanks!$D107</f>
        <v>20-JUN-17:00</v>
      </c>
    </row>
    <row r="211" spans="1:18">
      <c r="A211" s="72"/>
      <c r="B211" s="71" t="s">
        <v>306</v>
      </c>
      <c r="C211" s="80" t="str">
        <f>Miami!$D108</f>
        <v>13-JUL-11:00</v>
      </c>
      <c r="D211" s="80" t="str">
        <f>Houston!$D108</f>
        <v>18-JUL-11:00</v>
      </c>
      <c r="E211" s="80" t="str">
        <f>Phoenix!$D108</f>
        <v>19-JUL-17:19</v>
      </c>
      <c r="F211" s="80" t="str">
        <f>Atlanta!$D108</f>
        <v>03-JUL-17:00</v>
      </c>
      <c r="G211" s="80" t="str">
        <f>LosAngeles!$D108</f>
        <v>29-JUL-10:39</v>
      </c>
      <c r="H211" s="80" t="str">
        <f>LasVegas!$D108</f>
        <v>24-JUL-16:19</v>
      </c>
      <c r="I211" s="80" t="str">
        <f>SanFrancisco!$D108</f>
        <v>02-JUL-12:00</v>
      </c>
      <c r="J211" s="80" t="str">
        <f>Baltimore!$D108</f>
        <v>25-JUL-11:00</v>
      </c>
      <c r="K211" s="80" t="str">
        <f>Albuquerque!$D108</f>
        <v>31-JUL-17:19</v>
      </c>
      <c r="L211" s="80" t="str">
        <f>Seattle!$D108</f>
        <v>31-JUL-17:19</v>
      </c>
      <c r="M211" s="80" t="str">
        <f>Chicago!$D108</f>
        <v>14-JUL-10:00</v>
      </c>
      <c r="N211" s="80" t="str">
        <f>Boulder!$D108</f>
        <v>19-JUL-12:00</v>
      </c>
      <c r="O211" s="80" t="str">
        <f>Minneapolis!$D108</f>
        <v>13-JUL-17:00</v>
      </c>
      <c r="P211" s="80" t="str">
        <f>Helena!$D108</f>
        <v>21-JUL-17:19</v>
      </c>
      <c r="Q211" s="80" t="str">
        <f>Duluth!$D108</f>
        <v>06-JUL-17:00</v>
      </c>
      <c r="R211" s="80" t="str">
        <f>Fairbanks!$D108</f>
        <v>29-JUL-18:10</v>
      </c>
    </row>
    <row r="212" spans="1:18">
      <c r="A212" s="72"/>
      <c r="B212" s="71" t="s">
        <v>305</v>
      </c>
      <c r="C212" s="80" t="str">
        <f>Miami!$D109</f>
        <v>21-AUG-17:00</v>
      </c>
      <c r="D212" s="80" t="str">
        <f>Houston!$D109</f>
        <v>31-AUG-10:00</v>
      </c>
      <c r="E212" s="80" t="str">
        <f>Phoenix!$D109</f>
        <v>01-AUG-17:19</v>
      </c>
      <c r="F212" s="80" t="str">
        <f>Atlanta!$D109</f>
        <v>17-AUG-11:00</v>
      </c>
      <c r="G212" s="80" t="str">
        <f>LosAngeles!$D109</f>
        <v>08-AUG-10:39</v>
      </c>
      <c r="H212" s="80" t="str">
        <f>LasVegas!$D109</f>
        <v>04-AUG-16:19</v>
      </c>
      <c r="I212" s="80" t="str">
        <f>SanFrancisco!$D109</f>
        <v>15-AUG-11:00</v>
      </c>
      <c r="J212" s="80" t="str">
        <f>Baltimore!$D109</f>
        <v>09-AUG-17:49</v>
      </c>
      <c r="K212" s="80" t="str">
        <f>Albuquerque!$D109</f>
        <v>01-AUG-17:19</v>
      </c>
      <c r="L212" s="80" t="str">
        <f>Seattle!$D109</f>
        <v>18-AUG-17:40</v>
      </c>
      <c r="M212" s="80" t="str">
        <f>Chicago!$D109</f>
        <v>04-AUG-17:19</v>
      </c>
      <c r="N212" s="80" t="str">
        <f>Boulder!$D109</f>
        <v>30-AUG-11:00</v>
      </c>
      <c r="O212" s="80" t="str">
        <f>Minneapolis!$D109</f>
        <v>25-AUG-17:19</v>
      </c>
      <c r="P212" s="80" t="str">
        <f>Helena!$D109</f>
        <v>09-AUG-17:10</v>
      </c>
      <c r="Q212" s="80" t="str">
        <f>Duluth!$D109</f>
        <v>11-AUG-17:49</v>
      </c>
      <c r="R212" s="80" t="str">
        <f>Fairbanks!$D109</f>
        <v>15-AUG-17:10</v>
      </c>
    </row>
    <row r="213" spans="1:18">
      <c r="A213" s="72"/>
      <c r="B213" s="71" t="s">
        <v>304</v>
      </c>
      <c r="C213" s="80" t="str">
        <f>Miami!$D110</f>
        <v>06-SEP-11:00</v>
      </c>
      <c r="D213" s="80" t="str">
        <f>Houston!$D110</f>
        <v>16-SEP-18:30</v>
      </c>
      <c r="E213" s="80" t="str">
        <f>Phoenix!$D110</f>
        <v>12-SEP-17:19</v>
      </c>
      <c r="F213" s="80" t="str">
        <f>Atlanta!$D110</f>
        <v>01-SEP-17:49</v>
      </c>
      <c r="G213" s="80" t="str">
        <f>LosAngeles!$D110</f>
        <v>24-SEP-10:00</v>
      </c>
      <c r="H213" s="80" t="str">
        <f>LasVegas!$D110</f>
        <v>01-SEP-14:00</v>
      </c>
      <c r="I213" s="80" t="str">
        <f>SanFrancisco!$D110</f>
        <v>28-SEP-16:10</v>
      </c>
      <c r="J213" s="80" t="str">
        <f>Baltimore!$D110</f>
        <v>05-SEP-11:00</v>
      </c>
      <c r="K213" s="80" t="str">
        <f>Albuquerque!$D110</f>
        <v>02-SEP-17:10</v>
      </c>
      <c r="L213" s="80" t="str">
        <f>Seattle!$D110</f>
        <v>02-SEP-16:10</v>
      </c>
      <c r="M213" s="80" t="str">
        <f>Chicago!$D110</f>
        <v>06-SEP-11:09</v>
      </c>
      <c r="N213" s="80" t="str">
        <f>Boulder!$D110</f>
        <v>01-SEP-17:10</v>
      </c>
      <c r="O213" s="80" t="str">
        <f>Minneapolis!$D110</f>
        <v>14-SEP-11:00</v>
      </c>
      <c r="P213" s="80" t="str">
        <f>Helena!$D110</f>
        <v>01-SEP-17:10</v>
      </c>
      <c r="Q213" s="80" t="str">
        <f>Duluth!$D110</f>
        <v>07-SEP-14:00</v>
      </c>
      <c r="R213" s="80" t="str">
        <f>Fairbanks!$D110</f>
        <v>20-SEP-18:00</v>
      </c>
    </row>
    <row r="214" spans="1:18">
      <c r="A214" s="72"/>
      <c r="B214" s="71" t="s">
        <v>303</v>
      </c>
      <c r="C214" s="80" t="str">
        <f>Miami!$D111</f>
        <v>06-OCT-18:10</v>
      </c>
      <c r="D214" s="80" t="str">
        <f>Houston!$D111</f>
        <v>30-OCT-18:19</v>
      </c>
      <c r="E214" s="80" t="str">
        <f>Phoenix!$D111</f>
        <v>13-OCT-17:00</v>
      </c>
      <c r="F214" s="80" t="str">
        <f>Atlanta!$D111</f>
        <v>21-OCT-18:10</v>
      </c>
      <c r="G214" s="80" t="str">
        <f>LosAngeles!$D111</f>
        <v>19-OCT-10:00</v>
      </c>
      <c r="H214" s="80" t="str">
        <f>LasVegas!$D111</f>
        <v>06-OCT-12:00</v>
      </c>
      <c r="I214" s="80" t="str">
        <f>SanFrancisco!$D111</f>
        <v>30-OCT-12:00</v>
      </c>
      <c r="J214" s="80" t="str">
        <f>Baltimore!$D111</f>
        <v>03-OCT-11:09</v>
      </c>
      <c r="K214" s="80" t="str">
        <f>Albuquerque!$D111</f>
        <v>11-OCT-16:19</v>
      </c>
      <c r="L214" s="80" t="str">
        <f>Seattle!$D111</f>
        <v>17-OCT-17:19</v>
      </c>
      <c r="M214" s="80" t="str">
        <f>Chicago!$D111</f>
        <v>31-OCT-12:00</v>
      </c>
      <c r="N214" s="80" t="str">
        <f>Boulder!$D111</f>
        <v>05-OCT-12:00</v>
      </c>
      <c r="O214" s="80" t="str">
        <f>Minneapolis!$D111</f>
        <v>08-OCT-14:00</v>
      </c>
      <c r="P214" s="80" t="str">
        <f>Helena!$D111</f>
        <v>06-OCT-17:10</v>
      </c>
      <c r="Q214" s="80" t="str">
        <f>Duluth!$D111</f>
        <v>07-OCT-14:00</v>
      </c>
      <c r="R214" s="80" t="str">
        <f>Fairbanks!$D111</f>
        <v>02-OCT-18:19</v>
      </c>
    </row>
    <row r="215" spans="1:18">
      <c r="A215" s="72"/>
      <c r="B215" s="71" t="s">
        <v>302</v>
      </c>
      <c r="C215" s="80" t="str">
        <f>Miami!$D112</f>
        <v>01-NOV-18:10</v>
      </c>
      <c r="D215" s="80" t="str">
        <f>Houston!$D112</f>
        <v>27-NOV-18:19</v>
      </c>
      <c r="E215" s="80" t="str">
        <f>Phoenix!$D112</f>
        <v>13-NOV-13:00</v>
      </c>
      <c r="F215" s="80" t="str">
        <f>Atlanta!$D112</f>
        <v>22-NOV-12:00</v>
      </c>
      <c r="G215" s="80" t="str">
        <f>LosAngeles!$D112</f>
        <v>20-NOV-12:00</v>
      </c>
      <c r="H215" s="80" t="str">
        <f>LasVegas!$D112</f>
        <v>10-NOV-12:00</v>
      </c>
      <c r="I215" s="80" t="str">
        <f>SanFrancisco!$D112</f>
        <v>16-NOV-19:10</v>
      </c>
      <c r="J215" s="80" t="str">
        <f>Baltimore!$D112</f>
        <v>04-NOV-11:00</v>
      </c>
      <c r="K215" s="80" t="str">
        <f>Albuquerque!$D112</f>
        <v>15-NOV-19:00</v>
      </c>
      <c r="L215" s="80" t="str">
        <f>Seattle!$D112</f>
        <v>04-NOV-19:10</v>
      </c>
      <c r="M215" s="80" t="str">
        <f>Chicago!$D112</f>
        <v>02-NOV-12:09</v>
      </c>
      <c r="N215" s="80" t="str">
        <f>Boulder!$D112</f>
        <v>10-NOV-13:00</v>
      </c>
      <c r="O215" s="80" t="str">
        <f>Minneapolis!$D112</f>
        <v>02-NOV-19:10</v>
      </c>
      <c r="P215" s="80" t="str">
        <f>Helena!$D112</f>
        <v>20-NOV-19:10</v>
      </c>
      <c r="Q215" s="80" t="str">
        <f>Duluth!$D112</f>
        <v>08-NOV-19:10</v>
      </c>
      <c r="R215" s="80" t="str">
        <f>Fairbanks!$D112</f>
        <v>13-NOV-19:10</v>
      </c>
    </row>
    <row r="216" spans="1:18">
      <c r="A216" s="72"/>
      <c r="B216" s="71" t="s">
        <v>301</v>
      </c>
      <c r="C216" s="80" t="str">
        <f>Miami!$D113</f>
        <v>15-DEC-18:10</v>
      </c>
      <c r="D216" s="80" t="str">
        <f>Houston!$D113</f>
        <v>02-DEC-19:10</v>
      </c>
      <c r="E216" s="80" t="str">
        <f>Phoenix!$D113</f>
        <v>09-DEC-15:00</v>
      </c>
      <c r="F216" s="80" t="str">
        <f>Atlanta!$D113</f>
        <v>13-DEC-13:00</v>
      </c>
      <c r="G216" s="80" t="str">
        <f>LosAngeles!$D113</f>
        <v>19-DEC-12:00</v>
      </c>
      <c r="H216" s="80" t="str">
        <f>LasVegas!$D113</f>
        <v>05-DEC-13:00</v>
      </c>
      <c r="I216" s="80" t="str">
        <f>SanFrancisco!$D113</f>
        <v>14-DEC-19:10</v>
      </c>
      <c r="J216" s="80" t="str">
        <f>Baltimore!$D113</f>
        <v>02-DEC-19:10</v>
      </c>
      <c r="K216" s="80" t="str">
        <f>Albuquerque!$D113</f>
        <v>07-DEC-19:10</v>
      </c>
      <c r="L216" s="80" t="str">
        <f>Seattle!$D113</f>
        <v>23-DEC-19:19</v>
      </c>
      <c r="M216" s="80" t="str">
        <f>Chicago!$D113</f>
        <v>11-DEC-19:10</v>
      </c>
      <c r="N216" s="80" t="str">
        <f>Boulder!$D113</f>
        <v>21-DEC-19:10</v>
      </c>
      <c r="O216" s="80" t="str">
        <f>Minneapolis!$D113</f>
        <v>05-DEC-18:30</v>
      </c>
      <c r="P216" s="80" t="str">
        <f>Helena!$D113</f>
        <v>02-DEC-19:10</v>
      </c>
      <c r="Q216" s="80" t="str">
        <f>Duluth!$D113</f>
        <v>04-DEC-18:30</v>
      </c>
      <c r="R216" s="80" t="str">
        <f>Fairbanks!$D113</f>
        <v>18-DEC-11:09</v>
      </c>
    </row>
    <row r="217" spans="1:18">
      <c r="A217" s="77" t="s">
        <v>300</v>
      </c>
      <c r="B217" s="78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</row>
    <row r="218" spans="1:18">
      <c r="A218" s="77"/>
      <c r="B218" s="76" t="s">
        <v>69</v>
      </c>
      <c r="C218" s="70">
        <f>Miami!$G$14</f>
        <v>0</v>
      </c>
      <c r="D218" s="70">
        <f>Houston!$G$14</f>
        <v>0</v>
      </c>
      <c r="E218" s="70">
        <f>Phoenix!$G$14</f>
        <v>0</v>
      </c>
      <c r="F218" s="70">
        <f>Atlanta!$G$14</f>
        <v>0</v>
      </c>
      <c r="G218" s="70">
        <f>LosAngeles!$G$14</f>
        <v>0</v>
      </c>
      <c r="H218" s="70">
        <f>LasVegas!$G$14</f>
        <v>0</v>
      </c>
      <c r="I218" s="70">
        <f>SanFrancisco!$G$14</f>
        <v>0</v>
      </c>
      <c r="J218" s="70">
        <f>Baltimore!$G$14</f>
        <v>0</v>
      </c>
      <c r="K218" s="70">
        <f>Albuquerque!$G$14</f>
        <v>0</v>
      </c>
      <c r="L218" s="70">
        <f>Seattle!$G$14</f>
        <v>0</v>
      </c>
      <c r="M218" s="70">
        <f>Chicago!$G$14</f>
        <v>0</v>
      </c>
      <c r="N218" s="70">
        <f>Boulder!$G$14</f>
        <v>0</v>
      </c>
      <c r="O218" s="70">
        <f>Minneapolis!$G$14</f>
        <v>0</v>
      </c>
      <c r="P218" s="70">
        <f>Helena!$G$14</f>
        <v>0</v>
      </c>
      <c r="Q218" s="70">
        <f>Duluth!$G$14</f>
        <v>0</v>
      </c>
      <c r="R218" s="70">
        <f>Fairbanks!$G$14</f>
        <v>0</v>
      </c>
    </row>
    <row r="219" spans="1:18">
      <c r="A219" s="77"/>
      <c r="B219" s="76" t="s">
        <v>83</v>
      </c>
      <c r="C219" s="70">
        <f>Miami!$G$21</f>
        <v>0</v>
      </c>
      <c r="D219" s="70">
        <f>Houston!$G$21</f>
        <v>0</v>
      </c>
      <c r="E219" s="70">
        <f>Phoenix!$G$21</f>
        <v>0</v>
      </c>
      <c r="F219" s="70">
        <f>Atlanta!$G$21</f>
        <v>0</v>
      </c>
      <c r="G219" s="70">
        <f>LosAngeles!$G$21</f>
        <v>0</v>
      </c>
      <c r="H219" s="70">
        <f>LasVegas!$G$21</f>
        <v>0</v>
      </c>
      <c r="I219" s="70">
        <f>SanFrancisco!$G$21</f>
        <v>0</v>
      </c>
      <c r="J219" s="70">
        <f>Baltimore!$G$21</f>
        <v>0</v>
      </c>
      <c r="K219" s="70">
        <f>Albuquerque!$G$21</f>
        <v>0</v>
      </c>
      <c r="L219" s="70">
        <f>Seattle!$G$21</f>
        <v>0</v>
      </c>
      <c r="M219" s="70">
        <f>Chicago!$G$21</f>
        <v>0</v>
      </c>
      <c r="N219" s="70">
        <f>Boulder!$G$21</f>
        <v>0</v>
      </c>
      <c r="O219" s="70">
        <f>Minneapolis!$G$21</f>
        <v>0</v>
      </c>
      <c r="P219" s="70">
        <f>Helena!$G$21</f>
        <v>0</v>
      </c>
      <c r="Q219" s="70">
        <f>Duluth!$G$21</f>
        <v>0</v>
      </c>
      <c r="R219" s="70">
        <f>Fairbanks!$G$21</f>
        <v>0</v>
      </c>
    </row>
    <row r="220" spans="1:18">
      <c r="A220" s="77"/>
      <c r="B220" s="76" t="s">
        <v>85</v>
      </c>
      <c r="C220" s="70">
        <f>Miami!$G$24</f>
        <v>1375.88</v>
      </c>
      <c r="D220" s="70">
        <f>Houston!$G$24</f>
        <v>1375.88</v>
      </c>
      <c r="E220" s="70">
        <f>Phoenix!$G$24</f>
        <v>1375.88</v>
      </c>
      <c r="F220" s="70">
        <f>Atlanta!$G$24</f>
        <v>1375.88</v>
      </c>
      <c r="G220" s="70">
        <f>LosAngeles!$G$24</f>
        <v>1375.88</v>
      </c>
      <c r="H220" s="70">
        <f>LasVegas!$G$24</f>
        <v>1375.88</v>
      </c>
      <c r="I220" s="70">
        <f>SanFrancisco!$G$24</f>
        <v>1375.88</v>
      </c>
      <c r="J220" s="70">
        <f>Baltimore!$G$24</f>
        <v>1375.88</v>
      </c>
      <c r="K220" s="70">
        <f>Albuquerque!$G$24</f>
        <v>1375.88</v>
      </c>
      <c r="L220" s="70">
        <f>Seattle!$G$24</f>
        <v>1375.88</v>
      </c>
      <c r="M220" s="70">
        <f>Chicago!$G$24</f>
        <v>1375.88</v>
      </c>
      <c r="N220" s="70">
        <f>Boulder!$G$24</f>
        <v>1375.88</v>
      </c>
      <c r="O220" s="70">
        <f>Minneapolis!$G$24</f>
        <v>1375.88</v>
      </c>
      <c r="P220" s="70">
        <f>Helena!$G$24</f>
        <v>1375.88</v>
      </c>
      <c r="Q220" s="70">
        <f>Duluth!$G$24</f>
        <v>1375.88</v>
      </c>
      <c r="R220" s="70">
        <f>Fairbanks!$G$24</f>
        <v>1375.88</v>
      </c>
    </row>
    <row r="221" spans="1:18">
      <c r="A221" s="77"/>
      <c r="B221" s="78" t="s">
        <v>299</v>
      </c>
      <c r="C221" s="70">
        <f>Miami!$G$28</f>
        <v>1375.88</v>
      </c>
      <c r="D221" s="70">
        <f>Houston!$G$28</f>
        <v>1375.88</v>
      </c>
      <c r="E221" s="70">
        <f>Phoenix!$G$28</f>
        <v>1375.88</v>
      </c>
      <c r="F221" s="70">
        <f>Atlanta!$G$28</f>
        <v>1375.88</v>
      </c>
      <c r="G221" s="70">
        <f>LosAngeles!$G$28</f>
        <v>1375.88</v>
      </c>
      <c r="H221" s="70">
        <f>LasVegas!$G$28</f>
        <v>1375.88</v>
      </c>
      <c r="I221" s="70">
        <f>SanFrancisco!$G$28</f>
        <v>1375.88</v>
      </c>
      <c r="J221" s="70">
        <f>Baltimore!$G$28</f>
        <v>1375.88</v>
      </c>
      <c r="K221" s="70">
        <f>Albuquerque!$G$28</f>
        <v>1375.88</v>
      </c>
      <c r="L221" s="70">
        <f>Seattle!$G$28</f>
        <v>1375.88</v>
      </c>
      <c r="M221" s="70">
        <f>Chicago!$G$28</f>
        <v>1375.88</v>
      </c>
      <c r="N221" s="70">
        <f>Boulder!$G$28</f>
        <v>1375.88</v>
      </c>
      <c r="O221" s="70">
        <f>Minneapolis!$G$28</f>
        <v>1375.88</v>
      </c>
      <c r="P221" s="70">
        <f>Helena!$G$28</f>
        <v>1375.88</v>
      </c>
      <c r="Q221" s="70">
        <f>Duluth!$G$28</f>
        <v>1375.88</v>
      </c>
      <c r="R221" s="70">
        <f>Fairbanks!$G$28</f>
        <v>1375.88</v>
      </c>
    </row>
    <row r="222" spans="1:18">
      <c r="A222" s="77" t="s">
        <v>298</v>
      </c>
      <c r="B222" s="76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</row>
    <row r="223" spans="1:18">
      <c r="A223" s="72"/>
      <c r="B223" s="71" t="s">
        <v>297</v>
      </c>
      <c r="C223" s="70">
        <f>Miami!$H$97</f>
        <v>146536.79699999999</v>
      </c>
      <c r="D223" s="70">
        <f>Houston!$H$97</f>
        <v>163287.90160000001</v>
      </c>
      <c r="E223" s="70">
        <f>Phoenix!$H$97</f>
        <v>144169.92060000001</v>
      </c>
      <c r="F223" s="70">
        <f>Atlanta!$H$97</f>
        <v>144079.2476</v>
      </c>
      <c r="G223" s="70">
        <f>LosAngeles!$H$97</f>
        <v>63921.553500000002</v>
      </c>
      <c r="H223" s="70">
        <f>LasVegas!$H$97</f>
        <v>151787.33799999999</v>
      </c>
      <c r="I223" s="70">
        <f>SanFrancisco!$H$97</f>
        <v>67460.486099999995</v>
      </c>
      <c r="J223" s="70">
        <f>Baltimore!$H$97</f>
        <v>131358.60389999999</v>
      </c>
      <c r="K223" s="70">
        <f>Albuquerque!$H$97</f>
        <v>170179.09650000001</v>
      </c>
      <c r="L223" s="70">
        <f>Seattle!$H$97</f>
        <v>58944.533799999997</v>
      </c>
      <c r="M223" s="70">
        <f>Chicago!$H$97</f>
        <v>217635.6421</v>
      </c>
      <c r="N223" s="70">
        <f>Boulder!$H$97</f>
        <v>169782.86489999999</v>
      </c>
      <c r="O223" s="70">
        <f>Minneapolis!$H$97</f>
        <v>157671.76790000001</v>
      </c>
      <c r="P223" s="70">
        <f>Helena!$H$97</f>
        <v>158508.71119999999</v>
      </c>
      <c r="Q223" s="70">
        <f>Duluth!$H$97</f>
        <v>156927.4933</v>
      </c>
      <c r="R223" s="70">
        <f>Fairbanks!$H$97</f>
        <v>149148.53820000001</v>
      </c>
    </row>
    <row r="224" spans="1:18">
      <c r="A224" s="72"/>
      <c r="B224" s="74" t="s">
        <v>296</v>
      </c>
      <c r="C224" s="70">
        <f>Miami!$B$97</f>
        <v>353142.18479999999</v>
      </c>
      <c r="D224" s="70">
        <f>Houston!$B$97</f>
        <v>420294.26510000002</v>
      </c>
      <c r="E224" s="70">
        <f>Phoenix!$B$97</f>
        <v>353380.58390000003</v>
      </c>
      <c r="F224" s="70">
        <f>Atlanta!$B$97</f>
        <v>346414.41649999999</v>
      </c>
      <c r="G224" s="70">
        <f>LosAngeles!$B$97</f>
        <v>176573.899</v>
      </c>
      <c r="H224" s="70">
        <f>LasVegas!$B$97</f>
        <v>374446.76280000003</v>
      </c>
      <c r="I224" s="70">
        <f>SanFrancisco!$B$97</f>
        <v>187058.4326</v>
      </c>
      <c r="J224" s="70">
        <f>Baltimore!$B$97</f>
        <v>318166.34019999998</v>
      </c>
      <c r="K224" s="70">
        <f>Albuquerque!$B$97</f>
        <v>414932.26059999998</v>
      </c>
      <c r="L224" s="70">
        <f>Seattle!$B$97</f>
        <v>158721.52549999999</v>
      </c>
      <c r="M224" s="70">
        <f>Chicago!$B$97</f>
        <v>525884.06740000006</v>
      </c>
      <c r="N224" s="70">
        <f>Boulder!$B$97</f>
        <v>416153.17469999997</v>
      </c>
      <c r="O224" s="70">
        <f>Minneapolis!$B$97</f>
        <v>389827.84749999997</v>
      </c>
      <c r="P224" s="70">
        <f>Helena!$B$97</f>
        <v>392613.71830000001</v>
      </c>
      <c r="Q224" s="70">
        <f>Duluth!$B$97</f>
        <v>391023.60759999999</v>
      </c>
      <c r="R224" s="70">
        <f>Fairbanks!$B$97</f>
        <v>397841.13990000001</v>
      </c>
    </row>
    <row r="225" spans="1:18">
      <c r="A225" s="72"/>
      <c r="B225" s="71" t="s">
        <v>295</v>
      </c>
      <c r="C225" s="70">
        <f>Miami!$C$97</f>
        <v>563.20330000000001</v>
      </c>
      <c r="D225" s="70">
        <f>Houston!$C$97</f>
        <v>519.79549999999995</v>
      </c>
      <c r="E225" s="70">
        <f>Phoenix!$C$97</f>
        <v>536.98509999999999</v>
      </c>
      <c r="F225" s="70">
        <f>Atlanta!$C$97</f>
        <v>576.31240000000003</v>
      </c>
      <c r="G225" s="70">
        <f>LosAngeles!$C$97</f>
        <v>155.16540000000001</v>
      </c>
      <c r="H225" s="70">
        <f>LasVegas!$C$97</f>
        <v>553.39170000000001</v>
      </c>
      <c r="I225" s="70">
        <f>SanFrancisco!$C$97</f>
        <v>164.84870000000001</v>
      </c>
      <c r="J225" s="70">
        <f>Baltimore!$C$97</f>
        <v>521.09760000000006</v>
      </c>
      <c r="K225" s="70">
        <f>Albuquerque!$C$97</f>
        <v>647.51670000000001</v>
      </c>
      <c r="L225" s="70">
        <f>Seattle!$C$97</f>
        <v>181.52340000000001</v>
      </c>
      <c r="M225" s="70">
        <f>Chicago!$C$97</f>
        <v>849.96609999999998</v>
      </c>
      <c r="N225" s="70">
        <f>Boulder!$C$97</f>
        <v>640.27750000000003</v>
      </c>
      <c r="O225" s="70">
        <f>Minneapolis!$C$97</f>
        <v>591.87030000000004</v>
      </c>
      <c r="P225" s="70">
        <f>Helena!$C$97</f>
        <v>590.43129999999996</v>
      </c>
      <c r="Q225" s="70">
        <f>Duluth!$C$97</f>
        <v>580.83969999999999</v>
      </c>
      <c r="R225" s="70">
        <f>Fairbanks!$C$97</f>
        <v>435.5856</v>
      </c>
    </row>
    <row r="226" spans="1:18">
      <c r="A226" s="72"/>
      <c r="B226" s="71" t="s">
        <v>294</v>
      </c>
      <c r="C226" s="70">
        <f>Miami!$D$97</f>
        <v>1911.2127</v>
      </c>
      <c r="D226" s="70">
        <f>Houston!$D$97</f>
        <v>1938.0454999999999</v>
      </c>
      <c r="E226" s="70">
        <f>Phoenix!$D$97</f>
        <v>1565.5450000000001</v>
      </c>
      <c r="F226" s="70">
        <f>Atlanta!$D$97</f>
        <v>1285.2093</v>
      </c>
      <c r="G226" s="70">
        <f>LosAngeles!$D$97</f>
        <v>920.70339999999999</v>
      </c>
      <c r="H226" s="70">
        <f>LasVegas!$D$97</f>
        <v>2008.1415999999999</v>
      </c>
      <c r="I226" s="70">
        <f>SanFrancisco!$D$97</f>
        <v>891.27589999999998</v>
      </c>
      <c r="J226" s="70">
        <f>Baltimore!$D$97</f>
        <v>1283.9864</v>
      </c>
      <c r="K226" s="70">
        <f>Albuquerque!$D$97</f>
        <v>1467.9081000000001</v>
      </c>
      <c r="L226" s="70">
        <f>Seattle!$D$97</f>
        <v>239.7688</v>
      </c>
      <c r="M226" s="70">
        <f>Chicago!$D$97</f>
        <v>2235.9344000000001</v>
      </c>
      <c r="N226" s="70">
        <f>Boulder!$D$97</f>
        <v>1422.7329</v>
      </c>
      <c r="O226" s="70">
        <f>Minneapolis!$D$97</f>
        <v>776.83360000000005</v>
      </c>
      <c r="P226" s="70">
        <f>Helena!$D$97</f>
        <v>848.24170000000004</v>
      </c>
      <c r="Q226" s="70">
        <f>Duluth!$D$97</f>
        <v>737.38750000000005</v>
      </c>
      <c r="R226" s="70">
        <f>Fairbanks!$D$97</f>
        <v>1558.5291999999999</v>
      </c>
    </row>
    <row r="227" spans="1:18">
      <c r="A227" s="72"/>
      <c r="B227" s="71" t="s">
        <v>293</v>
      </c>
      <c r="C227" s="70">
        <f>Miami!$E$97</f>
        <v>0</v>
      </c>
      <c r="D227" s="70">
        <f>Houston!$E$97</f>
        <v>0</v>
      </c>
      <c r="E227" s="70">
        <f>Phoenix!$E$97</f>
        <v>0</v>
      </c>
      <c r="F227" s="70">
        <f>Atlanta!$E$97</f>
        <v>0</v>
      </c>
      <c r="G227" s="70">
        <f>LosAngeles!$E$97</f>
        <v>0</v>
      </c>
      <c r="H227" s="70">
        <f>LasVegas!$E$97</f>
        <v>0</v>
      </c>
      <c r="I227" s="70">
        <f>SanFrancisco!$E$97</f>
        <v>0</v>
      </c>
      <c r="J227" s="70">
        <f>Baltimore!$E$97</f>
        <v>0</v>
      </c>
      <c r="K227" s="70">
        <f>Albuquerque!$E$97</f>
        <v>0</v>
      </c>
      <c r="L227" s="70">
        <f>Seattle!$E$97</f>
        <v>0</v>
      </c>
      <c r="M227" s="70">
        <f>Chicago!$E$97</f>
        <v>0</v>
      </c>
      <c r="N227" s="70">
        <f>Boulder!$E$97</f>
        <v>0</v>
      </c>
      <c r="O227" s="70">
        <f>Minneapolis!$E$97</f>
        <v>0</v>
      </c>
      <c r="P227" s="70">
        <f>Helena!$E$97</f>
        <v>0</v>
      </c>
      <c r="Q227" s="70">
        <f>Duluth!$E$97</f>
        <v>0</v>
      </c>
      <c r="R227" s="70">
        <f>Fairbanks!$E$97</f>
        <v>0</v>
      </c>
    </row>
    <row r="228" spans="1:18">
      <c r="A228" s="72"/>
      <c r="B228" s="71" t="s">
        <v>292</v>
      </c>
      <c r="C228" s="73">
        <f>Miami!$F$97</f>
        <v>8.8999999999999999E-3</v>
      </c>
      <c r="D228" s="73">
        <f>Houston!$F$97</f>
        <v>5.5999999999999999E-3</v>
      </c>
      <c r="E228" s="73">
        <f>Phoenix!$F$97</f>
        <v>4.4000000000000003E-3</v>
      </c>
      <c r="F228" s="73">
        <f>Atlanta!$F$97</f>
        <v>4.8999999999999998E-3</v>
      </c>
      <c r="G228" s="73">
        <f>LosAngeles!$F$97</f>
        <v>5.9999999999999995E-4</v>
      </c>
      <c r="H228" s="73">
        <f>LasVegas!$F$97</f>
        <v>3.8999999999999998E-3</v>
      </c>
      <c r="I228" s="73">
        <f>SanFrancisco!$F$97</f>
        <v>5.9999999999999995E-4</v>
      </c>
      <c r="J228" s="73">
        <f>Baltimore!$F$97</f>
        <v>5.4000000000000003E-3</v>
      </c>
      <c r="K228" s="73">
        <f>Albuquerque!$F$97</f>
        <v>5.8999999999999999E-3</v>
      </c>
      <c r="L228" s="73">
        <f>Seattle!$F$97</f>
        <v>1.1999999999999999E-3</v>
      </c>
      <c r="M228" s="73">
        <f>Chicago!$F$97</f>
        <v>7.0000000000000001E-3</v>
      </c>
      <c r="N228" s="73">
        <f>Boulder!$F$97</f>
        <v>5.7999999999999996E-3</v>
      </c>
      <c r="O228" s="73">
        <f>Minneapolis!$F$97</f>
        <v>5.8999999999999999E-3</v>
      </c>
      <c r="P228" s="73">
        <f>Helena!$F$97</f>
        <v>6.1000000000000004E-3</v>
      </c>
      <c r="Q228" s="73">
        <f>Duluth!$F$97</f>
        <v>5.7000000000000002E-3</v>
      </c>
      <c r="R228" s="73">
        <f>Fairbanks!$F$97</f>
        <v>5.7000000000000002E-3</v>
      </c>
    </row>
    <row r="229" spans="1:18">
      <c r="A229" s="72"/>
      <c r="B229" s="71" t="s">
        <v>660</v>
      </c>
      <c r="C229" s="70">
        <f>10^(-3)*Miami!$G$97</f>
        <v>236.49434600000001</v>
      </c>
      <c r="D229" s="70">
        <f>10^(-3)*Houston!$G$97</f>
        <v>660.95495230000006</v>
      </c>
      <c r="E229" s="70">
        <f>10^(-3)*Phoenix!$G$97</f>
        <v>11561.7</v>
      </c>
      <c r="F229" s="70">
        <f>10^(-3)*Atlanta!$G$97</f>
        <v>2285.31</v>
      </c>
      <c r="G229" s="70">
        <f>10^(-3)*LosAngeles!$G$97</f>
        <v>5552.96</v>
      </c>
      <c r="H229" s="70">
        <f>10^(-3)*LasVegas!$G$97</f>
        <v>10013</v>
      </c>
      <c r="I229" s="70">
        <f>10^(-3)*SanFrancisco!$G$97</f>
        <v>5374.9800000000005</v>
      </c>
      <c r="J229" s="70">
        <f>10^(-3)*Baltimore!$G$97</f>
        <v>79.824153100000004</v>
      </c>
      <c r="K229" s="70">
        <f>10^(-3)*Albuquerque!$G$97</f>
        <v>1525.89</v>
      </c>
      <c r="L229" s="70">
        <f>10^(-3)*Seattle!$G$97</f>
        <v>3162.2200000000003</v>
      </c>
      <c r="M229" s="70">
        <f>10^(-3)*Chicago!$G$97</f>
        <v>514.59783679999998</v>
      </c>
      <c r="N229" s="70">
        <f>10^(-3)*Boulder!$G$97</f>
        <v>1478.8600000000001</v>
      </c>
      <c r="O229" s="70">
        <f>10^(-3)*Minneapolis!$G$97</f>
        <v>510.20732410000005</v>
      </c>
      <c r="P229" s="70">
        <f>10^(-3)*Helena!$G$97</f>
        <v>20108.100000000002</v>
      </c>
      <c r="Q229" s="70">
        <f>10^(-3)*Duluth!$G$97</f>
        <v>484.22883760000002</v>
      </c>
      <c r="R229" s="70">
        <f>10^(-3)*Fairbanks!$G$97</f>
        <v>312.61999270000001</v>
      </c>
    </row>
    <row r="230" spans="1:18">
      <c r="B230" s="17"/>
      <c r="C230" s="18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>
      <c r="B231" s="17"/>
      <c r="C231" s="18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>
      <c r="B232" s="17"/>
      <c r="C232" s="18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20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B236" s="17"/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17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9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8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</row>
    <row r="253" spans="2:18">
      <c r="B253" s="17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  <c r="C255" s="19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2:18">
      <c r="B256" s="17"/>
      <c r="C256" s="18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8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20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B267" s="17"/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17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9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8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</row>
    <row r="284" spans="2:18">
      <c r="B284" s="17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  <c r="C286" s="19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2:18">
      <c r="B287" s="17"/>
      <c r="C287" s="18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8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20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B298" s="17"/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17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9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8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</row>
    <row r="315" spans="2:18">
      <c r="B315" s="17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  <c r="C317" s="19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2:18">
      <c r="B318" s="17"/>
      <c r="C318" s="18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8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20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B329" s="17"/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17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9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8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</row>
    <row r="346" spans="2:18">
      <c r="B346" s="17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  <c r="C348" s="19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2:18">
      <c r="B349" s="17"/>
      <c r="C349" s="18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8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20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B360" s="17"/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17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9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8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</row>
    <row r="377" spans="2:18">
      <c r="B377" s="17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  <c r="C379" s="19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2:18">
      <c r="B380" s="17"/>
      <c r="C380" s="18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8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20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B391" s="17"/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17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9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8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</row>
    <row r="408" spans="2:18">
      <c r="B408" s="17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  <c r="C410" s="19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2:18">
      <c r="B411" s="17"/>
      <c r="C411" s="18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8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20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B422" s="17"/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17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9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8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</row>
    <row r="439" spans="2:18">
      <c r="B439" s="17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  <c r="C441" s="19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2:18">
      <c r="B442" s="17"/>
      <c r="C442" s="18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8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20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B453" s="17"/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17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9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8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</row>
    <row r="470" spans="2:18">
      <c r="B470" s="17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  <c r="C472" s="19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2:18">
      <c r="B473" s="17"/>
      <c r="C473" s="18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8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20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B484" s="17"/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17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9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8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</row>
    <row r="501" spans="2:18">
      <c r="B501" s="17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  <c r="C503" s="19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</row>
    <row r="504" spans="2:18">
      <c r="B504" s="17"/>
      <c r="C504" s="18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8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20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B515" s="17"/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17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9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8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</row>
    <row r="532" spans="2:18">
      <c r="B532" s="17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  <c r="C534" s="19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</row>
    <row r="535" spans="2:18">
      <c r="B535" s="17"/>
      <c r="C535" s="18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8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20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B546" s="17"/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17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9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8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</row>
    <row r="563" spans="2:18">
      <c r="B563" s="17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  <c r="C565" s="19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</row>
    <row r="566" spans="2:18">
      <c r="B566" s="17"/>
      <c r="C566" s="18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8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20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B577" s="17"/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17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9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8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</row>
    <row r="594" spans="2:18">
      <c r="B594" s="17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  <c r="C596" s="19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</row>
    <row r="597" spans="2:18">
      <c r="B597" s="17"/>
      <c r="C597" s="18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8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20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B608" s="17"/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17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9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8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</row>
    <row r="625" spans="2:18">
      <c r="B625" s="17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  <c r="C627" s="19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</row>
    <row r="628" spans="2:18">
      <c r="B628" s="17"/>
      <c r="C628" s="18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8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9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8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2"/>
  <sheetViews>
    <sheetView topLeftCell="A73"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2943.92</v>
      </c>
      <c r="C2" s="87">
        <v>5759.37</v>
      </c>
      <c r="D2" s="87">
        <v>5759.37</v>
      </c>
    </row>
    <row r="3" spans="1:7">
      <c r="A3" s="87" t="s">
        <v>317</v>
      </c>
      <c r="B3" s="87">
        <v>2943.92</v>
      </c>
      <c r="C3" s="87">
        <v>5759.37</v>
      </c>
      <c r="D3" s="87">
        <v>5759.37</v>
      </c>
    </row>
    <row r="4" spans="1:7">
      <c r="A4" s="87" t="s">
        <v>318</v>
      </c>
      <c r="B4" s="87">
        <v>6790.58</v>
      </c>
      <c r="C4" s="87">
        <v>13284.83</v>
      </c>
      <c r="D4" s="87">
        <v>13284.83</v>
      </c>
    </row>
    <row r="5" spans="1:7">
      <c r="A5" s="87" t="s">
        <v>319</v>
      </c>
      <c r="B5" s="87">
        <v>6790.58</v>
      </c>
      <c r="C5" s="87">
        <v>13284.83</v>
      </c>
      <c r="D5" s="87">
        <v>13284.83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14.12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491.67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23.34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186.68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121.28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67.48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1607.11</v>
      </c>
      <c r="C28" s="87">
        <v>1336.81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6.49</v>
      </c>
      <c r="F53" s="87">
        <v>0.25</v>
      </c>
      <c r="G53" s="87">
        <v>0.25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6.49</v>
      </c>
      <c r="F54" s="87">
        <v>0.25</v>
      </c>
      <c r="G54" s="87">
        <v>0.25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6.49</v>
      </c>
      <c r="F55" s="87">
        <v>0.25</v>
      </c>
      <c r="G55" s="87">
        <v>0.25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6.49</v>
      </c>
      <c r="F56" s="87">
        <v>0.25</v>
      </c>
      <c r="G56" s="87">
        <v>0.25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6.49</v>
      </c>
      <c r="F58" s="87">
        <v>0.25</v>
      </c>
      <c r="G58" s="87">
        <v>0.25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72832.38</v>
      </c>
      <c r="D64" s="87">
        <v>49240.75</v>
      </c>
      <c r="E64" s="87">
        <v>23591.63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34065.69</v>
      </c>
      <c r="D68" s="87">
        <v>0.8</v>
      </c>
    </row>
    <row r="69" spans="1:8">
      <c r="A69" s="87" t="s">
        <v>401</v>
      </c>
      <c r="B69" s="87" t="s">
        <v>400</v>
      </c>
      <c r="C69" s="87">
        <v>32889.339999999997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2.93</v>
      </c>
      <c r="F74" s="87">
        <v>3207.56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26991.667600000001</v>
      </c>
      <c r="C84" s="87">
        <v>42.262799999999999</v>
      </c>
      <c r="D84" s="87">
        <v>139.9051</v>
      </c>
      <c r="E84" s="87">
        <v>0</v>
      </c>
      <c r="F84" s="87">
        <v>6.9999999999999999E-4</v>
      </c>
      <c r="G84" s="87">
        <v>17311.189999999999</v>
      </c>
      <c r="H84" s="87">
        <v>11121.6216</v>
      </c>
    </row>
    <row r="85" spans="1:8">
      <c r="A85" s="87" t="s">
        <v>438</v>
      </c>
      <c r="B85" s="87">
        <v>24545.358</v>
      </c>
      <c r="C85" s="87">
        <v>38.575299999999999</v>
      </c>
      <c r="D85" s="87">
        <v>128.34970000000001</v>
      </c>
      <c r="E85" s="87">
        <v>0</v>
      </c>
      <c r="F85" s="87">
        <v>5.9999999999999995E-4</v>
      </c>
      <c r="G85" s="87">
        <v>15881.5257</v>
      </c>
      <c r="H85" s="87">
        <v>10127.962799999999</v>
      </c>
    </row>
    <row r="86" spans="1:8">
      <c r="A86" s="87" t="s">
        <v>439</v>
      </c>
      <c r="B86" s="87">
        <v>27787.646199999999</v>
      </c>
      <c r="C86" s="87">
        <v>43.829099999999997</v>
      </c>
      <c r="D86" s="87">
        <v>146.55000000000001</v>
      </c>
      <c r="E86" s="87">
        <v>0</v>
      </c>
      <c r="F86" s="87">
        <v>6.9999999999999999E-4</v>
      </c>
      <c r="G86" s="87">
        <v>18133.716100000001</v>
      </c>
      <c r="H86" s="87">
        <v>11481.667299999999</v>
      </c>
    </row>
    <row r="87" spans="1:8">
      <c r="A87" s="87" t="s">
        <v>440</v>
      </c>
      <c r="B87" s="87">
        <v>28363.27</v>
      </c>
      <c r="C87" s="87">
        <v>45.155900000000003</v>
      </c>
      <c r="D87" s="87">
        <v>152.88210000000001</v>
      </c>
      <c r="E87" s="87">
        <v>0</v>
      </c>
      <c r="F87" s="87">
        <v>6.9999999999999999E-4</v>
      </c>
      <c r="G87" s="87">
        <v>18917.628000000001</v>
      </c>
      <c r="H87" s="87">
        <v>11761.4753</v>
      </c>
    </row>
    <row r="88" spans="1:8">
      <c r="A88" s="87" t="s">
        <v>291</v>
      </c>
      <c r="B88" s="87">
        <v>31257.768899999999</v>
      </c>
      <c r="C88" s="87">
        <v>50.149700000000003</v>
      </c>
      <c r="D88" s="87">
        <v>171.51900000000001</v>
      </c>
      <c r="E88" s="87">
        <v>0</v>
      </c>
      <c r="F88" s="87">
        <v>8.0000000000000004E-4</v>
      </c>
      <c r="G88" s="87">
        <v>21224.119600000002</v>
      </c>
      <c r="H88" s="87">
        <v>13000.385200000001</v>
      </c>
    </row>
    <row r="89" spans="1:8">
      <c r="A89" s="87" t="s">
        <v>441</v>
      </c>
      <c r="B89" s="87">
        <v>31261.273099999999</v>
      </c>
      <c r="C89" s="87">
        <v>50.344499999999996</v>
      </c>
      <c r="D89" s="87">
        <v>173.0273</v>
      </c>
      <c r="E89" s="87">
        <v>0</v>
      </c>
      <c r="F89" s="87">
        <v>8.0000000000000004E-4</v>
      </c>
      <c r="G89" s="87">
        <v>21410.929400000001</v>
      </c>
      <c r="H89" s="87">
        <v>13020.7994</v>
      </c>
    </row>
    <row r="90" spans="1:8">
      <c r="A90" s="87" t="s">
        <v>442</v>
      </c>
      <c r="B90" s="87">
        <v>33260.1302</v>
      </c>
      <c r="C90" s="87">
        <v>53.7271</v>
      </c>
      <c r="D90" s="87">
        <v>185.3775</v>
      </c>
      <c r="E90" s="87">
        <v>0</v>
      </c>
      <c r="F90" s="87">
        <v>8.9999999999999998E-4</v>
      </c>
      <c r="G90" s="87">
        <v>22939.3266</v>
      </c>
      <c r="H90" s="87">
        <v>13869.7354</v>
      </c>
    </row>
    <row r="91" spans="1:8">
      <c r="A91" s="87" t="s">
        <v>443</v>
      </c>
      <c r="B91" s="87">
        <v>33012.181600000004</v>
      </c>
      <c r="C91" s="87">
        <v>53.277099999999997</v>
      </c>
      <c r="D91" s="87">
        <v>183.60679999999999</v>
      </c>
      <c r="E91" s="87">
        <v>0</v>
      </c>
      <c r="F91" s="87">
        <v>8.0000000000000004E-4</v>
      </c>
      <c r="G91" s="87">
        <v>22720.177299999999</v>
      </c>
      <c r="H91" s="87">
        <v>13761.3907</v>
      </c>
    </row>
    <row r="92" spans="1:8">
      <c r="A92" s="87" t="s">
        <v>444</v>
      </c>
      <c r="B92" s="87">
        <v>31446.4493</v>
      </c>
      <c r="C92" s="87">
        <v>50.652299999999997</v>
      </c>
      <c r="D92" s="87">
        <v>174.1275</v>
      </c>
      <c r="E92" s="87">
        <v>0</v>
      </c>
      <c r="F92" s="87">
        <v>8.0000000000000004E-4</v>
      </c>
      <c r="G92" s="87">
        <v>21547.084299999999</v>
      </c>
      <c r="H92" s="87">
        <v>13098.8868</v>
      </c>
    </row>
    <row r="93" spans="1:8">
      <c r="A93" s="87" t="s">
        <v>445</v>
      </c>
      <c r="B93" s="87">
        <v>30708.171200000001</v>
      </c>
      <c r="C93" s="87">
        <v>49.1526</v>
      </c>
      <c r="D93" s="87">
        <v>167.59530000000001</v>
      </c>
      <c r="E93" s="87">
        <v>0</v>
      </c>
      <c r="F93" s="87">
        <v>8.0000000000000004E-4</v>
      </c>
      <c r="G93" s="87">
        <v>20738.490900000001</v>
      </c>
      <c r="H93" s="87">
        <v>12760.2444</v>
      </c>
    </row>
    <row r="94" spans="1:8">
      <c r="A94" s="87" t="s">
        <v>446</v>
      </c>
      <c r="B94" s="87">
        <v>27768.0435</v>
      </c>
      <c r="C94" s="87">
        <v>44.073500000000003</v>
      </c>
      <c r="D94" s="87">
        <v>148.61320000000001</v>
      </c>
      <c r="E94" s="87">
        <v>0</v>
      </c>
      <c r="F94" s="87">
        <v>6.9999999999999999E-4</v>
      </c>
      <c r="G94" s="87">
        <v>18389.276600000001</v>
      </c>
      <c r="H94" s="87">
        <v>11501.150299999999</v>
      </c>
    </row>
    <row r="95" spans="1:8">
      <c r="A95" s="87" t="s">
        <v>447</v>
      </c>
      <c r="B95" s="87">
        <v>26740.225399999999</v>
      </c>
      <c r="C95" s="87">
        <v>42.003399999999999</v>
      </c>
      <c r="D95" s="87">
        <v>139.6591</v>
      </c>
      <c r="E95" s="87">
        <v>0</v>
      </c>
      <c r="F95" s="87">
        <v>5.9999999999999995E-4</v>
      </c>
      <c r="G95" s="87">
        <v>17280.8815</v>
      </c>
      <c r="H95" s="87">
        <v>11031.4779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353142.18479999999</v>
      </c>
      <c r="C97" s="87">
        <v>563.20330000000001</v>
      </c>
      <c r="D97" s="87">
        <v>1911.2127</v>
      </c>
      <c r="E97" s="87">
        <v>0</v>
      </c>
      <c r="F97" s="87">
        <v>8.8999999999999999E-3</v>
      </c>
      <c r="G97" s="87">
        <v>236494.34599999999</v>
      </c>
      <c r="H97" s="87">
        <v>146536.79699999999</v>
      </c>
    </row>
    <row r="98" spans="1:19">
      <c r="A98" s="87" t="s">
        <v>449</v>
      </c>
      <c r="B98" s="87">
        <v>24545.358</v>
      </c>
      <c r="C98" s="87">
        <v>38.575299999999999</v>
      </c>
      <c r="D98" s="87">
        <v>128.34970000000001</v>
      </c>
      <c r="E98" s="87">
        <v>0</v>
      </c>
      <c r="F98" s="87">
        <v>5.9999999999999995E-4</v>
      </c>
      <c r="G98" s="87">
        <v>15881.5257</v>
      </c>
      <c r="H98" s="87">
        <v>10127.962799999999</v>
      </c>
    </row>
    <row r="99" spans="1:19">
      <c r="A99" s="87" t="s">
        <v>450</v>
      </c>
      <c r="B99" s="87">
        <v>33260.1302</v>
      </c>
      <c r="C99" s="87">
        <v>53.7271</v>
      </c>
      <c r="D99" s="87">
        <v>185.3775</v>
      </c>
      <c r="E99" s="87">
        <v>0</v>
      </c>
      <c r="F99" s="87">
        <v>8.9999999999999998E-4</v>
      </c>
      <c r="G99" s="87">
        <v>22939.3266</v>
      </c>
      <c r="H99" s="87">
        <v>13869.7354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117639000000</v>
      </c>
      <c r="C102" s="87">
        <v>69942.463000000003</v>
      </c>
      <c r="D102" s="87" t="s">
        <v>469</v>
      </c>
      <c r="E102" s="87">
        <v>9181.1049999999996</v>
      </c>
      <c r="F102" s="87">
        <v>24042.956999999999</v>
      </c>
      <c r="G102" s="87">
        <v>6639.0749999999998</v>
      </c>
      <c r="H102" s="87">
        <v>0</v>
      </c>
      <c r="I102" s="87">
        <v>27758.536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2320.7890000000002</v>
      </c>
      <c r="R102" s="87">
        <v>0</v>
      </c>
      <c r="S102" s="87">
        <v>0</v>
      </c>
    </row>
    <row r="103" spans="1:19">
      <c r="A103" s="87" t="s">
        <v>438</v>
      </c>
      <c r="B103" s="88">
        <v>107924000000</v>
      </c>
      <c r="C103" s="87">
        <v>70694.400999999998</v>
      </c>
      <c r="D103" s="87" t="s">
        <v>470</v>
      </c>
      <c r="E103" s="87">
        <v>9181.1049999999996</v>
      </c>
      <c r="F103" s="87">
        <v>24042.956999999999</v>
      </c>
      <c r="G103" s="87">
        <v>6639.0749999999998</v>
      </c>
      <c r="H103" s="87">
        <v>0</v>
      </c>
      <c r="I103" s="87">
        <v>28500.963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2330.3000000000002</v>
      </c>
      <c r="R103" s="87">
        <v>0</v>
      </c>
      <c r="S103" s="87">
        <v>0</v>
      </c>
    </row>
    <row r="104" spans="1:19">
      <c r="A104" s="87" t="s">
        <v>439</v>
      </c>
      <c r="B104" s="88">
        <v>123229000000</v>
      </c>
      <c r="C104" s="87">
        <v>71167.468999999997</v>
      </c>
      <c r="D104" s="87" t="s">
        <v>471</v>
      </c>
      <c r="E104" s="87">
        <v>9181.1049999999996</v>
      </c>
      <c r="F104" s="87">
        <v>24042.956999999999</v>
      </c>
      <c r="G104" s="87">
        <v>6639.0749999999998</v>
      </c>
      <c r="H104" s="87">
        <v>0</v>
      </c>
      <c r="I104" s="87">
        <v>28372.494999999999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2931.837</v>
      </c>
      <c r="R104" s="87">
        <v>0</v>
      </c>
      <c r="S104" s="87">
        <v>0</v>
      </c>
    </row>
    <row r="105" spans="1:19">
      <c r="A105" s="87" t="s">
        <v>440</v>
      </c>
      <c r="B105" s="88">
        <v>128556000000</v>
      </c>
      <c r="C105" s="87">
        <v>73891.811000000002</v>
      </c>
      <c r="D105" s="87" t="s">
        <v>472</v>
      </c>
      <c r="E105" s="87">
        <v>9181.1049999999996</v>
      </c>
      <c r="F105" s="87">
        <v>24042.956999999999</v>
      </c>
      <c r="G105" s="87">
        <v>6639.0749999999998</v>
      </c>
      <c r="H105" s="87">
        <v>0</v>
      </c>
      <c r="I105" s="87">
        <v>30270.776999999998</v>
      </c>
      <c r="J105" s="87">
        <v>1483.4929999999999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2274.404</v>
      </c>
      <c r="R105" s="87">
        <v>0</v>
      </c>
      <c r="S105" s="87">
        <v>0</v>
      </c>
    </row>
    <row r="106" spans="1:19">
      <c r="A106" s="87" t="s">
        <v>291</v>
      </c>
      <c r="B106" s="88">
        <v>144230000000</v>
      </c>
      <c r="C106" s="87">
        <v>76417.982000000004</v>
      </c>
      <c r="D106" s="87" t="s">
        <v>473</v>
      </c>
      <c r="E106" s="87">
        <v>9181.1049999999996</v>
      </c>
      <c r="F106" s="87">
        <v>24042.956999999999</v>
      </c>
      <c r="G106" s="87">
        <v>6639.0749999999998</v>
      </c>
      <c r="H106" s="87">
        <v>0</v>
      </c>
      <c r="I106" s="87">
        <v>33623.063000000002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2931.7820000000002</v>
      </c>
      <c r="R106" s="87">
        <v>0</v>
      </c>
      <c r="S106" s="87">
        <v>0</v>
      </c>
    </row>
    <row r="107" spans="1:19">
      <c r="A107" s="87" t="s">
        <v>441</v>
      </c>
      <c r="B107" s="88">
        <v>145499000000</v>
      </c>
      <c r="C107" s="87">
        <v>81186.811000000002</v>
      </c>
      <c r="D107" s="87" t="s">
        <v>474</v>
      </c>
      <c r="E107" s="87">
        <v>9181.1049999999996</v>
      </c>
      <c r="F107" s="87">
        <v>24042.956999999999</v>
      </c>
      <c r="G107" s="87">
        <v>6639.0749999999998</v>
      </c>
      <c r="H107" s="87">
        <v>0</v>
      </c>
      <c r="I107" s="87">
        <v>39185.557999999997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2138.116</v>
      </c>
      <c r="R107" s="87">
        <v>0</v>
      </c>
      <c r="S107" s="87">
        <v>0</v>
      </c>
    </row>
    <row r="108" spans="1:19">
      <c r="A108" s="87" t="s">
        <v>442</v>
      </c>
      <c r="B108" s="88">
        <v>155885000000</v>
      </c>
      <c r="C108" s="87">
        <v>79064.832999999999</v>
      </c>
      <c r="D108" s="87" t="s">
        <v>475</v>
      </c>
      <c r="E108" s="87">
        <v>9181.1049999999996</v>
      </c>
      <c r="F108" s="87">
        <v>24042.956999999999</v>
      </c>
      <c r="G108" s="87">
        <v>6639.0749999999998</v>
      </c>
      <c r="H108" s="87">
        <v>0</v>
      </c>
      <c r="I108" s="87">
        <v>37063.639000000003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2138.0569999999998</v>
      </c>
      <c r="R108" s="87">
        <v>0</v>
      </c>
      <c r="S108" s="87">
        <v>0</v>
      </c>
    </row>
    <row r="109" spans="1:19">
      <c r="A109" s="87" t="s">
        <v>443</v>
      </c>
      <c r="B109" s="88">
        <v>154396000000</v>
      </c>
      <c r="C109" s="87">
        <v>79334.085999999996</v>
      </c>
      <c r="D109" s="87" t="s">
        <v>476</v>
      </c>
      <c r="E109" s="87">
        <v>9181.1049999999996</v>
      </c>
      <c r="F109" s="87">
        <v>24042.956999999999</v>
      </c>
      <c r="G109" s="87">
        <v>6639.0749999999998</v>
      </c>
      <c r="H109" s="87">
        <v>0</v>
      </c>
      <c r="I109" s="87">
        <v>37333.305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2137.6439999999998</v>
      </c>
      <c r="R109" s="87">
        <v>0</v>
      </c>
      <c r="S109" s="87">
        <v>0</v>
      </c>
    </row>
    <row r="110" spans="1:19">
      <c r="A110" s="87" t="s">
        <v>444</v>
      </c>
      <c r="B110" s="88">
        <v>146424000000</v>
      </c>
      <c r="C110" s="87">
        <v>76939.016000000003</v>
      </c>
      <c r="D110" s="87" t="s">
        <v>477</v>
      </c>
      <c r="E110" s="87">
        <v>9181.1049999999996</v>
      </c>
      <c r="F110" s="87">
        <v>24042.956999999999</v>
      </c>
      <c r="G110" s="87">
        <v>6639.0749999999998</v>
      </c>
      <c r="H110" s="87">
        <v>0</v>
      </c>
      <c r="I110" s="87">
        <v>34938.65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2137.2289999999998</v>
      </c>
      <c r="R110" s="87">
        <v>0</v>
      </c>
      <c r="S110" s="87">
        <v>0</v>
      </c>
    </row>
    <row r="111" spans="1:19">
      <c r="A111" s="87" t="s">
        <v>445</v>
      </c>
      <c r="B111" s="88">
        <v>140930000000</v>
      </c>
      <c r="C111" s="87">
        <v>76483.216</v>
      </c>
      <c r="D111" s="87" t="s">
        <v>478</v>
      </c>
      <c r="E111" s="87">
        <v>9181.1049999999996</v>
      </c>
      <c r="F111" s="87">
        <v>24042.956999999999</v>
      </c>
      <c r="G111" s="87">
        <v>6639.0749999999998</v>
      </c>
      <c r="H111" s="87">
        <v>0</v>
      </c>
      <c r="I111" s="87">
        <v>32999.296000000002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2137.29</v>
      </c>
      <c r="R111" s="87">
        <v>0</v>
      </c>
      <c r="S111" s="87">
        <v>0</v>
      </c>
    </row>
    <row r="112" spans="1:19">
      <c r="A112" s="87" t="s">
        <v>446</v>
      </c>
      <c r="B112" s="88">
        <v>124965000000</v>
      </c>
      <c r="C112" s="87">
        <v>73073.648000000001</v>
      </c>
      <c r="D112" s="87" t="s">
        <v>479</v>
      </c>
      <c r="E112" s="87">
        <v>9181.1049999999996</v>
      </c>
      <c r="F112" s="87">
        <v>24042.956999999999</v>
      </c>
      <c r="G112" s="87">
        <v>6639.0749999999998</v>
      </c>
      <c r="H112" s="87">
        <v>0</v>
      </c>
      <c r="I112" s="87">
        <v>29590.136999999999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2136.8820000000001</v>
      </c>
      <c r="R112" s="87">
        <v>0</v>
      </c>
      <c r="S112" s="87">
        <v>0</v>
      </c>
    </row>
    <row r="113" spans="1:19">
      <c r="A113" s="87" t="s">
        <v>447</v>
      </c>
      <c r="B113" s="88">
        <v>117433000000</v>
      </c>
      <c r="C113" s="87">
        <v>69326.17</v>
      </c>
      <c r="D113" s="87" t="s">
        <v>480</v>
      </c>
      <c r="E113" s="87">
        <v>9181.1049999999996</v>
      </c>
      <c r="F113" s="87">
        <v>24042.956999999999</v>
      </c>
      <c r="G113" s="87">
        <v>6639.0749999999998</v>
      </c>
      <c r="H113" s="87">
        <v>0</v>
      </c>
      <c r="I113" s="87">
        <v>25865.186000000002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2114.3539999999998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1607110000000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107924000000</v>
      </c>
      <c r="C116" s="87">
        <v>69326.17</v>
      </c>
      <c r="D116" s="87"/>
      <c r="E116" s="87">
        <v>9181.1049999999996</v>
      </c>
      <c r="F116" s="87">
        <v>24042.956999999999</v>
      </c>
      <c r="G116" s="87">
        <v>6639.0749999999998</v>
      </c>
      <c r="H116" s="87">
        <v>0</v>
      </c>
      <c r="I116" s="87">
        <v>25865.186000000002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2114.3539999999998</v>
      </c>
      <c r="R116" s="87">
        <v>0</v>
      </c>
      <c r="S116" s="87">
        <v>0</v>
      </c>
    </row>
    <row r="117" spans="1:19">
      <c r="A117" s="87" t="s">
        <v>450</v>
      </c>
      <c r="B117" s="88">
        <v>155885000000</v>
      </c>
      <c r="C117" s="87">
        <v>81186.811000000002</v>
      </c>
      <c r="D117" s="87"/>
      <c r="E117" s="87">
        <v>9181.1049999999996</v>
      </c>
      <c r="F117" s="87">
        <v>24042.956999999999</v>
      </c>
      <c r="G117" s="87">
        <v>6639.0749999999998</v>
      </c>
      <c r="H117" s="87">
        <v>0</v>
      </c>
      <c r="I117" s="87">
        <v>39185.557999999997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2931.837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34054.25</v>
      </c>
      <c r="C120" s="87">
        <v>15331.42</v>
      </c>
      <c r="D120" s="87">
        <v>0</v>
      </c>
      <c r="E120" s="87">
        <v>49385.67</v>
      </c>
    </row>
    <row r="121" spans="1:19">
      <c r="A121" s="87" t="s">
        <v>484</v>
      </c>
      <c r="B121" s="87">
        <v>66.62</v>
      </c>
      <c r="C121" s="87">
        <v>29.99</v>
      </c>
      <c r="D121" s="87">
        <v>0</v>
      </c>
      <c r="E121" s="87">
        <v>96.62</v>
      </c>
    </row>
    <row r="122" spans="1:19">
      <c r="A122" s="87" t="s">
        <v>485</v>
      </c>
      <c r="B122" s="87">
        <v>66.62</v>
      </c>
      <c r="C122" s="87">
        <v>29.99</v>
      </c>
      <c r="D122" s="87">
        <v>0</v>
      </c>
      <c r="E122" s="87">
        <v>96.62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3003.53</v>
      </c>
      <c r="C2" s="87">
        <v>5875.98</v>
      </c>
      <c r="D2" s="87">
        <v>5875.98</v>
      </c>
    </row>
    <row r="3" spans="1:7">
      <c r="A3" s="87" t="s">
        <v>317</v>
      </c>
      <c r="B3" s="87">
        <v>3003.53</v>
      </c>
      <c r="C3" s="87">
        <v>5875.98</v>
      </c>
      <c r="D3" s="87">
        <v>5875.98</v>
      </c>
    </row>
    <row r="4" spans="1:7">
      <c r="A4" s="87" t="s">
        <v>318</v>
      </c>
      <c r="B4" s="87">
        <v>1682.95</v>
      </c>
      <c r="C4" s="87">
        <v>3292.46</v>
      </c>
      <c r="D4" s="87">
        <v>3292.46</v>
      </c>
    </row>
    <row r="5" spans="1:7">
      <c r="A5" s="87" t="s">
        <v>319</v>
      </c>
      <c r="B5" s="87">
        <v>1682.95</v>
      </c>
      <c r="C5" s="87">
        <v>3292.46</v>
      </c>
      <c r="D5" s="87">
        <v>3292.46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187.43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349.37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185.03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152.32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66.7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1462.36</v>
      </c>
      <c r="C28" s="87">
        <v>1541.16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6.49</v>
      </c>
      <c r="F53" s="87">
        <v>0.25</v>
      </c>
      <c r="G53" s="87">
        <v>0.25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6.49</v>
      </c>
      <c r="F54" s="87">
        <v>0.25</v>
      </c>
      <c r="G54" s="87">
        <v>0.25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6.49</v>
      </c>
      <c r="F55" s="87">
        <v>0.25</v>
      </c>
      <c r="G55" s="87">
        <v>0.25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6.49</v>
      </c>
      <c r="F56" s="87">
        <v>0.25</v>
      </c>
      <c r="G56" s="87">
        <v>0.25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6.49</v>
      </c>
      <c r="F58" s="87">
        <v>0.25</v>
      </c>
      <c r="G58" s="87">
        <v>0.25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74966.210000000006</v>
      </c>
      <c r="D64" s="87">
        <v>50683.4</v>
      </c>
      <c r="E64" s="87">
        <v>24282.81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46288.95</v>
      </c>
      <c r="D68" s="87">
        <v>0.8</v>
      </c>
    </row>
    <row r="69" spans="1:8">
      <c r="A69" s="87" t="s">
        <v>401</v>
      </c>
      <c r="B69" s="87" t="s">
        <v>400</v>
      </c>
      <c r="C69" s="87">
        <v>43418.44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3.02</v>
      </c>
      <c r="F74" s="87">
        <v>3301.54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32328.891500000002</v>
      </c>
      <c r="C84" s="87">
        <v>38.9724</v>
      </c>
      <c r="D84" s="87">
        <v>134.9263</v>
      </c>
      <c r="E84" s="87">
        <v>0</v>
      </c>
      <c r="F84" s="87">
        <v>4.0000000000000002E-4</v>
      </c>
      <c r="G84" s="87">
        <v>46010.135000000002</v>
      </c>
      <c r="H84" s="87">
        <v>12429.8439</v>
      </c>
    </row>
    <row r="85" spans="1:8">
      <c r="A85" s="87" t="s">
        <v>438</v>
      </c>
      <c r="B85" s="87">
        <v>28716.413700000001</v>
      </c>
      <c r="C85" s="87">
        <v>34.478400000000001</v>
      </c>
      <c r="D85" s="87">
        <v>117.90130000000001</v>
      </c>
      <c r="E85" s="87">
        <v>0</v>
      </c>
      <c r="F85" s="87">
        <v>2.9999999999999997E-4</v>
      </c>
      <c r="G85" s="87">
        <v>40203.766799999998</v>
      </c>
      <c r="H85" s="87">
        <v>11022.9856</v>
      </c>
    </row>
    <row r="86" spans="1:8">
      <c r="A86" s="87" t="s">
        <v>439</v>
      </c>
      <c r="B86" s="87">
        <v>31510.668399999999</v>
      </c>
      <c r="C86" s="87">
        <v>38.519500000000001</v>
      </c>
      <c r="D86" s="87">
        <v>138.9836</v>
      </c>
      <c r="E86" s="87">
        <v>0</v>
      </c>
      <c r="F86" s="87">
        <v>4.0000000000000002E-4</v>
      </c>
      <c r="G86" s="87">
        <v>47396.854899999998</v>
      </c>
      <c r="H86" s="87">
        <v>12184.0232</v>
      </c>
    </row>
    <row r="87" spans="1:8">
      <c r="A87" s="87" t="s">
        <v>440</v>
      </c>
      <c r="B87" s="87">
        <v>32678.0262</v>
      </c>
      <c r="C87" s="87">
        <v>40.499099999999999</v>
      </c>
      <c r="D87" s="87">
        <v>151.8717</v>
      </c>
      <c r="E87" s="87">
        <v>0</v>
      </c>
      <c r="F87" s="87">
        <v>4.0000000000000002E-4</v>
      </c>
      <c r="G87" s="87">
        <v>51795.078699999998</v>
      </c>
      <c r="H87" s="87">
        <v>12706.624900000001</v>
      </c>
    </row>
    <row r="88" spans="1:8">
      <c r="A88" s="87" t="s">
        <v>291</v>
      </c>
      <c r="B88" s="87">
        <v>37244.3197</v>
      </c>
      <c r="C88" s="87">
        <v>46.5212</v>
      </c>
      <c r="D88" s="87">
        <v>178.17609999999999</v>
      </c>
      <c r="E88" s="87">
        <v>0</v>
      </c>
      <c r="F88" s="87">
        <v>5.0000000000000001E-4</v>
      </c>
      <c r="G88" s="87">
        <v>60767.983099999998</v>
      </c>
      <c r="H88" s="87">
        <v>14528.9727</v>
      </c>
    </row>
    <row r="89" spans="1:8">
      <c r="A89" s="87" t="s">
        <v>441</v>
      </c>
      <c r="B89" s="87">
        <v>38922.074200000003</v>
      </c>
      <c r="C89" s="87">
        <v>48.851599999999998</v>
      </c>
      <c r="D89" s="87">
        <v>189.49080000000001</v>
      </c>
      <c r="E89" s="87">
        <v>0</v>
      </c>
      <c r="F89" s="87">
        <v>5.0000000000000001E-4</v>
      </c>
      <c r="G89" s="87">
        <v>64628.151400000002</v>
      </c>
      <c r="H89" s="87">
        <v>15213.727699999999</v>
      </c>
    </row>
    <row r="90" spans="1:8">
      <c r="A90" s="87" t="s">
        <v>442</v>
      </c>
      <c r="B90" s="87">
        <v>42119.965900000003</v>
      </c>
      <c r="C90" s="87">
        <v>52.996600000000001</v>
      </c>
      <c r="D90" s="87">
        <v>206.89830000000001</v>
      </c>
      <c r="E90" s="87">
        <v>0</v>
      </c>
      <c r="F90" s="87">
        <v>5.9999999999999995E-4</v>
      </c>
      <c r="G90" s="87">
        <v>70565.825299999997</v>
      </c>
      <c r="H90" s="87">
        <v>16480.63</v>
      </c>
    </row>
    <row r="91" spans="1:8">
      <c r="A91" s="87" t="s">
        <v>443</v>
      </c>
      <c r="B91" s="87">
        <v>41366.511700000003</v>
      </c>
      <c r="C91" s="87">
        <v>52.000999999999998</v>
      </c>
      <c r="D91" s="87">
        <v>202.53049999999999</v>
      </c>
      <c r="E91" s="87">
        <v>0</v>
      </c>
      <c r="F91" s="87">
        <v>5.9999999999999995E-4</v>
      </c>
      <c r="G91" s="87">
        <v>69075.902000000002</v>
      </c>
      <c r="H91" s="87">
        <v>16179.6839</v>
      </c>
    </row>
    <row r="92" spans="1:8">
      <c r="A92" s="87" t="s">
        <v>444</v>
      </c>
      <c r="B92" s="87">
        <v>37453.0072</v>
      </c>
      <c r="C92" s="87">
        <v>46.914700000000003</v>
      </c>
      <c r="D92" s="87">
        <v>181.03559999999999</v>
      </c>
      <c r="E92" s="87">
        <v>0</v>
      </c>
      <c r="F92" s="87">
        <v>5.0000000000000001E-4</v>
      </c>
      <c r="G92" s="87">
        <v>61743.911</v>
      </c>
      <c r="H92" s="87">
        <v>14627.5103</v>
      </c>
    </row>
    <row r="93" spans="1:8">
      <c r="A93" s="87" t="s">
        <v>445</v>
      </c>
      <c r="B93" s="87">
        <v>34877.147199999999</v>
      </c>
      <c r="C93" s="87">
        <v>43.342799999999997</v>
      </c>
      <c r="D93" s="87">
        <v>163.7484</v>
      </c>
      <c r="E93" s="87">
        <v>0</v>
      </c>
      <c r="F93" s="87">
        <v>5.0000000000000001E-4</v>
      </c>
      <c r="G93" s="87">
        <v>55846.201500000003</v>
      </c>
      <c r="H93" s="87">
        <v>13576.9812</v>
      </c>
    </row>
    <row r="94" spans="1:8">
      <c r="A94" s="87" t="s">
        <v>446</v>
      </c>
      <c r="B94" s="87">
        <v>31242.3279</v>
      </c>
      <c r="C94" s="87">
        <v>38.369500000000002</v>
      </c>
      <c r="D94" s="87">
        <v>140.29329999999999</v>
      </c>
      <c r="E94" s="87">
        <v>0</v>
      </c>
      <c r="F94" s="87">
        <v>4.0000000000000002E-4</v>
      </c>
      <c r="G94" s="87">
        <v>47844.466800000002</v>
      </c>
      <c r="H94" s="87">
        <v>12103.2117</v>
      </c>
    </row>
    <row r="95" spans="1:8">
      <c r="A95" s="87" t="s">
        <v>447</v>
      </c>
      <c r="B95" s="87">
        <v>31834.911499999998</v>
      </c>
      <c r="C95" s="87">
        <v>38.328699999999998</v>
      </c>
      <c r="D95" s="87">
        <v>132.18969999999999</v>
      </c>
      <c r="E95" s="87">
        <v>0</v>
      </c>
      <c r="F95" s="87">
        <v>4.0000000000000002E-4</v>
      </c>
      <c r="G95" s="87">
        <v>45076.675900000002</v>
      </c>
      <c r="H95" s="87">
        <v>12233.7065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420294.26510000002</v>
      </c>
      <c r="C97" s="87">
        <v>519.79549999999995</v>
      </c>
      <c r="D97" s="87">
        <v>1938.0454999999999</v>
      </c>
      <c r="E97" s="87">
        <v>0</v>
      </c>
      <c r="F97" s="87">
        <v>5.5999999999999999E-3</v>
      </c>
      <c r="G97" s="87">
        <v>660954.9523</v>
      </c>
      <c r="H97" s="87">
        <v>163287.90160000001</v>
      </c>
    </row>
    <row r="98" spans="1:19">
      <c r="A98" s="87" t="s">
        <v>449</v>
      </c>
      <c r="B98" s="87">
        <v>28716.413700000001</v>
      </c>
      <c r="C98" s="87">
        <v>34.478400000000001</v>
      </c>
      <c r="D98" s="87">
        <v>117.90130000000001</v>
      </c>
      <c r="E98" s="87">
        <v>0</v>
      </c>
      <c r="F98" s="87">
        <v>2.9999999999999997E-4</v>
      </c>
      <c r="G98" s="87">
        <v>40203.766799999998</v>
      </c>
      <c r="H98" s="87">
        <v>11022.9856</v>
      </c>
    </row>
    <row r="99" spans="1:19">
      <c r="A99" s="87" t="s">
        <v>450</v>
      </c>
      <c r="B99" s="87">
        <v>42119.965900000003</v>
      </c>
      <c r="C99" s="87">
        <v>52.996600000000001</v>
      </c>
      <c r="D99" s="87">
        <v>206.89830000000001</v>
      </c>
      <c r="E99" s="87">
        <v>0</v>
      </c>
      <c r="F99" s="87">
        <v>5.9999999999999995E-4</v>
      </c>
      <c r="G99" s="87">
        <v>70565.825299999997</v>
      </c>
      <c r="H99" s="87">
        <v>16480.63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101798000000</v>
      </c>
      <c r="C102" s="87">
        <v>66622.175000000003</v>
      </c>
      <c r="D102" s="87" t="s">
        <v>486</v>
      </c>
      <c r="E102" s="87">
        <v>9181.1049999999996</v>
      </c>
      <c r="F102" s="87">
        <v>24042.956999999999</v>
      </c>
      <c r="G102" s="87">
        <v>6733.05</v>
      </c>
      <c r="H102" s="87">
        <v>0</v>
      </c>
      <c r="I102" s="87">
        <v>24356.659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2308.4029999999998</v>
      </c>
      <c r="R102" s="87">
        <v>0</v>
      </c>
      <c r="S102" s="87">
        <v>0</v>
      </c>
    </row>
    <row r="103" spans="1:19">
      <c r="A103" s="87" t="s">
        <v>438</v>
      </c>
      <c r="B103" s="88">
        <v>88950900000</v>
      </c>
      <c r="C103" s="87">
        <v>62002.008999999998</v>
      </c>
      <c r="D103" s="87" t="s">
        <v>487</v>
      </c>
      <c r="E103" s="87">
        <v>9181.1049999999996</v>
      </c>
      <c r="F103" s="87">
        <v>24042.956999999999</v>
      </c>
      <c r="G103" s="87">
        <v>6733.05</v>
      </c>
      <c r="H103" s="87">
        <v>0</v>
      </c>
      <c r="I103" s="87">
        <v>19910.165000000001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2134.732</v>
      </c>
      <c r="R103" s="87">
        <v>0</v>
      </c>
      <c r="S103" s="87">
        <v>0</v>
      </c>
    </row>
    <row r="104" spans="1:19">
      <c r="A104" s="87" t="s">
        <v>439</v>
      </c>
      <c r="B104" s="88">
        <v>104866000000</v>
      </c>
      <c r="C104" s="87">
        <v>68097.354000000007</v>
      </c>
      <c r="D104" s="87" t="s">
        <v>488</v>
      </c>
      <c r="E104" s="87">
        <v>9181.1049999999996</v>
      </c>
      <c r="F104" s="87">
        <v>24042.956999999999</v>
      </c>
      <c r="G104" s="87">
        <v>6733.05</v>
      </c>
      <c r="H104" s="87">
        <v>0</v>
      </c>
      <c r="I104" s="87">
        <v>25869.37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2270.8719999999998</v>
      </c>
      <c r="R104" s="87">
        <v>0</v>
      </c>
      <c r="S104" s="87">
        <v>0</v>
      </c>
    </row>
    <row r="105" spans="1:19">
      <c r="A105" s="87" t="s">
        <v>440</v>
      </c>
      <c r="B105" s="88">
        <v>114597000000</v>
      </c>
      <c r="C105" s="87">
        <v>71968.865000000005</v>
      </c>
      <c r="D105" s="87" t="s">
        <v>489</v>
      </c>
      <c r="E105" s="87">
        <v>9181.1049999999996</v>
      </c>
      <c r="F105" s="87">
        <v>24042.956999999999</v>
      </c>
      <c r="G105" s="87">
        <v>6733.05</v>
      </c>
      <c r="H105" s="87">
        <v>0</v>
      </c>
      <c r="I105" s="87">
        <v>29737.576000000001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2274.1770000000001</v>
      </c>
      <c r="R105" s="87">
        <v>0</v>
      </c>
      <c r="S105" s="87">
        <v>0</v>
      </c>
    </row>
    <row r="106" spans="1:19">
      <c r="A106" s="87" t="s">
        <v>291</v>
      </c>
      <c r="B106" s="88">
        <v>134449000000</v>
      </c>
      <c r="C106" s="87">
        <v>78071.790999999997</v>
      </c>
      <c r="D106" s="87" t="s">
        <v>490</v>
      </c>
      <c r="E106" s="87">
        <v>9181.1049999999996</v>
      </c>
      <c r="F106" s="87">
        <v>24042.956999999999</v>
      </c>
      <c r="G106" s="87">
        <v>6733.05</v>
      </c>
      <c r="H106" s="87">
        <v>0</v>
      </c>
      <c r="I106" s="87">
        <v>35977.036999999997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2137.6419999999998</v>
      </c>
      <c r="R106" s="87">
        <v>0</v>
      </c>
      <c r="S106" s="87">
        <v>0</v>
      </c>
    </row>
    <row r="107" spans="1:19">
      <c r="A107" s="87" t="s">
        <v>441</v>
      </c>
      <c r="B107" s="88">
        <v>142990000000</v>
      </c>
      <c r="C107" s="87">
        <v>78206.089000000007</v>
      </c>
      <c r="D107" s="87" t="s">
        <v>491</v>
      </c>
      <c r="E107" s="87">
        <v>9181.1049999999996</v>
      </c>
      <c r="F107" s="87">
        <v>24042.956999999999</v>
      </c>
      <c r="G107" s="87">
        <v>6733.05</v>
      </c>
      <c r="H107" s="87">
        <v>0</v>
      </c>
      <c r="I107" s="87">
        <v>36122.029000000002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2126.9479999999999</v>
      </c>
      <c r="R107" s="87">
        <v>0</v>
      </c>
      <c r="S107" s="87">
        <v>0</v>
      </c>
    </row>
    <row r="108" spans="1:19">
      <c r="A108" s="87" t="s">
        <v>442</v>
      </c>
      <c r="B108" s="88">
        <v>156127000000</v>
      </c>
      <c r="C108" s="87">
        <v>84096.297999999995</v>
      </c>
      <c r="D108" s="87" t="s">
        <v>492</v>
      </c>
      <c r="E108" s="87">
        <v>9181.1049999999996</v>
      </c>
      <c r="F108" s="87">
        <v>24042.956999999999</v>
      </c>
      <c r="G108" s="87">
        <v>6733.05</v>
      </c>
      <c r="H108" s="87">
        <v>0</v>
      </c>
      <c r="I108" s="87">
        <v>42000.569000000003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2138.6170000000002</v>
      </c>
      <c r="R108" s="87">
        <v>0</v>
      </c>
      <c r="S108" s="87">
        <v>0</v>
      </c>
    </row>
    <row r="109" spans="1:19">
      <c r="A109" s="87" t="s">
        <v>443</v>
      </c>
      <c r="B109" s="88">
        <v>152831000000</v>
      </c>
      <c r="C109" s="87">
        <v>81395.869000000006</v>
      </c>
      <c r="D109" s="87" t="s">
        <v>493</v>
      </c>
      <c r="E109" s="87">
        <v>9181.1049999999996</v>
      </c>
      <c r="F109" s="87">
        <v>24042.956999999999</v>
      </c>
      <c r="G109" s="87">
        <v>6733.05</v>
      </c>
      <c r="H109" s="87">
        <v>0</v>
      </c>
      <c r="I109" s="87">
        <v>38507.087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2931.67</v>
      </c>
      <c r="R109" s="87">
        <v>0</v>
      </c>
      <c r="S109" s="87">
        <v>0</v>
      </c>
    </row>
    <row r="110" spans="1:19">
      <c r="A110" s="87" t="s">
        <v>444</v>
      </c>
      <c r="B110" s="88">
        <v>136609000000</v>
      </c>
      <c r="C110" s="87">
        <v>79765.482000000004</v>
      </c>
      <c r="D110" s="87" t="s">
        <v>494</v>
      </c>
      <c r="E110" s="87">
        <v>9181.1049999999996</v>
      </c>
      <c r="F110" s="87">
        <v>24042.956999999999</v>
      </c>
      <c r="G110" s="87">
        <v>6733.05</v>
      </c>
      <c r="H110" s="87">
        <v>0</v>
      </c>
      <c r="I110" s="87">
        <v>35993.548000000003</v>
      </c>
      <c r="J110" s="87">
        <v>1483.4929999999999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2331.3290000000002</v>
      </c>
      <c r="R110" s="87">
        <v>0</v>
      </c>
      <c r="S110" s="87">
        <v>0</v>
      </c>
    </row>
    <row r="111" spans="1:19">
      <c r="A111" s="87" t="s">
        <v>445</v>
      </c>
      <c r="B111" s="88">
        <v>123560000000</v>
      </c>
      <c r="C111" s="87">
        <v>74233.241999999998</v>
      </c>
      <c r="D111" s="87" t="s">
        <v>495</v>
      </c>
      <c r="E111" s="87">
        <v>9181.1049999999996</v>
      </c>
      <c r="F111" s="87">
        <v>24042.956999999999</v>
      </c>
      <c r="G111" s="87">
        <v>6733.05</v>
      </c>
      <c r="H111" s="87">
        <v>0</v>
      </c>
      <c r="I111" s="87">
        <v>30655.248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2137.39</v>
      </c>
      <c r="R111" s="87">
        <v>0</v>
      </c>
      <c r="S111" s="87">
        <v>0</v>
      </c>
    </row>
    <row r="112" spans="1:19">
      <c r="A112" s="87" t="s">
        <v>446</v>
      </c>
      <c r="B112" s="88">
        <v>105856000000</v>
      </c>
      <c r="C112" s="87">
        <v>71068.755000000005</v>
      </c>
      <c r="D112" s="87" t="s">
        <v>496</v>
      </c>
      <c r="E112" s="87">
        <v>9181.1049999999996</v>
      </c>
      <c r="F112" s="87">
        <v>24042.956999999999</v>
      </c>
      <c r="G112" s="87">
        <v>6733.05</v>
      </c>
      <c r="H112" s="87">
        <v>0</v>
      </c>
      <c r="I112" s="87">
        <v>27490.967000000001</v>
      </c>
      <c r="J112" s="87">
        <v>1483.4929999999999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2137.183</v>
      </c>
      <c r="R112" s="87">
        <v>0</v>
      </c>
      <c r="S112" s="87">
        <v>0</v>
      </c>
    </row>
    <row r="113" spans="1:19">
      <c r="A113" s="87" t="s">
        <v>447</v>
      </c>
      <c r="B113" s="88">
        <v>99732200000</v>
      </c>
      <c r="C113" s="87">
        <v>70497.995999999999</v>
      </c>
      <c r="D113" s="87" t="s">
        <v>497</v>
      </c>
      <c r="E113" s="87">
        <v>9181.1049999999996</v>
      </c>
      <c r="F113" s="87">
        <v>24042.956999999999</v>
      </c>
      <c r="G113" s="87">
        <v>6733.05</v>
      </c>
      <c r="H113" s="87">
        <v>0</v>
      </c>
      <c r="I113" s="87">
        <v>26726.518</v>
      </c>
      <c r="J113" s="87">
        <v>1483.4929999999999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2330.8739999999998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1462360000000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88950900000</v>
      </c>
      <c r="C116" s="87">
        <v>62002.008999999998</v>
      </c>
      <c r="D116" s="87"/>
      <c r="E116" s="87">
        <v>9181.1049999999996</v>
      </c>
      <c r="F116" s="87">
        <v>24042.956999999999</v>
      </c>
      <c r="G116" s="87">
        <v>6733.05</v>
      </c>
      <c r="H116" s="87">
        <v>0</v>
      </c>
      <c r="I116" s="87">
        <v>19910.165000000001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2126.9479999999999</v>
      </c>
      <c r="R116" s="87">
        <v>0</v>
      </c>
      <c r="S116" s="87">
        <v>0</v>
      </c>
    </row>
    <row r="117" spans="1:19">
      <c r="A117" s="87" t="s">
        <v>450</v>
      </c>
      <c r="B117" s="88">
        <v>156127000000</v>
      </c>
      <c r="C117" s="87">
        <v>84096.297999999995</v>
      </c>
      <c r="D117" s="87"/>
      <c r="E117" s="87">
        <v>9181.1049999999996</v>
      </c>
      <c r="F117" s="87">
        <v>24042.956999999999</v>
      </c>
      <c r="G117" s="87">
        <v>6733.05</v>
      </c>
      <c r="H117" s="87">
        <v>0</v>
      </c>
      <c r="I117" s="87">
        <v>42000.569000000003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2931.67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43536.7</v>
      </c>
      <c r="C120" s="87">
        <v>12630.25</v>
      </c>
      <c r="D120" s="87">
        <v>0</v>
      </c>
      <c r="E120" s="87">
        <v>56166.94</v>
      </c>
    </row>
    <row r="121" spans="1:19">
      <c r="A121" s="87" t="s">
        <v>484</v>
      </c>
      <c r="B121" s="87">
        <v>85.17</v>
      </c>
      <c r="C121" s="87">
        <v>24.71</v>
      </c>
      <c r="D121" s="87">
        <v>0</v>
      </c>
      <c r="E121" s="87">
        <v>109.88</v>
      </c>
    </row>
    <row r="122" spans="1:19">
      <c r="A122" s="87" t="s">
        <v>485</v>
      </c>
      <c r="B122" s="87">
        <v>85.17</v>
      </c>
      <c r="C122" s="87">
        <v>24.71</v>
      </c>
      <c r="D122" s="87">
        <v>0</v>
      </c>
      <c r="E122" s="87">
        <v>109.88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2880.33</v>
      </c>
      <c r="C2" s="87">
        <v>5634.97</v>
      </c>
      <c r="D2" s="87">
        <v>5634.97</v>
      </c>
    </row>
    <row r="3" spans="1:7">
      <c r="A3" s="87" t="s">
        <v>317</v>
      </c>
      <c r="B3" s="87">
        <v>2880.33</v>
      </c>
      <c r="C3" s="87">
        <v>5634.97</v>
      </c>
      <c r="D3" s="87">
        <v>5634.97</v>
      </c>
    </row>
    <row r="4" spans="1:7">
      <c r="A4" s="87" t="s">
        <v>318</v>
      </c>
      <c r="B4" s="87">
        <v>6047.23</v>
      </c>
      <c r="C4" s="87">
        <v>11830.55</v>
      </c>
      <c r="D4" s="87">
        <v>11830.55</v>
      </c>
    </row>
    <row r="5" spans="1:7">
      <c r="A5" s="87" t="s">
        <v>319</v>
      </c>
      <c r="B5" s="87">
        <v>6047.23</v>
      </c>
      <c r="C5" s="87">
        <v>11830.55</v>
      </c>
      <c r="D5" s="87">
        <v>11830.55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143.25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286.8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187.38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134.47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65.77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1401.21</v>
      </c>
      <c r="C28" s="87">
        <v>1479.13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6.49</v>
      </c>
      <c r="F53" s="87">
        <v>0.25</v>
      </c>
      <c r="G53" s="87">
        <v>0.25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6.49</v>
      </c>
      <c r="F54" s="87">
        <v>0.25</v>
      </c>
      <c r="G54" s="87">
        <v>0.25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6.49</v>
      </c>
      <c r="F55" s="87">
        <v>0.25</v>
      </c>
      <c r="G55" s="87">
        <v>0.25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6.49</v>
      </c>
      <c r="F56" s="87">
        <v>0.25</v>
      </c>
      <c r="G56" s="87">
        <v>0.25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6.49</v>
      </c>
      <c r="F58" s="87">
        <v>0.25</v>
      </c>
      <c r="G58" s="87">
        <v>0.25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78087.3</v>
      </c>
      <c r="D64" s="87">
        <v>52793.51</v>
      </c>
      <c r="E64" s="87">
        <v>25293.79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53752.99</v>
      </c>
      <c r="D65" s="87">
        <v>40401.14</v>
      </c>
      <c r="E65" s="87">
        <v>13351.85</v>
      </c>
      <c r="F65" s="87">
        <v>0.75</v>
      </c>
      <c r="G65" s="87">
        <v>3.35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40679.69</v>
      </c>
      <c r="D68" s="87">
        <v>0.8</v>
      </c>
    </row>
    <row r="69" spans="1:8">
      <c r="A69" s="87" t="s">
        <v>401</v>
      </c>
      <c r="B69" s="87" t="s">
        <v>400</v>
      </c>
      <c r="C69" s="87">
        <v>36631.93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3.14</v>
      </c>
      <c r="F74" s="87">
        <v>3438.99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26729.526099999999</v>
      </c>
      <c r="C84" s="87">
        <v>38.902200000000001</v>
      </c>
      <c r="D84" s="87">
        <v>106.0103</v>
      </c>
      <c r="E84" s="87">
        <v>0</v>
      </c>
      <c r="F84" s="87">
        <v>2.9999999999999997E-4</v>
      </c>
      <c r="G84" s="87">
        <v>782788.13509999996</v>
      </c>
      <c r="H84" s="87">
        <v>10731.510399999999</v>
      </c>
    </row>
    <row r="85" spans="1:8">
      <c r="A85" s="87" t="s">
        <v>438</v>
      </c>
      <c r="B85" s="87">
        <v>24082.9555</v>
      </c>
      <c r="C85" s="87">
        <v>35.1295</v>
      </c>
      <c r="D85" s="87">
        <v>96.086100000000002</v>
      </c>
      <c r="E85" s="87">
        <v>0</v>
      </c>
      <c r="F85" s="87">
        <v>2.9999999999999997E-4</v>
      </c>
      <c r="G85" s="87">
        <v>709512.35970000003</v>
      </c>
      <c r="H85" s="87">
        <v>9676.9495000000006</v>
      </c>
    </row>
    <row r="86" spans="1:8">
      <c r="A86" s="87" t="s">
        <v>439</v>
      </c>
      <c r="B86" s="87">
        <v>27068.3629</v>
      </c>
      <c r="C86" s="87">
        <v>40.520400000000002</v>
      </c>
      <c r="D86" s="87">
        <v>115.4927</v>
      </c>
      <c r="E86" s="87">
        <v>0</v>
      </c>
      <c r="F86" s="87">
        <v>2.9999999999999997E-4</v>
      </c>
      <c r="G86" s="87">
        <v>852884.63489999995</v>
      </c>
      <c r="H86" s="87">
        <v>10981.313700000001</v>
      </c>
    </row>
    <row r="87" spans="1:8">
      <c r="A87" s="87" t="s">
        <v>440</v>
      </c>
      <c r="B87" s="87">
        <v>27462.4038</v>
      </c>
      <c r="C87" s="87">
        <v>41.718600000000002</v>
      </c>
      <c r="D87" s="87">
        <v>121.5745</v>
      </c>
      <c r="E87" s="87">
        <v>0</v>
      </c>
      <c r="F87" s="87">
        <v>2.9999999999999997E-4</v>
      </c>
      <c r="G87" s="87">
        <v>897836.69319999998</v>
      </c>
      <c r="H87" s="87">
        <v>11202.6855</v>
      </c>
    </row>
    <row r="88" spans="1:8">
      <c r="A88" s="87" t="s">
        <v>291</v>
      </c>
      <c r="B88" s="87">
        <v>30266.055199999999</v>
      </c>
      <c r="C88" s="87">
        <v>46.554000000000002</v>
      </c>
      <c r="D88" s="87">
        <v>138.15549999999999</v>
      </c>
      <c r="E88" s="87">
        <v>0</v>
      </c>
      <c r="F88" s="87">
        <v>4.0000000000000002E-4</v>
      </c>
      <c r="G88" s="88">
        <v>1020320</v>
      </c>
      <c r="H88" s="87">
        <v>12404.6553</v>
      </c>
    </row>
    <row r="89" spans="1:8">
      <c r="A89" s="87" t="s">
        <v>441</v>
      </c>
      <c r="B89" s="87">
        <v>33135.336900000002</v>
      </c>
      <c r="C89" s="87">
        <v>51.666699999999999</v>
      </c>
      <c r="D89" s="87">
        <v>156.31139999999999</v>
      </c>
      <c r="E89" s="87">
        <v>0</v>
      </c>
      <c r="F89" s="87">
        <v>4.0000000000000002E-4</v>
      </c>
      <c r="G89" s="88">
        <v>1154450</v>
      </c>
      <c r="H89" s="87">
        <v>13651.351699999999</v>
      </c>
    </row>
    <row r="90" spans="1:8">
      <c r="A90" s="87" t="s">
        <v>442</v>
      </c>
      <c r="B90" s="87">
        <v>35862.521500000003</v>
      </c>
      <c r="C90" s="87">
        <v>56.1723</v>
      </c>
      <c r="D90" s="87">
        <v>171.0085</v>
      </c>
      <c r="E90" s="87">
        <v>0</v>
      </c>
      <c r="F90" s="87">
        <v>5.0000000000000001E-4</v>
      </c>
      <c r="G90" s="88">
        <v>1263020</v>
      </c>
      <c r="H90" s="87">
        <v>14800.5265</v>
      </c>
    </row>
    <row r="91" spans="1:8">
      <c r="A91" s="87" t="s">
        <v>443</v>
      </c>
      <c r="B91" s="87">
        <v>35131.1993</v>
      </c>
      <c r="C91" s="87">
        <v>54.918799999999997</v>
      </c>
      <c r="D91" s="87">
        <v>166.7396</v>
      </c>
      <c r="E91" s="87">
        <v>0</v>
      </c>
      <c r="F91" s="87">
        <v>5.0000000000000001E-4</v>
      </c>
      <c r="G91" s="88">
        <v>1231480</v>
      </c>
      <c r="H91" s="87">
        <v>14487.7832</v>
      </c>
    </row>
    <row r="92" spans="1:8">
      <c r="A92" s="87" t="s">
        <v>444</v>
      </c>
      <c r="B92" s="87">
        <v>32031.0834</v>
      </c>
      <c r="C92" s="87">
        <v>49.766399999999997</v>
      </c>
      <c r="D92" s="87">
        <v>149.81100000000001</v>
      </c>
      <c r="E92" s="87">
        <v>0</v>
      </c>
      <c r="F92" s="87">
        <v>4.0000000000000002E-4</v>
      </c>
      <c r="G92" s="88">
        <v>1106430</v>
      </c>
      <c r="H92" s="87">
        <v>13178.362999999999</v>
      </c>
    </row>
    <row r="93" spans="1:8">
      <c r="A93" s="87" t="s">
        <v>445</v>
      </c>
      <c r="B93" s="87">
        <v>28795.046900000001</v>
      </c>
      <c r="C93" s="87">
        <v>43.946800000000003</v>
      </c>
      <c r="D93" s="87">
        <v>128.94800000000001</v>
      </c>
      <c r="E93" s="87">
        <v>0</v>
      </c>
      <c r="F93" s="87">
        <v>4.0000000000000002E-4</v>
      </c>
      <c r="G93" s="87">
        <v>952302.65179999999</v>
      </c>
      <c r="H93" s="87">
        <v>11766.911</v>
      </c>
    </row>
    <row r="94" spans="1:8">
      <c r="A94" s="87" t="s">
        <v>446</v>
      </c>
      <c r="B94" s="87">
        <v>25790.205000000002</v>
      </c>
      <c r="C94" s="87">
        <v>38.520099999999999</v>
      </c>
      <c r="D94" s="87">
        <v>109.4102</v>
      </c>
      <c r="E94" s="87">
        <v>0</v>
      </c>
      <c r="F94" s="87">
        <v>2.9999999999999997E-4</v>
      </c>
      <c r="G94" s="87">
        <v>807960.96189999999</v>
      </c>
      <c r="H94" s="87">
        <v>10453.987300000001</v>
      </c>
    </row>
    <row r="95" spans="1:8">
      <c r="A95" s="87" t="s">
        <v>447</v>
      </c>
      <c r="B95" s="87">
        <v>27025.8874</v>
      </c>
      <c r="C95" s="87">
        <v>39.1693</v>
      </c>
      <c r="D95" s="87">
        <v>105.9974</v>
      </c>
      <c r="E95" s="87">
        <v>0</v>
      </c>
      <c r="F95" s="87">
        <v>2.9999999999999997E-4</v>
      </c>
      <c r="G95" s="87">
        <v>782680.98560000001</v>
      </c>
      <c r="H95" s="87">
        <v>10833.883599999999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353380.58390000003</v>
      </c>
      <c r="C97" s="87">
        <v>536.98509999999999</v>
      </c>
      <c r="D97" s="87">
        <v>1565.5450000000001</v>
      </c>
      <c r="E97" s="87">
        <v>0</v>
      </c>
      <c r="F97" s="87">
        <v>4.4000000000000003E-3</v>
      </c>
      <c r="G97" s="88">
        <v>11561700</v>
      </c>
      <c r="H97" s="87">
        <v>144169.92060000001</v>
      </c>
    </row>
    <row r="98" spans="1:19">
      <c r="A98" s="87" t="s">
        <v>449</v>
      </c>
      <c r="B98" s="87">
        <v>24082.9555</v>
      </c>
      <c r="C98" s="87">
        <v>35.1295</v>
      </c>
      <c r="D98" s="87">
        <v>96.086100000000002</v>
      </c>
      <c r="E98" s="87">
        <v>0</v>
      </c>
      <c r="F98" s="87">
        <v>2.9999999999999997E-4</v>
      </c>
      <c r="G98" s="87">
        <v>709512.35970000003</v>
      </c>
      <c r="H98" s="87">
        <v>9676.9495000000006</v>
      </c>
    </row>
    <row r="99" spans="1:19">
      <c r="A99" s="87" t="s">
        <v>450</v>
      </c>
      <c r="B99" s="87">
        <v>35862.521500000003</v>
      </c>
      <c r="C99" s="87">
        <v>56.1723</v>
      </c>
      <c r="D99" s="87">
        <v>171.0085</v>
      </c>
      <c r="E99" s="87">
        <v>0</v>
      </c>
      <c r="F99" s="87">
        <v>5.0000000000000001E-4</v>
      </c>
      <c r="G99" s="88">
        <v>1263020</v>
      </c>
      <c r="H99" s="87">
        <v>14800.5265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94869400000</v>
      </c>
      <c r="C102" s="87">
        <v>51533.069000000003</v>
      </c>
      <c r="D102" s="87" t="s">
        <v>498</v>
      </c>
      <c r="E102" s="87">
        <v>8160.982</v>
      </c>
      <c r="F102" s="87">
        <v>24042.956999999999</v>
      </c>
      <c r="G102" s="87">
        <v>6870.5029999999997</v>
      </c>
      <c r="H102" s="87">
        <v>0</v>
      </c>
      <c r="I102" s="87">
        <v>10383.601000000001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2075.0259999999998</v>
      </c>
      <c r="R102" s="87">
        <v>0</v>
      </c>
      <c r="S102" s="87">
        <v>0</v>
      </c>
    </row>
    <row r="103" spans="1:19">
      <c r="A103" s="87" t="s">
        <v>438</v>
      </c>
      <c r="B103" s="88">
        <v>85988800000</v>
      </c>
      <c r="C103" s="87">
        <v>55976.012999999999</v>
      </c>
      <c r="D103" s="87" t="s">
        <v>499</v>
      </c>
      <c r="E103" s="87">
        <v>9181.1049999999996</v>
      </c>
      <c r="F103" s="87">
        <v>24042.956999999999</v>
      </c>
      <c r="G103" s="87">
        <v>6870.5029999999997</v>
      </c>
      <c r="H103" s="87">
        <v>0</v>
      </c>
      <c r="I103" s="87">
        <v>12380.171</v>
      </c>
      <c r="J103" s="87">
        <v>1483.4929999999999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2017.7840000000001</v>
      </c>
      <c r="R103" s="87">
        <v>0</v>
      </c>
      <c r="S103" s="87">
        <v>0</v>
      </c>
    </row>
    <row r="104" spans="1:19">
      <c r="A104" s="87" t="s">
        <v>439</v>
      </c>
      <c r="B104" s="88">
        <v>103365000000</v>
      </c>
      <c r="C104" s="87">
        <v>64152.43</v>
      </c>
      <c r="D104" s="87" t="s">
        <v>500</v>
      </c>
      <c r="E104" s="87">
        <v>9181.1049999999996</v>
      </c>
      <c r="F104" s="87">
        <v>24042.956999999999</v>
      </c>
      <c r="G104" s="87">
        <v>6870.5029999999997</v>
      </c>
      <c r="H104" s="87">
        <v>0</v>
      </c>
      <c r="I104" s="87">
        <v>22028.05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2029.8130000000001</v>
      </c>
      <c r="R104" s="87">
        <v>0</v>
      </c>
      <c r="S104" s="87">
        <v>0</v>
      </c>
    </row>
    <row r="105" spans="1:19">
      <c r="A105" s="87" t="s">
        <v>440</v>
      </c>
      <c r="B105" s="88">
        <v>108813000000</v>
      </c>
      <c r="C105" s="87">
        <v>66878.111000000004</v>
      </c>
      <c r="D105" s="87" t="s">
        <v>501</v>
      </c>
      <c r="E105" s="87">
        <v>9181.1049999999996</v>
      </c>
      <c r="F105" s="87">
        <v>24042.956999999999</v>
      </c>
      <c r="G105" s="87">
        <v>6870.5029999999997</v>
      </c>
      <c r="H105" s="87">
        <v>0</v>
      </c>
      <c r="I105" s="87">
        <v>24750.969000000001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2032.576</v>
      </c>
      <c r="R105" s="87">
        <v>0</v>
      </c>
      <c r="S105" s="87">
        <v>0</v>
      </c>
    </row>
    <row r="106" spans="1:19">
      <c r="A106" s="87" t="s">
        <v>291</v>
      </c>
      <c r="B106" s="88">
        <v>123657000000</v>
      </c>
      <c r="C106" s="87">
        <v>76394.335000000006</v>
      </c>
      <c r="D106" s="87" t="s">
        <v>502</v>
      </c>
      <c r="E106" s="87">
        <v>9181.1049999999996</v>
      </c>
      <c r="F106" s="87">
        <v>24042.956999999999</v>
      </c>
      <c r="G106" s="87">
        <v>6870.5029999999997</v>
      </c>
      <c r="H106" s="87">
        <v>0</v>
      </c>
      <c r="I106" s="87">
        <v>34274.567999999999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2025.201</v>
      </c>
      <c r="R106" s="87">
        <v>0</v>
      </c>
      <c r="S106" s="87">
        <v>0</v>
      </c>
    </row>
    <row r="107" spans="1:19">
      <c r="A107" s="87" t="s">
        <v>441</v>
      </c>
      <c r="B107" s="88">
        <v>139913000000</v>
      </c>
      <c r="C107" s="87">
        <v>87770.562999999995</v>
      </c>
      <c r="D107" s="87" t="s">
        <v>503</v>
      </c>
      <c r="E107" s="87">
        <v>9181.1049999999996</v>
      </c>
      <c r="F107" s="87">
        <v>24042.956999999999</v>
      </c>
      <c r="G107" s="87">
        <v>6870.5029999999997</v>
      </c>
      <c r="H107" s="87">
        <v>0</v>
      </c>
      <c r="I107" s="87">
        <v>45623.771000000001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2052.2260000000001</v>
      </c>
      <c r="R107" s="87">
        <v>0</v>
      </c>
      <c r="S107" s="87">
        <v>0</v>
      </c>
    </row>
    <row r="108" spans="1:19">
      <c r="A108" s="87" t="s">
        <v>442</v>
      </c>
      <c r="B108" s="88">
        <v>153070000000</v>
      </c>
      <c r="C108" s="87">
        <v>87457.915999999997</v>
      </c>
      <c r="D108" s="87" t="s">
        <v>504</v>
      </c>
      <c r="E108" s="87">
        <v>9181.1049999999996</v>
      </c>
      <c r="F108" s="87">
        <v>24042.956999999999</v>
      </c>
      <c r="G108" s="87">
        <v>6870.5029999999997</v>
      </c>
      <c r="H108" s="87">
        <v>0</v>
      </c>
      <c r="I108" s="87">
        <v>45297.464999999997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2065.8850000000002</v>
      </c>
      <c r="R108" s="87">
        <v>0</v>
      </c>
      <c r="S108" s="87">
        <v>0</v>
      </c>
    </row>
    <row r="109" spans="1:19">
      <c r="A109" s="87" t="s">
        <v>443</v>
      </c>
      <c r="B109" s="88">
        <v>149248000000</v>
      </c>
      <c r="C109" s="87">
        <v>86561.388000000006</v>
      </c>
      <c r="D109" s="87" t="s">
        <v>505</v>
      </c>
      <c r="E109" s="87">
        <v>9181.1049999999996</v>
      </c>
      <c r="F109" s="87">
        <v>24042.956999999999</v>
      </c>
      <c r="G109" s="87">
        <v>6870.5029999999997</v>
      </c>
      <c r="H109" s="87">
        <v>0</v>
      </c>
      <c r="I109" s="87">
        <v>44415.612000000001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2051.21</v>
      </c>
      <c r="R109" s="87">
        <v>0</v>
      </c>
      <c r="S109" s="87">
        <v>0</v>
      </c>
    </row>
    <row r="110" spans="1:19">
      <c r="A110" s="87" t="s">
        <v>444</v>
      </c>
      <c r="B110" s="88">
        <v>134093000000</v>
      </c>
      <c r="C110" s="87">
        <v>78990.226999999999</v>
      </c>
      <c r="D110" s="87" t="s">
        <v>506</v>
      </c>
      <c r="E110" s="87">
        <v>9181.1049999999996</v>
      </c>
      <c r="F110" s="87">
        <v>24042.956999999999</v>
      </c>
      <c r="G110" s="87">
        <v>6870.5029999999997</v>
      </c>
      <c r="H110" s="87">
        <v>0</v>
      </c>
      <c r="I110" s="87">
        <v>36842.302000000003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2053.3589999999999</v>
      </c>
      <c r="R110" s="87">
        <v>0</v>
      </c>
      <c r="S110" s="87">
        <v>0</v>
      </c>
    </row>
    <row r="111" spans="1:19">
      <c r="A111" s="87" t="s">
        <v>445</v>
      </c>
      <c r="B111" s="88">
        <v>115414000000</v>
      </c>
      <c r="C111" s="87">
        <v>67263.076000000001</v>
      </c>
      <c r="D111" s="87" t="s">
        <v>507</v>
      </c>
      <c r="E111" s="87">
        <v>9181.1049999999996</v>
      </c>
      <c r="F111" s="87">
        <v>24042.956999999999</v>
      </c>
      <c r="G111" s="87">
        <v>6870.5029999999997</v>
      </c>
      <c r="H111" s="87">
        <v>0</v>
      </c>
      <c r="I111" s="87">
        <v>23631.816999999999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2053.201</v>
      </c>
      <c r="R111" s="87">
        <v>0</v>
      </c>
      <c r="S111" s="87">
        <v>0</v>
      </c>
    </row>
    <row r="112" spans="1:19">
      <c r="A112" s="87" t="s">
        <v>446</v>
      </c>
      <c r="B112" s="88">
        <v>97920200000</v>
      </c>
      <c r="C112" s="87">
        <v>61291.680999999997</v>
      </c>
      <c r="D112" s="87" t="s">
        <v>508</v>
      </c>
      <c r="E112" s="87">
        <v>9181.1049999999996</v>
      </c>
      <c r="F112" s="87">
        <v>24042.956999999999</v>
      </c>
      <c r="G112" s="87">
        <v>6870.5029999999997</v>
      </c>
      <c r="H112" s="87">
        <v>0</v>
      </c>
      <c r="I112" s="87">
        <v>19094.337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2102.7779999999998</v>
      </c>
      <c r="R112" s="87">
        <v>0</v>
      </c>
      <c r="S112" s="87">
        <v>0</v>
      </c>
    </row>
    <row r="113" spans="1:19">
      <c r="A113" s="87" t="s">
        <v>447</v>
      </c>
      <c r="B113" s="88">
        <v>94856400000</v>
      </c>
      <c r="C113" s="87">
        <v>50219.245000000003</v>
      </c>
      <c r="D113" s="87" t="s">
        <v>509</v>
      </c>
      <c r="E113" s="87">
        <v>8160.982</v>
      </c>
      <c r="F113" s="87">
        <v>24042.956999999999</v>
      </c>
      <c r="G113" s="87">
        <v>6870.5029999999997</v>
      </c>
      <c r="H113" s="87">
        <v>0</v>
      </c>
      <c r="I113" s="87">
        <v>9080.5419999999995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2064.261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1401210000000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85988800000</v>
      </c>
      <c r="C116" s="87">
        <v>50219.245000000003</v>
      </c>
      <c r="D116" s="87"/>
      <c r="E116" s="87">
        <v>8160.982</v>
      </c>
      <c r="F116" s="87">
        <v>24042.956999999999</v>
      </c>
      <c r="G116" s="87">
        <v>6870.5029999999997</v>
      </c>
      <c r="H116" s="87">
        <v>0</v>
      </c>
      <c r="I116" s="87">
        <v>9080.5419999999995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2017.7840000000001</v>
      </c>
      <c r="R116" s="87">
        <v>0</v>
      </c>
      <c r="S116" s="87">
        <v>0</v>
      </c>
    </row>
    <row r="117" spans="1:19">
      <c r="A117" s="87" t="s">
        <v>450</v>
      </c>
      <c r="B117" s="88">
        <v>153070000000</v>
      </c>
      <c r="C117" s="87">
        <v>87770.562999999995</v>
      </c>
      <c r="D117" s="87"/>
      <c r="E117" s="87">
        <v>9181.1049999999996</v>
      </c>
      <c r="F117" s="87">
        <v>24042.956999999999</v>
      </c>
      <c r="G117" s="87">
        <v>6870.5029999999997</v>
      </c>
      <c r="H117" s="87">
        <v>0</v>
      </c>
      <c r="I117" s="87">
        <v>45623.771000000001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2102.7779999999998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36987.14</v>
      </c>
      <c r="C120" s="87">
        <v>12713.3</v>
      </c>
      <c r="D120" s="87">
        <v>0</v>
      </c>
      <c r="E120" s="87">
        <v>49700.44</v>
      </c>
    </row>
    <row r="121" spans="1:19">
      <c r="A121" s="87" t="s">
        <v>484</v>
      </c>
      <c r="B121" s="87">
        <v>72.36</v>
      </c>
      <c r="C121" s="87">
        <v>24.87</v>
      </c>
      <c r="D121" s="87">
        <v>0</v>
      </c>
      <c r="E121" s="87">
        <v>97.23</v>
      </c>
    </row>
    <row r="122" spans="1:19">
      <c r="A122" s="87" t="s">
        <v>485</v>
      </c>
      <c r="B122" s="87">
        <v>72.36</v>
      </c>
      <c r="C122" s="87">
        <v>24.87</v>
      </c>
      <c r="D122" s="87">
        <v>0</v>
      </c>
      <c r="E122" s="87">
        <v>97.23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3055.11</v>
      </c>
      <c r="C2" s="87">
        <v>5976.9</v>
      </c>
      <c r="D2" s="87">
        <v>5976.9</v>
      </c>
    </row>
    <row r="3" spans="1:7">
      <c r="A3" s="87" t="s">
        <v>317</v>
      </c>
      <c r="B3" s="87">
        <v>3055.11</v>
      </c>
      <c r="C3" s="87">
        <v>5976.9</v>
      </c>
      <c r="D3" s="87">
        <v>5976.9</v>
      </c>
    </row>
    <row r="4" spans="1:7">
      <c r="A4" s="87" t="s">
        <v>318</v>
      </c>
      <c r="B4" s="87">
        <v>6329.96</v>
      </c>
      <c r="C4" s="87">
        <v>12383.69</v>
      </c>
      <c r="D4" s="87">
        <v>12383.69</v>
      </c>
    </row>
    <row r="5" spans="1:7">
      <c r="A5" s="87" t="s">
        <v>319</v>
      </c>
      <c r="B5" s="87">
        <v>6329.96</v>
      </c>
      <c r="C5" s="87">
        <v>12383.69</v>
      </c>
      <c r="D5" s="87">
        <v>12383.69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353.78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207.2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183.43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182.23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65.790000000000006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1317.69</v>
      </c>
      <c r="C28" s="87">
        <v>1737.42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0.26200000000000001</v>
      </c>
      <c r="G53" s="87">
        <v>0.318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0.26200000000000001</v>
      </c>
      <c r="G54" s="87">
        <v>0.318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0.26200000000000001</v>
      </c>
      <c r="G55" s="87">
        <v>0.318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0.26200000000000001</v>
      </c>
      <c r="G56" s="87">
        <v>0.318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0.26200000000000001</v>
      </c>
      <c r="G58" s="87">
        <v>0.318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75489.87</v>
      </c>
      <c r="D64" s="87">
        <v>51037.43</v>
      </c>
      <c r="E64" s="87">
        <v>24452.44</v>
      </c>
      <c r="F64" s="87">
        <v>0.68</v>
      </c>
      <c r="G64" s="87">
        <v>3.12</v>
      </c>
    </row>
    <row r="65" spans="1:8">
      <c r="A65" s="87" t="s">
        <v>345</v>
      </c>
      <c r="B65" s="87" t="s">
        <v>344</v>
      </c>
      <c r="C65" s="87">
        <v>70317.36</v>
      </c>
      <c r="D65" s="87">
        <v>47540.39</v>
      </c>
      <c r="E65" s="87">
        <v>22776.97</v>
      </c>
      <c r="F65" s="87">
        <v>0.68</v>
      </c>
      <c r="G65" s="87">
        <v>3.12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50282.64</v>
      </c>
      <c r="D68" s="87">
        <v>0.8</v>
      </c>
    </row>
    <row r="69" spans="1:8">
      <c r="A69" s="87" t="s">
        <v>401</v>
      </c>
      <c r="B69" s="87" t="s">
        <v>400</v>
      </c>
      <c r="C69" s="87">
        <v>46837.31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3.04</v>
      </c>
      <c r="F74" s="87">
        <v>3324.6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29302.227299999999</v>
      </c>
      <c r="C84" s="87">
        <v>45.294800000000002</v>
      </c>
      <c r="D84" s="87">
        <v>91.781199999999998</v>
      </c>
      <c r="E84" s="87">
        <v>0</v>
      </c>
      <c r="F84" s="87">
        <v>4.0000000000000002E-4</v>
      </c>
      <c r="G84" s="87">
        <v>163159.67819999999</v>
      </c>
      <c r="H84" s="87">
        <v>11868.286700000001</v>
      </c>
    </row>
    <row r="85" spans="1:8">
      <c r="A85" s="87" t="s">
        <v>438</v>
      </c>
      <c r="B85" s="87">
        <v>25841.302100000001</v>
      </c>
      <c r="C85" s="87">
        <v>40.459200000000003</v>
      </c>
      <c r="D85" s="87">
        <v>83.461600000000004</v>
      </c>
      <c r="E85" s="87">
        <v>0</v>
      </c>
      <c r="F85" s="87">
        <v>2.9999999999999997E-4</v>
      </c>
      <c r="G85" s="87">
        <v>148377.2623</v>
      </c>
      <c r="H85" s="87">
        <v>10513.998100000001</v>
      </c>
    </row>
    <row r="86" spans="1:8">
      <c r="A86" s="87" t="s">
        <v>439</v>
      </c>
      <c r="B86" s="87">
        <v>27128.790300000001</v>
      </c>
      <c r="C86" s="87">
        <v>43.820700000000002</v>
      </c>
      <c r="D86" s="87">
        <v>94.216499999999996</v>
      </c>
      <c r="E86" s="87">
        <v>0</v>
      </c>
      <c r="F86" s="87">
        <v>4.0000000000000002E-4</v>
      </c>
      <c r="G86" s="87">
        <v>167516.05290000001</v>
      </c>
      <c r="H86" s="87">
        <v>11162.114</v>
      </c>
    </row>
    <row r="87" spans="1:8">
      <c r="A87" s="87" t="s">
        <v>440</v>
      </c>
      <c r="B87" s="87">
        <v>26556.544999999998</v>
      </c>
      <c r="C87" s="87">
        <v>44.196800000000003</v>
      </c>
      <c r="D87" s="87">
        <v>98.604100000000003</v>
      </c>
      <c r="E87" s="87">
        <v>0</v>
      </c>
      <c r="F87" s="87">
        <v>4.0000000000000002E-4</v>
      </c>
      <c r="G87" s="87">
        <v>175333.9106</v>
      </c>
      <c r="H87" s="87">
        <v>11046.7652</v>
      </c>
    </row>
    <row r="88" spans="1:8">
      <c r="A88" s="87" t="s">
        <v>291</v>
      </c>
      <c r="B88" s="87">
        <v>29103.463800000001</v>
      </c>
      <c r="C88" s="87">
        <v>49.868200000000002</v>
      </c>
      <c r="D88" s="87">
        <v>115.084</v>
      </c>
      <c r="E88" s="87">
        <v>0</v>
      </c>
      <c r="F88" s="87">
        <v>4.0000000000000002E-4</v>
      </c>
      <c r="G88" s="87">
        <v>204655.07269999999</v>
      </c>
      <c r="H88" s="87">
        <v>12238.5244</v>
      </c>
    </row>
    <row r="89" spans="1:8">
      <c r="A89" s="87" t="s">
        <v>441</v>
      </c>
      <c r="B89" s="87">
        <v>30530.5903</v>
      </c>
      <c r="C89" s="87">
        <v>53.0015</v>
      </c>
      <c r="D89" s="87">
        <v>124.0997</v>
      </c>
      <c r="E89" s="87">
        <v>0</v>
      </c>
      <c r="F89" s="87">
        <v>5.0000000000000001E-4</v>
      </c>
      <c r="G89" s="87">
        <v>220695.7144</v>
      </c>
      <c r="H89" s="87">
        <v>12902.192300000001</v>
      </c>
    </row>
    <row r="90" spans="1:8">
      <c r="A90" s="87" t="s">
        <v>442</v>
      </c>
      <c r="B90" s="87">
        <v>33230.876100000001</v>
      </c>
      <c r="C90" s="87">
        <v>58.079300000000003</v>
      </c>
      <c r="D90" s="87">
        <v>136.98759999999999</v>
      </c>
      <c r="E90" s="87">
        <v>0</v>
      </c>
      <c r="F90" s="87">
        <v>5.0000000000000001E-4</v>
      </c>
      <c r="G90" s="87">
        <v>243619.4798</v>
      </c>
      <c r="H90" s="87">
        <v>14079.3482</v>
      </c>
    </row>
    <row r="91" spans="1:8">
      <c r="A91" s="87" t="s">
        <v>443</v>
      </c>
      <c r="B91" s="87">
        <v>32731.069299999999</v>
      </c>
      <c r="C91" s="87">
        <v>57.114600000000003</v>
      </c>
      <c r="D91" s="87">
        <v>134.48070000000001</v>
      </c>
      <c r="E91" s="87">
        <v>0</v>
      </c>
      <c r="F91" s="87">
        <v>5.0000000000000001E-4</v>
      </c>
      <c r="G91" s="87">
        <v>239160.228</v>
      </c>
      <c r="H91" s="87">
        <v>13859.1762</v>
      </c>
    </row>
    <row r="92" spans="1:8">
      <c r="A92" s="87" t="s">
        <v>444</v>
      </c>
      <c r="B92" s="87">
        <v>30022.680700000001</v>
      </c>
      <c r="C92" s="87">
        <v>52.035600000000002</v>
      </c>
      <c r="D92" s="87">
        <v>121.62260000000001</v>
      </c>
      <c r="E92" s="87">
        <v>0</v>
      </c>
      <c r="F92" s="87">
        <v>5.0000000000000001E-4</v>
      </c>
      <c r="G92" s="87">
        <v>216289.571</v>
      </c>
      <c r="H92" s="87">
        <v>12679.777700000001</v>
      </c>
    </row>
    <row r="93" spans="1:8">
      <c r="A93" s="87" t="s">
        <v>445</v>
      </c>
      <c r="B93" s="87">
        <v>27193.4666</v>
      </c>
      <c r="C93" s="87">
        <v>45.58</v>
      </c>
      <c r="D93" s="87">
        <v>102.5535</v>
      </c>
      <c r="E93" s="87">
        <v>0</v>
      </c>
      <c r="F93" s="87">
        <v>4.0000000000000002E-4</v>
      </c>
      <c r="G93" s="87">
        <v>182360.49280000001</v>
      </c>
      <c r="H93" s="87">
        <v>11341.5581</v>
      </c>
    </row>
    <row r="94" spans="1:8">
      <c r="A94" s="87" t="s">
        <v>446</v>
      </c>
      <c r="B94" s="87">
        <v>26222.624299999999</v>
      </c>
      <c r="C94" s="87">
        <v>42.185200000000002</v>
      </c>
      <c r="D94" s="87">
        <v>90.227400000000003</v>
      </c>
      <c r="E94" s="87">
        <v>0</v>
      </c>
      <c r="F94" s="87">
        <v>2.9999999999999997E-4</v>
      </c>
      <c r="G94" s="87">
        <v>160421.1819</v>
      </c>
      <c r="H94" s="87">
        <v>10773.4084</v>
      </c>
    </row>
    <row r="95" spans="1:8">
      <c r="A95" s="87" t="s">
        <v>447</v>
      </c>
      <c r="B95" s="87">
        <v>28550.780699999999</v>
      </c>
      <c r="C95" s="87">
        <v>44.676499999999997</v>
      </c>
      <c r="D95" s="87">
        <v>92.090500000000006</v>
      </c>
      <c r="E95" s="87">
        <v>0</v>
      </c>
      <c r="F95" s="87">
        <v>4.0000000000000002E-4</v>
      </c>
      <c r="G95" s="87">
        <v>163717.359</v>
      </c>
      <c r="H95" s="87">
        <v>11614.098400000001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346414.41649999999</v>
      </c>
      <c r="C97" s="87">
        <v>576.31240000000003</v>
      </c>
      <c r="D97" s="87">
        <v>1285.2093</v>
      </c>
      <c r="E97" s="87">
        <v>0</v>
      </c>
      <c r="F97" s="87">
        <v>4.8999999999999998E-3</v>
      </c>
      <c r="G97" s="88">
        <v>2285310</v>
      </c>
      <c r="H97" s="87">
        <v>144079.2476</v>
      </c>
    </row>
    <row r="98" spans="1:19">
      <c r="A98" s="87" t="s">
        <v>449</v>
      </c>
      <c r="B98" s="87">
        <v>25841.302100000001</v>
      </c>
      <c r="C98" s="87">
        <v>40.459200000000003</v>
      </c>
      <c r="D98" s="87">
        <v>83.461600000000004</v>
      </c>
      <c r="E98" s="87">
        <v>0</v>
      </c>
      <c r="F98" s="87">
        <v>2.9999999999999997E-4</v>
      </c>
      <c r="G98" s="87">
        <v>148377.2623</v>
      </c>
      <c r="H98" s="87">
        <v>10513.998100000001</v>
      </c>
    </row>
    <row r="99" spans="1:19">
      <c r="A99" s="87" t="s">
        <v>450</v>
      </c>
      <c r="B99" s="87">
        <v>33230.876100000001</v>
      </c>
      <c r="C99" s="87">
        <v>58.079300000000003</v>
      </c>
      <c r="D99" s="87">
        <v>136.98759999999999</v>
      </c>
      <c r="E99" s="87">
        <v>0</v>
      </c>
      <c r="F99" s="87">
        <v>5.0000000000000001E-4</v>
      </c>
      <c r="G99" s="87">
        <v>243619.4798</v>
      </c>
      <c r="H99" s="87">
        <v>14079.3482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94076300000</v>
      </c>
      <c r="C102" s="87">
        <v>47418.546999999999</v>
      </c>
      <c r="D102" s="87" t="s">
        <v>510</v>
      </c>
      <c r="E102" s="87">
        <v>9181.1049999999996</v>
      </c>
      <c r="F102" s="87">
        <v>24042.956999999999</v>
      </c>
      <c r="G102" s="87">
        <v>6756.1109999999999</v>
      </c>
      <c r="H102" s="87">
        <v>0</v>
      </c>
      <c r="I102" s="87">
        <v>3904.3969999999999</v>
      </c>
      <c r="J102" s="87">
        <v>1483.4929999999999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2050.4839999999999</v>
      </c>
      <c r="R102" s="87">
        <v>0</v>
      </c>
      <c r="S102" s="87">
        <v>0</v>
      </c>
    </row>
    <row r="103" spans="1:19">
      <c r="A103" s="87" t="s">
        <v>438</v>
      </c>
      <c r="B103" s="88">
        <v>85552900000</v>
      </c>
      <c r="C103" s="87">
        <v>48904.697999999997</v>
      </c>
      <c r="D103" s="87" t="s">
        <v>511</v>
      </c>
      <c r="E103" s="87">
        <v>8160.982</v>
      </c>
      <c r="F103" s="87">
        <v>24042.956999999999</v>
      </c>
      <c r="G103" s="87">
        <v>6756.1109999999999</v>
      </c>
      <c r="H103" s="87">
        <v>0</v>
      </c>
      <c r="I103" s="87">
        <v>7843.8180000000002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2100.828</v>
      </c>
      <c r="R103" s="87">
        <v>0</v>
      </c>
      <c r="S103" s="87">
        <v>0</v>
      </c>
    </row>
    <row r="104" spans="1:19">
      <c r="A104" s="87" t="s">
        <v>439</v>
      </c>
      <c r="B104" s="88">
        <v>96588200000</v>
      </c>
      <c r="C104" s="87">
        <v>56194.821000000004</v>
      </c>
      <c r="D104" s="87" t="s">
        <v>512</v>
      </c>
      <c r="E104" s="87">
        <v>9181.1049999999996</v>
      </c>
      <c r="F104" s="87">
        <v>24042.956999999999</v>
      </c>
      <c r="G104" s="87">
        <v>6756.1109999999999</v>
      </c>
      <c r="H104" s="87">
        <v>0</v>
      </c>
      <c r="I104" s="87">
        <v>14174.942999999999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2039.704</v>
      </c>
      <c r="R104" s="87">
        <v>0</v>
      </c>
      <c r="S104" s="87">
        <v>0</v>
      </c>
    </row>
    <row r="105" spans="1:19">
      <c r="A105" s="87" t="s">
        <v>440</v>
      </c>
      <c r="B105" s="88">
        <v>101096000000</v>
      </c>
      <c r="C105" s="87">
        <v>64772.173999999999</v>
      </c>
      <c r="D105" s="87" t="s">
        <v>513</v>
      </c>
      <c r="E105" s="87">
        <v>9181.1049999999996</v>
      </c>
      <c r="F105" s="87">
        <v>24042.956999999999</v>
      </c>
      <c r="G105" s="87">
        <v>6756.1109999999999</v>
      </c>
      <c r="H105" s="87">
        <v>0</v>
      </c>
      <c r="I105" s="87">
        <v>22537.411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2254.5889999999999</v>
      </c>
      <c r="R105" s="87">
        <v>0</v>
      </c>
      <c r="S105" s="87">
        <v>0</v>
      </c>
    </row>
    <row r="106" spans="1:19">
      <c r="A106" s="87" t="s">
        <v>291</v>
      </c>
      <c r="B106" s="88">
        <v>118002000000</v>
      </c>
      <c r="C106" s="87">
        <v>72996.892999999996</v>
      </c>
      <c r="D106" s="87" t="s">
        <v>514</v>
      </c>
      <c r="E106" s="87">
        <v>9181.1049999999996</v>
      </c>
      <c r="F106" s="87">
        <v>24042.956999999999</v>
      </c>
      <c r="G106" s="87">
        <v>6756.1109999999999</v>
      </c>
      <c r="H106" s="87">
        <v>0</v>
      </c>
      <c r="I106" s="87">
        <v>30940.947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2075.7710000000002</v>
      </c>
      <c r="R106" s="87">
        <v>0</v>
      </c>
      <c r="S106" s="87">
        <v>0</v>
      </c>
    </row>
    <row r="107" spans="1:19">
      <c r="A107" s="87" t="s">
        <v>441</v>
      </c>
      <c r="B107" s="88">
        <v>127251000000</v>
      </c>
      <c r="C107" s="87">
        <v>75032.929000000004</v>
      </c>
      <c r="D107" s="87" t="s">
        <v>515</v>
      </c>
      <c r="E107" s="87">
        <v>9181.1049999999996</v>
      </c>
      <c r="F107" s="87">
        <v>24042.956999999999</v>
      </c>
      <c r="G107" s="87">
        <v>6756.1109999999999</v>
      </c>
      <c r="H107" s="87">
        <v>0</v>
      </c>
      <c r="I107" s="87">
        <v>32779.980000000003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2272.7750000000001</v>
      </c>
      <c r="R107" s="87">
        <v>0</v>
      </c>
      <c r="S107" s="87">
        <v>0</v>
      </c>
    </row>
    <row r="108" spans="1:19">
      <c r="A108" s="87" t="s">
        <v>442</v>
      </c>
      <c r="B108" s="88">
        <v>140469000000</v>
      </c>
      <c r="C108" s="87">
        <v>80223.203999999998</v>
      </c>
      <c r="D108" s="87" t="s">
        <v>516</v>
      </c>
      <c r="E108" s="87">
        <v>9181.1049999999996</v>
      </c>
      <c r="F108" s="87">
        <v>24042.956999999999</v>
      </c>
      <c r="G108" s="87">
        <v>6756.1109999999999</v>
      </c>
      <c r="H108" s="87">
        <v>0</v>
      </c>
      <c r="I108" s="87">
        <v>38164.828999999998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2078.1999999999998</v>
      </c>
      <c r="R108" s="87">
        <v>0</v>
      </c>
      <c r="S108" s="87">
        <v>0</v>
      </c>
    </row>
    <row r="109" spans="1:19">
      <c r="A109" s="87" t="s">
        <v>443</v>
      </c>
      <c r="B109" s="88">
        <v>137898000000</v>
      </c>
      <c r="C109" s="87">
        <v>77168.039999999994</v>
      </c>
      <c r="D109" s="87" t="s">
        <v>517</v>
      </c>
      <c r="E109" s="87">
        <v>9181.1049999999996</v>
      </c>
      <c r="F109" s="87">
        <v>24042.956999999999</v>
      </c>
      <c r="G109" s="87">
        <v>6756.1109999999999</v>
      </c>
      <c r="H109" s="87">
        <v>0</v>
      </c>
      <c r="I109" s="87">
        <v>35050.817000000003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2137.0479999999998</v>
      </c>
      <c r="R109" s="87">
        <v>0</v>
      </c>
      <c r="S109" s="87">
        <v>0</v>
      </c>
    </row>
    <row r="110" spans="1:19">
      <c r="A110" s="87" t="s">
        <v>444</v>
      </c>
      <c r="B110" s="88">
        <v>124711000000</v>
      </c>
      <c r="C110" s="87">
        <v>72151.502999999997</v>
      </c>
      <c r="D110" s="87" t="s">
        <v>518</v>
      </c>
      <c r="E110" s="87">
        <v>9181.1049999999996</v>
      </c>
      <c r="F110" s="87">
        <v>24042.956999999999</v>
      </c>
      <c r="G110" s="87">
        <v>6756.1109999999999</v>
      </c>
      <c r="H110" s="87">
        <v>0</v>
      </c>
      <c r="I110" s="87">
        <v>30040.76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2130.569</v>
      </c>
      <c r="R110" s="87">
        <v>0</v>
      </c>
      <c r="S110" s="87">
        <v>0</v>
      </c>
    </row>
    <row r="111" spans="1:19">
      <c r="A111" s="87" t="s">
        <v>445</v>
      </c>
      <c r="B111" s="88">
        <v>105147000000</v>
      </c>
      <c r="C111" s="87">
        <v>66004.028000000006</v>
      </c>
      <c r="D111" s="87" t="s">
        <v>519</v>
      </c>
      <c r="E111" s="87">
        <v>9181.1049999999996</v>
      </c>
      <c r="F111" s="87">
        <v>24042.956999999999</v>
      </c>
      <c r="G111" s="87">
        <v>6756.1109999999999</v>
      </c>
      <c r="H111" s="87">
        <v>0</v>
      </c>
      <c r="I111" s="87">
        <v>22274.393</v>
      </c>
      <c r="J111" s="87">
        <v>1483.4929999999999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2265.9679999999998</v>
      </c>
      <c r="R111" s="87">
        <v>0</v>
      </c>
      <c r="S111" s="87">
        <v>0</v>
      </c>
    </row>
    <row r="112" spans="1:19">
      <c r="A112" s="87" t="s">
        <v>446</v>
      </c>
      <c r="B112" s="88">
        <v>92497300000</v>
      </c>
      <c r="C112" s="87">
        <v>54167.995999999999</v>
      </c>
      <c r="D112" s="87" t="s">
        <v>520</v>
      </c>
      <c r="E112" s="87">
        <v>9181.1049999999996</v>
      </c>
      <c r="F112" s="87">
        <v>24042.956999999999</v>
      </c>
      <c r="G112" s="87">
        <v>6756.1109999999999</v>
      </c>
      <c r="H112" s="87">
        <v>0</v>
      </c>
      <c r="I112" s="87">
        <v>12071.665000000001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2116.1579999999999</v>
      </c>
      <c r="R112" s="87">
        <v>0</v>
      </c>
      <c r="S112" s="87">
        <v>0</v>
      </c>
    </row>
    <row r="113" spans="1:19">
      <c r="A113" s="87" t="s">
        <v>447</v>
      </c>
      <c r="B113" s="88">
        <v>94397900000</v>
      </c>
      <c r="C113" s="87">
        <v>49307.353999999999</v>
      </c>
      <c r="D113" s="87" t="s">
        <v>521</v>
      </c>
      <c r="E113" s="87">
        <v>9181.1049999999996</v>
      </c>
      <c r="F113" s="87">
        <v>24042.956999999999</v>
      </c>
      <c r="G113" s="87">
        <v>6756.1109999999999</v>
      </c>
      <c r="H113" s="87">
        <v>0</v>
      </c>
      <c r="I113" s="87">
        <v>7193.5780000000004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2133.6010000000001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1317690000000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85552900000</v>
      </c>
      <c r="C116" s="87">
        <v>47418.546999999999</v>
      </c>
      <c r="D116" s="87"/>
      <c r="E116" s="87">
        <v>8160.982</v>
      </c>
      <c r="F116" s="87">
        <v>24042.956999999999</v>
      </c>
      <c r="G116" s="87">
        <v>6756.1109999999999</v>
      </c>
      <c r="H116" s="87">
        <v>0</v>
      </c>
      <c r="I116" s="87">
        <v>3904.3969999999999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2039.704</v>
      </c>
      <c r="R116" s="87">
        <v>0</v>
      </c>
      <c r="S116" s="87">
        <v>0</v>
      </c>
    </row>
    <row r="117" spans="1:19">
      <c r="A117" s="87" t="s">
        <v>450</v>
      </c>
      <c r="B117" s="88">
        <v>140469000000</v>
      </c>
      <c r="C117" s="87">
        <v>80223.203999999998</v>
      </c>
      <c r="D117" s="87"/>
      <c r="E117" s="87">
        <v>9181.1049999999996</v>
      </c>
      <c r="F117" s="87">
        <v>24042.956999999999</v>
      </c>
      <c r="G117" s="87">
        <v>6756.1109999999999</v>
      </c>
      <c r="H117" s="87">
        <v>0</v>
      </c>
      <c r="I117" s="87">
        <v>38164.828999999998</v>
      </c>
      <c r="J117" s="87">
        <v>1483.4929999999999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2272.7750000000001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37849.449999999997</v>
      </c>
      <c r="C120" s="87">
        <v>18593.169999999998</v>
      </c>
      <c r="D120" s="87">
        <v>0</v>
      </c>
      <c r="E120" s="87">
        <v>56442.61</v>
      </c>
    </row>
    <row r="121" spans="1:19">
      <c r="A121" s="87" t="s">
        <v>484</v>
      </c>
      <c r="B121" s="87">
        <v>74.05</v>
      </c>
      <c r="C121" s="87">
        <v>36.369999999999997</v>
      </c>
      <c r="D121" s="87">
        <v>0</v>
      </c>
      <c r="E121" s="87">
        <v>110.42</v>
      </c>
    </row>
    <row r="122" spans="1:19">
      <c r="A122" s="87" t="s">
        <v>485</v>
      </c>
      <c r="B122" s="87">
        <v>74.05</v>
      </c>
      <c r="C122" s="87">
        <v>36.369999999999997</v>
      </c>
      <c r="D122" s="87">
        <v>0</v>
      </c>
      <c r="E122" s="87">
        <v>110.42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2633.66</v>
      </c>
      <c r="C2" s="87">
        <v>5152.3900000000003</v>
      </c>
      <c r="D2" s="87">
        <v>5152.3900000000003</v>
      </c>
    </row>
    <row r="3" spans="1:7">
      <c r="A3" s="87" t="s">
        <v>317</v>
      </c>
      <c r="B3" s="87">
        <v>2633.66</v>
      </c>
      <c r="C3" s="87">
        <v>5152.3900000000003</v>
      </c>
      <c r="D3" s="87">
        <v>5152.3900000000003</v>
      </c>
    </row>
    <row r="4" spans="1:7">
      <c r="A4" s="87" t="s">
        <v>318</v>
      </c>
      <c r="B4" s="87">
        <v>5156.5</v>
      </c>
      <c r="C4" s="87">
        <v>10087.98</v>
      </c>
      <c r="D4" s="87">
        <v>10087.98</v>
      </c>
    </row>
    <row r="5" spans="1:7">
      <c r="A5" s="87" t="s">
        <v>319</v>
      </c>
      <c r="B5" s="87">
        <v>5156.5</v>
      </c>
      <c r="C5" s="87">
        <v>10087.98</v>
      </c>
      <c r="D5" s="87">
        <v>10087.98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117.26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34.93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176.13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176.43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66.27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1138.57</v>
      </c>
      <c r="C28" s="87">
        <v>1495.09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0.26200000000000001</v>
      </c>
      <c r="G53" s="87">
        <v>0.318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0.26200000000000001</v>
      </c>
      <c r="G54" s="87">
        <v>0.318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0.26200000000000001</v>
      </c>
      <c r="G55" s="87">
        <v>0.318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0.26200000000000001</v>
      </c>
      <c r="G56" s="87">
        <v>0.318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0.26200000000000001</v>
      </c>
      <c r="G58" s="87">
        <v>0.318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52504.22</v>
      </c>
      <c r="D64" s="87">
        <v>40004.699999999997</v>
      </c>
      <c r="E64" s="87">
        <v>12499.52</v>
      </c>
      <c r="F64" s="87">
        <v>0.76</v>
      </c>
      <c r="G64" s="87">
        <v>3.38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34487.730000000003</v>
      </c>
      <c r="D68" s="87">
        <v>0.8</v>
      </c>
    </row>
    <row r="69" spans="1:8">
      <c r="A69" s="87" t="s">
        <v>401</v>
      </c>
      <c r="B69" s="87" t="s">
        <v>400</v>
      </c>
      <c r="C69" s="87">
        <v>34206.32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2.85</v>
      </c>
      <c r="F74" s="87">
        <v>3122.28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15631.335499999999</v>
      </c>
      <c r="C84" s="87">
        <v>13.7659</v>
      </c>
      <c r="D84" s="87">
        <v>76.177700000000002</v>
      </c>
      <c r="E84" s="87">
        <v>0</v>
      </c>
      <c r="F84" s="87">
        <v>0</v>
      </c>
      <c r="G84" s="87">
        <v>459412.2844</v>
      </c>
      <c r="H84" s="87">
        <v>5642.4466000000002</v>
      </c>
    </row>
    <row r="85" spans="1:8">
      <c r="A85" s="87" t="s">
        <v>438</v>
      </c>
      <c r="B85" s="87">
        <v>14077.5674</v>
      </c>
      <c r="C85" s="87">
        <v>12.3971</v>
      </c>
      <c r="D85" s="87">
        <v>68.684399999999997</v>
      </c>
      <c r="E85" s="87">
        <v>0</v>
      </c>
      <c r="F85" s="87">
        <v>0</v>
      </c>
      <c r="G85" s="87">
        <v>414222.38209999999</v>
      </c>
      <c r="H85" s="87">
        <v>5081.8231999999998</v>
      </c>
    </row>
    <row r="86" spans="1:8">
      <c r="A86" s="87" t="s">
        <v>439</v>
      </c>
      <c r="B86" s="87">
        <v>15155.581700000001</v>
      </c>
      <c r="C86" s="87">
        <v>13.334099999999999</v>
      </c>
      <c r="D86" s="87">
        <v>76.157399999999996</v>
      </c>
      <c r="E86" s="87">
        <v>0</v>
      </c>
      <c r="F86" s="87">
        <v>0</v>
      </c>
      <c r="G86" s="87">
        <v>459304.75410000002</v>
      </c>
      <c r="H86" s="87">
        <v>5477.7255999999998</v>
      </c>
    </row>
    <row r="87" spans="1:8">
      <c r="A87" s="87" t="s">
        <v>440</v>
      </c>
      <c r="B87" s="87">
        <v>14431.9148</v>
      </c>
      <c r="C87" s="87">
        <v>12.6905</v>
      </c>
      <c r="D87" s="87">
        <v>73.755799999999994</v>
      </c>
      <c r="E87" s="87">
        <v>0</v>
      </c>
      <c r="F87" s="87">
        <v>0</v>
      </c>
      <c r="G87" s="87">
        <v>444828.5134</v>
      </c>
      <c r="H87" s="87">
        <v>5219.9360999999999</v>
      </c>
    </row>
    <row r="88" spans="1:8">
      <c r="A88" s="87" t="s">
        <v>291</v>
      </c>
      <c r="B88" s="87">
        <v>14609.596100000001</v>
      </c>
      <c r="C88" s="87">
        <v>12.835100000000001</v>
      </c>
      <c r="D88" s="87">
        <v>76.746899999999997</v>
      </c>
      <c r="E88" s="87">
        <v>0</v>
      </c>
      <c r="F88" s="87">
        <v>0</v>
      </c>
      <c r="G88" s="87">
        <v>462880.59490000003</v>
      </c>
      <c r="H88" s="87">
        <v>5290.5576000000001</v>
      </c>
    </row>
    <row r="89" spans="1:8">
      <c r="A89" s="87" t="s">
        <v>441</v>
      </c>
      <c r="B89" s="87">
        <v>14019.926100000001</v>
      </c>
      <c r="C89" s="87">
        <v>12.311</v>
      </c>
      <c r="D89" s="87">
        <v>74.738</v>
      </c>
      <c r="E89" s="87">
        <v>0</v>
      </c>
      <c r="F89" s="87">
        <v>0</v>
      </c>
      <c r="G89" s="87">
        <v>450770.84110000002</v>
      </c>
      <c r="H89" s="87">
        <v>5080.3427000000001</v>
      </c>
    </row>
    <row r="90" spans="1:8">
      <c r="A90" s="87" t="s">
        <v>442</v>
      </c>
      <c r="B90" s="87">
        <v>14796.890600000001</v>
      </c>
      <c r="C90" s="87">
        <v>12.978300000000001</v>
      </c>
      <c r="D90" s="87">
        <v>81.554900000000004</v>
      </c>
      <c r="E90" s="87">
        <v>0</v>
      </c>
      <c r="F90" s="87">
        <v>0</v>
      </c>
      <c r="G90" s="87">
        <v>491901.77299999999</v>
      </c>
      <c r="H90" s="87">
        <v>5370.0496999999996</v>
      </c>
    </row>
    <row r="91" spans="1:8">
      <c r="A91" s="87" t="s">
        <v>443</v>
      </c>
      <c r="B91" s="87">
        <v>15093.333500000001</v>
      </c>
      <c r="C91" s="87">
        <v>13.232200000000001</v>
      </c>
      <c r="D91" s="87">
        <v>84.275300000000001</v>
      </c>
      <c r="E91" s="87">
        <v>0</v>
      </c>
      <c r="F91" s="87">
        <v>1E-4</v>
      </c>
      <c r="G91" s="87">
        <v>508315.58779999998</v>
      </c>
      <c r="H91" s="87">
        <v>5480.9485999999997</v>
      </c>
    </row>
    <row r="92" spans="1:8">
      <c r="A92" s="87" t="s">
        <v>444</v>
      </c>
      <c r="B92" s="87">
        <v>14435.2637</v>
      </c>
      <c r="C92" s="87">
        <v>12.659700000000001</v>
      </c>
      <c r="D92" s="87">
        <v>79.807599999999994</v>
      </c>
      <c r="E92" s="87">
        <v>0</v>
      </c>
      <c r="F92" s="87">
        <v>0</v>
      </c>
      <c r="G92" s="87">
        <v>481363.79369999998</v>
      </c>
      <c r="H92" s="87">
        <v>5239.5587999999998</v>
      </c>
    </row>
    <row r="93" spans="1:8">
      <c r="A93" s="87" t="s">
        <v>445</v>
      </c>
      <c r="B93" s="87">
        <v>14594.8405</v>
      </c>
      <c r="C93" s="87">
        <v>12.813800000000001</v>
      </c>
      <c r="D93" s="87">
        <v>78.161699999999996</v>
      </c>
      <c r="E93" s="87">
        <v>0</v>
      </c>
      <c r="F93" s="87">
        <v>0</v>
      </c>
      <c r="G93" s="87">
        <v>471422.27279999998</v>
      </c>
      <c r="H93" s="87">
        <v>5289.7669999999998</v>
      </c>
    </row>
    <row r="94" spans="1:8">
      <c r="A94" s="87" t="s">
        <v>446</v>
      </c>
      <c r="B94" s="87">
        <v>14371.3372</v>
      </c>
      <c r="C94" s="87">
        <v>12.6334</v>
      </c>
      <c r="D94" s="87">
        <v>74.122299999999996</v>
      </c>
      <c r="E94" s="87">
        <v>0</v>
      </c>
      <c r="F94" s="87">
        <v>0</v>
      </c>
      <c r="G94" s="87">
        <v>447043.01909999998</v>
      </c>
      <c r="H94" s="87">
        <v>5200.0883000000003</v>
      </c>
    </row>
    <row r="95" spans="1:8">
      <c r="A95" s="87" t="s">
        <v>447</v>
      </c>
      <c r="B95" s="87">
        <v>15356.312</v>
      </c>
      <c r="C95" s="87">
        <v>13.5143</v>
      </c>
      <c r="D95" s="87">
        <v>76.5214</v>
      </c>
      <c r="E95" s="87">
        <v>0</v>
      </c>
      <c r="F95" s="87">
        <v>0</v>
      </c>
      <c r="G95" s="87">
        <v>461496.14350000001</v>
      </c>
      <c r="H95" s="87">
        <v>5548.3092999999999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176573.899</v>
      </c>
      <c r="C97" s="87">
        <v>155.16540000000001</v>
      </c>
      <c r="D97" s="87">
        <v>920.70339999999999</v>
      </c>
      <c r="E97" s="87">
        <v>0</v>
      </c>
      <c r="F97" s="87">
        <v>5.9999999999999995E-4</v>
      </c>
      <c r="G97" s="88">
        <v>5552960</v>
      </c>
      <c r="H97" s="87">
        <v>63921.553500000002</v>
      </c>
    </row>
    <row r="98" spans="1:19">
      <c r="A98" s="87" t="s">
        <v>449</v>
      </c>
      <c r="B98" s="87">
        <v>14019.926100000001</v>
      </c>
      <c r="C98" s="87">
        <v>12.311</v>
      </c>
      <c r="D98" s="87">
        <v>68.684399999999997</v>
      </c>
      <c r="E98" s="87">
        <v>0</v>
      </c>
      <c r="F98" s="87">
        <v>0</v>
      </c>
      <c r="G98" s="87">
        <v>414222.38209999999</v>
      </c>
      <c r="H98" s="87">
        <v>5080.3427000000001</v>
      </c>
    </row>
    <row r="99" spans="1:19">
      <c r="A99" s="87" t="s">
        <v>450</v>
      </c>
      <c r="B99" s="87">
        <v>15631.335499999999</v>
      </c>
      <c r="C99" s="87">
        <v>13.7659</v>
      </c>
      <c r="D99" s="87">
        <v>84.275300000000001</v>
      </c>
      <c r="E99" s="87">
        <v>0</v>
      </c>
      <c r="F99" s="87">
        <v>1E-4</v>
      </c>
      <c r="G99" s="87">
        <v>508315.58779999998</v>
      </c>
      <c r="H99" s="87">
        <v>5642.4466000000002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94196800000</v>
      </c>
      <c r="C102" s="87">
        <v>55374.36</v>
      </c>
      <c r="D102" s="87" t="s">
        <v>522</v>
      </c>
      <c r="E102" s="87">
        <v>9181.1049999999996</v>
      </c>
      <c r="F102" s="87">
        <v>24042.956999999999</v>
      </c>
      <c r="G102" s="87">
        <v>6553.7889999999998</v>
      </c>
      <c r="H102" s="87">
        <v>0</v>
      </c>
      <c r="I102" s="87">
        <v>13518.217000000001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2078.2910000000002</v>
      </c>
      <c r="R102" s="87">
        <v>0</v>
      </c>
      <c r="S102" s="87">
        <v>0</v>
      </c>
    </row>
    <row r="103" spans="1:19">
      <c r="A103" s="87" t="s">
        <v>438</v>
      </c>
      <c r="B103" s="88">
        <v>84931100000</v>
      </c>
      <c r="C103" s="87">
        <v>54497.055</v>
      </c>
      <c r="D103" s="87" t="s">
        <v>523</v>
      </c>
      <c r="E103" s="87">
        <v>9181.1049999999996</v>
      </c>
      <c r="F103" s="87">
        <v>24042.956999999999</v>
      </c>
      <c r="G103" s="87">
        <v>6553.7889999999998</v>
      </c>
      <c r="H103" s="87">
        <v>0</v>
      </c>
      <c r="I103" s="87">
        <v>11833.236999999999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2885.9659999999999</v>
      </c>
      <c r="R103" s="87">
        <v>0</v>
      </c>
      <c r="S103" s="87">
        <v>0</v>
      </c>
    </row>
    <row r="104" spans="1:19">
      <c r="A104" s="87" t="s">
        <v>439</v>
      </c>
      <c r="B104" s="88">
        <v>94174700000</v>
      </c>
      <c r="C104" s="87">
        <v>53144.156000000003</v>
      </c>
      <c r="D104" s="87" t="s">
        <v>524</v>
      </c>
      <c r="E104" s="87">
        <v>8160.982</v>
      </c>
      <c r="F104" s="87">
        <v>24042.956999999999</v>
      </c>
      <c r="G104" s="87">
        <v>6553.7889999999998</v>
      </c>
      <c r="H104" s="87">
        <v>0</v>
      </c>
      <c r="I104" s="87">
        <v>11532.897999999999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2853.53</v>
      </c>
      <c r="R104" s="87">
        <v>0</v>
      </c>
      <c r="S104" s="87">
        <v>0</v>
      </c>
    </row>
    <row r="105" spans="1:19">
      <c r="A105" s="87" t="s">
        <v>440</v>
      </c>
      <c r="B105" s="88">
        <v>91206600000</v>
      </c>
      <c r="C105" s="87">
        <v>56646.034</v>
      </c>
      <c r="D105" s="87" t="s">
        <v>525</v>
      </c>
      <c r="E105" s="87">
        <v>9181.1049999999996</v>
      </c>
      <c r="F105" s="87">
        <v>24042.956999999999</v>
      </c>
      <c r="G105" s="87">
        <v>6553.7889999999998</v>
      </c>
      <c r="H105" s="87">
        <v>0</v>
      </c>
      <c r="I105" s="87">
        <v>14855.073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2013.11</v>
      </c>
      <c r="R105" s="87">
        <v>0</v>
      </c>
      <c r="S105" s="87">
        <v>0</v>
      </c>
    </row>
    <row r="106" spans="1:19">
      <c r="A106" s="87" t="s">
        <v>291</v>
      </c>
      <c r="B106" s="88">
        <v>94907900000</v>
      </c>
      <c r="C106" s="87">
        <v>55238.423999999999</v>
      </c>
      <c r="D106" s="87" t="s">
        <v>526</v>
      </c>
      <c r="E106" s="87">
        <v>9181.1049999999996</v>
      </c>
      <c r="F106" s="87">
        <v>24042.956999999999</v>
      </c>
      <c r="G106" s="87">
        <v>6553.7889999999998</v>
      </c>
      <c r="H106" s="87">
        <v>0</v>
      </c>
      <c r="I106" s="87">
        <v>13124.434999999999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2336.1379999999999</v>
      </c>
      <c r="R106" s="87">
        <v>0</v>
      </c>
      <c r="S106" s="87">
        <v>0</v>
      </c>
    </row>
    <row r="107" spans="1:19">
      <c r="A107" s="87" t="s">
        <v>441</v>
      </c>
      <c r="B107" s="88">
        <v>92425000000</v>
      </c>
      <c r="C107" s="87">
        <v>55275.023000000001</v>
      </c>
      <c r="D107" s="87" t="s">
        <v>527</v>
      </c>
      <c r="E107" s="87">
        <v>9181.1049999999996</v>
      </c>
      <c r="F107" s="87">
        <v>24042.956999999999</v>
      </c>
      <c r="G107" s="87">
        <v>6553.7889999999998</v>
      </c>
      <c r="H107" s="87">
        <v>0</v>
      </c>
      <c r="I107" s="87">
        <v>13361.843999999999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2135.328</v>
      </c>
      <c r="R107" s="87">
        <v>0</v>
      </c>
      <c r="S107" s="87">
        <v>0</v>
      </c>
    </row>
    <row r="108" spans="1:19">
      <c r="A108" s="87" t="s">
        <v>442</v>
      </c>
      <c r="B108" s="88">
        <v>100858000000</v>
      </c>
      <c r="C108" s="87">
        <v>58340.457999999999</v>
      </c>
      <c r="D108" s="87" t="s">
        <v>528</v>
      </c>
      <c r="E108" s="87">
        <v>8160.982</v>
      </c>
      <c r="F108" s="87">
        <v>24042.956999999999</v>
      </c>
      <c r="G108" s="87">
        <v>6553.7889999999998</v>
      </c>
      <c r="H108" s="87">
        <v>0</v>
      </c>
      <c r="I108" s="87">
        <v>16669.001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2913.7280000000001</v>
      </c>
      <c r="R108" s="87">
        <v>0</v>
      </c>
      <c r="S108" s="87">
        <v>0</v>
      </c>
    </row>
    <row r="109" spans="1:19">
      <c r="A109" s="87" t="s">
        <v>443</v>
      </c>
      <c r="B109" s="88">
        <v>104224000000</v>
      </c>
      <c r="C109" s="87">
        <v>63037.044999999998</v>
      </c>
      <c r="D109" s="87" t="s">
        <v>529</v>
      </c>
      <c r="E109" s="87">
        <v>9181.1049999999996</v>
      </c>
      <c r="F109" s="87">
        <v>24042.956999999999</v>
      </c>
      <c r="G109" s="87">
        <v>6553.7889999999998</v>
      </c>
      <c r="H109" s="87">
        <v>0</v>
      </c>
      <c r="I109" s="87">
        <v>20327.343000000001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2931.85</v>
      </c>
      <c r="R109" s="87">
        <v>0</v>
      </c>
      <c r="S109" s="87">
        <v>0</v>
      </c>
    </row>
    <row r="110" spans="1:19">
      <c r="A110" s="87" t="s">
        <v>444</v>
      </c>
      <c r="B110" s="88">
        <v>98697700000</v>
      </c>
      <c r="C110" s="87">
        <v>62172.37</v>
      </c>
      <c r="D110" s="87" t="s">
        <v>530</v>
      </c>
      <c r="E110" s="87">
        <v>7140.86</v>
      </c>
      <c r="F110" s="87">
        <v>24042.956999999999</v>
      </c>
      <c r="G110" s="87">
        <v>6553.7889999999998</v>
      </c>
      <c r="H110" s="87">
        <v>0</v>
      </c>
      <c r="I110" s="87">
        <v>21600.724999999999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2834.0390000000002</v>
      </c>
      <c r="R110" s="87">
        <v>0</v>
      </c>
      <c r="S110" s="87">
        <v>0</v>
      </c>
    </row>
    <row r="111" spans="1:19">
      <c r="A111" s="87" t="s">
        <v>445</v>
      </c>
      <c r="B111" s="88">
        <v>96659300000</v>
      </c>
      <c r="C111" s="87">
        <v>59505.446000000004</v>
      </c>
      <c r="D111" s="87" t="s">
        <v>531</v>
      </c>
      <c r="E111" s="87">
        <v>9181.1049999999996</v>
      </c>
      <c r="F111" s="87">
        <v>24042.956999999999</v>
      </c>
      <c r="G111" s="87">
        <v>6553.7889999999998</v>
      </c>
      <c r="H111" s="87">
        <v>0</v>
      </c>
      <c r="I111" s="87">
        <v>16848.623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2878.971</v>
      </c>
      <c r="R111" s="87">
        <v>0</v>
      </c>
      <c r="S111" s="87">
        <v>0</v>
      </c>
    </row>
    <row r="112" spans="1:19">
      <c r="A112" s="87" t="s">
        <v>446</v>
      </c>
      <c r="B112" s="88">
        <v>91660600000</v>
      </c>
      <c r="C112" s="87">
        <v>55822.665999999997</v>
      </c>
      <c r="D112" s="87" t="s">
        <v>532</v>
      </c>
      <c r="E112" s="87">
        <v>9181.1049999999996</v>
      </c>
      <c r="F112" s="87">
        <v>24042.956999999999</v>
      </c>
      <c r="G112" s="87">
        <v>6553.7889999999998</v>
      </c>
      <c r="H112" s="87">
        <v>0</v>
      </c>
      <c r="I112" s="87">
        <v>13947.771000000001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2097.0439999999999</v>
      </c>
      <c r="R112" s="87">
        <v>0</v>
      </c>
      <c r="S112" s="87">
        <v>0</v>
      </c>
    </row>
    <row r="113" spans="1:19">
      <c r="A113" s="87" t="s">
        <v>447</v>
      </c>
      <c r="B113" s="88">
        <v>94624000000</v>
      </c>
      <c r="C113" s="87">
        <v>55923.684999999998</v>
      </c>
      <c r="D113" s="87" t="s">
        <v>533</v>
      </c>
      <c r="E113" s="87">
        <v>9181.1049999999996</v>
      </c>
      <c r="F113" s="87">
        <v>24042.956999999999</v>
      </c>
      <c r="G113" s="87">
        <v>6553.7889999999998</v>
      </c>
      <c r="H113" s="87">
        <v>0</v>
      </c>
      <c r="I113" s="87">
        <v>14071.187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2074.6460000000002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1138570000000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84931100000</v>
      </c>
      <c r="C116" s="87">
        <v>53144.156000000003</v>
      </c>
      <c r="D116" s="87"/>
      <c r="E116" s="87">
        <v>7140.86</v>
      </c>
      <c r="F116" s="87">
        <v>24042.956999999999</v>
      </c>
      <c r="G116" s="87">
        <v>6553.7889999999998</v>
      </c>
      <c r="H116" s="87">
        <v>0</v>
      </c>
      <c r="I116" s="87">
        <v>11532.897999999999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2013.11</v>
      </c>
      <c r="R116" s="87">
        <v>0</v>
      </c>
      <c r="S116" s="87">
        <v>0</v>
      </c>
    </row>
    <row r="117" spans="1:19">
      <c r="A117" s="87" t="s">
        <v>450</v>
      </c>
      <c r="B117" s="88">
        <v>104224000000</v>
      </c>
      <c r="C117" s="87">
        <v>63037.044999999998</v>
      </c>
      <c r="D117" s="87"/>
      <c r="E117" s="87">
        <v>9181.1049999999996</v>
      </c>
      <c r="F117" s="87">
        <v>24042.956999999999</v>
      </c>
      <c r="G117" s="87">
        <v>6553.7889999999998</v>
      </c>
      <c r="H117" s="87">
        <v>0</v>
      </c>
      <c r="I117" s="87">
        <v>21600.724999999999</v>
      </c>
      <c r="J117" s="87">
        <v>0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2931.85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39153.46</v>
      </c>
      <c r="C120" s="87">
        <v>12572.01</v>
      </c>
      <c r="D120" s="87">
        <v>0</v>
      </c>
      <c r="E120" s="87">
        <v>51725.47</v>
      </c>
    </row>
    <row r="121" spans="1:19">
      <c r="A121" s="87" t="s">
        <v>484</v>
      </c>
      <c r="B121" s="87">
        <v>76.599999999999994</v>
      </c>
      <c r="C121" s="87">
        <v>24.6</v>
      </c>
      <c r="D121" s="87">
        <v>0</v>
      </c>
      <c r="E121" s="87">
        <v>101.19</v>
      </c>
    </row>
    <row r="122" spans="1:19">
      <c r="A122" s="87" t="s">
        <v>485</v>
      </c>
      <c r="B122" s="87">
        <v>76.599999999999994</v>
      </c>
      <c r="C122" s="87">
        <v>24.6</v>
      </c>
      <c r="D122" s="87">
        <v>0</v>
      </c>
      <c r="E122" s="87">
        <v>101.19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2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33203125" bestFit="1" customWidth="1"/>
    <col min="21" max="21" width="45.1640625" bestFit="1" customWidth="1"/>
    <col min="22" max="22" width="42.6640625" bestFit="1" customWidth="1"/>
    <col min="23" max="23" width="48.1640625" bestFit="1" customWidth="1"/>
  </cols>
  <sheetData>
    <row r="1" spans="1:7">
      <c r="A1" s="86"/>
      <c r="B1" s="87" t="s">
        <v>347</v>
      </c>
      <c r="C1" s="87" t="s">
        <v>348</v>
      </c>
      <c r="D1" s="87" t="s">
        <v>349</v>
      </c>
    </row>
    <row r="2" spans="1:7">
      <c r="A2" s="87" t="s">
        <v>316</v>
      </c>
      <c r="B2" s="87">
        <v>2904.76</v>
      </c>
      <c r="C2" s="87">
        <v>5682.76</v>
      </c>
      <c r="D2" s="87">
        <v>5682.76</v>
      </c>
    </row>
    <row r="3" spans="1:7">
      <c r="A3" s="87" t="s">
        <v>317</v>
      </c>
      <c r="B3" s="87">
        <v>2904.76</v>
      </c>
      <c r="C3" s="87">
        <v>5682.76</v>
      </c>
      <c r="D3" s="87">
        <v>5682.76</v>
      </c>
    </row>
    <row r="4" spans="1:7">
      <c r="A4" s="87" t="s">
        <v>318</v>
      </c>
      <c r="B4" s="87">
        <v>6437.17</v>
      </c>
      <c r="C4" s="87">
        <v>12593.41</v>
      </c>
      <c r="D4" s="87">
        <v>12593.41</v>
      </c>
    </row>
    <row r="5" spans="1:7">
      <c r="A5" s="87" t="s">
        <v>319</v>
      </c>
      <c r="B5" s="87">
        <v>6437.17</v>
      </c>
      <c r="C5" s="87">
        <v>12593.41</v>
      </c>
      <c r="D5" s="87">
        <v>12593.41</v>
      </c>
    </row>
    <row r="7" spans="1:7">
      <c r="A7" s="86"/>
      <c r="B7" s="87" t="s">
        <v>350</v>
      </c>
    </row>
    <row r="8" spans="1:7">
      <c r="A8" s="87" t="s">
        <v>320</v>
      </c>
      <c r="B8" s="87">
        <v>511.15</v>
      </c>
    </row>
    <row r="9" spans="1:7">
      <c r="A9" s="87" t="s">
        <v>321</v>
      </c>
      <c r="B9" s="87">
        <v>511.15</v>
      </c>
    </row>
    <row r="10" spans="1:7">
      <c r="A10" s="87" t="s">
        <v>351</v>
      </c>
      <c r="B10" s="87">
        <v>0</v>
      </c>
    </row>
    <row r="12" spans="1:7">
      <c r="A12" s="86"/>
      <c r="B12" s="87" t="s">
        <v>365</v>
      </c>
      <c r="C12" s="87" t="s">
        <v>366</v>
      </c>
      <c r="D12" s="87" t="s">
        <v>367</v>
      </c>
      <c r="E12" s="87" t="s">
        <v>368</v>
      </c>
      <c r="F12" s="87" t="s">
        <v>369</v>
      </c>
      <c r="G12" s="87" t="s">
        <v>370</v>
      </c>
    </row>
    <row r="13" spans="1:7">
      <c r="A13" s="87" t="s">
        <v>68</v>
      </c>
      <c r="B13" s="87">
        <v>0</v>
      </c>
      <c r="C13" s="87">
        <v>233.44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69</v>
      </c>
      <c r="B14" s="87">
        <v>201.85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77</v>
      </c>
      <c r="B15" s="87">
        <v>185.61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78</v>
      </c>
      <c r="B16" s="87">
        <v>23.3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79</v>
      </c>
      <c r="B17" s="87">
        <v>652.32000000000005</v>
      </c>
      <c r="C17" s="87">
        <v>1201.4100000000001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80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81</v>
      </c>
      <c r="B19" s="87">
        <v>185.72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82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83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84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63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85</v>
      </c>
      <c r="B24" s="87">
        <v>0</v>
      </c>
      <c r="C24" s="87">
        <v>155.96</v>
      </c>
      <c r="D24" s="87">
        <v>0</v>
      </c>
      <c r="E24" s="87">
        <v>0</v>
      </c>
      <c r="F24" s="87">
        <v>0</v>
      </c>
      <c r="G24" s="87">
        <v>1375.88</v>
      </c>
    </row>
    <row r="25" spans="1:10">
      <c r="A25" s="87" t="s">
        <v>86</v>
      </c>
      <c r="B25" s="87">
        <v>65.14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87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88</v>
      </c>
      <c r="B28" s="87">
        <v>1313.95</v>
      </c>
      <c r="C28" s="87">
        <v>1590.81</v>
      </c>
      <c r="D28" s="87">
        <v>0</v>
      </c>
      <c r="E28" s="87">
        <v>0</v>
      </c>
      <c r="F28" s="87">
        <v>0</v>
      </c>
      <c r="G28" s="87">
        <v>1375.88</v>
      </c>
    </row>
    <row r="30" spans="1:10">
      <c r="A30" s="86"/>
      <c r="B30" s="87" t="s">
        <v>350</v>
      </c>
      <c r="C30" s="87" t="s">
        <v>235</v>
      </c>
      <c r="D30" s="87" t="s">
        <v>371</v>
      </c>
      <c r="E30" s="87" t="s">
        <v>372</v>
      </c>
      <c r="F30" s="87" t="s">
        <v>373</v>
      </c>
      <c r="G30" s="87" t="s">
        <v>374</v>
      </c>
      <c r="H30" s="87" t="s">
        <v>375</v>
      </c>
      <c r="I30" s="87" t="s">
        <v>376</v>
      </c>
      <c r="J30" s="87" t="s">
        <v>377</v>
      </c>
    </row>
    <row r="31" spans="1:10">
      <c r="A31" s="87" t="s">
        <v>378</v>
      </c>
      <c r="B31" s="87">
        <v>371.75</v>
      </c>
      <c r="C31" s="87" t="s">
        <v>243</v>
      </c>
      <c r="D31" s="87">
        <v>1133.3900000000001</v>
      </c>
      <c r="E31" s="87">
        <v>1</v>
      </c>
      <c r="F31" s="87">
        <v>169.19</v>
      </c>
      <c r="G31" s="87">
        <v>47.17</v>
      </c>
      <c r="H31" s="87">
        <v>22.6</v>
      </c>
      <c r="I31" s="87">
        <v>1.39</v>
      </c>
      <c r="J31" s="87">
        <v>60.26</v>
      </c>
    </row>
    <row r="32" spans="1:10">
      <c r="A32" s="87" t="s">
        <v>379</v>
      </c>
      <c r="B32" s="87">
        <v>139.41</v>
      </c>
      <c r="C32" s="87" t="s">
        <v>243</v>
      </c>
      <c r="D32" s="87">
        <v>425.02</v>
      </c>
      <c r="E32" s="87">
        <v>1</v>
      </c>
      <c r="F32" s="87">
        <v>106.53</v>
      </c>
      <c r="G32" s="87">
        <v>0</v>
      </c>
      <c r="H32" s="87">
        <v>12.91</v>
      </c>
      <c r="I32" s="87">
        <v>18.52</v>
      </c>
      <c r="J32" s="87">
        <v>2184.7800000000002</v>
      </c>
    </row>
    <row r="33" spans="1:10">
      <c r="A33" s="87" t="s">
        <v>380</v>
      </c>
      <c r="B33" s="87">
        <v>511.15</v>
      </c>
      <c r="C33" s="87" t="s">
        <v>62</v>
      </c>
      <c r="D33" s="87">
        <v>856.26</v>
      </c>
      <c r="E33" s="87">
        <v>1</v>
      </c>
      <c r="F33" s="87">
        <v>0</v>
      </c>
      <c r="G33" s="87">
        <v>0</v>
      </c>
      <c r="H33" s="87">
        <v>0</v>
      </c>
      <c r="I33" s="87"/>
      <c r="J33" s="87">
        <v>0</v>
      </c>
    </row>
    <row r="34" spans="1:10">
      <c r="A34" s="87" t="s">
        <v>163</v>
      </c>
      <c r="B34" s="87">
        <v>1022.31</v>
      </c>
      <c r="C34" s="87"/>
      <c r="D34" s="87">
        <v>2414.66</v>
      </c>
      <c r="E34" s="87"/>
      <c r="F34" s="87">
        <v>275.72000000000003</v>
      </c>
      <c r="G34" s="87">
        <v>47.17</v>
      </c>
      <c r="H34" s="87">
        <v>9.9786000000000001</v>
      </c>
      <c r="I34" s="87">
        <v>3.73</v>
      </c>
      <c r="J34" s="87">
        <v>319.83679999999998</v>
      </c>
    </row>
    <row r="35" spans="1:10">
      <c r="A35" s="87" t="s">
        <v>381</v>
      </c>
      <c r="B35" s="87">
        <v>511.15</v>
      </c>
      <c r="C35" s="87"/>
      <c r="D35" s="87">
        <v>1558.4</v>
      </c>
      <c r="E35" s="87"/>
      <c r="F35" s="87">
        <v>275.72000000000003</v>
      </c>
      <c r="G35" s="87">
        <v>47.17</v>
      </c>
      <c r="H35" s="87">
        <v>19.9573</v>
      </c>
      <c r="I35" s="87">
        <v>1.86</v>
      </c>
      <c r="J35" s="87">
        <v>639.67370000000005</v>
      </c>
    </row>
    <row r="36" spans="1:10">
      <c r="A36" s="87" t="s">
        <v>382</v>
      </c>
      <c r="B36" s="87">
        <v>511.15</v>
      </c>
      <c r="C36" s="87"/>
      <c r="D36" s="87">
        <v>856.26</v>
      </c>
      <c r="E36" s="87"/>
      <c r="F36" s="87">
        <v>0</v>
      </c>
      <c r="G36" s="87">
        <v>0</v>
      </c>
      <c r="H36" s="87">
        <v>0</v>
      </c>
      <c r="I36" s="87"/>
      <c r="J36" s="87">
        <v>0</v>
      </c>
    </row>
    <row r="38" spans="1:10">
      <c r="A38" s="86"/>
      <c r="B38" s="87" t="s">
        <v>47</v>
      </c>
      <c r="C38" s="87" t="s">
        <v>322</v>
      </c>
      <c r="D38" s="87" t="s">
        <v>352</v>
      </c>
      <c r="E38" s="87" t="s">
        <v>353</v>
      </c>
      <c r="F38" s="87" t="s">
        <v>354</v>
      </c>
      <c r="G38" s="87" t="s">
        <v>355</v>
      </c>
      <c r="H38" s="87" t="s">
        <v>356</v>
      </c>
      <c r="I38" s="87" t="s">
        <v>323</v>
      </c>
    </row>
    <row r="39" spans="1:10">
      <c r="A39" s="87" t="s">
        <v>324</v>
      </c>
      <c r="B39" s="87" t="s">
        <v>325</v>
      </c>
      <c r="C39" s="87">
        <v>0.3</v>
      </c>
      <c r="D39" s="87">
        <v>0.70399999999999996</v>
      </c>
      <c r="E39" s="87">
        <v>0.79</v>
      </c>
      <c r="F39" s="87">
        <v>50.13</v>
      </c>
      <c r="G39" s="87">
        <v>90</v>
      </c>
      <c r="H39" s="87">
        <v>90</v>
      </c>
      <c r="I39" s="87" t="s">
        <v>326</v>
      </c>
    </row>
    <row r="40" spans="1:10">
      <c r="A40" s="87" t="s">
        <v>327</v>
      </c>
      <c r="B40" s="87" t="s">
        <v>325</v>
      </c>
      <c r="C40" s="87">
        <v>0.3</v>
      </c>
      <c r="D40" s="87">
        <v>0.70399999999999996</v>
      </c>
      <c r="E40" s="87">
        <v>0.79</v>
      </c>
      <c r="F40" s="87">
        <v>68.930000000000007</v>
      </c>
      <c r="G40" s="87">
        <v>180</v>
      </c>
      <c r="H40" s="87">
        <v>90</v>
      </c>
      <c r="I40" s="87" t="s">
        <v>328</v>
      </c>
    </row>
    <row r="41" spans="1:10">
      <c r="A41" s="87" t="s">
        <v>329</v>
      </c>
      <c r="B41" s="87" t="s">
        <v>325</v>
      </c>
      <c r="C41" s="87">
        <v>0.3</v>
      </c>
      <c r="D41" s="87">
        <v>0.70399999999999996</v>
      </c>
      <c r="E41" s="87">
        <v>0.79</v>
      </c>
      <c r="F41" s="87">
        <v>50.13</v>
      </c>
      <c r="G41" s="87">
        <v>270</v>
      </c>
      <c r="H41" s="87">
        <v>90</v>
      </c>
      <c r="I41" s="87" t="s">
        <v>330</v>
      </c>
    </row>
    <row r="42" spans="1:10">
      <c r="A42" s="87" t="s">
        <v>331</v>
      </c>
      <c r="B42" s="87" t="s">
        <v>332</v>
      </c>
      <c r="C42" s="87">
        <v>0.3</v>
      </c>
      <c r="D42" s="87">
        <v>3.12</v>
      </c>
      <c r="E42" s="87">
        <v>12.9</v>
      </c>
      <c r="F42" s="87">
        <v>371.75</v>
      </c>
      <c r="G42" s="87">
        <v>0</v>
      </c>
      <c r="H42" s="87">
        <v>180</v>
      </c>
      <c r="I42" s="87"/>
    </row>
    <row r="43" spans="1:10">
      <c r="A43" s="87" t="s">
        <v>333</v>
      </c>
      <c r="B43" s="87" t="s">
        <v>325</v>
      </c>
      <c r="C43" s="87">
        <v>0.3</v>
      </c>
      <c r="D43" s="87">
        <v>0.70399999999999996</v>
      </c>
      <c r="E43" s="87">
        <v>0.79</v>
      </c>
      <c r="F43" s="87">
        <v>68.930000000000007</v>
      </c>
      <c r="G43" s="87">
        <v>0</v>
      </c>
      <c r="H43" s="87">
        <v>90</v>
      </c>
      <c r="I43" s="87" t="s">
        <v>334</v>
      </c>
    </row>
    <row r="44" spans="1:10">
      <c r="A44" s="87" t="s">
        <v>335</v>
      </c>
      <c r="B44" s="87" t="s">
        <v>325</v>
      </c>
      <c r="C44" s="87">
        <v>0.3</v>
      </c>
      <c r="D44" s="87">
        <v>0.70399999999999996</v>
      </c>
      <c r="E44" s="87">
        <v>0.79</v>
      </c>
      <c r="F44" s="87">
        <v>18.8</v>
      </c>
      <c r="G44" s="87">
        <v>90</v>
      </c>
      <c r="H44" s="87">
        <v>90</v>
      </c>
      <c r="I44" s="87" t="s">
        <v>326</v>
      </c>
    </row>
    <row r="45" spans="1:10">
      <c r="A45" s="87" t="s">
        <v>336</v>
      </c>
      <c r="B45" s="87" t="s">
        <v>325</v>
      </c>
      <c r="C45" s="87">
        <v>0.3</v>
      </c>
      <c r="D45" s="87">
        <v>0.70399999999999996</v>
      </c>
      <c r="E45" s="87">
        <v>0.79</v>
      </c>
      <c r="F45" s="87">
        <v>18.8</v>
      </c>
      <c r="G45" s="87">
        <v>270</v>
      </c>
      <c r="H45" s="87">
        <v>90</v>
      </c>
      <c r="I45" s="87" t="s">
        <v>330</v>
      </c>
    </row>
    <row r="46" spans="1:10">
      <c r="A46" s="87" t="s">
        <v>337</v>
      </c>
      <c r="B46" s="87" t="s">
        <v>332</v>
      </c>
      <c r="C46" s="87">
        <v>0.3</v>
      </c>
      <c r="D46" s="87">
        <v>3.12</v>
      </c>
      <c r="E46" s="87">
        <v>12.9</v>
      </c>
      <c r="F46" s="87">
        <v>139.41</v>
      </c>
      <c r="G46" s="87">
        <v>0</v>
      </c>
      <c r="H46" s="87">
        <v>180</v>
      </c>
      <c r="I46" s="87"/>
    </row>
    <row r="47" spans="1:10">
      <c r="A47" s="87" t="s">
        <v>338</v>
      </c>
      <c r="B47" s="87" t="s">
        <v>339</v>
      </c>
      <c r="C47" s="87">
        <v>0.3</v>
      </c>
      <c r="D47" s="87">
        <v>4.0350000000000001</v>
      </c>
      <c r="E47" s="87">
        <v>16.829999999999998</v>
      </c>
      <c r="F47" s="87">
        <v>60.26</v>
      </c>
      <c r="G47" s="87">
        <v>180</v>
      </c>
      <c r="H47" s="87">
        <v>45</v>
      </c>
      <c r="I47" s="87"/>
    </row>
    <row r="48" spans="1:10">
      <c r="A48" s="87" t="s">
        <v>340</v>
      </c>
      <c r="B48" s="87" t="s">
        <v>339</v>
      </c>
      <c r="C48" s="87">
        <v>0.3</v>
      </c>
      <c r="D48" s="87">
        <v>4.0350000000000001</v>
      </c>
      <c r="E48" s="87">
        <v>16.829999999999998</v>
      </c>
      <c r="F48" s="87">
        <v>60.26</v>
      </c>
      <c r="G48" s="87">
        <v>0</v>
      </c>
      <c r="H48" s="87">
        <v>45</v>
      </c>
      <c r="I48" s="87"/>
    </row>
    <row r="49" spans="1:11">
      <c r="A49" s="87" t="s">
        <v>341</v>
      </c>
      <c r="B49" s="87" t="s">
        <v>339</v>
      </c>
      <c r="C49" s="87">
        <v>0.3</v>
      </c>
      <c r="D49" s="87">
        <v>4.0350000000000001</v>
      </c>
      <c r="E49" s="87">
        <v>16.829999999999998</v>
      </c>
      <c r="F49" s="87">
        <v>224.5</v>
      </c>
      <c r="G49" s="87">
        <v>270</v>
      </c>
      <c r="H49" s="87">
        <v>18.440000000000001</v>
      </c>
      <c r="I49" s="87"/>
    </row>
    <row r="50" spans="1:11">
      <c r="A50" s="87" t="s">
        <v>342</v>
      </c>
      <c r="B50" s="87" t="s">
        <v>339</v>
      </c>
      <c r="C50" s="87">
        <v>0.3</v>
      </c>
      <c r="D50" s="87">
        <v>4.0350000000000001</v>
      </c>
      <c r="E50" s="87">
        <v>16.829999999999998</v>
      </c>
      <c r="F50" s="87">
        <v>224.5</v>
      </c>
      <c r="G50" s="87">
        <v>90</v>
      </c>
      <c r="H50" s="87">
        <v>18.440000000000001</v>
      </c>
      <c r="I50" s="87"/>
    </row>
    <row r="52" spans="1:11">
      <c r="A52" s="86"/>
      <c r="B52" s="87" t="s">
        <v>47</v>
      </c>
      <c r="C52" s="87" t="s">
        <v>383</v>
      </c>
      <c r="D52" s="87" t="s">
        <v>384</v>
      </c>
      <c r="E52" s="87" t="s">
        <v>385</v>
      </c>
      <c r="F52" s="87" t="s">
        <v>41</v>
      </c>
      <c r="G52" s="87" t="s">
        <v>386</v>
      </c>
      <c r="H52" s="87" t="s">
        <v>387</v>
      </c>
      <c r="I52" s="87" t="s">
        <v>388</v>
      </c>
      <c r="J52" s="87" t="s">
        <v>355</v>
      </c>
      <c r="K52" s="87" t="s">
        <v>323</v>
      </c>
    </row>
    <row r="53" spans="1:11">
      <c r="A53" s="87" t="s">
        <v>389</v>
      </c>
      <c r="B53" s="87" t="s">
        <v>390</v>
      </c>
      <c r="C53" s="87">
        <v>13.94</v>
      </c>
      <c r="D53" s="87">
        <v>13.94</v>
      </c>
      <c r="E53" s="87">
        <v>3.18</v>
      </c>
      <c r="F53" s="87">
        <v>0.26200000000000001</v>
      </c>
      <c r="G53" s="87">
        <v>0.318</v>
      </c>
      <c r="H53" s="87" t="s">
        <v>62</v>
      </c>
      <c r="I53" s="87" t="s">
        <v>324</v>
      </c>
      <c r="J53" s="87">
        <v>90</v>
      </c>
      <c r="K53" s="87" t="s">
        <v>326</v>
      </c>
    </row>
    <row r="54" spans="1:11">
      <c r="A54" s="87" t="s">
        <v>391</v>
      </c>
      <c r="B54" s="87" t="s">
        <v>392</v>
      </c>
      <c r="C54" s="87">
        <v>19.3</v>
      </c>
      <c r="D54" s="87">
        <v>19.3</v>
      </c>
      <c r="E54" s="87">
        <v>3.18</v>
      </c>
      <c r="F54" s="87">
        <v>0.26200000000000001</v>
      </c>
      <c r="G54" s="87">
        <v>0.318</v>
      </c>
      <c r="H54" s="87" t="s">
        <v>62</v>
      </c>
      <c r="I54" s="87" t="s">
        <v>327</v>
      </c>
      <c r="J54" s="87">
        <v>180</v>
      </c>
      <c r="K54" s="87" t="s">
        <v>328</v>
      </c>
    </row>
    <row r="55" spans="1:11">
      <c r="A55" s="87" t="s">
        <v>393</v>
      </c>
      <c r="B55" s="87" t="s">
        <v>394</v>
      </c>
      <c r="C55" s="87">
        <v>13.94</v>
      </c>
      <c r="D55" s="87">
        <v>13.94</v>
      </c>
      <c r="E55" s="87">
        <v>3.18</v>
      </c>
      <c r="F55" s="87">
        <v>0.26200000000000001</v>
      </c>
      <c r="G55" s="87">
        <v>0.318</v>
      </c>
      <c r="H55" s="87" t="s">
        <v>62</v>
      </c>
      <c r="I55" s="87" t="s">
        <v>329</v>
      </c>
      <c r="J55" s="87">
        <v>270</v>
      </c>
      <c r="K55" s="87" t="s">
        <v>330</v>
      </c>
    </row>
    <row r="56" spans="1:11">
      <c r="A56" s="87" t="s">
        <v>395</v>
      </c>
      <c r="B56" s="87"/>
      <c r="C56" s="87"/>
      <c r="D56" s="87">
        <v>47.17</v>
      </c>
      <c r="E56" s="87">
        <v>3.18</v>
      </c>
      <c r="F56" s="87">
        <v>0.26200000000000001</v>
      </c>
      <c r="G56" s="87">
        <v>0.318</v>
      </c>
      <c r="H56" s="87"/>
      <c r="I56" s="87"/>
      <c r="J56" s="87"/>
      <c r="K56" s="87"/>
    </row>
    <row r="57" spans="1:11">
      <c r="A57" s="87" t="s">
        <v>396</v>
      </c>
      <c r="B57" s="87"/>
      <c r="C57" s="87"/>
      <c r="D57" s="87">
        <v>0</v>
      </c>
      <c r="E57" s="87" t="s">
        <v>397</v>
      </c>
      <c r="F57" s="87" t="s">
        <v>397</v>
      </c>
      <c r="G57" s="87" t="s">
        <v>397</v>
      </c>
      <c r="H57" s="87"/>
      <c r="I57" s="87"/>
      <c r="J57" s="87"/>
      <c r="K57" s="87"/>
    </row>
    <row r="58" spans="1:11">
      <c r="A58" s="87" t="s">
        <v>398</v>
      </c>
      <c r="B58" s="87"/>
      <c r="C58" s="87"/>
      <c r="D58" s="87">
        <v>47.17</v>
      </c>
      <c r="E58" s="87">
        <v>3.18</v>
      </c>
      <c r="F58" s="87">
        <v>0.26200000000000001</v>
      </c>
      <c r="G58" s="87">
        <v>0.318</v>
      </c>
      <c r="H58" s="87"/>
      <c r="I58" s="87"/>
      <c r="J58" s="87"/>
      <c r="K58" s="87"/>
    </row>
    <row r="60" spans="1:11">
      <c r="A60" s="86"/>
      <c r="B60" s="87" t="s">
        <v>115</v>
      </c>
      <c r="C60" s="87" t="s">
        <v>346</v>
      </c>
      <c r="D60" s="87" t="s">
        <v>357</v>
      </c>
    </row>
    <row r="61" spans="1:11">
      <c r="A61" s="87" t="s">
        <v>31</v>
      </c>
      <c r="B61" s="87"/>
      <c r="C61" s="87"/>
      <c r="D61" s="87"/>
    </row>
    <row r="63" spans="1:11">
      <c r="A63" s="86"/>
      <c r="B63" s="87" t="s">
        <v>115</v>
      </c>
      <c r="C63" s="87" t="s">
        <v>358</v>
      </c>
      <c r="D63" s="87" t="s">
        <v>359</v>
      </c>
      <c r="E63" s="87" t="s">
        <v>360</v>
      </c>
      <c r="F63" s="87" t="s">
        <v>361</v>
      </c>
      <c r="G63" s="87" t="s">
        <v>357</v>
      </c>
    </row>
    <row r="64" spans="1:11">
      <c r="A64" s="87" t="s">
        <v>343</v>
      </c>
      <c r="B64" s="87" t="s">
        <v>344</v>
      </c>
      <c r="C64" s="87">
        <v>76379.66</v>
      </c>
      <c r="D64" s="87">
        <v>51994.91</v>
      </c>
      <c r="E64" s="87">
        <v>24384.75</v>
      </c>
      <c r="F64" s="87">
        <v>0.68</v>
      </c>
      <c r="G64" s="87">
        <v>3.13</v>
      </c>
    </row>
    <row r="65" spans="1:8">
      <c r="A65" s="87" t="s">
        <v>345</v>
      </c>
      <c r="B65" s="87" t="s">
        <v>344</v>
      </c>
      <c r="C65" s="87">
        <v>46874.36</v>
      </c>
      <c r="D65" s="87">
        <v>37436.449999999997</v>
      </c>
      <c r="E65" s="87">
        <v>9437.91</v>
      </c>
      <c r="F65" s="87">
        <v>0.8</v>
      </c>
      <c r="G65" s="87">
        <v>3.47</v>
      </c>
    </row>
    <row r="67" spans="1:8">
      <c r="A67" s="86"/>
      <c r="B67" s="87" t="s">
        <v>115</v>
      </c>
      <c r="C67" s="87" t="s">
        <v>358</v>
      </c>
      <c r="D67" s="87" t="s">
        <v>357</v>
      </c>
    </row>
    <row r="68" spans="1:8">
      <c r="A68" s="87" t="s">
        <v>399</v>
      </c>
      <c r="B68" s="87" t="s">
        <v>400</v>
      </c>
      <c r="C68" s="87">
        <v>43831.94</v>
      </c>
      <c r="D68" s="87">
        <v>0.8</v>
      </c>
    </row>
    <row r="69" spans="1:8">
      <c r="A69" s="87" t="s">
        <v>401</v>
      </c>
      <c r="B69" s="87" t="s">
        <v>400</v>
      </c>
      <c r="C69" s="87">
        <v>39600.07</v>
      </c>
      <c r="D69" s="87">
        <v>0.8</v>
      </c>
    </row>
    <row r="71" spans="1:8">
      <c r="A71" s="86"/>
      <c r="B71" s="87" t="s">
        <v>115</v>
      </c>
      <c r="C71" s="87" t="s">
        <v>402</v>
      </c>
      <c r="D71" s="87" t="s">
        <v>403</v>
      </c>
      <c r="E71" s="87" t="s">
        <v>404</v>
      </c>
      <c r="F71" s="87" t="s">
        <v>405</v>
      </c>
      <c r="G71" s="87" t="s">
        <v>406</v>
      </c>
      <c r="H71" s="87" t="s">
        <v>407</v>
      </c>
    </row>
    <row r="72" spans="1:8">
      <c r="A72" s="87" t="s">
        <v>408</v>
      </c>
      <c r="B72" s="87" t="s">
        <v>409</v>
      </c>
      <c r="C72" s="87">
        <v>1</v>
      </c>
      <c r="D72" s="87">
        <v>125</v>
      </c>
      <c r="E72" s="87">
        <v>2.67</v>
      </c>
      <c r="F72" s="87">
        <v>333.46</v>
      </c>
      <c r="G72" s="87">
        <v>1</v>
      </c>
      <c r="H72" s="87" t="s">
        <v>410</v>
      </c>
    </row>
    <row r="73" spans="1:8">
      <c r="A73" s="87" t="s">
        <v>411</v>
      </c>
      <c r="B73" s="87" t="s">
        <v>409</v>
      </c>
      <c r="C73" s="87">
        <v>1</v>
      </c>
      <c r="D73" s="87">
        <v>125</v>
      </c>
      <c r="E73" s="87">
        <v>0.01</v>
      </c>
      <c r="F73" s="87">
        <v>1.25</v>
      </c>
      <c r="G73" s="87">
        <v>1</v>
      </c>
      <c r="H73" s="87" t="s">
        <v>410</v>
      </c>
    </row>
    <row r="74" spans="1:8">
      <c r="A74" s="87" t="s">
        <v>412</v>
      </c>
      <c r="B74" s="87" t="s">
        <v>413</v>
      </c>
      <c r="C74" s="87">
        <v>0.56999999999999995</v>
      </c>
      <c r="D74" s="87">
        <v>622</v>
      </c>
      <c r="E74" s="87">
        <v>3.13</v>
      </c>
      <c r="F74" s="87">
        <v>3427.74</v>
      </c>
      <c r="G74" s="87">
        <v>1</v>
      </c>
      <c r="H74" s="87" t="s">
        <v>414</v>
      </c>
    </row>
    <row r="75" spans="1:8">
      <c r="A75" s="87" t="s">
        <v>415</v>
      </c>
      <c r="B75" s="87" t="s">
        <v>413</v>
      </c>
      <c r="C75" s="87">
        <v>0.56999999999999995</v>
      </c>
      <c r="D75" s="87">
        <v>622</v>
      </c>
      <c r="E75" s="87">
        <v>2.83</v>
      </c>
      <c r="F75" s="87">
        <v>3096.8</v>
      </c>
      <c r="G75" s="87">
        <v>1</v>
      </c>
      <c r="H75" s="87" t="s">
        <v>414</v>
      </c>
    </row>
    <row r="77" spans="1:8">
      <c r="A77" s="86"/>
      <c r="B77" s="87" t="s">
        <v>115</v>
      </c>
      <c r="C77" s="87" t="s">
        <v>416</v>
      </c>
      <c r="D77" s="87" t="s">
        <v>417</v>
      </c>
      <c r="E77" s="87" t="s">
        <v>418</v>
      </c>
      <c r="F77" s="87" t="s">
        <v>419</v>
      </c>
    </row>
    <row r="78" spans="1:8">
      <c r="A78" s="87" t="s">
        <v>420</v>
      </c>
      <c r="B78" s="87" t="s">
        <v>421</v>
      </c>
      <c r="C78" s="87" t="s">
        <v>422</v>
      </c>
      <c r="D78" s="87">
        <v>0.1</v>
      </c>
      <c r="E78" s="87">
        <v>0</v>
      </c>
      <c r="F78" s="87">
        <v>1</v>
      </c>
    </row>
    <row r="80" spans="1:8">
      <c r="A80" s="86"/>
      <c r="B80" s="87" t="s">
        <v>115</v>
      </c>
      <c r="C80" s="87" t="s">
        <v>423</v>
      </c>
      <c r="D80" s="87" t="s">
        <v>424</v>
      </c>
      <c r="E80" s="87" t="s">
        <v>425</v>
      </c>
      <c r="F80" s="87" t="s">
        <v>426</v>
      </c>
      <c r="G80" s="87" t="s">
        <v>427</v>
      </c>
    </row>
    <row r="81" spans="1:8">
      <c r="A81" s="87" t="s">
        <v>428</v>
      </c>
      <c r="B81" s="87" t="s">
        <v>429</v>
      </c>
      <c r="C81" s="87">
        <v>0.2</v>
      </c>
      <c r="D81" s="87">
        <v>845000</v>
      </c>
      <c r="E81" s="87">
        <v>0.8</v>
      </c>
      <c r="F81" s="87">
        <v>3.42</v>
      </c>
      <c r="G81" s="87">
        <v>0.57999999999999996</v>
      </c>
    </row>
    <row r="83" spans="1:8">
      <c r="A83" s="86"/>
      <c r="B83" s="87" t="s">
        <v>430</v>
      </c>
      <c r="C83" s="87" t="s">
        <v>431</v>
      </c>
      <c r="D83" s="87" t="s">
        <v>432</v>
      </c>
      <c r="E83" s="87" t="s">
        <v>433</v>
      </c>
      <c r="F83" s="87" t="s">
        <v>434</v>
      </c>
      <c r="G83" s="87" t="s">
        <v>435</v>
      </c>
      <c r="H83" s="87" t="s">
        <v>436</v>
      </c>
    </row>
    <row r="84" spans="1:8">
      <c r="A84" s="87" t="s">
        <v>437</v>
      </c>
      <c r="B84" s="87">
        <v>30651.761699999999</v>
      </c>
      <c r="C84" s="87">
        <v>43.117800000000003</v>
      </c>
      <c r="D84" s="87">
        <v>143.8732</v>
      </c>
      <c r="E84" s="87">
        <v>0</v>
      </c>
      <c r="F84" s="87">
        <v>2.9999999999999997E-4</v>
      </c>
      <c r="G84" s="87">
        <v>717284.56129999994</v>
      </c>
      <c r="H84" s="87">
        <v>12198.319100000001</v>
      </c>
    </row>
    <row r="85" spans="1:8">
      <c r="A85" s="87" t="s">
        <v>438</v>
      </c>
      <c r="B85" s="87">
        <v>26171.151099999999</v>
      </c>
      <c r="C85" s="87">
        <v>37.581699999999998</v>
      </c>
      <c r="D85" s="87">
        <v>130.04910000000001</v>
      </c>
      <c r="E85" s="87">
        <v>0</v>
      </c>
      <c r="F85" s="87">
        <v>2.9999999999999997E-4</v>
      </c>
      <c r="G85" s="87">
        <v>648403.53839999996</v>
      </c>
      <c r="H85" s="87">
        <v>10494.889499999999</v>
      </c>
    </row>
    <row r="86" spans="1:8">
      <c r="A86" s="87" t="s">
        <v>439</v>
      </c>
      <c r="B86" s="87">
        <v>28980.7415</v>
      </c>
      <c r="C86" s="87">
        <v>41.692500000000003</v>
      </c>
      <c r="D86" s="87">
        <v>144.72669999999999</v>
      </c>
      <c r="E86" s="87">
        <v>0</v>
      </c>
      <c r="F86" s="87">
        <v>2.9999999999999997E-4</v>
      </c>
      <c r="G86" s="87">
        <v>721587.10970000003</v>
      </c>
      <c r="H86" s="87">
        <v>11629.482599999999</v>
      </c>
    </row>
    <row r="87" spans="1:8">
      <c r="A87" s="87" t="s">
        <v>440</v>
      </c>
      <c r="B87" s="87">
        <v>28471.9447</v>
      </c>
      <c r="C87" s="87">
        <v>42.160800000000002</v>
      </c>
      <c r="D87" s="87">
        <v>153.46789999999999</v>
      </c>
      <c r="E87" s="87">
        <v>0</v>
      </c>
      <c r="F87" s="87">
        <v>2.9999999999999997E-4</v>
      </c>
      <c r="G87" s="87">
        <v>765227.4804</v>
      </c>
      <c r="H87" s="87">
        <v>11550.068600000001</v>
      </c>
    </row>
    <row r="88" spans="1:8">
      <c r="A88" s="87" t="s">
        <v>291</v>
      </c>
      <c r="B88" s="87">
        <v>31144.643700000001</v>
      </c>
      <c r="C88" s="87">
        <v>46.621000000000002</v>
      </c>
      <c r="D88" s="87">
        <v>172.5977</v>
      </c>
      <c r="E88" s="87">
        <v>0</v>
      </c>
      <c r="F88" s="87">
        <v>2.9999999999999997E-4</v>
      </c>
      <c r="G88" s="87">
        <v>860636.125</v>
      </c>
      <c r="H88" s="87">
        <v>12686.522999999999</v>
      </c>
    </row>
    <row r="89" spans="1:8">
      <c r="A89" s="87" t="s">
        <v>441</v>
      </c>
      <c r="B89" s="87">
        <v>34497.2929</v>
      </c>
      <c r="C89" s="87">
        <v>52.444899999999997</v>
      </c>
      <c r="D89" s="87">
        <v>198.74539999999999</v>
      </c>
      <c r="E89" s="87">
        <v>0</v>
      </c>
      <c r="F89" s="87">
        <v>4.0000000000000002E-4</v>
      </c>
      <c r="G89" s="87">
        <v>991053.22519999999</v>
      </c>
      <c r="H89" s="87">
        <v>14135.884599999999</v>
      </c>
    </row>
    <row r="90" spans="1:8">
      <c r="A90" s="87" t="s">
        <v>442</v>
      </c>
      <c r="B90" s="87">
        <v>37424.819799999997</v>
      </c>
      <c r="C90" s="87">
        <v>57.158799999999999</v>
      </c>
      <c r="D90" s="87">
        <v>218.08680000000001</v>
      </c>
      <c r="E90" s="87">
        <v>0</v>
      </c>
      <c r="F90" s="87">
        <v>4.0000000000000002E-4</v>
      </c>
      <c r="G90" s="88">
        <v>1087510</v>
      </c>
      <c r="H90" s="87">
        <v>15362.863300000001</v>
      </c>
    </row>
    <row r="91" spans="1:8">
      <c r="A91" s="87" t="s">
        <v>443</v>
      </c>
      <c r="B91" s="87">
        <v>37062.613599999997</v>
      </c>
      <c r="C91" s="87">
        <v>56.555599999999998</v>
      </c>
      <c r="D91" s="87">
        <v>215.50579999999999</v>
      </c>
      <c r="E91" s="87">
        <v>0</v>
      </c>
      <c r="F91" s="87">
        <v>4.0000000000000002E-4</v>
      </c>
      <c r="G91" s="88">
        <v>1074640</v>
      </c>
      <c r="H91" s="87">
        <v>15208.977800000001</v>
      </c>
    </row>
    <row r="92" spans="1:8">
      <c r="A92" s="87" t="s">
        <v>444</v>
      </c>
      <c r="B92" s="87">
        <v>32879.7428</v>
      </c>
      <c r="C92" s="87">
        <v>49.781300000000002</v>
      </c>
      <c r="D92" s="87">
        <v>187.50489999999999</v>
      </c>
      <c r="E92" s="87">
        <v>0</v>
      </c>
      <c r="F92" s="87">
        <v>4.0000000000000002E-4</v>
      </c>
      <c r="G92" s="87">
        <v>934993.31709999999</v>
      </c>
      <c r="H92" s="87">
        <v>13451.8163</v>
      </c>
    </row>
    <row r="93" spans="1:8">
      <c r="A93" s="87" t="s">
        <v>445</v>
      </c>
      <c r="B93" s="87">
        <v>29480.851299999998</v>
      </c>
      <c r="C93" s="87">
        <v>43.7684</v>
      </c>
      <c r="D93" s="87">
        <v>159.97370000000001</v>
      </c>
      <c r="E93" s="87">
        <v>0</v>
      </c>
      <c r="F93" s="87">
        <v>2.9999999999999997E-4</v>
      </c>
      <c r="G93" s="87">
        <v>797672.04570000002</v>
      </c>
      <c r="H93" s="87">
        <v>11971.152700000001</v>
      </c>
    </row>
    <row r="94" spans="1:8">
      <c r="A94" s="87" t="s">
        <v>446</v>
      </c>
      <c r="B94" s="87">
        <v>27555.555700000001</v>
      </c>
      <c r="C94" s="87">
        <v>39.856200000000001</v>
      </c>
      <c r="D94" s="87">
        <v>139.6215</v>
      </c>
      <c r="E94" s="87">
        <v>0</v>
      </c>
      <c r="F94" s="87">
        <v>2.9999999999999997E-4</v>
      </c>
      <c r="G94" s="87">
        <v>696143.84530000004</v>
      </c>
      <c r="H94" s="87">
        <v>11079.829100000001</v>
      </c>
    </row>
    <row r="95" spans="1:8">
      <c r="A95" s="87" t="s">
        <v>447</v>
      </c>
      <c r="B95" s="87">
        <v>30125.644199999999</v>
      </c>
      <c r="C95" s="87">
        <v>42.652799999999999</v>
      </c>
      <c r="D95" s="87">
        <v>143.989</v>
      </c>
      <c r="E95" s="87">
        <v>0</v>
      </c>
      <c r="F95" s="87">
        <v>2.9999999999999997E-4</v>
      </c>
      <c r="G95" s="87">
        <v>717876.1348</v>
      </c>
      <c r="H95" s="87">
        <v>12017.5314</v>
      </c>
    </row>
    <row r="96" spans="1:8">
      <c r="A96" s="87"/>
      <c r="B96" s="87"/>
      <c r="C96" s="87"/>
      <c r="D96" s="87"/>
      <c r="E96" s="87"/>
      <c r="F96" s="87"/>
      <c r="G96" s="87"/>
      <c r="H96" s="87"/>
    </row>
    <row r="97" spans="1:19">
      <c r="A97" s="87" t="s">
        <v>448</v>
      </c>
      <c r="B97" s="87">
        <v>374446.76280000003</v>
      </c>
      <c r="C97" s="87">
        <v>553.39170000000001</v>
      </c>
      <c r="D97" s="87">
        <v>2008.1415999999999</v>
      </c>
      <c r="E97" s="87">
        <v>0</v>
      </c>
      <c r="F97" s="87">
        <v>3.8999999999999998E-3</v>
      </c>
      <c r="G97" s="88">
        <v>10013000</v>
      </c>
      <c r="H97" s="87">
        <v>151787.33799999999</v>
      </c>
    </row>
    <row r="98" spans="1:19">
      <c r="A98" s="87" t="s">
        <v>449</v>
      </c>
      <c r="B98" s="87">
        <v>26171.151099999999</v>
      </c>
      <c r="C98" s="87">
        <v>37.581699999999998</v>
      </c>
      <c r="D98" s="87">
        <v>130.04910000000001</v>
      </c>
      <c r="E98" s="87">
        <v>0</v>
      </c>
      <c r="F98" s="87">
        <v>2.9999999999999997E-4</v>
      </c>
      <c r="G98" s="87">
        <v>648403.53839999996</v>
      </c>
      <c r="H98" s="87">
        <v>10494.889499999999</v>
      </c>
    </row>
    <row r="99" spans="1:19">
      <c r="A99" s="87" t="s">
        <v>450</v>
      </c>
      <c r="B99" s="87">
        <v>37424.819799999997</v>
      </c>
      <c r="C99" s="87">
        <v>57.158799999999999</v>
      </c>
      <c r="D99" s="87">
        <v>218.08680000000001</v>
      </c>
      <c r="E99" s="87">
        <v>0</v>
      </c>
      <c r="F99" s="87">
        <v>4.0000000000000002E-4</v>
      </c>
      <c r="G99" s="88">
        <v>1087510</v>
      </c>
      <c r="H99" s="87">
        <v>15362.863300000001</v>
      </c>
    </row>
    <row r="101" spans="1:19">
      <c r="A101" s="86"/>
      <c r="B101" s="87" t="s">
        <v>451</v>
      </c>
      <c r="C101" s="87" t="s">
        <v>452</v>
      </c>
      <c r="D101" s="87" t="s">
        <v>453</v>
      </c>
      <c r="E101" s="87" t="s">
        <v>454</v>
      </c>
      <c r="F101" s="87" t="s">
        <v>455</v>
      </c>
      <c r="G101" s="87" t="s">
        <v>456</v>
      </c>
      <c r="H101" s="87" t="s">
        <v>457</v>
      </c>
      <c r="I101" s="87" t="s">
        <v>458</v>
      </c>
      <c r="J101" s="87" t="s">
        <v>459</v>
      </c>
      <c r="K101" s="87" t="s">
        <v>460</v>
      </c>
      <c r="L101" s="87" t="s">
        <v>461</v>
      </c>
      <c r="M101" s="87" t="s">
        <v>462</v>
      </c>
      <c r="N101" s="87" t="s">
        <v>463</v>
      </c>
      <c r="O101" s="87" t="s">
        <v>464</v>
      </c>
      <c r="P101" s="87" t="s">
        <v>465</v>
      </c>
      <c r="Q101" s="87" t="s">
        <v>466</v>
      </c>
      <c r="R101" s="87" t="s">
        <v>467</v>
      </c>
      <c r="S101" s="87" t="s">
        <v>468</v>
      </c>
    </row>
    <row r="102" spans="1:19">
      <c r="A102" s="87" t="s">
        <v>437</v>
      </c>
      <c r="B102" s="88">
        <v>94125000000</v>
      </c>
      <c r="C102" s="87">
        <v>44026.788999999997</v>
      </c>
      <c r="D102" s="87" t="s">
        <v>534</v>
      </c>
      <c r="E102" s="87">
        <v>9181.1049999999996</v>
      </c>
      <c r="F102" s="87">
        <v>24042.956999999999</v>
      </c>
      <c r="G102" s="87">
        <v>6859.2520000000004</v>
      </c>
      <c r="H102" s="87">
        <v>0</v>
      </c>
      <c r="I102" s="87">
        <v>1848.511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2094.9639999999999</v>
      </c>
      <c r="R102" s="87">
        <v>0</v>
      </c>
      <c r="S102" s="87">
        <v>0</v>
      </c>
    </row>
    <row r="103" spans="1:19">
      <c r="A103" s="87" t="s">
        <v>438</v>
      </c>
      <c r="B103" s="88">
        <v>85086100000</v>
      </c>
      <c r="C103" s="87">
        <v>46138.66</v>
      </c>
      <c r="D103" s="87" t="s">
        <v>535</v>
      </c>
      <c r="E103" s="87">
        <v>9181.1049999999996</v>
      </c>
      <c r="F103" s="87">
        <v>24042.956999999999</v>
      </c>
      <c r="G103" s="87">
        <v>6859.2520000000004</v>
      </c>
      <c r="H103" s="87">
        <v>0</v>
      </c>
      <c r="I103" s="87">
        <v>3964.0920000000001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2091.2539999999999</v>
      </c>
      <c r="R103" s="87">
        <v>0</v>
      </c>
      <c r="S103" s="87">
        <v>0</v>
      </c>
    </row>
    <row r="104" spans="1:19">
      <c r="A104" s="87" t="s">
        <v>439</v>
      </c>
      <c r="B104" s="88">
        <v>94689600000</v>
      </c>
      <c r="C104" s="87">
        <v>52900.016000000003</v>
      </c>
      <c r="D104" s="87" t="s">
        <v>536</v>
      </c>
      <c r="E104" s="87">
        <v>9181.1049999999996</v>
      </c>
      <c r="F104" s="87">
        <v>24042.956999999999</v>
      </c>
      <c r="G104" s="87">
        <v>6859.2520000000004</v>
      </c>
      <c r="H104" s="87">
        <v>0</v>
      </c>
      <c r="I104" s="87">
        <v>10795.156999999999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2021.5440000000001</v>
      </c>
      <c r="R104" s="87">
        <v>0</v>
      </c>
      <c r="S104" s="87">
        <v>0</v>
      </c>
    </row>
    <row r="105" spans="1:19">
      <c r="A105" s="87" t="s">
        <v>440</v>
      </c>
      <c r="B105" s="88">
        <v>100416000000</v>
      </c>
      <c r="C105" s="87">
        <v>64753.718999999997</v>
      </c>
      <c r="D105" s="87" t="s">
        <v>537</v>
      </c>
      <c r="E105" s="87">
        <v>9181.1049999999996</v>
      </c>
      <c r="F105" s="87">
        <v>24042.956999999999</v>
      </c>
      <c r="G105" s="87">
        <v>6859.2520000000004</v>
      </c>
      <c r="H105" s="87">
        <v>0</v>
      </c>
      <c r="I105" s="87">
        <v>22634.867999999999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2035.5360000000001</v>
      </c>
      <c r="R105" s="87">
        <v>0</v>
      </c>
      <c r="S105" s="87">
        <v>0</v>
      </c>
    </row>
    <row r="106" spans="1:19">
      <c r="A106" s="87" t="s">
        <v>291</v>
      </c>
      <c r="B106" s="88">
        <v>112936000000</v>
      </c>
      <c r="C106" s="87">
        <v>69957.714999999997</v>
      </c>
      <c r="D106" s="87" t="s">
        <v>538</v>
      </c>
      <c r="E106" s="87">
        <v>9181.1049999999996</v>
      </c>
      <c r="F106" s="87">
        <v>24042.956999999999</v>
      </c>
      <c r="G106" s="87">
        <v>6859.2520000000004</v>
      </c>
      <c r="H106" s="87">
        <v>0</v>
      </c>
      <c r="I106" s="87">
        <v>27847.953000000001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2026.4469999999999</v>
      </c>
      <c r="R106" s="87">
        <v>0</v>
      </c>
      <c r="S106" s="87">
        <v>0</v>
      </c>
    </row>
    <row r="107" spans="1:19">
      <c r="A107" s="87" t="s">
        <v>441</v>
      </c>
      <c r="B107" s="88">
        <v>130050000000</v>
      </c>
      <c r="C107" s="87">
        <v>81091.452999999994</v>
      </c>
      <c r="D107" s="87" t="s">
        <v>539</v>
      </c>
      <c r="E107" s="87">
        <v>9181.1049999999996</v>
      </c>
      <c r="F107" s="87">
        <v>24042.956999999999</v>
      </c>
      <c r="G107" s="87">
        <v>6859.2520000000004</v>
      </c>
      <c r="H107" s="87">
        <v>0</v>
      </c>
      <c r="I107" s="87">
        <v>38983.557999999997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2024.58</v>
      </c>
      <c r="R107" s="87">
        <v>0</v>
      </c>
      <c r="S107" s="87">
        <v>0</v>
      </c>
    </row>
    <row r="108" spans="1:19">
      <c r="A108" s="87" t="s">
        <v>442</v>
      </c>
      <c r="B108" s="88">
        <v>142708000000</v>
      </c>
      <c r="C108" s="87">
        <v>79257.98</v>
      </c>
      <c r="D108" s="87" t="s">
        <v>540</v>
      </c>
      <c r="E108" s="87">
        <v>9181.1049999999996</v>
      </c>
      <c r="F108" s="87">
        <v>24042.956999999999</v>
      </c>
      <c r="G108" s="87">
        <v>6859.2520000000004</v>
      </c>
      <c r="H108" s="87">
        <v>0</v>
      </c>
      <c r="I108" s="87">
        <v>37147.396000000001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2027.269</v>
      </c>
      <c r="R108" s="87">
        <v>0</v>
      </c>
      <c r="S108" s="87">
        <v>0</v>
      </c>
    </row>
    <row r="109" spans="1:19">
      <c r="A109" s="87" t="s">
        <v>443</v>
      </c>
      <c r="B109" s="88">
        <v>141018000000</v>
      </c>
      <c r="C109" s="87">
        <v>78086.828999999998</v>
      </c>
      <c r="D109" s="87" t="s">
        <v>541</v>
      </c>
      <c r="E109" s="87">
        <v>9181.1049999999996</v>
      </c>
      <c r="F109" s="87">
        <v>24042.956999999999</v>
      </c>
      <c r="G109" s="87">
        <v>6859.2520000000004</v>
      </c>
      <c r="H109" s="87">
        <v>0</v>
      </c>
      <c r="I109" s="87">
        <v>35955.915999999997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2047.5989999999999</v>
      </c>
      <c r="R109" s="87">
        <v>0</v>
      </c>
      <c r="S109" s="87">
        <v>0</v>
      </c>
    </row>
    <row r="110" spans="1:19">
      <c r="A110" s="87" t="s">
        <v>444</v>
      </c>
      <c r="B110" s="88">
        <v>122694000000</v>
      </c>
      <c r="C110" s="87">
        <v>74049.221000000005</v>
      </c>
      <c r="D110" s="87" t="s">
        <v>542</v>
      </c>
      <c r="E110" s="87">
        <v>9181.1049999999996</v>
      </c>
      <c r="F110" s="87">
        <v>24042.956999999999</v>
      </c>
      <c r="G110" s="87">
        <v>6859.2520000000004</v>
      </c>
      <c r="H110" s="87">
        <v>0</v>
      </c>
      <c r="I110" s="87">
        <v>31850.331999999999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2115.5740000000001</v>
      </c>
      <c r="R110" s="87">
        <v>0</v>
      </c>
      <c r="S110" s="87">
        <v>0</v>
      </c>
    </row>
    <row r="111" spans="1:19">
      <c r="A111" s="87" t="s">
        <v>445</v>
      </c>
      <c r="B111" s="88">
        <v>104674000000</v>
      </c>
      <c r="C111" s="87">
        <v>64684.953999999998</v>
      </c>
      <c r="D111" s="87" t="s">
        <v>543</v>
      </c>
      <c r="E111" s="87">
        <v>9181.1049999999996</v>
      </c>
      <c r="F111" s="87">
        <v>24042.956999999999</v>
      </c>
      <c r="G111" s="87">
        <v>6859.2520000000004</v>
      </c>
      <c r="H111" s="87">
        <v>0</v>
      </c>
      <c r="I111" s="87">
        <v>22472.14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2129.5</v>
      </c>
      <c r="R111" s="87">
        <v>0</v>
      </c>
      <c r="S111" s="87">
        <v>0</v>
      </c>
    </row>
    <row r="112" spans="1:19">
      <c r="A112" s="87" t="s">
        <v>446</v>
      </c>
      <c r="B112" s="88">
        <v>91350800000</v>
      </c>
      <c r="C112" s="87">
        <v>47879.127</v>
      </c>
      <c r="D112" s="87" t="s">
        <v>544</v>
      </c>
      <c r="E112" s="87">
        <v>9181.1049999999996</v>
      </c>
      <c r="F112" s="87">
        <v>24042.956999999999</v>
      </c>
      <c r="G112" s="87">
        <v>6859.2520000000004</v>
      </c>
      <c r="H112" s="87">
        <v>0</v>
      </c>
      <c r="I112" s="87">
        <v>5732.0860000000002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2063.7260000000001</v>
      </c>
      <c r="R112" s="87">
        <v>0</v>
      </c>
      <c r="S112" s="87">
        <v>0</v>
      </c>
    </row>
    <row r="113" spans="1:19">
      <c r="A113" s="87" t="s">
        <v>447</v>
      </c>
      <c r="B113" s="88">
        <v>94202600000</v>
      </c>
      <c r="C113" s="87">
        <v>47882.716999999997</v>
      </c>
      <c r="D113" s="87" t="s">
        <v>545</v>
      </c>
      <c r="E113" s="87">
        <v>9181.1049999999996</v>
      </c>
      <c r="F113" s="87">
        <v>24042.956999999999</v>
      </c>
      <c r="G113" s="87">
        <v>6859.2520000000004</v>
      </c>
      <c r="H113" s="87">
        <v>0</v>
      </c>
      <c r="I113" s="87">
        <v>5708.4610000000002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2090.9409999999998</v>
      </c>
      <c r="R113" s="87">
        <v>0</v>
      </c>
      <c r="S113" s="87">
        <v>0</v>
      </c>
    </row>
    <row r="114" spans="1:19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 t="s">
        <v>448</v>
      </c>
      <c r="B115" s="88">
        <v>1313950000000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/>
      <c r="R115" s="87">
        <v>0</v>
      </c>
      <c r="S115" s="87">
        <v>0</v>
      </c>
    </row>
    <row r="116" spans="1:19">
      <c r="A116" s="87" t="s">
        <v>449</v>
      </c>
      <c r="B116" s="88">
        <v>85086100000</v>
      </c>
      <c r="C116" s="87">
        <v>44026.788999999997</v>
      </c>
      <c r="D116" s="87"/>
      <c r="E116" s="87">
        <v>9181.1049999999996</v>
      </c>
      <c r="F116" s="87">
        <v>24042.956999999999</v>
      </c>
      <c r="G116" s="87">
        <v>6859.2520000000004</v>
      </c>
      <c r="H116" s="87">
        <v>0</v>
      </c>
      <c r="I116" s="87">
        <v>1848.511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2021.5440000000001</v>
      </c>
      <c r="R116" s="87">
        <v>0</v>
      </c>
      <c r="S116" s="87">
        <v>0</v>
      </c>
    </row>
    <row r="117" spans="1:19">
      <c r="A117" s="87" t="s">
        <v>450</v>
      </c>
      <c r="B117" s="88">
        <v>142708000000</v>
      </c>
      <c r="C117" s="87">
        <v>81091.452999999994</v>
      </c>
      <c r="D117" s="87"/>
      <c r="E117" s="87">
        <v>9181.1049999999996</v>
      </c>
      <c r="F117" s="87">
        <v>24042.956999999999</v>
      </c>
      <c r="G117" s="87">
        <v>6859.2520000000004</v>
      </c>
      <c r="H117" s="87">
        <v>0</v>
      </c>
      <c r="I117" s="87">
        <v>38983.557999999997</v>
      </c>
      <c r="J117" s="87">
        <v>0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2129.5</v>
      </c>
      <c r="R117" s="87">
        <v>0</v>
      </c>
      <c r="S117" s="87">
        <v>0</v>
      </c>
    </row>
    <row r="119" spans="1:19">
      <c r="A119" s="86"/>
      <c r="B119" s="87" t="s">
        <v>481</v>
      </c>
      <c r="C119" s="87" t="s">
        <v>482</v>
      </c>
      <c r="D119" s="87" t="s">
        <v>162</v>
      </c>
      <c r="E119" s="87" t="s">
        <v>163</v>
      </c>
    </row>
    <row r="120" spans="1:19">
      <c r="A120" s="87" t="s">
        <v>483</v>
      </c>
      <c r="B120" s="87">
        <v>34168.629999999997</v>
      </c>
      <c r="C120" s="87">
        <v>12955.19</v>
      </c>
      <c r="D120" s="87">
        <v>0</v>
      </c>
      <c r="E120" s="87">
        <v>47123.82</v>
      </c>
    </row>
    <row r="121" spans="1:19">
      <c r="A121" s="87" t="s">
        <v>484</v>
      </c>
      <c r="B121" s="87">
        <v>66.849999999999994</v>
      </c>
      <c r="C121" s="87">
        <v>25.35</v>
      </c>
      <c r="D121" s="87">
        <v>0</v>
      </c>
      <c r="E121" s="87">
        <v>92.19</v>
      </c>
    </row>
    <row r="122" spans="1:19">
      <c r="A122" s="87" t="s">
        <v>485</v>
      </c>
      <c r="B122" s="87">
        <v>66.849999999999994</v>
      </c>
      <c r="C122" s="87">
        <v>25.35</v>
      </c>
      <c r="D122" s="87">
        <v>0</v>
      </c>
      <c r="E122" s="87">
        <v>92.19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  <vt:lpstr>Schedules!Print_Area</vt:lpstr>
      <vt:lpstr>BuildingSummary!Print_Titles</vt:lpstr>
      <vt:lpstr>LocationSummary!Print_Titles</vt:lpstr>
      <vt:lpstr>Schedules!Print_Titles</vt:lpstr>
      <vt:lpstr>Miami!sdrest01miami</vt:lpstr>
      <vt:lpstr>Houston!sdrest02houston</vt:lpstr>
      <vt:lpstr>Phoenix!sdrest03phoenix</vt:lpstr>
      <vt:lpstr>Atlanta!sdrest04atlanta</vt:lpstr>
      <vt:lpstr>LosAngeles!sdrest05losangeles</vt:lpstr>
      <vt:lpstr>LasVegas!sdrest06lasvegas</vt:lpstr>
      <vt:lpstr>SanFrancisco!sdrest07sanfrancisco</vt:lpstr>
      <vt:lpstr>Baltimore!sdrest08baltimore</vt:lpstr>
      <vt:lpstr>Albuquerque!sdrest09albuquerque</vt:lpstr>
      <vt:lpstr>Seattle!sdrest10seattle</vt:lpstr>
      <vt:lpstr>Chicago!sdrest11chicago</vt:lpstr>
      <vt:lpstr>Boulder!sdrest12boulder</vt:lpstr>
      <vt:lpstr>Minneapolis!sdrest13minneapolis</vt:lpstr>
      <vt:lpstr>Helena!sdrest14helena</vt:lpstr>
      <vt:lpstr>Duluth!sdrest15duluth</vt:lpstr>
      <vt:lpstr>Fairbanks!sdrest16fairbanks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2009-05-06T19:37:12Z</cp:lastPrinted>
  <dcterms:created xsi:type="dcterms:W3CDTF">2007-11-14T19:26:56Z</dcterms:created>
  <dcterms:modified xsi:type="dcterms:W3CDTF">2009-05-06T20:12:22Z</dcterms:modified>
</cp:coreProperties>
</file>