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Default Extension="emf" ContentType="image/x-emf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Default Extension="gif" ContentType="image/gif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54" activeTab="2"/>
  </bookViews>
  <sheets>
    <sheet name="BuildingSummary" sheetId="10" r:id="rId1"/>
    <sheet name="ZoneSummary" sheetId="9" r:id="rId2"/>
    <sheet name="LocationSummary" sheetId="8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20" r:id="rId25"/>
    <sheet name="Schedules" sheetId="11" r:id="rId26"/>
    <sheet name="LghtSch" sheetId="12" r:id="rId27"/>
    <sheet name="CritLghtSch" sheetId="17" r:id="rId28"/>
    <sheet name="AdminOccSch" sheetId="14" r:id="rId29"/>
    <sheet name="CritOccSch" sheetId="19" r:id="rId30"/>
    <sheet name="HeatSch" sheetId="38" r:id="rId31"/>
    <sheet name="CritHeatSch" sheetId="15" r:id="rId32"/>
    <sheet name="CoolSch" sheetId="39" r:id="rId33"/>
    <sheet name="CritCoolSch" sheetId="16" r:id="rId34"/>
  </sheets>
  <definedNames>
    <definedName name="_xlnm._FilterDatabase" localSheetId="2" hidden="1">LocationSummary!$C$33:$C$33</definedName>
    <definedName name="hospital01miami" localSheetId="3">Miami!$A$1:$S$348</definedName>
    <definedName name="hospital01miami_8" localSheetId="3">Miami!$A$1:$S$348</definedName>
    <definedName name="hospital01miami_9" localSheetId="3">Miami!$A$1:$S$348</definedName>
    <definedName name="hospital02houston" localSheetId="4">Houston!$A$1:$S$348</definedName>
    <definedName name="hospital02houston_8" localSheetId="4">Houston!$A$1:$S$348</definedName>
    <definedName name="hospital02houston_9" localSheetId="4">Houston!$A$1:$S$348</definedName>
    <definedName name="hospital03phoenix" localSheetId="5">Phoenix!$A$1:$S$348</definedName>
    <definedName name="hospital03phoenix_8" localSheetId="5">Phoenix!$A$1:$S$348</definedName>
    <definedName name="hospital03phoenix_9" localSheetId="5">Phoenix!$A$1:$S$348</definedName>
    <definedName name="hospital04atlanta" localSheetId="6">Atlanta!$A$1:$S$348</definedName>
    <definedName name="hospital04atlanta_8" localSheetId="6">Atlanta!$A$1:$S$348</definedName>
    <definedName name="hospital04atlanta_9" localSheetId="6">Atlanta!$A$1:$S$348</definedName>
    <definedName name="hospital05losangeles" localSheetId="7">LosAngeles!$A$1:$S$348</definedName>
    <definedName name="hospital05losangeles_8" localSheetId="7">LosAngeles!$A$1:$S$348</definedName>
    <definedName name="hospital05losangeles_9" localSheetId="7">LosAngeles!$A$1:$S$348</definedName>
    <definedName name="hospital06lasvegas" localSheetId="8">LasVegas!$A$1:$S$348</definedName>
    <definedName name="hospital06lasvegas_8" localSheetId="8">LasVegas!$A$1:$S$348</definedName>
    <definedName name="hospital06lasvegas_9" localSheetId="8">LasVegas!$A$1:$S$348</definedName>
    <definedName name="hospital07sanfrancisco" localSheetId="9">SanFrancisco!$A$1:$S$348</definedName>
    <definedName name="hospital07sanfrancisco_8" localSheetId="9">SanFrancisco!$A$1:$S$348</definedName>
    <definedName name="hospital07sanfrancisco_9" localSheetId="9">SanFrancisco!$A$1:$S$348</definedName>
    <definedName name="hospital08baltimore" localSheetId="10">Baltimore!$A$1:$S$348</definedName>
    <definedName name="hospital08baltimore_8" localSheetId="10">Baltimore!$A$1:$S$348</definedName>
    <definedName name="hospital08baltimore_9" localSheetId="10">Baltimore!$A$1:$S$348</definedName>
    <definedName name="hospital09albuquerque" localSheetId="11">Albuquerque!$A$1:$S$348</definedName>
    <definedName name="hospital09albuquerque_8" localSheetId="11">Albuquerque!$A$1:$S$348</definedName>
    <definedName name="hospital09albuquerque_9" localSheetId="11">Albuquerque!$A$1:$S$348</definedName>
    <definedName name="hospital10seattle" localSheetId="12">Seattle!$A$1:$S$348</definedName>
    <definedName name="hospital10seattle_8" localSheetId="12">Seattle!$A$1:$S$348</definedName>
    <definedName name="hospital10seattle_9" localSheetId="12">Seattle!$A$1:$S$348</definedName>
    <definedName name="hospital11chicago" localSheetId="13">Chicago!$A$1:$S$348</definedName>
    <definedName name="hospital11chicago_8" localSheetId="13">Chicago!$A$1:$S$348</definedName>
    <definedName name="hospital11chicago_9" localSheetId="13">Chicago!$A$1:$S$348</definedName>
    <definedName name="hospital12boulder" localSheetId="14">Boulder!$A$1:$S$348</definedName>
    <definedName name="hospital12boulder_8" localSheetId="14">Boulder!$A$1:$S$348</definedName>
    <definedName name="hospital12boulder_9" localSheetId="14">Boulder!$A$1:$S$348</definedName>
    <definedName name="hospital13minneapolis" localSheetId="15">Minneapolis!$A$1:$S$348</definedName>
    <definedName name="hospital13minneapolis_8" localSheetId="15">Minneapolis!$A$1:$S$348</definedName>
    <definedName name="hospital13minneapolis_9" localSheetId="15">Minneapolis!$A$1:$S$348</definedName>
    <definedName name="hospital14helena" localSheetId="16">Helena!$A$1:$S$348</definedName>
    <definedName name="hospital14helena_8" localSheetId="16">Helena!$A$1:$S$348</definedName>
    <definedName name="hospital14helena_9" localSheetId="16">Helena!$A$1:$S$348</definedName>
    <definedName name="hospital15duluth" localSheetId="17">Duluth!$A$1:$S$348</definedName>
    <definedName name="hospital15duluth_8" localSheetId="17">Duluth!$A$1:$S$348</definedName>
    <definedName name="hospital15duluth_9" localSheetId="17">Duluth!$A$1:$S$348</definedName>
    <definedName name="hospital16fairbanks" localSheetId="18">Fairbanks!$A$1:$S$348</definedName>
    <definedName name="hospital16fairbanks_8" localSheetId="18">Fairbanks!$A$1:$S$348</definedName>
    <definedName name="hospital16fairbanks_9" localSheetId="18">Fairbanks!$A$1:$S$348</definedName>
  </definedNames>
  <calcPr calcId="125725"/>
</workbook>
</file>

<file path=xl/calcChain.xml><?xml version="1.0" encoding="utf-8"?>
<calcChain xmlns="http://schemas.openxmlformats.org/spreadsheetml/2006/main">
  <c r="R228" i="8"/>
  <c r="R227"/>
  <c r="R226"/>
  <c r="R225"/>
  <c r="R224"/>
  <c r="R223"/>
  <c r="R222"/>
  <c r="R220"/>
  <c r="R219"/>
  <c r="R218"/>
  <c r="R217"/>
  <c r="R215"/>
  <c r="R214"/>
  <c r="R212"/>
  <c r="R211"/>
  <c r="R210"/>
  <c r="R209"/>
  <c r="R208"/>
  <c r="R207"/>
  <c r="R206"/>
  <c r="R205"/>
  <c r="R204"/>
  <c r="R203"/>
  <c r="R202"/>
  <c r="R201"/>
  <c r="R199"/>
  <c r="R198"/>
  <c r="R197"/>
  <c r="R196"/>
  <c r="R195"/>
  <c r="R194"/>
  <c r="R193"/>
  <c r="R192"/>
  <c r="R191"/>
  <c r="R190"/>
  <c r="R189"/>
  <c r="R188"/>
  <c r="R185"/>
  <c r="R184"/>
  <c r="R183"/>
  <c r="R182"/>
  <c r="R181"/>
  <c r="R180"/>
  <c r="R179"/>
  <c r="R178"/>
  <c r="R177"/>
  <c r="R176"/>
  <c r="R175"/>
  <c r="R174"/>
  <c r="R173"/>
  <c r="R172"/>
  <c r="R171"/>
  <c r="R170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19"/>
  <c r="R118"/>
  <c r="R117"/>
  <c r="R116"/>
  <c r="R115"/>
  <c r="R114"/>
  <c r="R113"/>
  <c r="R112"/>
  <c r="R111"/>
  <c r="R110"/>
  <c r="R109"/>
  <c r="R108"/>
  <c r="R107"/>
  <c r="R106"/>
  <c r="R105"/>
  <c r="R104"/>
  <c r="R102"/>
  <c r="R101"/>
  <c r="R100"/>
  <c r="R99"/>
  <c r="R98"/>
  <c r="R97"/>
  <c r="R96"/>
  <c r="R95"/>
  <c r="R94"/>
  <c r="R93"/>
  <c r="R92"/>
  <c r="R91"/>
  <c r="R90"/>
  <c r="R89"/>
  <c r="R88"/>
  <c r="R86"/>
  <c r="R85"/>
  <c r="R84"/>
  <c r="R83"/>
  <c r="R82"/>
  <c r="R81"/>
  <c r="R80"/>
  <c r="R79"/>
  <c r="R78"/>
  <c r="R77"/>
  <c r="R76"/>
  <c r="R75"/>
  <c r="R74"/>
  <c r="R73"/>
  <c r="R72"/>
  <c r="R70"/>
  <c r="R69"/>
  <c r="R68"/>
  <c r="R67"/>
  <c r="R66"/>
  <c r="R65"/>
  <c r="R64"/>
  <c r="R63"/>
  <c r="R62"/>
  <c r="R61"/>
  <c r="R60"/>
  <c r="R59"/>
  <c r="R58"/>
  <c r="R57"/>
  <c r="R56"/>
  <c r="R53"/>
  <c r="R51"/>
  <c r="R50"/>
  <c r="R48"/>
  <c r="R47"/>
  <c r="R44"/>
  <c r="R43"/>
  <c r="R42"/>
  <c r="R41"/>
  <c r="R34"/>
  <c r="R33"/>
  <c r="R31"/>
  <c r="R29"/>
  <c r="R25"/>
  <c r="R17"/>
  <c r="R16"/>
  <c r="R15"/>
  <c r="R13"/>
  <c r="R10"/>
  <c r="Q10"/>
  <c r="Q228"/>
  <c r="Q227"/>
  <c r="Q226"/>
  <c r="Q225"/>
  <c r="Q224"/>
  <c r="Q223"/>
  <c r="Q222"/>
  <c r="Q220"/>
  <c r="Q219"/>
  <c r="Q218"/>
  <c r="Q217"/>
  <c r="Q215"/>
  <c r="Q214"/>
  <c r="Q212"/>
  <c r="Q211"/>
  <c r="Q210"/>
  <c r="Q209"/>
  <c r="Q208"/>
  <c r="Q207"/>
  <c r="Q206"/>
  <c r="Q205"/>
  <c r="Q204"/>
  <c r="Q203"/>
  <c r="Q202"/>
  <c r="Q201"/>
  <c r="Q199"/>
  <c r="Q198"/>
  <c r="Q197"/>
  <c r="Q196"/>
  <c r="Q195"/>
  <c r="Q194"/>
  <c r="Q193"/>
  <c r="Q192"/>
  <c r="Q191"/>
  <c r="Q190"/>
  <c r="Q189"/>
  <c r="Q188"/>
  <c r="Q185"/>
  <c r="Q184"/>
  <c r="Q183"/>
  <c r="Q182"/>
  <c r="Q181"/>
  <c r="Q180"/>
  <c r="Q179"/>
  <c r="Q178"/>
  <c r="Q177"/>
  <c r="Q176"/>
  <c r="Q175"/>
  <c r="Q174"/>
  <c r="Q173"/>
  <c r="Q172"/>
  <c r="Q171"/>
  <c r="Q170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19"/>
  <c r="Q118"/>
  <c r="Q117"/>
  <c r="Q116"/>
  <c r="Q115"/>
  <c r="Q114"/>
  <c r="Q113"/>
  <c r="Q112"/>
  <c r="Q111"/>
  <c r="Q110"/>
  <c r="Q109"/>
  <c r="Q108"/>
  <c r="Q107"/>
  <c r="Q106"/>
  <c r="Q105"/>
  <c r="Q104"/>
  <c r="Q102"/>
  <c r="Q101"/>
  <c r="Q100"/>
  <c r="Q99"/>
  <c r="Q98"/>
  <c r="Q97"/>
  <c r="Q96"/>
  <c r="Q95"/>
  <c r="Q94"/>
  <c r="Q93"/>
  <c r="Q92"/>
  <c r="Q91"/>
  <c r="Q90"/>
  <c r="Q89"/>
  <c r="Q88"/>
  <c r="Q86"/>
  <c r="Q85"/>
  <c r="Q84"/>
  <c r="Q83"/>
  <c r="Q82"/>
  <c r="Q81"/>
  <c r="Q80"/>
  <c r="Q79"/>
  <c r="Q78"/>
  <c r="Q77"/>
  <c r="Q76"/>
  <c r="Q75"/>
  <c r="Q74"/>
  <c r="Q73"/>
  <c r="Q72"/>
  <c r="Q70"/>
  <c r="Q69"/>
  <c r="Q68"/>
  <c r="Q67"/>
  <c r="Q66"/>
  <c r="Q65"/>
  <c r="Q64"/>
  <c r="Q63"/>
  <c r="Q62"/>
  <c r="Q61"/>
  <c r="Q60"/>
  <c r="Q59"/>
  <c r="Q58"/>
  <c r="Q57"/>
  <c r="Q56"/>
  <c r="Q53"/>
  <c r="Q51"/>
  <c r="Q50"/>
  <c r="Q48"/>
  <c r="Q47"/>
  <c r="Q44"/>
  <c r="Q43"/>
  <c r="Q42"/>
  <c r="Q41"/>
  <c r="Q34"/>
  <c r="Q33"/>
  <c r="Q31"/>
  <c r="Q29"/>
  <c r="Q25"/>
  <c r="Q17"/>
  <c r="Q16"/>
  <c r="Q15"/>
  <c r="Q13"/>
  <c r="P228"/>
  <c r="P227"/>
  <c r="P226"/>
  <c r="P225"/>
  <c r="P224"/>
  <c r="P223"/>
  <c r="P222"/>
  <c r="P220"/>
  <c r="P219"/>
  <c r="P218"/>
  <c r="P217"/>
  <c r="P215"/>
  <c r="P214"/>
  <c r="P212"/>
  <c r="P211"/>
  <c r="P210"/>
  <c r="P209"/>
  <c r="P208"/>
  <c r="P207"/>
  <c r="P206"/>
  <c r="P205"/>
  <c r="P204"/>
  <c r="P203"/>
  <c r="P202"/>
  <c r="P201"/>
  <c r="P199"/>
  <c r="P198"/>
  <c r="P197"/>
  <c r="P196"/>
  <c r="P195"/>
  <c r="P194"/>
  <c r="P193"/>
  <c r="P192"/>
  <c r="P191"/>
  <c r="P190"/>
  <c r="P189"/>
  <c r="P188"/>
  <c r="P185"/>
  <c r="P184"/>
  <c r="P183"/>
  <c r="P182"/>
  <c r="P181"/>
  <c r="P180"/>
  <c r="P179"/>
  <c r="P178"/>
  <c r="P177"/>
  <c r="P176"/>
  <c r="P175"/>
  <c r="P174"/>
  <c r="P173"/>
  <c r="P172"/>
  <c r="P171"/>
  <c r="P170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19"/>
  <c r="P118"/>
  <c r="P117"/>
  <c r="P116"/>
  <c r="P115"/>
  <c r="P114"/>
  <c r="P113"/>
  <c r="P112"/>
  <c r="P111"/>
  <c r="P110"/>
  <c r="P109"/>
  <c r="P108"/>
  <c r="P107"/>
  <c r="P106"/>
  <c r="P105"/>
  <c r="P104"/>
  <c r="P102"/>
  <c r="P101"/>
  <c r="P100"/>
  <c r="P99"/>
  <c r="P98"/>
  <c r="P97"/>
  <c r="P96"/>
  <c r="P95"/>
  <c r="P94"/>
  <c r="P93"/>
  <c r="P92"/>
  <c r="P91"/>
  <c r="P90"/>
  <c r="P89"/>
  <c r="P88"/>
  <c r="P86"/>
  <c r="P85"/>
  <c r="P84"/>
  <c r="P83"/>
  <c r="P82"/>
  <c r="P81"/>
  <c r="P80"/>
  <c r="P79"/>
  <c r="P78"/>
  <c r="P77"/>
  <c r="P76"/>
  <c r="P75"/>
  <c r="P74"/>
  <c r="P73"/>
  <c r="P72"/>
  <c r="P70"/>
  <c r="P69"/>
  <c r="P68"/>
  <c r="P67"/>
  <c r="P66"/>
  <c r="P65"/>
  <c r="P64"/>
  <c r="P63"/>
  <c r="P62"/>
  <c r="P61"/>
  <c r="P60"/>
  <c r="P59"/>
  <c r="P58"/>
  <c r="P57"/>
  <c r="P56"/>
  <c r="P53"/>
  <c r="P51"/>
  <c r="P50"/>
  <c r="P48"/>
  <c r="P47"/>
  <c r="P44"/>
  <c r="P43"/>
  <c r="P42"/>
  <c r="P41"/>
  <c r="P34"/>
  <c r="P33"/>
  <c r="P31"/>
  <c r="P29"/>
  <c r="P25"/>
  <c r="P17"/>
  <c r="P16"/>
  <c r="P15"/>
  <c r="P13"/>
  <c r="P10"/>
  <c r="O10"/>
  <c r="O228"/>
  <c r="O227"/>
  <c r="O226"/>
  <c r="O225"/>
  <c r="O224"/>
  <c r="O223"/>
  <c r="O222"/>
  <c r="O220"/>
  <c r="O219"/>
  <c r="O218"/>
  <c r="O217"/>
  <c r="O215"/>
  <c r="O214"/>
  <c r="O212"/>
  <c r="O211"/>
  <c r="O210"/>
  <c r="O209"/>
  <c r="O208"/>
  <c r="O207"/>
  <c r="O206"/>
  <c r="O205"/>
  <c r="O204"/>
  <c r="O203"/>
  <c r="O202"/>
  <c r="O201"/>
  <c r="O199"/>
  <c r="O198"/>
  <c r="O197"/>
  <c r="O196"/>
  <c r="O195"/>
  <c r="O194"/>
  <c r="O193"/>
  <c r="O192"/>
  <c r="O191"/>
  <c r="O190"/>
  <c r="O189"/>
  <c r="O188"/>
  <c r="O185"/>
  <c r="O184"/>
  <c r="O183"/>
  <c r="O182"/>
  <c r="O181"/>
  <c r="O180"/>
  <c r="O179"/>
  <c r="O178"/>
  <c r="O177"/>
  <c r="O176"/>
  <c r="O175"/>
  <c r="O174"/>
  <c r="O173"/>
  <c r="O172"/>
  <c r="O171"/>
  <c r="O170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19"/>
  <c r="O118"/>
  <c r="O117"/>
  <c r="O116"/>
  <c r="O115"/>
  <c r="O114"/>
  <c r="O113"/>
  <c r="O112"/>
  <c r="O111"/>
  <c r="O110"/>
  <c r="O109"/>
  <c r="O108"/>
  <c r="O107"/>
  <c r="O106"/>
  <c r="O105"/>
  <c r="O104"/>
  <c r="O102"/>
  <c r="O101"/>
  <c r="O100"/>
  <c r="O99"/>
  <c r="O98"/>
  <c r="O97"/>
  <c r="O96"/>
  <c r="O95"/>
  <c r="O94"/>
  <c r="O93"/>
  <c r="O92"/>
  <c r="O91"/>
  <c r="O90"/>
  <c r="O89"/>
  <c r="O88"/>
  <c r="O86"/>
  <c r="O85"/>
  <c r="O84"/>
  <c r="O83"/>
  <c r="O82"/>
  <c r="O81"/>
  <c r="O80"/>
  <c r="O79"/>
  <c r="O78"/>
  <c r="O77"/>
  <c r="O76"/>
  <c r="O75"/>
  <c r="O74"/>
  <c r="O73"/>
  <c r="O72"/>
  <c r="O70"/>
  <c r="O69"/>
  <c r="O68"/>
  <c r="O67"/>
  <c r="O66"/>
  <c r="O65"/>
  <c r="O64"/>
  <c r="O63"/>
  <c r="O62"/>
  <c r="O61"/>
  <c r="O60"/>
  <c r="O59"/>
  <c r="O58"/>
  <c r="O57"/>
  <c r="O56"/>
  <c r="O53"/>
  <c r="O51"/>
  <c r="O50"/>
  <c r="O48"/>
  <c r="O47"/>
  <c r="O44"/>
  <c r="O43"/>
  <c r="O42"/>
  <c r="O41"/>
  <c r="O34"/>
  <c r="O33"/>
  <c r="O31"/>
  <c r="O29"/>
  <c r="O25"/>
  <c r="O17"/>
  <c r="O16"/>
  <c r="O15"/>
  <c r="O13"/>
  <c r="N228"/>
  <c r="N227"/>
  <c r="N226"/>
  <c r="N225"/>
  <c r="N224"/>
  <c r="N223"/>
  <c r="N222"/>
  <c r="N220"/>
  <c r="N219"/>
  <c r="N218"/>
  <c r="N217"/>
  <c r="N215"/>
  <c r="N214"/>
  <c r="N212"/>
  <c r="N211"/>
  <c r="N210"/>
  <c r="N209"/>
  <c r="N208"/>
  <c r="N207"/>
  <c r="N206"/>
  <c r="N205"/>
  <c r="N204"/>
  <c r="N203"/>
  <c r="N202"/>
  <c r="N201"/>
  <c r="N199"/>
  <c r="N198"/>
  <c r="N197"/>
  <c r="N196"/>
  <c r="N195"/>
  <c r="N194"/>
  <c r="N193"/>
  <c r="N192"/>
  <c r="N191"/>
  <c r="N190"/>
  <c r="N189"/>
  <c r="N188"/>
  <c r="N185"/>
  <c r="N184"/>
  <c r="N183"/>
  <c r="N182"/>
  <c r="N181"/>
  <c r="N180"/>
  <c r="N179"/>
  <c r="N178"/>
  <c r="N177"/>
  <c r="N176"/>
  <c r="N175"/>
  <c r="N174"/>
  <c r="N173"/>
  <c r="N172"/>
  <c r="N171"/>
  <c r="N170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19"/>
  <c r="N118"/>
  <c r="N117"/>
  <c r="N116"/>
  <c r="N115"/>
  <c r="N114"/>
  <c r="N113"/>
  <c r="N112"/>
  <c r="N111"/>
  <c r="N110"/>
  <c r="N109"/>
  <c r="N108"/>
  <c r="N107"/>
  <c r="N106"/>
  <c r="N105"/>
  <c r="N104"/>
  <c r="N102"/>
  <c r="N101"/>
  <c r="N100"/>
  <c r="N99"/>
  <c r="N98"/>
  <c r="N97"/>
  <c r="N96"/>
  <c r="N95"/>
  <c r="N94"/>
  <c r="N93"/>
  <c r="N92"/>
  <c r="N91"/>
  <c r="N90"/>
  <c r="N89"/>
  <c r="N88"/>
  <c r="N86"/>
  <c r="N85"/>
  <c r="N84"/>
  <c r="N83"/>
  <c r="N82"/>
  <c r="N81"/>
  <c r="N80"/>
  <c r="N79"/>
  <c r="N78"/>
  <c r="N77"/>
  <c r="N76"/>
  <c r="N75"/>
  <c r="N74"/>
  <c r="N73"/>
  <c r="N72"/>
  <c r="N70"/>
  <c r="N69"/>
  <c r="N68"/>
  <c r="N67"/>
  <c r="N66"/>
  <c r="N65"/>
  <c r="N64"/>
  <c r="N63"/>
  <c r="N62"/>
  <c r="N61"/>
  <c r="N60"/>
  <c r="N59"/>
  <c r="N58"/>
  <c r="N57"/>
  <c r="N56"/>
  <c r="N53"/>
  <c r="N51"/>
  <c r="N50"/>
  <c r="N48"/>
  <c r="N47"/>
  <c r="N44"/>
  <c r="N43"/>
  <c r="N42"/>
  <c r="N41"/>
  <c r="N34"/>
  <c r="N33"/>
  <c r="N31"/>
  <c r="N29"/>
  <c r="N25"/>
  <c r="N17"/>
  <c r="N16"/>
  <c r="N15"/>
  <c r="N13"/>
  <c r="N10"/>
  <c r="M10"/>
  <c r="M228"/>
  <c r="M227"/>
  <c r="M226"/>
  <c r="M225"/>
  <c r="M224"/>
  <c r="M223"/>
  <c r="M222"/>
  <c r="M220"/>
  <c r="M219"/>
  <c r="M218"/>
  <c r="M217"/>
  <c r="M215"/>
  <c r="M214"/>
  <c r="M212"/>
  <c r="M211"/>
  <c r="M210"/>
  <c r="M209"/>
  <c r="M208"/>
  <c r="M207"/>
  <c r="M206"/>
  <c r="M205"/>
  <c r="M204"/>
  <c r="M203"/>
  <c r="M202"/>
  <c r="M201"/>
  <c r="M199"/>
  <c r="M198"/>
  <c r="M197"/>
  <c r="M196"/>
  <c r="M195"/>
  <c r="M194"/>
  <c r="M193"/>
  <c r="M192"/>
  <c r="M191"/>
  <c r="M190"/>
  <c r="M189"/>
  <c r="M188"/>
  <c r="M185"/>
  <c r="M184"/>
  <c r="M183"/>
  <c r="M182"/>
  <c r="M181"/>
  <c r="M180"/>
  <c r="M179"/>
  <c r="M178"/>
  <c r="M177"/>
  <c r="M176"/>
  <c r="M175"/>
  <c r="M174"/>
  <c r="M173"/>
  <c r="M172"/>
  <c r="M171"/>
  <c r="M170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19"/>
  <c r="M118"/>
  <c r="M117"/>
  <c r="M116"/>
  <c r="M115"/>
  <c r="M114"/>
  <c r="M113"/>
  <c r="M112"/>
  <c r="M111"/>
  <c r="M110"/>
  <c r="M109"/>
  <c r="M108"/>
  <c r="M107"/>
  <c r="M106"/>
  <c r="M105"/>
  <c r="M104"/>
  <c r="M102"/>
  <c r="M101"/>
  <c r="M100"/>
  <c r="M99"/>
  <c r="M98"/>
  <c r="M97"/>
  <c r="M96"/>
  <c r="M95"/>
  <c r="M94"/>
  <c r="M93"/>
  <c r="M92"/>
  <c r="M91"/>
  <c r="M90"/>
  <c r="M89"/>
  <c r="M88"/>
  <c r="M86"/>
  <c r="M85"/>
  <c r="M84"/>
  <c r="M83"/>
  <c r="M82"/>
  <c r="M81"/>
  <c r="M80"/>
  <c r="M79"/>
  <c r="M78"/>
  <c r="M77"/>
  <c r="M76"/>
  <c r="M75"/>
  <c r="M74"/>
  <c r="M73"/>
  <c r="M72"/>
  <c r="M70"/>
  <c r="M69"/>
  <c r="M68"/>
  <c r="M67"/>
  <c r="M66"/>
  <c r="M65"/>
  <c r="M64"/>
  <c r="M63"/>
  <c r="M62"/>
  <c r="M61"/>
  <c r="M60"/>
  <c r="M59"/>
  <c r="M58"/>
  <c r="M57"/>
  <c r="M56"/>
  <c r="M53"/>
  <c r="M51"/>
  <c r="M50"/>
  <c r="M48"/>
  <c r="M47"/>
  <c r="M44"/>
  <c r="M43"/>
  <c r="M42"/>
  <c r="M41"/>
  <c r="M34"/>
  <c r="M33"/>
  <c r="M31"/>
  <c r="M29"/>
  <c r="M25"/>
  <c r="M17"/>
  <c r="M16"/>
  <c r="M15"/>
  <c r="M13"/>
  <c r="L228"/>
  <c r="L227"/>
  <c r="L226"/>
  <c r="L225"/>
  <c r="L224"/>
  <c r="L223"/>
  <c r="L222"/>
  <c r="L220"/>
  <c r="L219"/>
  <c r="L218"/>
  <c r="L217"/>
  <c r="L215"/>
  <c r="L214"/>
  <c r="L212"/>
  <c r="L211"/>
  <c r="L210"/>
  <c r="L209"/>
  <c r="L208"/>
  <c r="L207"/>
  <c r="L206"/>
  <c r="L205"/>
  <c r="L204"/>
  <c r="L203"/>
  <c r="L202"/>
  <c r="L201"/>
  <c r="L199"/>
  <c r="L198"/>
  <c r="L197"/>
  <c r="L196"/>
  <c r="L195"/>
  <c r="L194"/>
  <c r="L193"/>
  <c r="L192"/>
  <c r="L191"/>
  <c r="L190"/>
  <c r="L189"/>
  <c r="L188"/>
  <c r="L185"/>
  <c r="L184"/>
  <c r="L183"/>
  <c r="L182"/>
  <c r="L181"/>
  <c r="L180"/>
  <c r="L179"/>
  <c r="L178"/>
  <c r="L177"/>
  <c r="L176"/>
  <c r="L175"/>
  <c r="L174"/>
  <c r="L173"/>
  <c r="L172"/>
  <c r="L171"/>
  <c r="L170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19"/>
  <c r="L118"/>
  <c r="L117"/>
  <c r="L116"/>
  <c r="L115"/>
  <c r="L114"/>
  <c r="L113"/>
  <c r="L112"/>
  <c r="L111"/>
  <c r="L110"/>
  <c r="L109"/>
  <c r="L108"/>
  <c r="L107"/>
  <c r="L106"/>
  <c r="L105"/>
  <c r="L104"/>
  <c r="L102"/>
  <c r="L101"/>
  <c r="L100"/>
  <c r="L99"/>
  <c r="L98"/>
  <c r="L97"/>
  <c r="L96"/>
  <c r="L95"/>
  <c r="L94"/>
  <c r="L93"/>
  <c r="L92"/>
  <c r="L91"/>
  <c r="L90"/>
  <c r="L89"/>
  <c r="L88"/>
  <c r="L86"/>
  <c r="L85"/>
  <c r="L84"/>
  <c r="L83"/>
  <c r="L82"/>
  <c r="L81"/>
  <c r="L80"/>
  <c r="L79"/>
  <c r="L78"/>
  <c r="L77"/>
  <c r="L76"/>
  <c r="L75"/>
  <c r="L74"/>
  <c r="L73"/>
  <c r="L72"/>
  <c r="L70"/>
  <c r="L69"/>
  <c r="L68"/>
  <c r="L67"/>
  <c r="L66"/>
  <c r="L65"/>
  <c r="L64"/>
  <c r="L63"/>
  <c r="L62"/>
  <c r="L61"/>
  <c r="L60"/>
  <c r="L59"/>
  <c r="L58"/>
  <c r="L57"/>
  <c r="L56"/>
  <c r="L53"/>
  <c r="L51"/>
  <c r="L50"/>
  <c r="L48"/>
  <c r="L47"/>
  <c r="L44"/>
  <c r="L43"/>
  <c r="L42"/>
  <c r="L41"/>
  <c r="L34"/>
  <c r="L33"/>
  <c r="L31"/>
  <c r="L29"/>
  <c r="L25"/>
  <c r="L17"/>
  <c r="L16"/>
  <c r="L15"/>
  <c r="L13"/>
  <c r="L10"/>
  <c r="K10"/>
  <c r="K228"/>
  <c r="K227"/>
  <c r="K226"/>
  <c r="K225"/>
  <c r="K224"/>
  <c r="K223"/>
  <c r="K222"/>
  <c r="K220"/>
  <c r="K219"/>
  <c r="K218"/>
  <c r="K217"/>
  <c r="K215"/>
  <c r="K214"/>
  <c r="K212"/>
  <c r="K211"/>
  <c r="K210"/>
  <c r="K209"/>
  <c r="K208"/>
  <c r="K207"/>
  <c r="K206"/>
  <c r="K205"/>
  <c r="K204"/>
  <c r="K203"/>
  <c r="K202"/>
  <c r="K201"/>
  <c r="K199"/>
  <c r="K198"/>
  <c r="K197"/>
  <c r="K196"/>
  <c r="K195"/>
  <c r="K194"/>
  <c r="K193"/>
  <c r="K192"/>
  <c r="K191"/>
  <c r="K190"/>
  <c r="K189"/>
  <c r="K188"/>
  <c r="K185"/>
  <c r="K184"/>
  <c r="K183"/>
  <c r="K182"/>
  <c r="K181"/>
  <c r="K180"/>
  <c r="K179"/>
  <c r="K178"/>
  <c r="K177"/>
  <c r="K176"/>
  <c r="K175"/>
  <c r="K174"/>
  <c r="K173"/>
  <c r="K172"/>
  <c r="K171"/>
  <c r="K170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19"/>
  <c r="K118"/>
  <c r="K117"/>
  <c r="K116"/>
  <c r="K115"/>
  <c r="K114"/>
  <c r="K113"/>
  <c r="K112"/>
  <c r="K111"/>
  <c r="K110"/>
  <c r="K109"/>
  <c r="K108"/>
  <c r="K107"/>
  <c r="K106"/>
  <c r="K105"/>
  <c r="K104"/>
  <c r="K102"/>
  <c r="K101"/>
  <c r="K100"/>
  <c r="K99"/>
  <c r="K98"/>
  <c r="K97"/>
  <c r="K96"/>
  <c r="K95"/>
  <c r="K94"/>
  <c r="K93"/>
  <c r="K92"/>
  <c r="K91"/>
  <c r="K90"/>
  <c r="K89"/>
  <c r="K88"/>
  <c r="K86"/>
  <c r="K85"/>
  <c r="K84"/>
  <c r="K83"/>
  <c r="K82"/>
  <c r="K81"/>
  <c r="K80"/>
  <c r="K79"/>
  <c r="K78"/>
  <c r="K77"/>
  <c r="K76"/>
  <c r="K75"/>
  <c r="K74"/>
  <c r="K73"/>
  <c r="K72"/>
  <c r="K70"/>
  <c r="K69"/>
  <c r="K68"/>
  <c r="K67"/>
  <c r="K66"/>
  <c r="K65"/>
  <c r="K64"/>
  <c r="K63"/>
  <c r="K62"/>
  <c r="K61"/>
  <c r="K60"/>
  <c r="K59"/>
  <c r="K58"/>
  <c r="K57"/>
  <c r="K56"/>
  <c r="K53"/>
  <c r="K51"/>
  <c r="K50"/>
  <c r="K48"/>
  <c r="K47"/>
  <c r="K44"/>
  <c r="K43"/>
  <c r="K42"/>
  <c r="K41"/>
  <c r="K34"/>
  <c r="K33"/>
  <c r="K31"/>
  <c r="K29"/>
  <c r="K25"/>
  <c r="K17"/>
  <c r="K16"/>
  <c r="K15"/>
  <c r="K13"/>
  <c r="J13"/>
  <c r="J10"/>
  <c r="J228"/>
  <c r="J227"/>
  <c r="J226"/>
  <c r="J225"/>
  <c r="J224"/>
  <c r="J223"/>
  <c r="J222"/>
  <c r="J220"/>
  <c r="J219"/>
  <c r="J218"/>
  <c r="J217"/>
  <c r="J215"/>
  <c r="J214"/>
  <c r="J212"/>
  <c r="J211"/>
  <c r="J210"/>
  <c r="J209"/>
  <c r="J208"/>
  <c r="J207"/>
  <c r="J206"/>
  <c r="J205"/>
  <c r="J204"/>
  <c r="J203"/>
  <c r="J202"/>
  <c r="J201"/>
  <c r="J199"/>
  <c r="J198"/>
  <c r="J197"/>
  <c r="J196"/>
  <c r="J195"/>
  <c r="J194"/>
  <c r="J193"/>
  <c r="J192"/>
  <c r="J191"/>
  <c r="J190"/>
  <c r="J189"/>
  <c r="J188"/>
  <c r="J185"/>
  <c r="J184"/>
  <c r="J183"/>
  <c r="J182"/>
  <c r="J181"/>
  <c r="J180"/>
  <c r="J179"/>
  <c r="J178"/>
  <c r="J177"/>
  <c r="J176"/>
  <c r="J175"/>
  <c r="J174"/>
  <c r="J173"/>
  <c r="J172"/>
  <c r="J171"/>
  <c r="J170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19"/>
  <c r="J118"/>
  <c r="J117"/>
  <c r="J116"/>
  <c r="J115"/>
  <c r="J114"/>
  <c r="J113"/>
  <c r="J112"/>
  <c r="J111"/>
  <c r="J110"/>
  <c r="J109"/>
  <c r="J108"/>
  <c r="J107"/>
  <c r="J106"/>
  <c r="J105"/>
  <c r="J104"/>
  <c r="J102"/>
  <c r="J101"/>
  <c r="J100"/>
  <c r="J99"/>
  <c r="J98"/>
  <c r="J97"/>
  <c r="J96"/>
  <c r="J95"/>
  <c r="J94"/>
  <c r="J93"/>
  <c r="J92"/>
  <c r="J91"/>
  <c r="J90"/>
  <c r="J89"/>
  <c r="J88"/>
  <c r="J86"/>
  <c r="J85"/>
  <c r="J84"/>
  <c r="J83"/>
  <c r="J82"/>
  <c r="J81"/>
  <c r="J80"/>
  <c r="J79"/>
  <c r="J78"/>
  <c r="J77"/>
  <c r="J76"/>
  <c r="J75"/>
  <c r="J74"/>
  <c r="J73"/>
  <c r="J72"/>
  <c r="J70"/>
  <c r="J69"/>
  <c r="J68"/>
  <c r="J67"/>
  <c r="J66"/>
  <c r="J65"/>
  <c r="J64"/>
  <c r="J63"/>
  <c r="J62"/>
  <c r="J61"/>
  <c r="J60"/>
  <c r="J59"/>
  <c r="J58"/>
  <c r="J57"/>
  <c r="J56"/>
  <c r="J53"/>
  <c r="J51"/>
  <c r="J50"/>
  <c r="J48"/>
  <c r="J47"/>
  <c r="J44"/>
  <c r="J43"/>
  <c r="J42"/>
  <c r="J41"/>
  <c r="J34"/>
  <c r="J33"/>
  <c r="J31"/>
  <c r="J29"/>
  <c r="J25"/>
  <c r="J17"/>
  <c r="J16"/>
  <c r="J15"/>
  <c r="I228"/>
  <c r="I227"/>
  <c r="I226"/>
  <c r="I225"/>
  <c r="I224"/>
  <c r="I223"/>
  <c r="I222"/>
  <c r="I220"/>
  <c r="I219"/>
  <c r="I218"/>
  <c r="I217"/>
  <c r="I215"/>
  <c r="I214"/>
  <c r="I212"/>
  <c r="I211"/>
  <c r="I210"/>
  <c r="I209"/>
  <c r="I208"/>
  <c r="I207"/>
  <c r="I206"/>
  <c r="I205"/>
  <c r="I204"/>
  <c r="I203"/>
  <c r="I202"/>
  <c r="I201"/>
  <c r="I199"/>
  <c r="I198"/>
  <c r="I197"/>
  <c r="I196"/>
  <c r="I195"/>
  <c r="I194"/>
  <c r="I193"/>
  <c r="I192"/>
  <c r="I191"/>
  <c r="I190"/>
  <c r="I189"/>
  <c r="I188"/>
  <c r="I185"/>
  <c r="I184"/>
  <c r="I183"/>
  <c r="I182"/>
  <c r="I181"/>
  <c r="I180"/>
  <c r="I179"/>
  <c r="I178"/>
  <c r="I177"/>
  <c r="I176"/>
  <c r="I175"/>
  <c r="I174"/>
  <c r="I173"/>
  <c r="I172"/>
  <c r="I171"/>
  <c r="I170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19"/>
  <c r="I118"/>
  <c r="I117"/>
  <c r="I116"/>
  <c r="I115"/>
  <c r="I114"/>
  <c r="I113"/>
  <c r="I112"/>
  <c r="I111"/>
  <c r="I110"/>
  <c r="I109"/>
  <c r="I108"/>
  <c r="I107"/>
  <c r="I106"/>
  <c r="I105"/>
  <c r="I104"/>
  <c r="I102"/>
  <c r="I101"/>
  <c r="I100"/>
  <c r="I99"/>
  <c r="I98"/>
  <c r="I97"/>
  <c r="I96"/>
  <c r="I95"/>
  <c r="I94"/>
  <c r="I93"/>
  <c r="I92"/>
  <c r="I91"/>
  <c r="I90"/>
  <c r="I89"/>
  <c r="I88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5"/>
  <c r="I64"/>
  <c r="I63"/>
  <c r="I62"/>
  <c r="I61"/>
  <c r="I60"/>
  <c r="I59"/>
  <c r="I58"/>
  <c r="I57"/>
  <c r="I56"/>
  <c r="I53"/>
  <c r="I51"/>
  <c r="I50"/>
  <c r="I48"/>
  <c r="I47"/>
  <c r="I44"/>
  <c r="I43"/>
  <c r="I42"/>
  <c r="I41"/>
  <c r="I34"/>
  <c r="I33"/>
  <c r="I31"/>
  <c r="I29"/>
  <c r="I25"/>
  <c r="I17"/>
  <c r="I16"/>
  <c r="I15"/>
  <c r="I13"/>
  <c r="I10"/>
  <c r="H10"/>
  <c r="H228"/>
  <c r="H227"/>
  <c r="H226"/>
  <c r="H225"/>
  <c r="H224"/>
  <c r="H223"/>
  <c r="H222"/>
  <c r="H220"/>
  <c r="H219"/>
  <c r="H218"/>
  <c r="H217"/>
  <c r="H215"/>
  <c r="H214"/>
  <c r="H212"/>
  <c r="H211"/>
  <c r="H210"/>
  <c r="H209"/>
  <c r="H208"/>
  <c r="H207"/>
  <c r="H206"/>
  <c r="H205"/>
  <c r="H204"/>
  <c r="H203"/>
  <c r="H202"/>
  <c r="H201"/>
  <c r="H199"/>
  <c r="H198"/>
  <c r="H197"/>
  <c r="H196"/>
  <c r="H195"/>
  <c r="H194"/>
  <c r="H193"/>
  <c r="H192"/>
  <c r="H191"/>
  <c r="H190"/>
  <c r="H189"/>
  <c r="H188"/>
  <c r="H185"/>
  <c r="H184"/>
  <c r="H183"/>
  <c r="H182"/>
  <c r="H181"/>
  <c r="H180"/>
  <c r="H179"/>
  <c r="H178"/>
  <c r="H177"/>
  <c r="H176"/>
  <c r="H175"/>
  <c r="H174"/>
  <c r="H173"/>
  <c r="H172"/>
  <c r="H171"/>
  <c r="H170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19"/>
  <c r="H118"/>
  <c r="H117"/>
  <c r="H116"/>
  <c r="H115"/>
  <c r="H114"/>
  <c r="H113"/>
  <c r="H112"/>
  <c r="H111"/>
  <c r="H110"/>
  <c r="H109"/>
  <c r="H108"/>
  <c r="H107"/>
  <c r="H106"/>
  <c r="H105"/>
  <c r="H104"/>
  <c r="H102"/>
  <c r="H101"/>
  <c r="H100"/>
  <c r="H99"/>
  <c r="H98"/>
  <c r="H97"/>
  <c r="H96"/>
  <c r="H95"/>
  <c r="H94"/>
  <c r="H93"/>
  <c r="H92"/>
  <c r="H91"/>
  <c r="H90"/>
  <c r="H89"/>
  <c r="H88"/>
  <c r="H86"/>
  <c r="H85"/>
  <c r="H84"/>
  <c r="H83"/>
  <c r="H82"/>
  <c r="H81"/>
  <c r="H80"/>
  <c r="H79"/>
  <c r="H78"/>
  <c r="H77"/>
  <c r="H76"/>
  <c r="H75"/>
  <c r="H74"/>
  <c r="H73"/>
  <c r="H72"/>
  <c r="H70"/>
  <c r="H69"/>
  <c r="H68"/>
  <c r="H67"/>
  <c r="H66"/>
  <c r="H65"/>
  <c r="H64"/>
  <c r="H63"/>
  <c r="H62"/>
  <c r="H61"/>
  <c r="H60"/>
  <c r="H59"/>
  <c r="H58"/>
  <c r="H57"/>
  <c r="H56"/>
  <c r="H53"/>
  <c r="H51"/>
  <c r="H50"/>
  <c r="H48"/>
  <c r="H47"/>
  <c r="H44"/>
  <c r="H43"/>
  <c r="H42"/>
  <c r="H41"/>
  <c r="H34"/>
  <c r="H33"/>
  <c r="H31"/>
  <c r="H29"/>
  <c r="H25"/>
  <c r="H17"/>
  <c r="H16"/>
  <c r="H15"/>
  <c r="H13"/>
  <c r="G228"/>
  <c r="G227"/>
  <c r="G226"/>
  <c r="G225"/>
  <c r="G224"/>
  <c r="G223"/>
  <c r="G222"/>
  <c r="G220"/>
  <c r="G219"/>
  <c r="G218"/>
  <c r="G217"/>
  <c r="G215"/>
  <c r="G214"/>
  <c r="G212"/>
  <c r="G211"/>
  <c r="G210"/>
  <c r="G209"/>
  <c r="G208"/>
  <c r="G207"/>
  <c r="G206"/>
  <c r="G205"/>
  <c r="G204"/>
  <c r="G203"/>
  <c r="G202"/>
  <c r="G201"/>
  <c r="G199"/>
  <c r="G198"/>
  <c r="G197"/>
  <c r="G196"/>
  <c r="G195"/>
  <c r="G194"/>
  <c r="G193"/>
  <c r="G192"/>
  <c r="G191"/>
  <c r="G190"/>
  <c r="G189"/>
  <c r="G188"/>
  <c r="G185"/>
  <c r="G184"/>
  <c r="G183"/>
  <c r="G182"/>
  <c r="G181"/>
  <c r="G180"/>
  <c r="G179"/>
  <c r="G178"/>
  <c r="G177"/>
  <c r="G176"/>
  <c r="G175"/>
  <c r="G174"/>
  <c r="G173"/>
  <c r="G172"/>
  <c r="G171"/>
  <c r="G170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19"/>
  <c r="G118"/>
  <c r="G117"/>
  <c r="G116"/>
  <c r="G115"/>
  <c r="G114"/>
  <c r="G113"/>
  <c r="G112"/>
  <c r="G111"/>
  <c r="G110"/>
  <c r="G109"/>
  <c r="G108"/>
  <c r="G107"/>
  <c r="G106"/>
  <c r="G105"/>
  <c r="G104"/>
  <c r="G102"/>
  <c r="G101"/>
  <c r="G100"/>
  <c r="G99"/>
  <c r="G98"/>
  <c r="G97"/>
  <c r="G96"/>
  <c r="G95"/>
  <c r="G94"/>
  <c r="G93"/>
  <c r="G92"/>
  <c r="G91"/>
  <c r="G90"/>
  <c r="G89"/>
  <c r="G88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3"/>
  <c r="G51"/>
  <c r="G50"/>
  <c r="G48"/>
  <c r="G47"/>
  <c r="G44"/>
  <c r="G43"/>
  <c r="G42"/>
  <c r="G41"/>
  <c r="G34"/>
  <c r="G33"/>
  <c r="G31"/>
  <c r="G29"/>
  <c r="G25"/>
  <c r="G17"/>
  <c r="G16"/>
  <c r="G15"/>
  <c r="G13"/>
  <c r="G10"/>
  <c r="F10"/>
  <c r="F228"/>
  <c r="F227"/>
  <c r="F226"/>
  <c r="F225"/>
  <c r="F224"/>
  <c r="F223"/>
  <c r="F222"/>
  <c r="F220"/>
  <c r="F219"/>
  <c r="F218"/>
  <c r="F217"/>
  <c r="F215"/>
  <c r="F214"/>
  <c r="F212"/>
  <c r="F211"/>
  <c r="F210"/>
  <c r="F209"/>
  <c r="F208"/>
  <c r="F207"/>
  <c r="F206"/>
  <c r="F205"/>
  <c r="F204"/>
  <c r="F203"/>
  <c r="F202"/>
  <c r="F201"/>
  <c r="F199"/>
  <c r="F198"/>
  <c r="F197"/>
  <c r="F196"/>
  <c r="F195"/>
  <c r="F194"/>
  <c r="F193"/>
  <c r="F192"/>
  <c r="F191"/>
  <c r="F190"/>
  <c r="F189"/>
  <c r="F188"/>
  <c r="F185"/>
  <c r="F184"/>
  <c r="F183"/>
  <c r="F182"/>
  <c r="F181"/>
  <c r="F180"/>
  <c r="F179"/>
  <c r="F178"/>
  <c r="F177"/>
  <c r="F176"/>
  <c r="F175"/>
  <c r="F174"/>
  <c r="F173"/>
  <c r="F172"/>
  <c r="F171"/>
  <c r="F170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19"/>
  <c r="F118"/>
  <c r="F117"/>
  <c r="F116"/>
  <c r="F115"/>
  <c r="F114"/>
  <c r="F113"/>
  <c r="F112"/>
  <c r="F111"/>
  <c r="F110"/>
  <c r="F109"/>
  <c r="F108"/>
  <c r="F107"/>
  <c r="F106"/>
  <c r="F105"/>
  <c r="F104"/>
  <c r="F102"/>
  <c r="F101"/>
  <c r="F100"/>
  <c r="F99"/>
  <c r="F98"/>
  <c r="F97"/>
  <c r="F96"/>
  <c r="F95"/>
  <c r="F94"/>
  <c r="F93"/>
  <c r="F92"/>
  <c r="F91"/>
  <c r="F90"/>
  <c r="F89"/>
  <c r="F88"/>
  <c r="F86"/>
  <c r="F85"/>
  <c r="F84"/>
  <c r="F83"/>
  <c r="F82"/>
  <c r="F81"/>
  <c r="F80"/>
  <c r="F79"/>
  <c r="F78"/>
  <c r="F77"/>
  <c r="F76"/>
  <c r="F75"/>
  <c r="F74"/>
  <c r="F73"/>
  <c r="F72"/>
  <c r="F70"/>
  <c r="F69"/>
  <c r="F68"/>
  <c r="F67"/>
  <c r="F66"/>
  <c r="F65"/>
  <c r="F64"/>
  <c r="F63"/>
  <c r="F62"/>
  <c r="F61"/>
  <c r="F60"/>
  <c r="F59"/>
  <c r="F58"/>
  <c r="F57"/>
  <c r="F56"/>
  <c r="F53"/>
  <c r="F51"/>
  <c r="F50"/>
  <c r="F48"/>
  <c r="F47"/>
  <c r="F44"/>
  <c r="F43"/>
  <c r="F42"/>
  <c r="F41"/>
  <c r="F34"/>
  <c r="F33"/>
  <c r="F31"/>
  <c r="F29"/>
  <c r="F25"/>
  <c r="F17"/>
  <c r="F16"/>
  <c r="F15"/>
  <c r="F13"/>
  <c r="E228"/>
  <c r="E227"/>
  <c r="E226"/>
  <c r="E225"/>
  <c r="E224"/>
  <c r="E223"/>
  <c r="E222"/>
  <c r="E220"/>
  <c r="E219"/>
  <c r="E218"/>
  <c r="E217"/>
  <c r="E215"/>
  <c r="E214"/>
  <c r="E212"/>
  <c r="E211"/>
  <c r="E210"/>
  <c r="E209"/>
  <c r="E208"/>
  <c r="E207"/>
  <c r="E206"/>
  <c r="E205"/>
  <c r="E204"/>
  <c r="E203"/>
  <c r="E202"/>
  <c r="E201"/>
  <c r="E199"/>
  <c r="E198"/>
  <c r="E197"/>
  <c r="E196"/>
  <c r="E195"/>
  <c r="E194"/>
  <c r="E193"/>
  <c r="E192"/>
  <c r="E191"/>
  <c r="E190"/>
  <c r="E189"/>
  <c r="E188"/>
  <c r="E185"/>
  <c r="E184"/>
  <c r="E183"/>
  <c r="E182"/>
  <c r="E181"/>
  <c r="E180"/>
  <c r="E179"/>
  <c r="E178"/>
  <c r="E177"/>
  <c r="E176"/>
  <c r="E175"/>
  <c r="E174"/>
  <c r="E173"/>
  <c r="E172"/>
  <c r="E171"/>
  <c r="E170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19"/>
  <c r="E118"/>
  <c r="E117"/>
  <c r="E116"/>
  <c r="E115"/>
  <c r="E114"/>
  <c r="E113"/>
  <c r="E112"/>
  <c r="E111"/>
  <c r="E110"/>
  <c r="E109"/>
  <c r="E108"/>
  <c r="E107"/>
  <c r="E106"/>
  <c r="E105"/>
  <c r="E104"/>
  <c r="E102"/>
  <c r="E101"/>
  <c r="E100"/>
  <c r="E99"/>
  <c r="E98"/>
  <c r="E97"/>
  <c r="E96"/>
  <c r="E95"/>
  <c r="E94"/>
  <c r="E93"/>
  <c r="E92"/>
  <c r="E91"/>
  <c r="E90"/>
  <c r="E89"/>
  <c r="E88"/>
  <c r="E8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53"/>
  <c r="E51"/>
  <c r="E50"/>
  <c r="E48"/>
  <c r="E47"/>
  <c r="E44"/>
  <c r="E43"/>
  <c r="E42"/>
  <c r="E41"/>
  <c r="E34"/>
  <c r="E33"/>
  <c r="E31"/>
  <c r="E29"/>
  <c r="E25"/>
  <c r="E17"/>
  <c r="E16"/>
  <c r="E15"/>
  <c r="E13"/>
  <c r="E10"/>
  <c r="D10"/>
  <c r="D228"/>
  <c r="D227"/>
  <c r="D226"/>
  <c r="D225"/>
  <c r="D224"/>
  <c r="D223"/>
  <c r="D222"/>
  <c r="D220"/>
  <c r="D219"/>
  <c r="D218"/>
  <c r="D217"/>
  <c r="D215"/>
  <c r="D214"/>
  <c r="D212"/>
  <c r="D211"/>
  <c r="D210"/>
  <c r="D209"/>
  <c r="D208"/>
  <c r="D207"/>
  <c r="D206"/>
  <c r="D205"/>
  <c r="D204"/>
  <c r="D203"/>
  <c r="D202"/>
  <c r="D201"/>
  <c r="D199"/>
  <c r="D198"/>
  <c r="D197"/>
  <c r="D196"/>
  <c r="D195"/>
  <c r="D194"/>
  <c r="D193"/>
  <c r="D192"/>
  <c r="D191"/>
  <c r="D190"/>
  <c r="D189"/>
  <c r="D188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100"/>
  <c r="D99"/>
  <c r="D98"/>
  <c r="D97"/>
  <c r="D96"/>
  <c r="D95"/>
  <c r="D94"/>
  <c r="D93"/>
  <c r="D92"/>
  <c r="D91"/>
  <c r="D90"/>
  <c r="D89"/>
  <c r="D88"/>
  <c r="D86"/>
  <c r="D85"/>
  <c r="D84"/>
  <c r="D83"/>
  <c r="D82"/>
  <c r="D81"/>
  <c r="D80"/>
  <c r="D79"/>
  <c r="D78"/>
  <c r="D77"/>
  <c r="D76"/>
  <c r="D75"/>
  <c r="D74"/>
  <c r="D73"/>
  <c r="D72"/>
  <c r="D70"/>
  <c r="D69"/>
  <c r="D68"/>
  <c r="D67"/>
  <c r="D66"/>
  <c r="D65"/>
  <c r="D64"/>
  <c r="D63"/>
  <c r="D62"/>
  <c r="D61"/>
  <c r="D60"/>
  <c r="D59"/>
  <c r="D58"/>
  <c r="D57"/>
  <c r="D56"/>
  <c r="D53"/>
  <c r="D51"/>
  <c r="D50"/>
  <c r="D48"/>
  <c r="D47"/>
  <c r="D44"/>
  <c r="D43"/>
  <c r="D42"/>
  <c r="D41"/>
  <c r="D34"/>
  <c r="D33"/>
  <c r="D31"/>
  <c r="D29"/>
  <c r="D25"/>
  <c r="D17"/>
  <c r="D16"/>
  <c r="D15"/>
  <c r="D13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28"/>
  <c r="C227"/>
  <c r="C226"/>
  <c r="C225"/>
  <c r="C224"/>
  <c r="C223"/>
  <c r="C222"/>
  <c r="C220"/>
  <c r="C219"/>
  <c r="C218"/>
  <c r="C217"/>
  <c r="C215"/>
  <c r="C214"/>
  <c r="C202"/>
  <c r="C203"/>
  <c r="C204"/>
  <c r="C205"/>
  <c r="C206"/>
  <c r="C207"/>
  <c r="C208"/>
  <c r="C209"/>
  <c r="C210"/>
  <c r="C211"/>
  <c r="C212"/>
  <c r="C201"/>
  <c r="C189"/>
  <c r="C190"/>
  <c r="C191"/>
  <c r="C192"/>
  <c r="C193"/>
  <c r="C194"/>
  <c r="C195"/>
  <c r="C196"/>
  <c r="C197"/>
  <c r="C198"/>
  <c r="C199"/>
  <c r="C188"/>
  <c r="C171"/>
  <c r="C172"/>
  <c r="C173"/>
  <c r="C174"/>
  <c r="C175"/>
  <c r="C176"/>
  <c r="C177"/>
  <c r="C178"/>
  <c r="C179"/>
  <c r="C180"/>
  <c r="C181"/>
  <c r="C182"/>
  <c r="C183"/>
  <c r="C184"/>
  <c r="C170"/>
  <c r="C155"/>
  <c r="C156"/>
  <c r="C157"/>
  <c r="C158"/>
  <c r="C159"/>
  <c r="C160"/>
  <c r="C161"/>
  <c r="C162"/>
  <c r="C163"/>
  <c r="C164"/>
  <c r="C165"/>
  <c r="C166"/>
  <c r="C167"/>
  <c r="C168"/>
  <c r="C154"/>
  <c r="C139"/>
  <c r="C140"/>
  <c r="C141"/>
  <c r="C142"/>
  <c r="C143"/>
  <c r="C144"/>
  <c r="C145"/>
  <c r="C146"/>
  <c r="C147"/>
  <c r="C148"/>
  <c r="C149"/>
  <c r="C150"/>
  <c r="C151"/>
  <c r="C152"/>
  <c r="C138"/>
  <c r="C123"/>
  <c r="C124"/>
  <c r="C125"/>
  <c r="C126"/>
  <c r="C127"/>
  <c r="C128"/>
  <c r="C129"/>
  <c r="C130"/>
  <c r="C131"/>
  <c r="C132"/>
  <c r="C133"/>
  <c r="C134"/>
  <c r="C135"/>
  <c r="C136"/>
  <c r="C122"/>
  <c r="C119"/>
  <c r="C105"/>
  <c r="C106"/>
  <c r="C107"/>
  <c r="C108"/>
  <c r="C109"/>
  <c r="C110"/>
  <c r="C111"/>
  <c r="C112"/>
  <c r="C113"/>
  <c r="C114"/>
  <c r="C115"/>
  <c r="C116"/>
  <c r="C117"/>
  <c r="C118"/>
  <c r="C104"/>
  <c r="C89"/>
  <c r="C90"/>
  <c r="C91"/>
  <c r="C92"/>
  <c r="C93"/>
  <c r="C94"/>
  <c r="C95"/>
  <c r="C96"/>
  <c r="C97"/>
  <c r="C98"/>
  <c r="C99"/>
  <c r="C100"/>
  <c r="C101"/>
  <c r="C102"/>
  <c r="C88"/>
  <c r="C73"/>
  <c r="C74"/>
  <c r="C75"/>
  <c r="C76"/>
  <c r="C77"/>
  <c r="C78"/>
  <c r="C79"/>
  <c r="C80"/>
  <c r="C81"/>
  <c r="C82"/>
  <c r="C83"/>
  <c r="C84"/>
  <c r="C85"/>
  <c r="C86"/>
  <c r="C72"/>
  <c r="C57"/>
  <c r="C58"/>
  <c r="C59"/>
  <c r="C60"/>
  <c r="C61"/>
  <c r="C62"/>
  <c r="C63"/>
  <c r="C64"/>
  <c r="C65"/>
  <c r="C66"/>
  <c r="C67"/>
  <c r="C68"/>
  <c r="C69"/>
  <c r="C70"/>
  <c r="C56"/>
  <c r="C53"/>
  <c r="C51"/>
  <c r="C50"/>
  <c r="C48"/>
  <c r="C47"/>
  <c r="C42"/>
  <c r="C43"/>
  <c r="C44"/>
  <c r="C41"/>
  <c r="C34"/>
  <c r="C33"/>
  <c r="C31"/>
  <c r="C29"/>
  <c r="B42"/>
  <c r="B43"/>
  <c r="B44"/>
  <c r="B41"/>
  <c r="B37"/>
  <c r="B38"/>
  <c r="B39"/>
  <c r="B36"/>
  <c r="B31"/>
  <c r="B29"/>
  <c r="C25"/>
  <c r="C17"/>
  <c r="C16"/>
  <c r="C15"/>
  <c r="C13"/>
  <c r="C10"/>
  <c r="C185" l="1"/>
  <c r="C24" l="1"/>
  <c r="C23"/>
  <c r="D9"/>
  <c r="E9"/>
  <c r="F9"/>
  <c r="G9"/>
  <c r="H9"/>
  <c r="I9"/>
  <c r="J9"/>
  <c r="K9"/>
  <c r="L9"/>
  <c r="M9"/>
  <c r="N9"/>
  <c r="O9"/>
  <c r="P9"/>
  <c r="Q9"/>
  <c r="R9"/>
  <c r="C9"/>
  <c r="C41" i="10"/>
  <c r="N58" i="9"/>
  <c r="J58"/>
  <c r="H58"/>
  <c r="G58"/>
  <c r="E58"/>
  <c r="D5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Hospita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" name="Connection1" type="4" refreshedVersion="3" background="1" saveData="1">
    <webPr sourceData="1" parsePre="1" consecutive="1" xl2000="1" url="file:///C:/Projects/Benchmarks/branches/v1.2_4.0/Hospita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" name="Connection10" type="4" refreshedVersion="3" background="1" saveData="1">
    <webPr sourceData="1" parsePre="1" consecutive="1" xl2000="1" url="file:///C:/Projects/Benchmarks/branches/v1.2_4.0/Hospita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" name="Connection11" type="4" refreshedVersion="3" background="1" saveData="1">
    <webPr sourceData="1" parsePre="1" consecutive="1" xl2000="1" url="file:///C:/Projects/Benchmarks/branches/v1.2_4.0/Hospita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5" name="Connection12" type="4" refreshedVersion="3" background="1" saveData="1">
    <webPr sourceData="1" parsePre="1" consecutive="1" xl2000="1" url="file:///C:/Projects/Benchmarks/branches/v1.2_4.0/Hospita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6" name="Connection13" type="4" refreshedVersion="3" background="1" saveData="1">
    <webPr sourceData="1" parsePre="1" consecutive="1" xl2000="1" url="file:///C:/Projects/Benchmarks/branches/v1.2_4.0/Hospita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7" name="Connection14" type="4" refreshedVersion="3" background="1" saveData="1">
    <webPr sourceData="1" parsePre="1" consecutive="1" xl2000="1" url="file:///C:/Projects/Benchmarks/branches/v1.2_4.0/Hospita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8" name="Connection15" type="4" refreshedVersion="3" background="1" saveData="1">
    <webPr sourceData="1" parsePre="1" consecutive="1" xl2000="1" url="file:///C:/Projects/Benchmarks/branches/v1.2_4.0/Hospita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9" name="Connection16" type="4" refreshedVersion="3" background="1" saveData="1">
    <webPr sourceData="1" parsePre="1" consecutive="1" xl2000="1" url="file:///C:/Projects/Benchmarks/branches/v1.2_4.0/Hospita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0" name="Connection17" type="4" refreshedVersion="3" background="1" saveData="1">
    <webPr sourceData="1" parsePre="1" consecutive="1" xl2000="1" url="file:///C:/Projects/Benchmarks/branches/v1.2_4.0/Hospita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1" name="Connection18" type="4" refreshedVersion="3" background="1" saveData="1">
    <webPr sourceData="1" parsePre="1" consecutive="1" xl2000="1" url="file:///C:/Projects/Benchmarks/branches/v1.2_4.0/Hospita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2" name="Connection19" type="4" refreshedVersion="3" background="1" saveData="1">
    <webPr sourceData="1" parsePre="1" consecutive="1" xl2000="1" url="file:///C:/Projects/Benchmarks/branches/v1.2_4.0/Hospita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3" name="Connection2" type="4" refreshedVersion="3" background="1" saveData="1">
    <webPr sourceData="1" parsePre="1" consecutive="1" xl2000="1" url="file:///C:/Projects/Benchmarks/branches/v1.2_4.0/Hospita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4" name="Connection20" type="4" refreshedVersion="3" background="1" saveData="1">
    <webPr sourceData="1" parsePre="1" consecutive="1" xl2000="1" url="file:///C:/Projects/Benchmarks/branches/v1.2_4.0/Hospita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5" name="Connection21" type="4" refreshedVersion="3" background="1" saveData="1">
    <webPr sourceData="1" parsePre="1" consecutive="1" xl2000="1" url="file:///C:/Projects/Benchmarks/branches/v1.2_4.0/Hospita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6" name="Connection22" type="4" refreshedVersion="3" background="1" saveData="1">
    <webPr sourceData="1" parsePre="1" consecutive="1" xl2000="1" url="file:///C:/Projects/Benchmarks/branches/v1.2_4.0/Hospita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7" name="Connection23" type="4" refreshedVersion="3" background="1" saveData="1">
    <webPr sourceData="1" parsePre="1" consecutive="1" xl2000="1" url="file:///C:/Projects/Benchmarks/branches/v1.2_4.0/Hospita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8" name="Connection24" type="4" refreshedVersion="3" background="1" saveData="1">
    <webPr sourceData="1" parsePre="1" consecutive="1" xl2000="1" url="file:///C:/Projects/Benchmarks/branches/v1.2_4.0/Hospita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9" name="Connection25" type="4" refreshedVersion="3" background="1" saveData="1">
    <webPr sourceData="1" parsePre="1" consecutive="1" xl2000="1" url="file:///C:/Projects/Benchmarks/branches/v1.2_4.0/Hospita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0" name="Connection26" type="4" refreshedVersion="3" background="1" saveData="1">
    <webPr sourceData="1" parsePre="1" consecutive="1" xl2000="1" url="file:///C:/Projects/Benchmarks/branches/v1.2_4.0/Hospita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1" name="Connection27" type="4" refreshedVersion="3" background="1" saveData="1">
    <webPr sourceData="1" parsePre="1" consecutive="1" xl2000="1" url="file:///C:/Projects/Benchmarks/branches/v1.2_4.0/Hospita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2" name="Connection28" type="4" refreshedVersion="3" background="1" saveData="1">
    <webPr sourceData="1" parsePre="1" consecutive="1" xl2000="1" url="file:///C:/Projects/Benchmarks/branches/v1.2_4.0/Hospita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3" name="Connection29" type="4" refreshedVersion="3" background="1" saveData="1">
    <webPr sourceData="1" parsePre="1" consecutive="1" xl2000="1" url="file:///C:/Projects/Benchmarks/branches/v1.2_4.0/Hospita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4" name="Connection3" type="4" refreshedVersion="3" background="1" saveData="1">
    <webPr sourceData="1" parsePre="1" consecutive="1" xl2000="1" url="file:///C:/Projects/Benchmarks/branches/v1.2_4.0/Hospita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5" name="Connection30" type="4" refreshedVersion="3" background="1" saveData="1">
    <webPr sourceData="1" parsePre="1" consecutive="1" xl2000="1" url="file:///C:/Projects/Benchmarks/branches/v1.2_4.0/Hospita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6" name="Connection31" type="4" refreshedVersion="3" background="1" saveData="1">
    <webPr sourceData="1" parsePre="1" consecutive="1" xl2000="1" url="file:///C:/Projects/Benchmarks/branches/v1.2_4.0/Hospita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7" name="Connection32" type="4" refreshedVersion="3" background="1" saveData="1">
    <webPr sourceData="1" parsePre="1" consecutive="1" xl2000="1" url="file:///C:/Projects/Benchmarks/branches/v1.2_4.0/Hospita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8" name="Connection33" type="4" refreshedVersion="3" background="1" saveData="1">
    <webPr sourceData="1" parsePre="1" consecutive="1" xl2000="1" url="file:///C:/Projects/Benchmarks/branches/v1.2_4.0/Hospita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9" name="Connection34" type="4" refreshedVersion="3" background="1" saveData="1">
    <webPr sourceData="1" parsePre="1" consecutive="1" xl2000="1" url="file:///C:/Projects/Benchmarks/branches/v1.2_4.0/Hospita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0" name="Connection35" type="4" refreshedVersion="3" background="1" saveData="1">
    <webPr sourceData="1" parsePre="1" consecutive="1" xl2000="1" url="file:///C:/Projects/Benchmarks/branches/v1.2_4.0/Hospita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1" name="Connection36" type="4" refreshedVersion="3" background="1" saveData="1">
    <webPr sourceData="1" parsePre="1" consecutive="1" xl2000="1" url="file:///C:/Projects/Benchmarks/branches/v1.2_4.0/Hospita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2" name="Connection37" type="4" refreshedVersion="3" background="1" saveData="1">
    <webPr sourceData="1" parsePre="1" consecutive="1" xl2000="1" url="file:///C:/Projects/Benchmarks/branches/v1.2_4.0/Hospita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3" name="Connection38" type="4" refreshedVersion="3" background="1" saveData="1">
    <webPr sourceData="1" parsePre="1" consecutive="1" xl2000="1" url="file:///C:/Projects/Benchmarks/branches/v1.2_4.0/Hospita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4" name="Connection39" type="4" refreshedVersion="3" background="1" saveData="1">
    <webPr sourceData="1" parsePre="1" consecutive="1" xl2000="1" url="file:///C:/Projects/Benchmarks/branches/v1.2_4.0/Hospita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5" name="Connection4" type="4" refreshedVersion="3" background="1" saveData="1">
    <webPr sourceData="1" parsePre="1" consecutive="1" xl2000="1" url="file:///C:/Projects/Benchmarks/branches/v1.2_4.0/Hospita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6" name="Connection40" type="4" refreshedVersion="3" background="1" saveData="1">
    <webPr sourceData="1" parsePre="1" consecutive="1" xl2000="1" url="file:///C:/Projects/Benchmarks/branches/v1.2_4.0/Hospita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7" name="Connection41" type="4" refreshedVersion="3" background="1" saveData="1">
    <webPr sourceData="1" parsePre="1" consecutive="1" xl2000="1" url="file:///C:/Projects/Benchmarks/branches/v1.2_4.0/Hospita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8" name="Connection42" type="4" refreshedVersion="3" background="1" saveData="1">
    <webPr sourceData="1" parsePre="1" consecutive="1" xl2000="1" url="file:///C:/Projects/Benchmarks/branches/v1.2_4.0/Hospita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9" name="Connection43" type="4" refreshedVersion="3" background="1" saveData="1">
    <webPr sourceData="1" parsePre="1" consecutive="1" xl2000="1" url="file:///C:/Projects/Benchmarks/branches/v1.2_4.0/Hospita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0" name="Connection44" type="4" refreshedVersion="3" background="1" saveData="1">
    <webPr sourceData="1" parsePre="1" consecutive="1" xl2000="1" url="file:///C:/Projects/Benchmarks/branches/v1.2_4.0/Hospita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1" name="Connection45" type="4" refreshedVersion="3" background="1" saveData="1">
    <webPr sourceData="1" parsePre="1" consecutive="1" xl2000="1" url="file:///C:/Projects/Benchmarks/branches/v1.2_4.0/Hospita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2" name="Connection46" type="4" refreshedVersion="3" background="1" saveData="1">
    <webPr sourceData="1" parsePre="1" consecutive="1" xl2000="1" url="file:///C:/Projects/Benchmarks/branches/v1.2_4.0/Hospita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3" name="Connection47" type="4" refreshedVersion="3" background="1" saveData="1">
    <webPr sourceData="1" parsePre="1" consecutive="1" xl2000="1" url="file:///C:/Projects/Benchmarks/branches/v1.2_4.0/Hospita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4" name="Connection5" type="4" refreshedVersion="3" background="1" saveData="1">
    <webPr sourceData="1" parsePre="1" consecutive="1" xl2000="1" url="file:///C:/Projects/Benchmarks/branches/v1.2_4.0/Hospita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5" name="Connection6" type="4" refreshedVersion="3" background="1" saveData="1">
    <webPr sourceData="1" parsePre="1" consecutive="1" xl2000="1" url="file:///C:/Projects/Benchmarks/branches/v1.2_4.0/Hospita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6" name="Connection7" type="4" refreshedVersion="3" background="1" saveData="1">
    <webPr sourceData="1" parsePre="1" consecutive="1" xl2000="1" url="file:///C:/Projects/Benchmarks/branches/v1.2_4.0/Hospita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7" name="Connection8" type="4" refreshedVersion="3" background="1" saveData="1">
    <webPr sourceData="1" parsePre="1" consecutive="1" xl2000="1" url="file:///C:/Projects/Benchmarks/branches/v1.2_4.0/Hospita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8" name="Connection9" type="4" refreshedVersion="3" background="1" saveData="1">
    <webPr sourceData="1" parsePre="1" consecutive="1" xl2000="1" url="file:///C:/Projects/Benchmarks/branches/v1.2_4.0/Hospita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</connections>
</file>

<file path=xl/sharedStrings.xml><?xml version="1.0" encoding="utf-8"?>
<sst xmlns="http://schemas.openxmlformats.org/spreadsheetml/2006/main" count="16598" uniqueCount="1082">
  <si>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</si>
  <si>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</si>
  <si>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</si>
  <si>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</si>
  <si>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</si>
  <si>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</si>
  <si>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</si>
  <si>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</si>
  <si>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</si>
  <si>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</si>
  <si>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</si>
  <si>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</si>
  <si>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</si>
  <si>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</si>
  <si>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</si>
  <si>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</si>
  <si>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</si>
  <si>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</si>
  <si>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</si>
  <si>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</si>
  <si>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</si>
  <si>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</si>
  <si>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</si>
  <si>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</si>
  <si>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</si>
  <si>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</si>
  <si>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</si>
  <si>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</si>
  <si>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</si>
  <si>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</si>
  <si>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</si>
  <si>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</si>
  <si>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</si>
  <si>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</si>
  <si>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</si>
  <si>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</si>
  <si>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</si>
  <si>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</si>
  <si>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</si>
  <si>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</si>
  <si>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</si>
  <si>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</si>
  <si>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</si>
  <si>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</si>
  <si>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</si>
  <si>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</si>
  <si>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</si>
  <si>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</si>
  <si>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</si>
  <si>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</si>
  <si>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</si>
  <si>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</si>
  <si>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</si>
  <si>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</si>
  <si>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</si>
  <si>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Hospital</t>
  </si>
  <si>
    <t>Lobby_Flr_1</t>
  </si>
  <si>
    <t>ER_Exam1_Mult4_Flr_1</t>
  </si>
  <si>
    <t>ER_Exam3_Mult4_Flr_1</t>
  </si>
  <si>
    <t>ER_Exam2_Flr_1</t>
  </si>
  <si>
    <t>ER_Exam4_Flr_1</t>
  </si>
  <si>
    <t>ER_Exam5_Mult4_Flr_1</t>
  </si>
  <si>
    <t>Office1_Mult4_Flr_1</t>
  </si>
  <si>
    <t>Corridor_Flr_1</t>
  </si>
  <si>
    <t>ER_NurseStat_Flr_1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</si>
  <si>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</si>
  <si>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</si>
  <si>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</si>
  <si>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</si>
  <si>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</si>
  <si>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</si>
  <si>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</si>
  <si>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</si>
  <si>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ICU_NurseSat_Flr_2</t>
  </si>
  <si>
    <t>Corridor_Flr_2</t>
  </si>
  <si>
    <t>OR_NurseSat_Flr_2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</si>
  <si>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</si>
  <si>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</si>
  <si>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</si>
  <si>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</si>
  <si>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</si>
  <si>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</si>
  <si>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</si>
  <si>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</si>
  <si>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</si>
  <si>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</si>
  <si>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NurseSat_Lobby_Flr_3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</si>
  <si>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</si>
  <si>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</si>
  <si>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</si>
  <si>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</si>
  <si>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</si>
  <si>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</si>
  <si>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</si>
  <si>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</si>
  <si>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NurseSat_Lobby_Flr_4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</si>
  <si>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</si>
  <si>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</si>
  <si>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</si>
  <si>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</si>
  <si>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</si>
  <si>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</si>
  <si>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</si>
  <si>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</si>
  <si>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NurseSat_Flr_5</t>
  </si>
  <si>
    <t>Radiology_Flr_4</t>
  </si>
  <si>
    <t>[1] ASHRAE Standard 62.1-2004 Table 6-1, Atlanta, GA:  American Society of Heating, Refrigerating and Air-Conditioning Engineers.</t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</si>
  <si>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</si>
  <si>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</si>
  <si>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</si>
  <si>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</si>
  <si>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</si>
  <si>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</si>
  <si>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</si>
  <si>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</si>
  <si>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</si>
  <si>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</si>
  <si>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Insulation entirely above deck</t>
  </si>
  <si>
    <t>15 cm wood</t>
  </si>
  <si>
    <t>See Benchmark Technical Report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</si>
  <si>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</si>
  <si>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</si>
  <si>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</si>
  <si>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</si>
  <si>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</si>
  <si>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</si>
  <si>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</si>
  <si>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</si>
  <si>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</si>
  <si>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</si>
  <si>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</si>
  <si>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</si>
  <si>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</si>
  <si>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</si>
  <si>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</si>
  <si>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</si>
  <si>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</si>
  <si>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</si>
  <si>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</si>
  <si>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</si>
  <si>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</si>
  <si>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</si>
  <si>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Kitchen_Elec_Equip_SCH</t>
  </si>
  <si>
    <t>Weekday</t>
  </si>
  <si>
    <t>Kitchen_Gas_Equip_SCH</t>
  </si>
  <si>
    <t>WD, Sat</t>
  </si>
  <si>
    <t>Kitchen_Exhaust_SCH</t>
  </si>
  <si>
    <t>SummerDesign, WinterDesign</t>
  </si>
  <si>
    <t>INFIL_QUARTER_ON_SCH</t>
  </si>
  <si>
    <t>ER_Exam1_Mult4_Flr_1 Water Equipment Latent fract sched</t>
  </si>
  <si>
    <t>ER_Exam1_Mult4_Flr_1 Water Equipment Sensible fract sched</t>
  </si>
  <si>
    <t>ER_Exam1_Mult4_Flr_1 Water Equipment Temp Sched</t>
  </si>
  <si>
    <t>ER_Exam1_Mult4_Flr_1 Water Equipment Hot Supply Temp Sched</t>
  </si>
  <si>
    <t>ER_Exam3_Mult4_Flr_1 Water Equipment Latent fract sched</t>
  </si>
  <si>
    <t>ER_Exam3_Mult4_Flr_1 Water Equipment Sensible fract sched</t>
  </si>
  <si>
    <t>ER_Exam3_Mult4_Flr_1 Water Equipment Temp Sched</t>
  </si>
  <si>
    <t>ER_Exam3_Mult4_Flr_1 Water Equipment Hot Supply Temp Sched</t>
  </si>
  <si>
    <t>OR1_Flr_2 Water Equipment Latent fract sched</t>
  </si>
  <si>
    <t>OR1_Flr_2 Water Equipment Sensible fract sched</t>
  </si>
  <si>
    <t>OR1_Flr_2 Water Equipment Temp Sched</t>
  </si>
  <si>
    <t>OR1_Flr_2 Water Equipment Hot Supply Temp Sched</t>
  </si>
  <si>
    <t>OR2_Mult5_Flr_2 Water Equipment Latent fract sched</t>
  </si>
  <si>
    <t>OR2_Mult5_Flr_2 Water Equipment Sensible fract sched</t>
  </si>
  <si>
    <t>OR2_Mult5_Flr_2 Water Equipment Temp Sched</t>
  </si>
  <si>
    <t>OR2_Mult5_Flr_2 Water Equipment Hot Supply Temp Sched</t>
  </si>
  <si>
    <t>OR3_Flr_2 Water Equipment Latent fract sched</t>
  </si>
  <si>
    <t>OR3_Flr_2 Water Equipment Sensible fract sched</t>
  </si>
  <si>
    <t>OR3_Flr_2 Water Equipment Temp Sched</t>
  </si>
  <si>
    <t>OR3_Flr_2 Water Equipment Hot Supply Temp Sched</t>
  </si>
  <si>
    <t>OR4_Flr_2 Water Equipment Latent fract sched</t>
  </si>
  <si>
    <t>OR4_Flr_2 Water Equipment Sensible fract sched</t>
  </si>
  <si>
    <t>OR4_Flr_2 Water Equipment Temp Sched</t>
  </si>
  <si>
    <t>OR4_Flr_2 Water Equipment Hot Supply Temp Sched</t>
  </si>
  <si>
    <t>PatRoom1_Mult10_Flr_3 Water Equipment Latent fract sched</t>
  </si>
  <si>
    <t>PatRoom1_Mult10_Flr_3 Water Equipment Sensible fract sched</t>
  </si>
  <si>
    <t>PatRoom1_Mult10_Flr_3 Water Equipment Temp Sched</t>
  </si>
  <si>
    <t>PatRoom1_Mult10_Flr_3 Water Equipment Hot Supply Temp Sched</t>
  </si>
  <si>
    <t>PatRoom2_Flr_3 Water Equipment Latent fract sched</t>
  </si>
  <si>
    <t>PatRoom2_Flr_3 Water Equipment Sensible fract sched</t>
  </si>
  <si>
    <t>PatRoom2_Flr_3 Water Equipment Temp Sched</t>
  </si>
  <si>
    <t>PatRoom2_Flr_3 Water Equipment Hot Supply Temp Sched</t>
  </si>
  <si>
    <t>PatRoom3_Mult10_Flr_3 Water Equipment Latent fract sched</t>
  </si>
  <si>
    <t>PatRoom3_Mult10_Flr_3 Water Equipment Sensible fract sched</t>
  </si>
  <si>
    <t>PatRoom3_Mult10_Flr_3 Water Equipment Temp Sched</t>
  </si>
  <si>
    <t>PatRoom3_Mult10_Flr_3 Water Equipment Hot Supply Temp Sched</t>
  </si>
  <si>
    <t>PatRoom4_Flr_3 Water Equipment Latent fract sched</t>
  </si>
  <si>
    <t>PatRoom4_Flr_3 Water Equipment Sensible fract sched</t>
  </si>
  <si>
    <t>PatRoom4_Flr_3 Water Equipment Temp Sched</t>
  </si>
  <si>
    <t>PatRoom4_Flr_3 Water Equipment Hot Supply Temp Sched</t>
  </si>
  <si>
    <t>PatRoom5_Mult10_Flr_3 Water Equipment Latent fract sched</t>
  </si>
  <si>
    <t>PatRoom5_Mult10_Flr_3 Water Equipment Sensible fract sched</t>
  </si>
  <si>
    <t>PatRoom5_Mult10_Flr_3 Water Equipment Temp Sched</t>
  </si>
  <si>
    <t>PatRoom5_Mult10_Flr_3 Water Equipment Hot Supply Temp Sched</t>
  </si>
  <si>
    <t>PhysTherapy_Flr_3 Water Equipment Latent fract sched</t>
  </si>
  <si>
    <t>PhysTherapy_Flr_3 Water Equipment Sensible fract sched</t>
  </si>
  <si>
    <t>PhysTherapy_Flr_3 Water Equipment Temp Sched</t>
  </si>
  <si>
    <t>PhysTherapy_Flr_3 Water Equipment Hot Supply Temp Sched</t>
  </si>
  <si>
    <t>PatRoom6_Flr_3 Water Equipment Latent fract sched</t>
  </si>
  <si>
    <t>PatRoom6_Flr_3 Water Equipment Sensible fract sched</t>
  </si>
  <si>
    <t>PatRoom6_Flr_3 Water Equipment Temp Sched</t>
  </si>
  <si>
    <t>PatRoom6_Flr_3 Water Equipment Hot Supply Temp Sched</t>
  </si>
  <si>
    <t>PatRoom7_Mult10_Flr_3 Water Equipment Latent fract sched</t>
  </si>
  <si>
    <t>PatRoom7_Mult10_Flr_3 Water Equipment Sensible fract sched</t>
  </si>
  <si>
    <t>PatRoom7_Mult10_Flr_3 Water Equipment Temp Sched</t>
  </si>
  <si>
    <t>PatRoom7_Mult10_Flr_3 Water Equipment Hot Supply Temp Sched</t>
  </si>
  <si>
    <t>PatRoom8_Flr_3 Water Equipment Latent fract sched</t>
  </si>
  <si>
    <t>PatRoom8_Flr_3 Water Equipment Sensible fract sched</t>
  </si>
  <si>
    <t>PatRoom8_Flr_3 Water Equipment Temp Sched</t>
  </si>
  <si>
    <t>PatRoom8_Flr_3 Water Equipment Hot Supply Temp Sched</t>
  </si>
  <si>
    <t>Lab_Flr_3 Water Equipment Latent fract sched</t>
  </si>
  <si>
    <t>Lab_Flr_3 Water Equipment Sensible fract sched</t>
  </si>
  <si>
    <t>Lab_Flr_3 Water Equipment Temp Sched</t>
  </si>
  <si>
    <t>Lab_Flr_3 Water Equipment Hot Supply Temp Sched</t>
  </si>
  <si>
    <t>PatRoom1_Mult10_Flr_4 Water Equipment Latent fract sched</t>
  </si>
  <si>
    <t>PatRoom1_Mult10_Flr_4 Water Equipment Sensible fract sched</t>
  </si>
  <si>
    <t>PatRoom1_Mult10_Flr_4 Water Equipment Temp Sched</t>
  </si>
  <si>
    <t>PatRoom1_Mult10_Flr_4 Water Equipment Hot Supply Temp Sched</t>
  </si>
  <si>
    <t>PatRoom2_Flr_4 Water Equipment Latent fract sched</t>
  </si>
  <si>
    <t>PatRoom2_Flr_4 Water Equipment Sensible fract sched</t>
  </si>
  <si>
    <t>PatRoom2_Flr_4 Water Equipment Temp Sched</t>
  </si>
  <si>
    <t>PatRoom2_Flr_4 Water Equipment Hot Supply Temp Sched</t>
  </si>
  <si>
    <t>PatRoom3_Mult10_Flr_4 Water Equipment Latent fract sched</t>
  </si>
  <si>
    <t>PatRoom3_Mult10_Flr_4 Water Equipment Sensible fract sched</t>
  </si>
  <si>
    <t>PatRoom3_Mult10_Flr_4 Water Equipment Temp Sched</t>
  </si>
  <si>
    <t>PatRoom3_Mult10_Flr_4 Water Equipment Hot Supply Temp Sched</t>
  </si>
  <si>
    <t>PatRoom4_Flr_4 Water Equipment Latent fract sched</t>
  </si>
  <si>
    <t>PatRoom4_Flr_4 Water Equipment Sensible fract sched</t>
  </si>
  <si>
    <t>PatRoom4_Flr_4 Water Equipment Temp Sched</t>
  </si>
  <si>
    <t>PatRoom4_Flr_4 Water Equipment Hot Supply Temp Sched</t>
  </si>
  <si>
    <t>PatRoom5_Mult10_Flr_4 Water Equipment Latent fract sched</t>
  </si>
  <si>
    <t>PatRoom5_Mult10_Flr_4 Water Equipment Sensible fract sched</t>
  </si>
  <si>
    <t>PatRoom5_Mult10_Flr_4 Water Equipment Temp Sched</t>
  </si>
  <si>
    <t>PatRoom5_Mult10_Flr_4 Water Equipment Hot Supply Temp Sched</t>
  </si>
  <si>
    <t>Radiology_Flr_4 Water Equipment Latent fract sched</t>
  </si>
  <si>
    <t>Radiology_Flr_4 Water Equipment Sensible fract sched</t>
  </si>
  <si>
    <t>Radiology_Flr_4 Water Equipment Temp Sched</t>
  </si>
  <si>
    <t>Radiology_Flr_4 Water Equipment Hot Supply Temp Sched</t>
  </si>
  <si>
    <t>PatRoom6_Flr_4 Water Equipment Latent fract sched</t>
  </si>
  <si>
    <t>PatRoom6_Flr_4 Water Equipment Sensible fract sched</t>
  </si>
  <si>
    <t>PatRoom6_Flr_4 Water Equipment Temp Sched</t>
  </si>
  <si>
    <t>PatRoom6_Flr_4 Water Equipment Hot Supply Temp Sched</t>
  </si>
  <si>
    <t>PatRoom7_Mult10_Flr_4 Water Equipment Latent fract sched</t>
  </si>
  <si>
    <t>PatRoom7_Mult10_Flr_4 Water Equipment Sensible fract sched</t>
  </si>
  <si>
    <t>PatRoom7_Mult10_Flr_4 Water Equipment Temp Sched</t>
  </si>
  <si>
    <t>PatRoom7_Mult10_Flr_4 Water Equipment Hot Supply Temp Sched</t>
  </si>
  <si>
    <t>PatRoom8_Flr_4 Water Equipment Latent fract sched</t>
  </si>
  <si>
    <t>PatRoom8_Flr_4 Water Equipment Sensible fract sched</t>
  </si>
  <si>
    <t>PatRoom8_Flr_4 Water Equipment Temp Sched</t>
  </si>
  <si>
    <t>PatRoom8_Flr_4 Water Equipment Hot Supply Temp Sched</t>
  </si>
  <si>
    <t>Lab_Flr_4 Water Equipment Latent fract sched</t>
  </si>
  <si>
    <t>Lab_Flr_4 Water Equipment Sensible fract sched</t>
  </si>
  <si>
    <t>Lab_Flr_4 Water Equipment Temp Sched</t>
  </si>
  <si>
    <t>Lab_Flr_4 Water Equipment Hot Supply Temp Sched</t>
  </si>
  <si>
    <t>Kitchen_Flr_5 Water Equipment Latent fract sched</t>
  </si>
  <si>
    <t>Kitchen_Flr_5 Water Equipment Sensible fract sched</t>
  </si>
  <si>
    <t>Kitchen_Flr_5 Water Equipment Temp Sched</t>
  </si>
  <si>
    <t>Kitchen_Flr_5 Water Equipment Hot Supply Temp 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</si>
  <si>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</si>
  <si>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</si>
  <si>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</si>
  <si>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</si>
  <si>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Kitchen_Flr_5_Case:1_WALKINFREEZER_CaseCreditReduxSched</t>
  </si>
  <si>
    <t>Kitchen_Flr_5_Case:2_SELFCONTAINEDDISPLAYCASE_CaseStockingSched</t>
  </si>
  <si>
    <t>Building Total Conditioned Zones</t>
  </si>
  <si>
    <t>Data Source</t>
  </si>
  <si>
    <t>Sources</t>
  </si>
  <si>
    <t>[2] ASHRAE Standard 90.1-2004 Tables 9.5.1 &amp; 9.6.1,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</si>
  <si>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</si>
  <si>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</si>
  <si>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</si>
  <si>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</si>
  <si>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</si>
  <si>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</si>
  <si>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</si>
  <si>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</si>
  <si>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</si>
  <si>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</si>
  <si>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</si>
  <si>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</si>
  <si>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</si>
  <si>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</si>
  <si>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</si>
  <si>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</si>
  <si>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</si>
  <si>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</si>
  <si>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</si>
  <si>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</si>
  <si>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</si>
  <si>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</si>
  <si>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</si>
  <si>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</si>
  <si>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</si>
  <si>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</si>
  <si>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</si>
  <si>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</si>
  <si>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</si>
  <si>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</si>
  <si>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</si>
  <si>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</si>
  <si>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</si>
  <si>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</si>
  <si>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</si>
  <si>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</si>
  <si>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</si>
  <si>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</si>
  <si>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</si>
  <si>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</si>
  <si>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</si>
  <si>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</si>
  <si>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</si>
  <si>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</si>
  <si>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</si>
  <si>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</si>
  <si>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</si>
  <si>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</si>
  <si>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</si>
  <si>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</si>
  <si>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</si>
  <si>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</si>
  <si>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</si>
  <si>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</si>
  <si>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</si>
  <si>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</si>
  <si>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</si>
  <si>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</si>
  <si>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</si>
  <si>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</si>
  <si>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</si>
  <si>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</si>
  <si>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</si>
  <si>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</si>
  <si>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</si>
  <si>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</si>
  <si>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</si>
  <si>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</si>
  <si>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</si>
  <si>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</si>
  <si>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</si>
  <si>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</si>
  <si>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</si>
  <si>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</si>
  <si>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</si>
  <si>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</si>
  <si>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</si>
  <si>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</si>
  <si>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</si>
  <si>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</si>
  <si>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</si>
  <si>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</si>
  <si>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</si>
  <si>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</si>
  <si>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</si>
  <si>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</si>
  <si>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</si>
  <si>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</si>
  <si>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</si>
  <si>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</si>
  <si>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</si>
  <si>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</si>
  <si>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</si>
  <si>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</si>
  <si>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</si>
  <si>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</si>
  <si>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</si>
  <si>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</si>
  <si>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</si>
  <si>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</si>
  <si>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</si>
  <si>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</si>
  <si>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</si>
  <si>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</si>
  <si>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</si>
  <si>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</si>
  <si>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</si>
  <si>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</si>
  <si>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</si>
  <si>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</si>
  <si>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</si>
  <si>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</si>
  <si>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</si>
  <si>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</si>
  <si>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</si>
  <si>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</si>
  <si>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</si>
  <si>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</si>
  <si>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</si>
  <si>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</si>
  <si>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</si>
  <si>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</si>
  <si>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</si>
  <si>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</si>
  <si>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</si>
  <si>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</si>
  <si>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</si>
  <si>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</si>
  <si>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</si>
  <si>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</si>
  <si>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</si>
  <si>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</si>
  <si>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</si>
  <si>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</si>
  <si>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</si>
  <si>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</si>
  <si>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</si>
  <si>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</si>
  <si>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</si>
  <si>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</si>
  <si>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</si>
  <si>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</si>
  <si>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</si>
  <si>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</si>
  <si>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</si>
  <si>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</si>
  <si>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</si>
  <si>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</si>
  <si>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</si>
  <si>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</si>
  <si>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</si>
  <si>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</si>
  <si>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</si>
  <si>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</si>
  <si>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</si>
  <si>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</si>
  <si>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</si>
  <si>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</si>
  <si>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</si>
  <si>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</si>
  <si>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</si>
  <si>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</si>
  <si>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</si>
  <si>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</si>
  <si>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</si>
  <si>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</si>
  <si>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</si>
  <si>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</si>
  <si>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</si>
  <si>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</si>
  <si>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</si>
  <si>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</si>
  <si>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</si>
  <si>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</si>
  <si>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</si>
  <si>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</si>
  <si>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</si>
  <si>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</si>
  <si>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</si>
  <si>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</si>
  <si>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</si>
  <si>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</si>
  <si>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</si>
  <si>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</si>
  <si>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</si>
  <si>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</si>
  <si>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</si>
  <si>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</si>
  <si>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</si>
  <si>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</si>
  <si>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</si>
  <si>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</si>
  <si>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</si>
  <si>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</si>
  <si>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</si>
  <si>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</si>
  <si>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</si>
  <si>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</si>
  <si>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</si>
  <si>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</si>
  <si>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</si>
  <si>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</si>
  <si>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</si>
  <si>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</si>
  <si>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</si>
  <si>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</si>
  <si>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</si>
  <si>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</si>
  <si>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</si>
  <si>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</si>
  <si>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</si>
  <si>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</si>
  <si>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</si>
  <si>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</si>
  <si>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</si>
  <si>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</si>
  <si>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</si>
  <si>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</si>
  <si>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</si>
  <si>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</si>
  <si>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</si>
  <si>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</si>
  <si>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</si>
  <si>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</si>
  <si>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</si>
  <si>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</si>
  <si>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</si>
  <si>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ER_EXAM1_MULT4_FLR_1</t>
  </si>
  <si>
    <t>ER_TRAUMA1_FLR_1</t>
  </si>
  <si>
    <t>ER_EXAM3_MULT4_FLR_1</t>
  </si>
  <si>
    <t>ER_TRAUMA2_FLR_1</t>
  </si>
  <si>
    <t>ER_TRIAGE_MULT4_FLR_1</t>
  </si>
  <si>
    <t>OFFICE1_MULT4_FLR_1</t>
  </si>
  <si>
    <t>LOBBY_RECORDS_FLR_1</t>
  </si>
  <si>
    <t>CORRIDOR_FLR_1</t>
  </si>
  <si>
    <t>ER_NURSESTN_LOBBY_FLR_1</t>
  </si>
  <si>
    <t>OR1_FLR_2</t>
  </si>
  <si>
    <t>OR2_MULT5_FLR_2</t>
  </si>
  <si>
    <t>OR3_FLR_2</t>
  </si>
  <si>
    <t>OR4_FLR_2</t>
  </si>
  <si>
    <t>IC_PATROOM1_MULT5_FLR_2</t>
  </si>
  <si>
    <t>IC_PATROOM2_FLR_2</t>
  </si>
  <si>
    <t>IC_PATROOM3_MULT6_FLR_2</t>
  </si>
  <si>
    <t>ICU_FLR_2</t>
  </si>
  <si>
    <t>ICU_NURSESTN_LOBBY_FLR_2</t>
  </si>
  <si>
    <t>CORRIDOR_FLR_2</t>
  </si>
  <si>
    <t>OR_NURSESTN_LOBBY_FLR_2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</si>
  <si>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</si>
  <si>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</si>
  <si>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</si>
  <si>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</si>
  <si>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</si>
  <si>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</si>
  <si>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</si>
  <si>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</si>
  <si>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</si>
  <si>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NURSESTN_LOBBY_FLR_3</t>
  </si>
  <si>
    <t>LAB_FLR_3</t>
  </si>
  <si>
    <t>CORRIDOR_SE_FLR_3</t>
  </si>
  <si>
    <t>CORRIDOR_NW_FLR_3</t>
  </si>
  <si>
    <t>PATROOM1_MULT10_FLR_4</t>
  </si>
  <si>
    <t>PATROOM2_FLR_4</t>
  </si>
  <si>
    <t>PATROOM3_MULT10_FLR_4</t>
  </si>
  <si>
    <t>PATROOM4_FLR_4</t>
  </si>
  <si>
    <t>PATROOM5_MULT10_FLR_4</t>
  </si>
  <si>
    <t>RADIOLOGY_FLR_4</t>
  </si>
  <si>
    <t>PATROOM6_FLR_4</t>
  </si>
  <si>
    <t>PATROOM7_MULT10_FLR_4</t>
  </si>
  <si>
    <t>PATROOM8_FLR_4</t>
  </si>
  <si>
    <t>NURSESTN_LOBBY_FLR_4</t>
  </si>
  <si>
    <t>LAB_FLR_4</t>
  </si>
  <si>
    <t>CORRIDOR_SE_FLR_4</t>
  </si>
  <si>
    <t>CORRIDOR_NW_FLR_4</t>
  </si>
  <si>
    <t>DINING_FLR_5</t>
  </si>
  <si>
    <t>NURSESTN_LOBBY_FLR_5</t>
  </si>
  <si>
    <t>KITCHEN_FLR_5</t>
  </si>
  <si>
    <t>OFFICE1_FLR_5</t>
  </si>
  <si>
    <t>OFFICE2_MULT5_FLR_5</t>
  </si>
  <si>
    <t>OFFICE3_FLR_5</t>
  </si>
  <si>
    <t>OFFICE4_MULT6_FLR_5</t>
  </si>
  <si>
    <t>CORRIDOR_FLR_5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</si>
  <si>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</si>
  <si>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</si>
  <si>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</si>
  <si>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</si>
  <si>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</si>
  <si>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</si>
  <si>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</si>
  <si>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</si>
  <si>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</si>
  <si>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</si>
  <si>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EXT-SLAB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</si>
  <si>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</si>
  <si>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</si>
  <si>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</si>
  <si>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</si>
  <si>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</si>
  <si>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</si>
  <si>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</si>
  <si>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</si>
  <si>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ER_EXAM1_MULT4_FLR_1_WALL_SOUTH</t>
  </si>
  <si>
    <t>ER_EXAM2_FLR_1_WALL_EAST</t>
  </si>
  <si>
    <t>ER_EXAM2_FLR_1_WALL_SOUTH</t>
  </si>
  <si>
    <t>ER_EXAM3_MULT4_FLR_1_WALL_EAST</t>
  </si>
  <si>
    <t>ER_EXAM4_FLR_1_WALL_NORTH</t>
  </si>
  <si>
    <t>ER_EXAM4_FLR_1_WALL_EAST</t>
  </si>
  <si>
    <t>ER_EXAM5_MULT4_FLR_1_WALL_NORTH</t>
  </si>
  <si>
    <t>OFFICE1_MULT4_FLR_1_WALL_SOUTH</t>
  </si>
  <si>
    <t>LOBBY_FLR_1_WALL_NORTH</t>
  </si>
  <si>
    <t>LOBBY_FLR_1_WALL_1_WEST</t>
  </si>
  <si>
    <t>LOBBY_FLR_1_WALL_1_SOUTH</t>
  </si>
  <si>
    <t>LOBBY_FLR_1_WALL_2_SOUTH</t>
  </si>
  <si>
    <t>CORRIDOR_FLR_1_WALL_NORTH</t>
  </si>
  <si>
    <t>CORRIDOR_FLR_1_WALL_SOUTH</t>
  </si>
  <si>
    <t>ER_NURSESTAT_FLR_1_WALL_1_EAST</t>
  </si>
  <si>
    <t>OR1_FLR_2_WALL_NORTH</t>
  </si>
  <si>
    <t>OR1_FLR_2_WALL_EAST</t>
  </si>
  <si>
    <t>OR2_MULT5_FLR_2_WALL_EAST</t>
  </si>
  <si>
    <t>OR3_FLR_2_WALL_NORTH</t>
  </si>
  <si>
    <t>IC_PATROOM1_MULT5_FLR_2_WALL_NORTH</t>
  </si>
  <si>
    <t>IC_PATROOM2_FLR_2_WALL_NORTH</t>
  </si>
  <si>
    <t>IC_PATROOM2_FLR_2_WALL_WEST</t>
  </si>
  <si>
    <t>IC_PATROOM3_MULT6_FLR_2_WALL_WEST</t>
  </si>
  <si>
    <t>ICU_FLR_2_WALL_SOUTH</t>
  </si>
  <si>
    <t>ICU_FLR_2_WALL_WEST</t>
  </si>
  <si>
    <t>CORRIDOR_FLR_2_WALL_NORTH</t>
  </si>
  <si>
    <t>CORRIDOR_FLR_2_WALL_SOUTH</t>
  </si>
  <si>
    <t>OR_NURSESAT_FLR_2_WALL_1_NORTH</t>
  </si>
  <si>
    <t>OR_NURSESAT_FLR_2_WALL_SOUTH</t>
  </si>
  <si>
    <t>PATROOM1_MULT10_FLR_3_WALL_SOUTH</t>
  </si>
  <si>
    <t>PATROOM2_FLR_3_WALL_EAST</t>
  </si>
  <si>
    <t>PATROOM2_FLR_3_WALL_SOUTH</t>
  </si>
  <si>
    <t>PATROOM3_MULT10_FLR_3_WALL_EAST</t>
  </si>
  <si>
    <t>PATROOM4_FLR_3_WALL_NORTH</t>
  </si>
  <si>
    <t>PATROOM4_FLR_3_WALL_EAST</t>
  </si>
  <si>
    <t>PATROOM5_MULT10_FLR_3_WALL_NORTH</t>
  </si>
  <si>
    <t>PATROOM6_FLR_3_WALL_SOUTH</t>
  </si>
  <si>
    <t>PATROOM6_FLR_3_WALL_WEST</t>
  </si>
  <si>
    <t>PATROOM7_MULT10_FLR_3_WALL_WEST</t>
  </si>
  <si>
    <t>PATROOM8_FLR_3_WALL_NORTH</t>
  </si>
  <si>
    <t>PATROOM8_FLR_3_WALL_WEST</t>
  </si>
  <si>
    <t>CORRIDOR_SE_FLR_3_WALL_1_SOUTH</t>
  </si>
  <si>
    <t>CORRIDOR_NW_FLR_3_WALL_1_NORTH</t>
  </si>
  <si>
    <t>PATROOM1_MULT10_FLR_4_WALL_SOUTH</t>
  </si>
  <si>
    <t>PATROOM2_FLR_4_WALL_EAST</t>
  </si>
  <si>
    <t>PATROOM2_FLR_4_WALL_SOUTH</t>
  </si>
  <si>
    <t>PATROOM3_MULT10_FLR_4_WALL_EAST</t>
  </si>
  <si>
    <t>PATROOM4_FLR_4_WALL_NORTH</t>
  </si>
  <si>
    <t>PATROOM4_FLR_4_WALL_EAST</t>
  </si>
  <si>
    <t>PATROOM5_MULT10_FLR_4_WALL_NORTH</t>
  </si>
  <si>
    <t>PATROOM6_FLR_4_WALL_SOUTH</t>
  </si>
  <si>
    <t>PATROOM6_FLR_4_WALL_WEST</t>
  </si>
  <si>
    <t>PATROOM7_MULT10_FLR_4_WALL_WEST</t>
  </si>
  <si>
    <t>PATROOM8_FLR_4_WALL_NORTH</t>
  </si>
  <si>
    <t>PATROOM8_FLR_4_WALL_WEST</t>
  </si>
  <si>
    <t>CORRIDOR_SE_FLR_4_WALL_1_SOUTH</t>
  </si>
  <si>
    <t>CORRIDOR_NW_FLR_4_WALL_1_NORTH</t>
  </si>
  <si>
    <t>DINING_FLR_5_WALL_EAST</t>
  </si>
  <si>
    <t>DINING_FLR_5_WALL_SOUTH</t>
  </si>
  <si>
    <t>DINING_FLR_5_CEILING</t>
  </si>
  <si>
    <t>NURSESAT_FLR_5_WALL_SOUTH</t>
  </si>
  <si>
    <t>NURSESAT_FLR_5_CEILING</t>
  </si>
  <si>
    <t>KITCHEN_FLR_5_WALL_NORTH</t>
  </si>
  <si>
    <t>KITCHEN_FLR_5_WALL_EAST</t>
  </si>
  <si>
    <t>KITCHEN_FLR_5_CEILING</t>
  </si>
  <si>
    <t>OFFICE1_FLR_5_WALL_SOUTH</t>
  </si>
  <si>
    <t>OFFICE1_FLR_5_WALL_WEST</t>
  </si>
  <si>
    <t>OFFICE1_FLR_5_CEILING</t>
  </si>
  <si>
    <t>OFFICE2_MULT5_FLR_5_WALL_WEST</t>
  </si>
  <si>
    <t>OFFICE2_MULT5_FLR_5_CEILING</t>
  </si>
  <si>
    <t>OFFICE3_FLR_5_WALL_NORTH</t>
  </si>
  <si>
    <t>OFFICE3_FLR_5_WALL_WEST</t>
  </si>
  <si>
    <t>OFFICE3_FLR_5_CEILING</t>
  </si>
  <si>
    <t>OFFICE4_MULT6_FLR_5_WALL_NORTH</t>
  </si>
  <si>
    <t>OFFICE4_MULT6_FLR_5_CEILING</t>
  </si>
  <si>
    <t>CORRIDOR_FLR_5_WALL_1_NORTH</t>
  </si>
  <si>
    <t>CORRIDOR_FLR_5_WALL_2_SOUTH</t>
  </si>
  <si>
    <t>CORRIDOR_FLR_5_CEILING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</si>
  <si>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</si>
  <si>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</si>
  <si>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</si>
  <si>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</si>
  <si>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</si>
  <si>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</si>
  <si>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OFFICE1_MULT4_FLR_1_WALL_SOUTH_WINDOW</t>
  </si>
  <si>
    <t>No</t>
  </si>
  <si>
    <t>LOBBY_FLR_1_WALL_2_WEST</t>
  </si>
  <si>
    <t>ER_NURSESTAT_FLR_1_WALL_1_EAST_WINDOW</t>
  </si>
  <si>
    <t>IC_PATROOM1_MULT5_FLR_2_WALL_NORTH_WINDOW</t>
  </si>
  <si>
    <t>IC_PATROOM2_FLR_2_WALL_NORTH_WINDOW</t>
  </si>
  <si>
    <t>IC_PATROOM2_FLR_2_WALL_WEST_WINDOW</t>
  </si>
  <si>
    <t>IC_PATROOM3_MULT6_FLR_2_WALL_WEST_WINDOW</t>
  </si>
  <si>
    <t>ICU_FLR_2_WALL_WEST_WINDOW</t>
  </si>
  <si>
    <t>OR_NURSESAT_FLR_2_WALL_SOUTH_WINDOW</t>
  </si>
  <si>
    <t>PATROOM1_MULT10_FLR_3_WALL_SOUTH_WINDOW</t>
  </si>
  <si>
    <t>PATROOM2_FLR_3_WALL_EAST_WINDOW</t>
  </si>
  <si>
    <t>PATROOM2_FLR_3_WALL_SOUTH_WINDOW</t>
  </si>
  <si>
    <t>PATROOM3_MULT10_FLR_3_WALL_EAST_WINDOW</t>
  </si>
  <si>
    <t>PATROOM4_FLR_3_WALL_NORTH_WINDOW</t>
  </si>
  <si>
    <t>PATROOM4_FLR_3_WALL_EAST_WINDOW</t>
  </si>
  <si>
    <t>PATROOM5_MULT10_FLR_3_WALL_NORTH_WINDOW</t>
  </si>
  <si>
    <t>PATROOM6_FLR_3_WALL_SOUTH_WINDOW</t>
  </si>
  <si>
    <t>PATROOM6_FLR_3_WALL_WEST_WINDOW</t>
  </si>
  <si>
    <t>PATROOM7_MULT10_FLR_3_WALL_WEST_WINDOW</t>
  </si>
  <si>
    <t>PATROOM8_FLR_3_WALL_NORTH_WINDOW</t>
  </si>
  <si>
    <t>PATROOM8_FLR_3_WALL_WEST_WINDOW</t>
  </si>
  <si>
    <t>PATROOM1_MULT10_FLR_4_WALL_SOUTH_WINDOW</t>
  </si>
  <si>
    <t>PATROOM2_FLR_4_WALL_EAST_WINDOW</t>
  </si>
  <si>
    <t>PATROOM2_FLR_4_WALL_SOUTH_WINDOW</t>
  </si>
  <si>
    <t>PATROOM3_MULT10_FLR_4_WALL_EAST_WINDOW</t>
  </si>
  <si>
    <t>PATROOM4_FLR_4_WALL_NORTH_WINDOW</t>
  </si>
  <si>
    <t>PATROOM4_FLR_4_WALL_EAST_WINDOW</t>
  </si>
  <si>
    <t>PATROOM5_MULT10_FLR_4_WALL_NORTH_WINDOW</t>
  </si>
  <si>
    <t>PATROOM6_FLR_4_WALL_SOUTH_WINDOW</t>
  </si>
  <si>
    <t>PATROOM6_FLR_4_WALL_WEST_WINDOW</t>
  </si>
  <si>
    <t>PATROOM7_MULT10_FLR_4_WALL_WEST_WINDOW</t>
  </si>
  <si>
    <t>PATROOM8_FLR_4_WALL_NORTH_WINDOW</t>
  </si>
  <si>
    <t>PATROOM8_FLR_4_WALL_WEST_WINDOW</t>
  </si>
  <si>
    <t>DINING_FLR_5_WALL_SOUTH_WINDOW</t>
  </si>
  <si>
    <t>OFFICE1_FLR_5_WALL_SOUTH_WINDOW</t>
  </si>
  <si>
    <t>OFFICE1_FLR_5_WALL_WEST_WINDOW</t>
  </si>
  <si>
    <t>OFFICE2_MULT5_FLR_5_WALL_WEST_WINDOW</t>
  </si>
  <si>
    <t>OFFICE3_FLR_5_WALL_NORTH_WINDOW</t>
  </si>
  <si>
    <t>OFFICE3_FLR_5_WALL_WEST_WINDOW</t>
  </si>
  <si>
    <t>OFFICE4_MULT6_FLR_5_WALL_NORTH_WINDOW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</si>
  <si>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</si>
  <si>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</si>
  <si>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</si>
  <si>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</si>
  <si>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</si>
  <si>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</si>
  <si>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</si>
  <si>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</si>
  <si>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</si>
  <si>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TOWERWATERSYS COOLTOWER</t>
  </si>
  <si>
    <t>CoolingTower:SingleSpeed</t>
  </si>
  <si>
    <t>Nominal Total Capacity [W]</t>
  </si>
  <si>
    <t>Nominal Sensible Capacity [W]</t>
  </si>
  <si>
    <t>Nominal Latent Capacity [W]</t>
  </si>
  <si>
    <t>Nominal Sensible Heat Ratio</t>
  </si>
  <si>
    <t>VAV_1_COOLC</t>
  </si>
  <si>
    <t>Coil:Cooling:Water:DetailedGeometry</t>
  </si>
  <si>
    <t>-</t>
  </si>
  <si>
    <t>CAV_1_COOLC</t>
  </si>
  <si>
    <t>CAV_2_COOLC</t>
  </si>
  <si>
    <t>VAV_2_COOLC</t>
  </si>
  <si>
    <t>BASEMENT VAV BOX REHEAT COIL</t>
  </si>
  <si>
    <t>Coil:Heating:Water</t>
  </si>
  <si>
    <t>ER_EXAM1_MULT4_FLR_1 VAV BOX REHEAT COIL</t>
  </si>
  <si>
    <t>ER_TRAUMA1_FLR_1 VAV BOX REHEAT COIL</t>
  </si>
  <si>
    <t>ER_EXAM3_MULT4_FLR_1 VAV BOX REHEAT COIL</t>
  </si>
  <si>
    <t>ER_TRAUMA2_FLR_1 VAV BOX REHEAT COIL</t>
  </si>
  <si>
    <t>ER_TRIAGE_MULT4_FLR_1 VAV BOX REHEAT COIL</t>
  </si>
  <si>
    <t>OFFICE1_MULT4_FLR_1 VAV BOX REHEAT COIL</t>
  </si>
  <si>
    <t>LOBBY_RECORDS_FLR_1 VAV BOX REHEAT COIL</t>
  </si>
  <si>
    <t>CORRIDOR_FLR_1 VAV BOX REHEAT COIL</t>
  </si>
  <si>
    <t>ER_NURSESTN_LOBBY_FLR_1 VAV BOX REHEAT COIL</t>
  </si>
  <si>
    <t>OR1_FLR_2 VAV BOX REHEAT COIL</t>
  </si>
  <si>
    <t>OR2_MULT5_FLR_2 VAV BOX REHEAT COIL</t>
  </si>
  <si>
    <t>OR3_FLR_2 VAV BOX REHEAT COIL</t>
  </si>
  <si>
    <t>OR4_FLR_2 VAV BOX REHEAT COIL</t>
  </si>
  <si>
    <t>IC_PATROOM1_MULT5_FLR_2 VAV BOX REHEAT COIL</t>
  </si>
  <si>
    <t>IC_PATROOM2_FLR_2 VAV BOX REHEAT COIL</t>
  </si>
  <si>
    <t>IC_PATROOM3_MULT6_FLR_2 VAV BOX REHEAT COIL</t>
  </si>
  <si>
    <t>ICU_FLR_2 VAV BOX REHEAT COIL</t>
  </si>
  <si>
    <t>ICU_NURSESTN_LOBBY_FLR_2 VAV BOX REHEAT COIL</t>
  </si>
  <si>
    <t>CORRIDOR_FLR_2 VAV BOX REHEAT COIL</t>
  </si>
  <si>
    <t>OR_NURSESTN_LOBBY_FLR_2 VAV BOX REHEAT COIL</t>
  </si>
  <si>
    <t>PATROOM1_MULT10_FLR_3 VAV BOX REHEAT COIL</t>
  </si>
  <si>
    <t>PATROOM2_FLR_3 VAV BOX REHEAT COIL</t>
  </si>
  <si>
    <t>PATROOM3_MULT10_FLR_3 VAV BOX REHEAT COIL</t>
  </si>
  <si>
    <t>PATROOM4_FLR_3 VAV BOX REHEAT COIL</t>
  </si>
  <si>
    <t>PATROOM5_MULT10_FLR_3 VAV BOX REHEAT COIL</t>
  </si>
  <si>
    <t>PHYSTHERAPY_FLR_3 VAV BOX REHEAT COIL</t>
  </si>
  <si>
    <t>PATROOM6_FLR_3 VAV BOX REHEAT COIL</t>
  </si>
  <si>
    <t>PATROOM7_MULT10_FLR_3 VAV BOX REHEAT COIL</t>
  </si>
  <si>
    <t>PATROOM8_FLR_3 VAV BOX REHEAT COIL</t>
  </si>
  <si>
    <t>NURSESTN_LOBBY_FLR_3 VAV BOX REHEAT COIL</t>
  </si>
  <si>
    <t>LAB_FLR_3 VAV BOX REHEAT COIL</t>
  </si>
  <si>
    <t>CORRIDOR_SE_FLR_3 VAV BOX REHEAT COIL</t>
  </si>
  <si>
    <t>CORRIDOR_NW_FLR_3 VAV BOX REHEAT COIL</t>
  </si>
  <si>
    <t>PATROOM1_MULT10_FLR_4 VAV BOX REHEAT COIL</t>
  </si>
  <si>
    <t>PATROOM2_FLR_4 VAV BOX REHEAT COIL</t>
  </si>
  <si>
    <t>PATROOM3_MULT10_FLR_4 VAV BOX REHEAT COIL</t>
  </si>
  <si>
    <t>PATROOM4_FLR_4 VAV BOX REHEAT COIL</t>
  </si>
  <si>
    <t>PATROOM5_MULT10_FLR_4 VAV BOX REHEAT COIL</t>
  </si>
  <si>
    <t>RADIOLOGY_FLR_4 VAV BOX REHEAT COIL</t>
  </si>
  <si>
    <t>PATROOM6_FLR_4 VAV BOX REHEAT COIL</t>
  </si>
  <si>
    <t>PATROOM7_MULT10_FLR_4 VAV BOX REHEAT COIL</t>
  </si>
  <si>
    <t>PATROOM8_FLR_4 VAV BOX REHEAT COIL</t>
  </si>
  <si>
    <t>NURSESTN_LOBBY_FLR_4 VAV BOX REHEAT COIL</t>
  </si>
  <si>
    <t>LAB_FLR_4 VAV BOX REHEAT COIL</t>
  </si>
  <si>
    <t>CORRIDOR_SE_FLR_4 VAV BOX REHEAT COIL</t>
  </si>
  <si>
    <t>CORRIDOR_NW_FLR_4 VAV BOX REHEAT COIL</t>
  </si>
  <si>
    <t>DINING_FLR_5 VAV BOX REHEAT COIL</t>
  </si>
  <si>
    <t>NURSESTN_LOBBY_FLR_5 VAV BOX REHEAT COIL</t>
  </si>
  <si>
    <t>KITCHEN_FLR_5 VAV BOX REHEAT COIL</t>
  </si>
  <si>
    <t>OFFICE1_FLR_5 VAV BOX REHEAT COIL</t>
  </si>
  <si>
    <t>OFFICE2_MULT5_FLR_5 VAV BOX REHEAT COIL</t>
  </si>
  <si>
    <t>OFFICE3_FLR_5 VAV BOX REHEAT COIL</t>
  </si>
  <si>
    <t>OFFICE4_MULT6_FLR_5 VAV BOX REHEAT COIL</t>
  </si>
  <si>
    <t>CORRIDOR_FLR_5 VAV BOX REHEAT COIL</t>
  </si>
  <si>
    <t>VAV_1_HEATC</t>
  </si>
  <si>
    <t>CAV_1_HEATC</t>
  </si>
  <si>
    <t>CAV_2_HEATC</t>
  </si>
  <si>
    <t>VAV_2_HEATC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</si>
  <si>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</si>
  <si>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</si>
  <si>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</si>
  <si>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</si>
  <si>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</si>
  <si>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</si>
  <si>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DINING_FLR_5 EXHAUST FAN</t>
  </si>
  <si>
    <t>Fan:ZoneExhaust</t>
  </si>
  <si>
    <t>Zone Exhaust Fans</t>
  </si>
  <si>
    <t>KITCHEN_FLR_5 EXHAUST FAN</t>
  </si>
  <si>
    <t>VAV_1_FAN</t>
  </si>
  <si>
    <t>Fan:VariableVolume</t>
  </si>
  <si>
    <t>Fan Energy</t>
  </si>
  <si>
    <t>CAV_1_FAN</t>
  </si>
  <si>
    <t>CAV_2_FAN</t>
  </si>
  <si>
    <t>VAV_2_FAN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</si>
  <si>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</si>
  <si>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</si>
  <si>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</si>
  <si>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</si>
  <si>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</si>
  <si>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</si>
  <si>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</si>
  <si>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</si>
  <si>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</si>
  <si>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TOWERWATERSYS PUMP</t>
  </si>
  <si>
    <t>Pump:ConstantSpeed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</si>
  <si>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</si>
  <si>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</si>
  <si>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</si>
  <si>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</si>
  <si>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</si>
  <si>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</si>
  <si>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</si>
  <si>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</si>
  <si>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</si>
  <si>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</si>
  <si>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</si>
  <si>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</si>
  <si>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</si>
  <si>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</si>
  <si>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</si>
  <si>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</si>
  <si>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</si>
  <si>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</si>
  <si>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</si>
  <si>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</si>
  <si>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</si>
  <si>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Building Summary Hospital new construction</t>
  </si>
  <si>
    <t>ER_Trauma1_Flr_1 Water Equipment Latent fract sched</t>
  </si>
  <si>
    <t>ER_Trauma1_Flr_1 Water Equipment Sensible fract sched</t>
  </si>
  <si>
    <t>ER_Trauma1_Flr_1 Water Equipment Temp Sched</t>
  </si>
  <si>
    <t>ER_Trauma1_Flr_1 Water Equipment Hot Supply Temp Sched</t>
  </si>
  <si>
    <t>ER_Exam3_Mult4_Flr_1 humidity sched</t>
  </si>
  <si>
    <t>ER_Trauma2_Flr_1 Water Equipment Latent fract sched</t>
  </si>
  <si>
    <t>ER_Trauma2_Flr_1 Water Equipment Sensible fract sched</t>
  </si>
  <si>
    <t>ER_Trauma2_Flr_1 Water Equipment Temp Sched</t>
  </si>
  <si>
    <t>ER_Trauma2_Flr_1 Water Equipment Hot Supply Temp Sched</t>
  </si>
  <si>
    <t>ER_Triage_Mult4_Flr_1 Water Equipment Latent fract sched</t>
  </si>
  <si>
    <t>ER_Triage_Mult4_Flr_1 Water Equipment Sensible fract sched</t>
  </si>
  <si>
    <t>ER_Triage_Mult4_Flr_1 Water Equipment Temp Sched</t>
  </si>
  <si>
    <t>ER_Triage_Mult4_Flr_1 Water Equipment Hot Supply Temp Sched</t>
  </si>
  <si>
    <t>OR2_Mult5_Flr_2 humidity sched</t>
  </si>
  <si>
    <t>CAV_1_OAminOAFracSchedule</t>
  </si>
  <si>
    <t>CAV_2_OAminOAFracSchedule</t>
  </si>
  <si>
    <t>CRITICAL_LIGHT_SCH</t>
  </si>
  <si>
    <t>ADMIN_LIGHT_SCH</t>
  </si>
  <si>
    <t>CRITICAL_EQUIP_SCH</t>
  </si>
  <si>
    <t>ADMIN_EQUIP_SCH</t>
  </si>
  <si>
    <t>CRITICAL_OCC_SCH</t>
  </si>
  <si>
    <t>ADMIN_OCC_SCH</t>
  </si>
  <si>
    <t>CRITICAL_HTGSETP_SCH</t>
  </si>
  <si>
    <t>CRITICAL_CLGSETP_SCH</t>
  </si>
  <si>
    <t>ADMIN_HTGSETP_SCH</t>
  </si>
  <si>
    <t>Sats</t>
  </si>
  <si>
    <t>ADMIN_CLGSETP_SCH</t>
  </si>
  <si>
    <t>Kitchen_HTGSETP_SCH</t>
  </si>
  <si>
    <t>Kitchen_CLGSETP_SCH</t>
  </si>
  <si>
    <t>OR_HTGSETP_SCH</t>
  </si>
  <si>
    <t>OR_CLGSETP_SCH</t>
  </si>
  <si>
    <t>BLDG_OA_SCH</t>
  </si>
  <si>
    <t>Kitchen_SAT_SCH</t>
  </si>
  <si>
    <t>CAV_SAT_SCH</t>
  </si>
  <si>
    <t>VAV_SAT_SCH</t>
  </si>
  <si>
    <t>BLDG_CAV_SCH</t>
  </si>
  <si>
    <t>BLDG_CAV_SCH_HUMID</t>
  </si>
  <si>
    <t>BLDG_OA_FRAC_SCH</t>
  </si>
  <si>
    <t>EXT-WALLS-MASS-NONRES</t>
  </si>
  <si>
    <t>ROOF-IEAD-NONRES</t>
  </si>
  <si>
    <t>WINDOW-90.1-2004-NONRES-FIXED</t>
  </si>
  <si>
    <t>WINDOW-90.1-2004-RES-FIXED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</si>
  <si>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</si>
  <si>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</si>
  <si>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</si>
  <si>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</si>
  <si>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</si>
  <si>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</si>
  <si>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</si>
  <si>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ELECTRICITYNET:FACILITY [J]</t>
  </si>
  <si>
    <t>ELECTRICITYNET:FACILITY {Maximum}[W]</t>
  </si>
  <si>
    <t>ELECTRICITYNET:FACILITY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</si>
  <si>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</si>
  <si>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</si>
  <si>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</si>
  <si>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</si>
  <si>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</si>
  <si>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</si>
  <si>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</si>
  <si>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{AT MAX/MIN} [W]</t>
  </si>
  <si>
    <t>EXTERIOREQUIPMENT:ELECTRICITY {AT MAX/MIN} [W]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</si>
  <si>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</si>
  <si>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</si>
  <si>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</si>
  <si>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</si>
  <si>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</si>
  <si>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</si>
  <si>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06-JAN-11:45</t>
  </si>
  <si>
    <t>23-FEB-11:45</t>
  </si>
  <si>
    <t>14-MAR-10:45</t>
  </si>
  <si>
    <t>04-APR-16:00</t>
  </si>
  <si>
    <t>19-MAY-15:15</t>
  </si>
  <si>
    <t>27-JUN-15:00</t>
  </si>
  <si>
    <t>13-JUL-15:45</t>
  </si>
  <si>
    <t>21-AUG-15:15</t>
  </si>
  <si>
    <t>12-SEP-15:00</t>
  </si>
  <si>
    <t>06-OCT-15:00</t>
  </si>
  <si>
    <t>02-NOV-10:45</t>
  </si>
  <si>
    <t>15-DEC-17:30</t>
  </si>
  <si>
    <t>Electric</t>
  </si>
  <si>
    <t>Gas</t>
  </si>
  <si>
    <t>Cost ($)</t>
  </si>
  <si>
    <t>Cost per Total Building Area ($/m2)</t>
  </si>
  <si>
    <t>Cost per Net Conditioned Building Area ($/m2)</t>
  </si>
  <si>
    <t>03-JAN-11:45</t>
  </si>
  <si>
    <t>15-FEB-16:15</t>
  </si>
  <si>
    <t>20-APR-15:15</t>
  </si>
  <si>
    <t>18-MAY-16:00</t>
  </si>
  <si>
    <t>29-JUN-16:30</t>
  </si>
  <si>
    <t>18-JUL-12:30</t>
  </si>
  <si>
    <t>03-AUG-15:15</t>
  </si>
  <si>
    <t>15-SEP-15:15</t>
  </si>
  <si>
    <t>30-OCT-15:15</t>
  </si>
  <si>
    <t>27-NOV-17:00</t>
  </si>
  <si>
    <t>06-DEC-16:15</t>
  </si>
  <si>
    <t>25-JAN-16:15</t>
  </si>
  <si>
    <t>28-FEB-17:00</t>
  </si>
  <si>
    <t>30-MAR-15:00</t>
  </si>
  <si>
    <t>26-APR-16:00</t>
  </si>
  <si>
    <t>19-MAY-16:00</t>
  </si>
  <si>
    <t>08-JUN-15:00</t>
  </si>
  <si>
    <t>11-JUL-16:15</t>
  </si>
  <si>
    <t>11-AUG-16:00</t>
  </si>
  <si>
    <t>15-NOV-16:00</t>
  </si>
  <si>
    <t>30-JAN-16:15</t>
  </si>
  <si>
    <t>06-FEB-16:15</t>
  </si>
  <si>
    <t>22-MAR-16:00</t>
  </si>
  <si>
    <t>14-APR-16:00</t>
  </si>
  <si>
    <t>31-MAY-16:00</t>
  </si>
  <si>
    <t>01-SEP-15:45</t>
  </si>
  <si>
    <t>20-OCT-16:00</t>
  </si>
  <si>
    <t>03-NOV-15:15</t>
  </si>
  <si>
    <t>28-DEC-14:00</t>
  </si>
  <si>
    <t>26-JAN-13:00</t>
  </si>
  <si>
    <t>10-FEB-10:00</t>
  </si>
  <si>
    <t>31-MAR-15:00</t>
  </si>
  <si>
    <t>11-APR-16:00</t>
  </si>
  <si>
    <t>31-MAY-15:15</t>
  </si>
  <si>
    <t>23-JUN-16:45</t>
  </si>
  <si>
    <t>01-SEP-16:15</t>
  </si>
  <si>
    <t>19-OCT-15:45</t>
  </si>
  <si>
    <t>29-NOV-11:45</t>
  </si>
  <si>
    <t>30-JAN-16:00</t>
  </si>
  <si>
    <t>17-FEB-17:30</t>
  </si>
  <si>
    <t>21-MAR-15:00</t>
  </si>
  <si>
    <t>26-APR-16:15</t>
  </si>
  <si>
    <t>11-MAY-15:00</t>
  </si>
  <si>
    <t>29-JUN-15:00</t>
  </si>
  <si>
    <t>31-JUL-16:00</t>
  </si>
  <si>
    <t>02-AUG-16:00</t>
  </si>
  <si>
    <t>20-SEP-16:00</t>
  </si>
  <si>
    <t>22-NOV-16:30</t>
  </si>
  <si>
    <t>05-DEC-16:30</t>
  </si>
  <si>
    <t>20-JAN-14:00</t>
  </si>
  <si>
    <t>15-FEB-16:30</t>
  </si>
  <si>
    <t>13-MAR-12:00</t>
  </si>
  <si>
    <t>13-APR-15:00</t>
  </si>
  <si>
    <t>24-MAY-16:00</t>
  </si>
  <si>
    <t>28-SEP-15:00</t>
  </si>
  <si>
    <t>29-DEC-16:00</t>
  </si>
  <si>
    <t>05-JAN-16:15</t>
  </si>
  <si>
    <t>16-FEB-16:15</t>
  </si>
  <si>
    <t>17-MAR-16:00</t>
  </si>
  <si>
    <t>20-APR-15:00</t>
  </si>
  <si>
    <t>31-MAY-15:00</t>
  </si>
  <si>
    <t>30-JUN-16:00</t>
  </si>
  <si>
    <t>25-JUL-15:00</t>
  </si>
  <si>
    <t>09-AUG-16:00</t>
  </si>
  <si>
    <t>27-SEP-15:15</t>
  </si>
  <si>
    <t>03-OCT-10:45</t>
  </si>
  <si>
    <t>20-JAN-16:15</t>
  </si>
  <si>
    <t>02-MAR-16:15</t>
  </si>
  <si>
    <t>21-APR-16:00</t>
  </si>
  <si>
    <t>12-MAY-16:00</t>
  </si>
  <si>
    <t>26-JUN-16:00</t>
  </si>
  <si>
    <t>01-AUG-16:00</t>
  </si>
  <si>
    <t>13-OCT-15:15</t>
  </si>
  <si>
    <t>13-NOV-17:00</t>
  </si>
  <si>
    <t>03-JAN-17:00</t>
  </si>
  <si>
    <t>22-FEB-11:45</t>
  </si>
  <si>
    <t>23-MAR-15:00</t>
  </si>
  <si>
    <t>05-MAY-15:00</t>
  </si>
  <si>
    <t>27-JUN-16:00</t>
  </si>
  <si>
    <t>27-JUL-16:00</t>
  </si>
  <si>
    <t>18-AUG-16:00</t>
  </si>
  <si>
    <t>01-SEP-16:30</t>
  </si>
  <si>
    <t>17-OCT-16:00</t>
  </si>
  <si>
    <t>28-NOV-17:00</t>
  </si>
  <si>
    <t>07-DEC-17:00</t>
  </si>
  <si>
    <t>26-JAN-16:00</t>
  </si>
  <si>
    <t>27-APR-16:00</t>
  </si>
  <si>
    <t>30-MAY-16:00</t>
  </si>
  <si>
    <t>08-JUN-12:00</t>
  </si>
  <si>
    <t>14-JUL-10:45</t>
  </si>
  <si>
    <t>04-AUG-15:00</t>
  </si>
  <si>
    <t>02-NOV-09:15</t>
  </si>
  <si>
    <t>05-DEC-16:00</t>
  </si>
  <si>
    <t>24-JAN-16:15</t>
  </si>
  <si>
    <t>07-FEB-14:00</t>
  </si>
  <si>
    <t>30-MAR-15:15</t>
  </si>
  <si>
    <t>27-APR-12:00</t>
  </si>
  <si>
    <t>15-JUN-16:00</t>
  </si>
  <si>
    <t>12-JUL-15:00</t>
  </si>
  <si>
    <t>29-AUG-15:00</t>
  </si>
  <si>
    <t>13-SEP-15:00</t>
  </si>
  <si>
    <t>05-OCT-15:00</t>
  </si>
  <si>
    <t>10-NOV-13:00</t>
  </si>
  <si>
    <t>29-DEC-14:00</t>
  </si>
  <si>
    <t>08-FEB-17:00</t>
  </si>
  <si>
    <t>06-APR-16:00</t>
  </si>
  <si>
    <t>29-JUN-16:00</t>
  </si>
  <si>
    <t>13-JUL-16:00</t>
  </si>
  <si>
    <t>25-AUG-16:00</t>
  </si>
  <si>
    <t>22-SEP-12:45</t>
  </si>
  <si>
    <t>19-OCT-15:15</t>
  </si>
  <si>
    <t>01-NOV-15:15</t>
  </si>
  <si>
    <t>20-DEC-16:30</t>
  </si>
  <si>
    <t>10-JAN-17:00</t>
  </si>
  <si>
    <t>03-FEB-17:30</t>
  </si>
  <si>
    <t>29-MAR-16:00</t>
  </si>
  <si>
    <t>04-MAY-16:00</t>
  </si>
  <si>
    <t>30-JUN-15:00</t>
  </si>
  <si>
    <t>21-JUL-16:00</t>
  </si>
  <si>
    <t>01-SEP-16:00</t>
  </si>
  <si>
    <t>19-OCT-16:00</t>
  </si>
  <si>
    <t>21-NOV-11:45</t>
  </si>
  <si>
    <t>12-DEC-16:45</t>
  </si>
  <si>
    <t>31-JAN-17:00</t>
  </si>
  <si>
    <t>06-MAR-17:00</t>
  </si>
  <si>
    <t>27-APR-15:15</t>
  </si>
  <si>
    <t>14-JUN-15:15</t>
  </si>
  <si>
    <t>11-AUG-15:00</t>
  </si>
  <si>
    <t>08-SEP-16:00</t>
  </si>
  <si>
    <t>25-OCT-15:15</t>
  </si>
  <si>
    <t>03-NOV-16:00</t>
  </si>
  <si>
    <t>13-DEC-14:00</t>
  </si>
  <si>
    <t>17-FEB-17:45</t>
  </si>
  <si>
    <t>22-MAR-15:15</t>
  </si>
  <si>
    <t>24-MAY-15:15</t>
  </si>
  <si>
    <t>15-JUN-16:45</t>
  </si>
  <si>
    <t>20-JUL-16:00</t>
  </si>
  <si>
    <t>07-SEP-15:00</t>
  </si>
  <si>
    <t>29-NOV-17:30</t>
  </si>
  <si>
    <t>13-DEC-17:00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</si>
  <si>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</si>
  <si>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</si>
  <si>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</si>
  <si>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</si>
  <si>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</si>
  <si>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[5] DOE Benchmark Report</t>
  </si>
  <si>
    <t>[6] Smith, V. A. and D.R. Fisher. (2001). Estimating Food Service Loads and Profiles. ASHRAE Transactions 2001. V. 107. Pt 2. Atlanta, GA: American Society of Heating, Refrigerating and Air-Conditioning Engineers.</t>
  </si>
  <si>
    <t>5, 6</t>
  </si>
  <si>
    <t>3, 4</t>
  </si>
  <si>
    <t>[3] AIA Guidelines for Design and Construction of Hospital and Health Care Facilities:  2001 Edition.  Washington, D.C.:  American Institute of Architects.</t>
  </si>
  <si>
    <t>[4] Green Guide for Health Care: Best Practices for Creating High Performance Healing Environments, Version 2.2.  www.gghc.org.</t>
  </si>
  <si>
    <t>18-DEC-11:45</t>
  </si>
  <si>
    <t>16-JUN-15:30</t>
  </si>
  <si>
    <t>20-NOV-11:45</t>
  </si>
  <si>
    <t>25-JUL-10:45</t>
  </si>
  <si>
    <t>03-NOV-13:00</t>
  </si>
  <si>
    <t>06-SEP-16:00</t>
  </si>
  <si>
    <t>24-MAR-16:30</t>
  </si>
  <si>
    <t>12-SEP-15:15</t>
  </si>
  <si>
    <t>02-OCT-16:00</t>
  </si>
  <si>
    <t>06-DEC-16:45</t>
  </si>
  <si>
    <t>17-AUG-15:15</t>
  </si>
  <si>
    <t>28-JUL-09:15</t>
  </si>
  <si>
    <t>08-AUG-16:45</t>
  </si>
  <si>
    <t>31-OCT-15:45</t>
  </si>
  <si>
    <t>03-JUL-12:00</t>
  </si>
  <si>
    <t>15-AUG-12:15</t>
  </si>
  <si>
    <t>30-OCT-13:15</t>
  </si>
  <si>
    <t>13-FEB-16:45</t>
  </si>
  <si>
    <t>05-DEC-16:15</t>
  </si>
  <si>
    <t>08-FEB-11:45</t>
  </si>
  <si>
    <t>31-MAR-16:00</t>
  </si>
  <si>
    <t>31-OCT-09:00</t>
  </si>
  <si>
    <t>15-FEB-17:45</t>
  </si>
  <si>
    <t>07-JUL-16:00</t>
  </si>
  <si>
    <t>27-OCT-16:45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</si>
</sst>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5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left" vertical="top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3" fillId="0" borderId="0" xfId="0" applyFont="1" applyAlignment="1">
      <alignment vertical="top"/>
    </xf>
    <xf numFmtId="165" fontId="2" fillId="0" borderId="0" xfId="4" applyNumberFormat="1"/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3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0" fontId="15" fillId="0" borderId="0" xfId="0" applyFont="1" applyAlignment="1">
      <alignment vertical="top"/>
    </xf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vertical="top" wrapText="1"/>
    </xf>
    <xf numFmtId="11" fontId="0" fillId="0" borderId="0" xfId="0" applyNumberFormat="1" applyBorder="1" applyAlignment="1">
      <alignment horizontal="righ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/>
    <xf numFmtId="0" fontId="1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1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1789088.888888889</c:v>
                </c:pt>
                <c:pt idx="1">
                  <c:v>1432561.1111111112</c:v>
                </c:pt>
                <c:pt idx="2">
                  <c:v>980655.55555555562</c:v>
                </c:pt>
                <c:pt idx="3">
                  <c:v>960780.5555555555</c:v>
                </c:pt>
                <c:pt idx="4">
                  <c:v>813430.5555555555</c:v>
                </c:pt>
                <c:pt idx="5">
                  <c:v>700752.77777777775</c:v>
                </c:pt>
                <c:pt idx="6">
                  <c:v>519663.88888888888</c:v>
                </c:pt>
                <c:pt idx="7">
                  <c:v>810738.88888888888</c:v>
                </c:pt>
                <c:pt idx="8">
                  <c:v>477516.66666666663</c:v>
                </c:pt>
                <c:pt idx="9">
                  <c:v>422488.88888888888</c:v>
                </c:pt>
                <c:pt idx="10">
                  <c:v>594027.77777777775</c:v>
                </c:pt>
                <c:pt idx="11">
                  <c:v>379963.88888888888</c:v>
                </c:pt>
                <c:pt idx="12">
                  <c:v>533958.33333333337</c:v>
                </c:pt>
                <c:pt idx="13">
                  <c:v>305827.77777777775</c:v>
                </c:pt>
                <c:pt idx="14">
                  <c:v>331063.88888888888</c:v>
                </c:pt>
                <c:pt idx="15">
                  <c:v>226819.44444444444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1153597.2222222222</c:v>
                </c:pt>
                <c:pt idx="1">
                  <c:v>1153597.2222222222</c:v>
                </c:pt>
                <c:pt idx="2">
                  <c:v>1153597.2222222222</c:v>
                </c:pt>
                <c:pt idx="3">
                  <c:v>1153597.2222222222</c:v>
                </c:pt>
                <c:pt idx="4">
                  <c:v>1153597.2222222222</c:v>
                </c:pt>
                <c:pt idx="5">
                  <c:v>1153597.2222222222</c:v>
                </c:pt>
                <c:pt idx="6">
                  <c:v>1153597.2222222222</c:v>
                </c:pt>
                <c:pt idx="7">
                  <c:v>1153597.2222222222</c:v>
                </c:pt>
                <c:pt idx="8">
                  <c:v>1153597.2222222222</c:v>
                </c:pt>
                <c:pt idx="9">
                  <c:v>1153597.2222222222</c:v>
                </c:pt>
                <c:pt idx="10">
                  <c:v>1153597.2222222222</c:v>
                </c:pt>
                <c:pt idx="11">
                  <c:v>1153597.2222222222</c:v>
                </c:pt>
                <c:pt idx="12">
                  <c:v>1153597.2222222222</c:v>
                </c:pt>
                <c:pt idx="13">
                  <c:v>1153597.2222222222</c:v>
                </c:pt>
                <c:pt idx="14">
                  <c:v>1153597.2222222222</c:v>
                </c:pt>
                <c:pt idx="15">
                  <c:v>1153597.2222222222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14163.888888888889</c:v>
                </c:pt>
                <c:pt idx="1">
                  <c:v>14136.111111111111</c:v>
                </c:pt>
                <c:pt idx="2">
                  <c:v>14133.333333333334</c:v>
                </c:pt>
                <c:pt idx="3">
                  <c:v>14155.555555555555</c:v>
                </c:pt>
                <c:pt idx="4">
                  <c:v>14155.555555555555</c:v>
                </c:pt>
                <c:pt idx="5">
                  <c:v>14141.666666666666</c:v>
                </c:pt>
                <c:pt idx="6">
                  <c:v>14125</c:v>
                </c:pt>
                <c:pt idx="7">
                  <c:v>14138.888888888889</c:v>
                </c:pt>
                <c:pt idx="8">
                  <c:v>14136.111111111111</c:v>
                </c:pt>
                <c:pt idx="9">
                  <c:v>14116.666666666666</c:v>
                </c:pt>
                <c:pt idx="10">
                  <c:v>14119.444444444443</c:v>
                </c:pt>
                <c:pt idx="11">
                  <c:v>14122.222222222223</c:v>
                </c:pt>
                <c:pt idx="12">
                  <c:v>14130.555555555555</c:v>
                </c:pt>
                <c:pt idx="13">
                  <c:v>14113.888888888889</c:v>
                </c:pt>
                <c:pt idx="14">
                  <c:v>14111.111111111109</c:v>
                </c:pt>
                <c:pt idx="15">
                  <c:v>14027.777777777777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1817169.4444444445</c:v>
                </c:pt>
                <c:pt idx="1">
                  <c:v>1817169.4444444445</c:v>
                </c:pt>
                <c:pt idx="2">
                  <c:v>1817169.4444444445</c:v>
                </c:pt>
                <c:pt idx="3">
                  <c:v>1817169.4444444445</c:v>
                </c:pt>
                <c:pt idx="4">
                  <c:v>1817169.4444444445</c:v>
                </c:pt>
                <c:pt idx="5">
                  <c:v>1817169.4444444445</c:v>
                </c:pt>
                <c:pt idx="6">
                  <c:v>1817169.4444444445</c:v>
                </c:pt>
                <c:pt idx="7">
                  <c:v>1817169.4444444445</c:v>
                </c:pt>
                <c:pt idx="8">
                  <c:v>1817169.4444444445</c:v>
                </c:pt>
                <c:pt idx="9">
                  <c:v>1817169.4444444445</c:v>
                </c:pt>
                <c:pt idx="10">
                  <c:v>1817169.4444444445</c:v>
                </c:pt>
                <c:pt idx="11">
                  <c:v>1817169.4444444445</c:v>
                </c:pt>
                <c:pt idx="12">
                  <c:v>1817169.4444444445</c:v>
                </c:pt>
                <c:pt idx="13">
                  <c:v>1817169.4444444445</c:v>
                </c:pt>
                <c:pt idx="14">
                  <c:v>1817169.4444444445</c:v>
                </c:pt>
                <c:pt idx="15">
                  <c:v>1817169.4444444445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616908.33333333326</c:v>
                </c:pt>
                <c:pt idx="1">
                  <c:v>609950</c:v>
                </c:pt>
                <c:pt idx="2">
                  <c:v>637241.66666666674</c:v>
                </c:pt>
                <c:pt idx="3">
                  <c:v>596058.33333333326</c:v>
                </c:pt>
                <c:pt idx="4">
                  <c:v>583180.5555555555</c:v>
                </c:pt>
                <c:pt idx="5">
                  <c:v>609969.44444444438</c:v>
                </c:pt>
                <c:pt idx="6">
                  <c:v>620172.22222222213</c:v>
                </c:pt>
                <c:pt idx="7">
                  <c:v>590602.77777777775</c:v>
                </c:pt>
                <c:pt idx="8">
                  <c:v>615197.22222222225</c:v>
                </c:pt>
                <c:pt idx="9">
                  <c:v>580347.22222222225</c:v>
                </c:pt>
                <c:pt idx="10">
                  <c:v>589427.77777777775</c:v>
                </c:pt>
                <c:pt idx="11">
                  <c:v>608313.88888888888</c:v>
                </c:pt>
                <c:pt idx="12">
                  <c:v>588383.33333333326</c:v>
                </c:pt>
                <c:pt idx="13">
                  <c:v>594947.22222222225</c:v>
                </c:pt>
                <c:pt idx="14">
                  <c:v>593519.4444444445</c:v>
                </c:pt>
                <c:pt idx="15">
                  <c:v>644313.88888888888</c:v>
                </c:pt>
              </c:numCache>
            </c:numRef>
          </c:val>
        </c:ser>
        <c:ser>
          <c:idx val="0"/>
          <c:order val="5"/>
          <c:tx>
            <c:strRef>
              <c:f>LocationSummary!$B$63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435830.55555555556</c:v>
                </c:pt>
                <c:pt idx="1">
                  <c:v>415619.44444444444</c:v>
                </c:pt>
                <c:pt idx="2">
                  <c:v>364533.33333333331</c:v>
                </c:pt>
                <c:pt idx="3">
                  <c:v>366536.11111111112</c:v>
                </c:pt>
                <c:pt idx="4">
                  <c:v>321161.11111111112</c:v>
                </c:pt>
                <c:pt idx="5">
                  <c:v>308275</c:v>
                </c:pt>
                <c:pt idx="6">
                  <c:v>276066.66666666669</c:v>
                </c:pt>
                <c:pt idx="7">
                  <c:v>363483.33333333331</c:v>
                </c:pt>
                <c:pt idx="8">
                  <c:v>256805.55555555556</c:v>
                </c:pt>
                <c:pt idx="9">
                  <c:v>268680.55555555556</c:v>
                </c:pt>
                <c:pt idx="10">
                  <c:v>341763.88888888888</c:v>
                </c:pt>
                <c:pt idx="11">
                  <c:v>244522.22222222222</c:v>
                </c:pt>
                <c:pt idx="12">
                  <c:v>313538.88888888888</c:v>
                </c:pt>
                <c:pt idx="13">
                  <c:v>224733.33333333331</c:v>
                </c:pt>
                <c:pt idx="14">
                  <c:v>263091.66666666669</c:v>
                </c:pt>
                <c:pt idx="15">
                  <c:v>180327.77777777775</c:v>
                </c:pt>
              </c:numCache>
            </c:numRef>
          </c:val>
        </c:ser>
        <c:ser>
          <c:idx val="1"/>
          <c:order val="6"/>
          <c:tx>
            <c:strRef>
              <c:f>LocationSummary!$B$64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309680.5555555555</c:v>
                </c:pt>
                <c:pt idx="1">
                  <c:v>292238.88888888888</c:v>
                </c:pt>
                <c:pt idx="2">
                  <c:v>270777.77777777775</c:v>
                </c:pt>
                <c:pt idx="3">
                  <c:v>247597.22222222222</c:v>
                </c:pt>
                <c:pt idx="4">
                  <c:v>237766.66666666666</c:v>
                </c:pt>
                <c:pt idx="5">
                  <c:v>214900</c:v>
                </c:pt>
                <c:pt idx="6">
                  <c:v>210647.22222222222</c:v>
                </c:pt>
                <c:pt idx="7">
                  <c:v>218852.77777777778</c:v>
                </c:pt>
                <c:pt idx="8">
                  <c:v>148741.66666666666</c:v>
                </c:pt>
                <c:pt idx="9">
                  <c:v>191994.44444444444</c:v>
                </c:pt>
                <c:pt idx="10">
                  <c:v>180491.66666666666</c:v>
                </c:pt>
                <c:pt idx="11">
                  <c:v>130383.33333333333</c:v>
                </c:pt>
                <c:pt idx="12">
                  <c:v>161175</c:v>
                </c:pt>
                <c:pt idx="13">
                  <c:v>114525</c:v>
                </c:pt>
                <c:pt idx="14">
                  <c:v>124411.11111111111</c:v>
                </c:pt>
                <c:pt idx="15">
                  <c:v>84677.777777777766</c:v>
                </c:pt>
              </c:numCache>
            </c:numRef>
          </c:val>
        </c:ser>
        <c:ser>
          <c:idx val="5"/>
          <c:order val="7"/>
          <c:tx>
            <c:strRef>
              <c:f>LocationSummary!$B$68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LocationSummary!$C$68:$R$68</c:f>
              <c:numCache>
                <c:formatCode>#,##0.00</c:formatCode>
                <c:ptCount val="16"/>
                <c:pt idx="0">
                  <c:v>57377.777777777774</c:v>
                </c:pt>
                <c:pt idx="1">
                  <c:v>54983.333333333328</c:v>
                </c:pt>
                <c:pt idx="2">
                  <c:v>55283.333333333336</c:v>
                </c:pt>
                <c:pt idx="3">
                  <c:v>53011.111111111109</c:v>
                </c:pt>
                <c:pt idx="4">
                  <c:v>53480.555555555555</c:v>
                </c:pt>
                <c:pt idx="5">
                  <c:v>53605.555555555555</c:v>
                </c:pt>
                <c:pt idx="6">
                  <c:v>51847.222222222219</c:v>
                </c:pt>
                <c:pt idx="7">
                  <c:v>51605.555555555555</c:v>
                </c:pt>
                <c:pt idx="8">
                  <c:v>51269.444444444438</c:v>
                </c:pt>
                <c:pt idx="9">
                  <c:v>50644.444444444438</c:v>
                </c:pt>
                <c:pt idx="10">
                  <c:v>50636.111111111109</c:v>
                </c:pt>
                <c:pt idx="11">
                  <c:v>50102.777777777781</c:v>
                </c:pt>
                <c:pt idx="12">
                  <c:v>50191.666666666664</c:v>
                </c:pt>
                <c:pt idx="13">
                  <c:v>49394.444444444438</c:v>
                </c:pt>
                <c:pt idx="14">
                  <c:v>48813.888888888883</c:v>
                </c:pt>
                <c:pt idx="15">
                  <c:v>47819.444444444445</c:v>
                </c:pt>
              </c:numCache>
            </c:numRef>
          </c:val>
        </c:ser>
        <c:overlap val="100"/>
        <c:axId val="106990592"/>
        <c:axId val="106992384"/>
      </c:barChart>
      <c:catAx>
        <c:axId val="1069905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92384"/>
        <c:crosses val="autoZero"/>
        <c:auto val="1"/>
        <c:lblAlgn val="ctr"/>
        <c:lblOffset val="50"/>
        <c:tickLblSkip val="1"/>
        <c:tickMarkSkip val="1"/>
      </c:catAx>
      <c:valAx>
        <c:axId val="106992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905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412134665237"/>
          <c:y val="5.4377379010332055E-4"/>
          <c:w val="0.23418423973362934"/>
          <c:h val="0.264274061990213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6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Schedules!$D$219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Schedules!$E$219:$AB$219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1"/>
          <c:order val="1"/>
          <c:tx>
            <c:strRef>
              <c:f>Schedules!$D$222</c:f>
              <c:strCache>
                <c:ptCount val="1"/>
                <c:pt idx="0">
                  <c:v>Sat</c:v>
                </c:pt>
              </c:strCache>
            </c:strRef>
          </c:tx>
          <c:val>
            <c:numRef>
              <c:f>Schedules!$E$222:$AB$222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2"/>
          <c:order val="2"/>
          <c:tx>
            <c:strRef>
              <c:f>Schedules!$D$223</c:f>
              <c:strCache>
                <c:ptCount val="1"/>
                <c:pt idx="0">
                  <c:v>Sun, Hol, Other</c:v>
                </c:pt>
              </c:strCache>
            </c:strRef>
          </c:tx>
          <c:val>
            <c:numRef>
              <c:f>Schedules!$E$223:$AB$223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axId val="107890560"/>
        <c:axId val="107909120"/>
      </c:barChart>
      <c:catAx>
        <c:axId val="1078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09120"/>
        <c:crosses val="autoZero"/>
        <c:auto val="1"/>
        <c:lblAlgn val="ctr"/>
        <c:lblOffset val="100"/>
        <c:tickLblSkip val="1"/>
        <c:tickMarkSkip val="1"/>
      </c:catAx>
      <c:valAx>
        <c:axId val="10790912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905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4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02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Schedules!$D$217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Schedules!$E$217:$AB$217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axId val="107937152"/>
        <c:axId val="107951616"/>
      </c:barChart>
      <c:catAx>
        <c:axId val="10793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51616"/>
        <c:crosses val="autoZero"/>
        <c:auto val="1"/>
        <c:lblAlgn val="ctr"/>
        <c:lblOffset val="100"/>
        <c:tickLblSkip val="1"/>
        <c:tickMarkSkip val="1"/>
      </c:catAx>
      <c:valAx>
        <c:axId val="10795161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371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1701812800579"/>
          <c:y val="9.1353996737357251E-2"/>
          <c:w val="0.11875693673695872"/>
          <c:h val="7.504078303425773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6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Schedules!$D$224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Schedules!$E$224:$AB$224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Schedules!$D$227</c:f>
              <c:strCache>
                <c:ptCount val="1"/>
                <c:pt idx="0">
                  <c:v>Sat</c:v>
                </c:pt>
              </c:strCache>
            </c:strRef>
          </c:tx>
          <c:val>
            <c:numRef>
              <c:f>Schedules!$E$227:$AB$227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2"/>
          <c:order val="2"/>
          <c:tx>
            <c:strRef>
              <c:f>Schedules!$D$228</c:f>
              <c:strCache>
                <c:ptCount val="1"/>
                <c:pt idx="0">
                  <c:v>Sun, Hol, Other</c:v>
                </c:pt>
              </c:strCache>
            </c:strRef>
          </c:tx>
          <c:val>
            <c:numRef>
              <c:f>Schedules!$E$228:$AB$228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axId val="108085632"/>
        <c:axId val="108087552"/>
      </c:barChart>
      <c:catAx>
        <c:axId val="10808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7552"/>
        <c:crosses val="autoZero"/>
        <c:auto val="1"/>
        <c:lblAlgn val="ctr"/>
        <c:lblOffset val="100"/>
        <c:tickLblSkip val="1"/>
        <c:tickMarkSkip val="1"/>
      </c:catAx>
      <c:valAx>
        <c:axId val="1080875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56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50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</a:t>
            </a:r>
            <a:r>
              <a:rPr lang="en-US" baseline="0"/>
              <a:t> </a:t>
            </a: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Schedules!$D$218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Schedules!$E$218:$AB$218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</c:ser>
        <c:axId val="108115840"/>
        <c:axId val="108134400"/>
      </c:barChart>
      <c:catAx>
        <c:axId val="10811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34400"/>
        <c:crosses val="autoZero"/>
        <c:auto val="1"/>
        <c:lblAlgn val="ctr"/>
        <c:lblOffset val="100"/>
        <c:tickLblSkip val="1"/>
        <c:tickMarkSkip val="1"/>
      </c:catAx>
      <c:valAx>
        <c:axId val="1081344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98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5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78209396966334"/>
          <c:y val="5.8727569331158302E-2"/>
          <c:w val="0.11653718091010001"/>
          <c:h val="9.135399673735725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10348490</c:v>
                </c:pt>
                <c:pt idx="1">
                  <c:v>11917180</c:v>
                </c:pt>
                <c:pt idx="2">
                  <c:v>10812070</c:v>
                </c:pt>
                <c:pt idx="3">
                  <c:v>12236830</c:v>
                </c:pt>
                <c:pt idx="4">
                  <c:v>12205970</c:v>
                </c:pt>
                <c:pt idx="5">
                  <c:v>10575660</c:v>
                </c:pt>
                <c:pt idx="6">
                  <c:v>14524110</c:v>
                </c:pt>
                <c:pt idx="7">
                  <c:v>13994810</c:v>
                </c:pt>
                <c:pt idx="8">
                  <c:v>9723790</c:v>
                </c:pt>
                <c:pt idx="9">
                  <c:v>13979600</c:v>
                </c:pt>
                <c:pt idx="10">
                  <c:v>14721350</c:v>
                </c:pt>
                <c:pt idx="11">
                  <c:v>10749220</c:v>
                </c:pt>
                <c:pt idx="12">
                  <c:v>15972940</c:v>
                </c:pt>
                <c:pt idx="13">
                  <c:v>12866870</c:v>
                </c:pt>
                <c:pt idx="14">
                  <c:v>17169630</c:v>
                </c:pt>
                <c:pt idx="15">
                  <c:v>24431560</c:v>
                </c:pt>
              </c:numCache>
            </c:numRef>
          </c:val>
        </c:ser>
        <c:ser>
          <c:idx val="4"/>
          <c:order val="1"/>
          <c:tx>
            <c:strRef>
              <c:f>LocationSummary!$B$76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1358420</c:v>
                </c:pt>
                <c:pt idx="1">
                  <c:v>1358420</c:v>
                </c:pt>
                <c:pt idx="2">
                  <c:v>1358420</c:v>
                </c:pt>
                <c:pt idx="3">
                  <c:v>1358420</c:v>
                </c:pt>
                <c:pt idx="4">
                  <c:v>1358420</c:v>
                </c:pt>
                <c:pt idx="5">
                  <c:v>1358420</c:v>
                </c:pt>
                <c:pt idx="6">
                  <c:v>1358420</c:v>
                </c:pt>
                <c:pt idx="7">
                  <c:v>1358420</c:v>
                </c:pt>
                <c:pt idx="8">
                  <c:v>1358420</c:v>
                </c:pt>
                <c:pt idx="9">
                  <c:v>1358420</c:v>
                </c:pt>
                <c:pt idx="10">
                  <c:v>1358420</c:v>
                </c:pt>
                <c:pt idx="11">
                  <c:v>1358420</c:v>
                </c:pt>
                <c:pt idx="12">
                  <c:v>1358420</c:v>
                </c:pt>
                <c:pt idx="13">
                  <c:v>1358420</c:v>
                </c:pt>
                <c:pt idx="14">
                  <c:v>1358420</c:v>
                </c:pt>
                <c:pt idx="15">
                  <c:v>1358420</c:v>
                </c:pt>
              </c:numCache>
            </c:numRef>
          </c:val>
        </c:ser>
        <c:ser>
          <c:idx val="0"/>
          <c:order val="2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456540</c:v>
                </c:pt>
                <c:pt idx="1">
                  <c:v>547640</c:v>
                </c:pt>
                <c:pt idx="2">
                  <c:v>495260</c:v>
                </c:pt>
                <c:pt idx="3">
                  <c:v>635430</c:v>
                </c:pt>
                <c:pt idx="4">
                  <c:v>618410</c:v>
                </c:pt>
                <c:pt idx="5">
                  <c:v>558340</c:v>
                </c:pt>
                <c:pt idx="6">
                  <c:v>693520</c:v>
                </c:pt>
                <c:pt idx="7">
                  <c:v>704410</c:v>
                </c:pt>
                <c:pt idx="8">
                  <c:v>691320</c:v>
                </c:pt>
                <c:pt idx="9">
                  <c:v>740330</c:v>
                </c:pt>
                <c:pt idx="10">
                  <c:v>764980</c:v>
                </c:pt>
                <c:pt idx="11">
                  <c:v>761820</c:v>
                </c:pt>
                <c:pt idx="12">
                  <c:v>817310</c:v>
                </c:pt>
                <c:pt idx="13">
                  <c:v>826810</c:v>
                </c:pt>
                <c:pt idx="14">
                  <c:v>903630</c:v>
                </c:pt>
                <c:pt idx="15">
                  <c:v>1008110</c:v>
                </c:pt>
              </c:numCache>
            </c:numRef>
          </c:val>
        </c:ser>
        <c:overlap val="100"/>
        <c:axId val="107015168"/>
        <c:axId val="107016960"/>
      </c:barChart>
      <c:catAx>
        <c:axId val="1070151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16960"/>
        <c:crosses val="autoZero"/>
        <c:auto val="1"/>
        <c:lblAlgn val="ctr"/>
        <c:lblOffset val="50"/>
        <c:tickLblSkip val="1"/>
        <c:tickMarkSkip val="1"/>
      </c:catAx>
      <c:valAx>
        <c:axId val="107016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0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151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24454310025916"/>
          <c:y val="5.2202283849919144E-2"/>
          <c:w val="0.23418423973362909"/>
          <c:h val="0.137030995106036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31"/>
          <c:y val="4.730831973898858E-2"/>
          <c:w val="0.8479467258601554"/>
          <c:h val="0.7328460777639336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LocationSummary!$C$122:$R$122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#,##0.00</c:formatCode>
                <c:ptCount val="16"/>
                <c:pt idx="0">
                  <c:v>287.24694767338138</c:v>
                </c:pt>
                <c:pt idx="1">
                  <c:v>230.00467393088289</c:v>
                </c:pt>
                <c:pt idx="2">
                  <c:v>157.44903274605926</c:v>
                </c:pt>
                <c:pt idx="3">
                  <c:v>154.25800455262274</c:v>
                </c:pt>
                <c:pt idx="4">
                  <c:v>130.60024332983679</c:v>
                </c:pt>
                <c:pt idx="5">
                  <c:v>112.5092765040424</c:v>
                </c:pt>
                <c:pt idx="6">
                  <c:v>83.434572103411611</c:v>
                </c:pt>
                <c:pt idx="7">
                  <c:v>130.16808311747621</c:v>
                </c:pt>
                <c:pt idx="8">
                  <c:v>76.6676299959326</c:v>
                </c:pt>
                <c:pt idx="9">
                  <c:v>67.83265186707483</c:v>
                </c:pt>
                <c:pt idx="10">
                  <c:v>95.374057186079526</c:v>
                </c:pt>
                <c:pt idx="11">
                  <c:v>61.00505569470311</c:v>
                </c:pt>
                <c:pt idx="12">
                  <c:v>85.729614882366789</c:v>
                </c:pt>
                <c:pt idx="13">
                  <c:v>49.102141445279329</c:v>
                </c:pt>
                <c:pt idx="14">
                  <c:v>53.15392217726685</c:v>
                </c:pt>
                <c:pt idx="15">
                  <c:v>36.416968153048046</c:v>
                </c:pt>
              </c:numCache>
            </c:numRef>
          </c:val>
        </c:ser>
        <c:ser>
          <c:idx val="1"/>
          <c:order val="2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#,##0.00</c:formatCode>
                <c:ptCount val="16"/>
                <c:pt idx="0">
                  <c:v>185.21566087955529</c:v>
                </c:pt>
                <c:pt idx="1">
                  <c:v>185.21566087955529</c:v>
                </c:pt>
                <c:pt idx="2">
                  <c:v>185.21566087955529</c:v>
                </c:pt>
                <c:pt idx="3">
                  <c:v>185.21566087955529</c:v>
                </c:pt>
                <c:pt idx="4">
                  <c:v>185.21566087955529</c:v>
                </c:pt>
                <c:pt idx="5">
                  <c:v>185.21566087955529</c:v>
                </c:pt>
                <c:pt idx="6">
                  <c:v>185.21566087955529</c:v>
                </c:pt>
                <c:pt idx="7">
                  <c:v>185.21566087955529</c:v>
                </c:pt>
                <c:pt idx="8">
                  <c:v>185.21566087955529</c:v>
                </c:pt>
                <c:pt idx="9">
                  <c:v>185.21566087955529</c:v>
                </c:pt>
                <c:pt idx="10">
                  <c:v>185.21566087955529</c:v>
                </c:pt>
                <c:pt idx="11">
                  <c:v>185.21566087955529</c:v>
                </c:pt>
                <c:pt idx="12">
                  <c:v>185.21566087955529</c:v>
                </c:pt>
                <c:pt idx="13">
                  <c:v>185.21566087955529</c:v>
                </c:pt>
                <c:pt idx="14">
                  <c:v>185.21566087955529</c:v>
                </c:pt>
                <c:pt idx="15">
                  <c:v>185.21566087955529</c:v>
                </c:pt>
              </c:numCache>
            </c:numRef>
          </c:val>
        </c:ser>
        <c:ser>
          <c:idx val="3"/>
          <c:order val="3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#,##0.00</c:formatCode>
                <c:ptCount val="16"/>
                <c:pt idx="0">
                  <c:v>2.274081447705492</c:v>
                </c:pt>
                <c:pt idx="1">
                  <c:v>2.2696215899927927</c:v>
                </c:pt>
                <c:pt idx="2">
                  <c:v>2.2691756042215228</c:v>
                </c:pt>
                <c:pt idx="3">
                  <c:v>2.2727434903916826</c:v>
                </c:pt>
                <c:pt idx="4">
                  <c:v>2.2727434903916826</c:v>
                </c:pt>
                <c:pt idx="5">
                  <c:v>2.2705135615353327</c:v>
                </c:pt>
                <c:pt idx="6">
                  <c:v>2.2678376469077128</c:v>
                </c:pt>
                <c:pt idx="7">
                  <c:v>2.2700675757640627</c:v>
                </c:pt>
                <c:pt idx="8">
                  <c:v>2.2696215899927927</c:v>
                </c:pt>
                <c:pt idx="9">
                  <c:v>2.2664996895939029</c:v>
                </c:pt>
                <c:pt idx="10">
                  <c:v>2.2669456753651729</c:v>
                </c:pt>
                <c:pt idx="11">
                  <c:v>2.2673916611364429</c:v>
                </c:pt>
                <c:pt idx="12">
                  <c:v>2.2687296184502528</c:v>
                </c:pt>
                <c:pt idx="13">
                  <c:v>2.2660537038226329</c:v>
                </c:pt>
                <c:pt idx="14">
                  <c:v>2.265607718051363</c:v>
                </c:pt>
                <c:pt idx="15">
                  <c:v>2.2522281449132646</c:v>
                </c:pt>
              </c:numCache>
            </c:numRef>
          </c:val>
        </c:ser>
        <c:ser>
          <c:idx val="4"/>
          <c:order val="4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#,##0.00</c:formatCode>
                <c:ptCount val="16"/>
                <c:pt idx="0">
                  <c:v>291.75541783514939</c:v>
                </c:pt>
                <c:pt idx="1">
                  <c:v>291.75541783514939</c:v>
                </c:pt>
                <c:pt idx="2">
                  <c:v>291.75541783514939</c:v>
                </c:pt>
                <c:pt idx="3">
                  <c:v>291.75541783514939</c:v>
                </c:pt>
                <c:pt idx="4">
                  <c:v>291.75541783514939</c:v>
                </c:pt>
                <c:pt idx="5">
                  <c:v>291.75541783514939</c:v>
                </c:pt>
                <c:pt idx="6">
                  <c:v>291.75541783514939</c:v>
                </c:pt>
                <c:pt idx="7">
                  <c:v>291.75541783514939</c:v>
                </c:pt>
                <c:pt idx="8">
                  <c:v>291.75541783514939</c:v>
                </c:pt>
                <c:pt idx="9">
                  <c:v>291.75541783514939</c:v>
                </c:pt>
                <c:pt idx="10">
                  <c:v>291.75541783514939</c:v>
                </c:pt>
                <c:pt idx="11">
                  <c:v>291.75541783514939</c:v>
                </c:pt>
                <c:pt idx="12">
                  <c:v>291.75541783514939</c:v>
                </c:pt>
                <c:pt idx="13">
                  <c:v>291.75541783514939</c:v>
                </c:pt>
                <c:pt idx="14">
                  <c:v>291.75541783514939</c:v>
                </c:pt>
                <c:pt idx="15">
                  <c:v>291.75541783514939</c:v>
                </c:pt>
              </c:numCache>
            </c:numRef>
          </c:val>
        </c:ser>
        <c:ser>
          <c:idx val="5"/>
          <c:order val="5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#,##0.00</c:formatCode>
                <c:ptCount val="16"/>
                <c:pt idx="0">
                  <c:v>99.047641984030136</c:v>
                </c:pt>
                <c:pt idx="1">
                  <c:v>97.930447626998898</c:v>
                </c:pt>
                <c:pt idx="2">
                  <c:v>102.31225782972619</c:v>
                </c:pt>
                <c:pt idx="3">
                  <c:v>95.700072784877861</c:v>
                </c:pt>
                <c:pt idx="4">
                  <c:v>93.632482749270366</c:v>
                </c:pt>
                <c:pt idx="5">
                  <c:v>97.933569527397793</c:v>
                </c:pt>
                <c:pt idx="6">
                  <c:v>99.571675265272333</c:v>
                </c:pt>
                <c:pt idx="7">
                  <c:v>94.824156730103681</c:v>
                </c:pt>
                <c:pt idx="8">
                  <c:v>98.772914748927846</c:v>
                </c:pt>
                <c:pt idx="9">
                  <c:v>93.177577262575014</c:v>
                </c:pt>
                <c:pt idx="10">
                  <c:v>94.635504748856491</c:v>
                </c:pt>
                <c:pt idx="11">
                  <c:v>97.667762007720896</c:v>
                </c:pt>
                <c:pt idx="12">
                  <c:v>94.46781409885898</c:v>
                </c:pt>
                <c:pt idx="13">
                  <c:v>95.521678476369885</c:v>
                </c:pt>
                <c:pt idx="14">
                  <c:v>95.292441789937129</c:v>
                </c:pt>
                <c:pt idx="15">
                  <c:v>103.44773760337949</c:v>
                </c:pt>
              </c:numCache>
            </c:numRef>
          </c:val>
        </c:ser>
        <c:ser>
          <c:idx val="6"/>
          <c:order val="6"/>
          <c:tx>
            <c:strRef>
              <c:f>LocationSummary!$B$129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#,##0.00</c:formatCode>
                <c:ptCount val="16"/>
                <c:pt idx="0">
                  <c:v>69.974721526484416</c:v>
                </c:pt>
                <c:pt idx="1">
                  <c:v>66.729729054724231</c:v>
                </c:pt>
                <c:pt idx="2">
                  <c:v>58.527604735298517</c:v>
                </c:pt>
                <c:pt idx="3">
                  <c:v>58.849160476384156</c:v>
                </c:pt>
                <c:pt idx="4">
                  <c:v>51.563982902689467</c:v>
                </c:pt>
                <c:pt idx="5">
                  <c:v>49.495054909768157</c:v>
                </c:pt>
                <c:pt idx="6">
                  <c:v>44.323849891893047</c:v>
                </c:pt>
                <c:pt idx="7">
                  <c:v>58.359022113758478</c:v>
                </c:pt>
                <c:pt idx="8">
                  <c:v>41.231384553907191</c:v>
                </c:pt>
                <c:pt idx="9">
                  <c:v>43.137973726086237</c:v>
                </c:pt>
                <c:pt idx="10">
                  <c:v>54.871859368198713</c:v>
                </c:pt>
                <c:pt idx="11">
                  <c:v>39.259235473351453</c:v>
                </c:pt>
                <c:pt idx="12">
                  <c:v>50.340197946324714</c:v>
                </c:pt>
                <c:pt idx="13">
                  <c:v>36.082032838824304</c:v>
                </c:pt>
                <c:pt idx="14">
                  <c:v>42.240650354291091</c:v>
                </c:pt>
                <c:pt idx="15">
                  <c:v>28.952504299302834</c:v>
                </c:pt>
              </c:numCache>
            </c:numRef>
          </c:val>
        </c:ser>
        <c:ser>
          <c:idx val="7"/>
          <c:order val="7"/>
          <c:tx>
            <c:strRef>
              <c:f>LocationSummary!$B$130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#,##0.00</c:formatCode>
                <c:ptCount val="16"/>
                <c:pt idx="0">
                  <c:v>49.720723710030754</c:v>
                </c:pt>
                <c:pt idx="1">
                  <c:v>46.920379052226714</c:v>
                </c:pt>
                <c:pt idx="2">
                  <c:v>43.474692983395052</c:v>
                </c:pt>
                <c:pt idx="3">
                  <c:v>39.752941722147291</c:v>
                </c:pt>
                <c:pt idx="4">
                  <c:v>38.174598077622932</c:v>
                </c:pt>
                <c:pt idx="5">
                  <c:v>34.503243208528673</c:v>
                </c:pt>
                <c:pt idx="6">
                  <c:v>33.820438992714372</c:v>
                </c:pt>
                <c:pt idx="7">
                  <c:v>35.137880961045816</c:v>
                </c:pt>
                <c:pt idx="8">
                  <c:v>23.881200094192192</c:v>
                </c:pt>
                <c:pt idx="9">
                  <c:v>30.825644538636638</c:v>
                </c:pt>
                <c:pt idx="10">
                  <c:v>28.978817459807761</c:v>
                </c:pt>
                <c:pt idx="11">
                  <c:v>20.933680131869071</c:v>
                </c:pt>
                <c:pt idx="12">
                  <c:v>25.877432406396505</c:v>
                </c:pt>
                <c:pt idx="13">
                  <c:v>18.387547363688906</c:v>
                </c:pt>
                <c:pt idx="14">
                  <c:v>19.974810723638672</c:v>
                </c:pt>
                <c:pt idx="15">
                  <c:v>13.595430251393259</c:v>
                </c:pt>
              </c:numCache>
            </c:numRef>
          </c:val>
        </c:ser>
        <c:ser>
          <c:idx val="8"/>
          <c:order val="8"/>
          <c:tx>
            <c:strRef>
              <c:f>LocationSummary!$B$134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LocationSummary!$C$134:$R$134</c:f>
              <c:numCache>
                <c:formatCode>#,##0.00</c:formatCode>
                <c:ptCount val="16"/>
                <c:pt idx="0">
                  <c:v>9.2122820913521561</c:v>
                </c:pt>
                <c:pt idx="1">
                  <c:v>8.8278423565174577</c:v>
                </c:pt>
                <c:pt idx="2">
                  <c:v>8.8760088198146114</c:v>
                </c:pt>
                <c:pt idx="3">
                  <c:v>8.5111924589157901</c:v>
                </c:pt>
                <c:pt idx="4">
                  <c:v>8.5865640542604122</c:v>
                </c:pt>
                <c:pt idx="5">
                  <c:v>8.6066334139675593</c:v>
                </c:pt>
                <c:pt idx="6">
                  <c:v>8.3243244207536797</c:v>
                </c:pt>
                <c:pt idx="7">
                  <c:v>8.2855236586531937</c:v>
                </c:pt>
                <c:pt idx="8">
                  <c:v>8.2315593803295286</c:v>
                </c:pt>
                <c:pt idx="9">
                  <c:v>8.1312125817937897</c:v>
                </c:pt>
                <c:pt idx="10">
                  <c:v>8.1298746244799798</c:v>
                </c:pt>
                <c:pt idx="11">
                  <c:v>8.0442453563961482</c:v>
                </c:pt>
                <c:pt idx="12">
                  <c:v>8.0585169010767874</c:v>
                </c:pt>
                <c:pt idx="13">
                  <c:v>7.930518984722311</c:v>
                </c:pt>
                <c:pt idx="14">
                  <c:v>7.8373079585268908</c:v>
                </c:pt>
                <c:pt idx="15">
                  <c:v>7.677645052412247</c:v>
                </c:pt>
              </c:numCache>
            </c:numRef>
          </c:val>
        </c:ser>
        <c:ser>
          <c:idx val="9"/>
          <c:order val="9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#,##0.00</c:formatCode>
                <c:ptCount val="16"/>
                <c:pt idx="0">
                  <c:v>461.52792941293995</c:v>
                </c:pt>
                <c:pt idx="1">
                  <c:v>531.48927136628629</c:v>
                </c:pt>
                <c:pt idx="2">
                  <c:v>482.20293779747249</c:v>
                </c:pt>
                <c:pt idx="3">
                  <c:v>545.7452065449304</c:v>
                </c:pt>
                <c:pt idx="4">
                  <c:v>544.3688944547913</c:v>
                </c:pt>
                <c:pt idx="5">
                  <c:v>471.65938817887951</c:v>
                </c:pt>
                <c:pt idx="6">
                  <c:v>647.75464003596426</c:v>
                </c:pt>
                <c:pt idx="7">
                  <c:v>624.14861316264557</c:v>
                </c:pt>
                <c:pt idx="8">
                  <c:v>433.66719828170596</c:v>
                </c:pt>
                <c:pt idx="9">
                  <c:v>623.47026880454405</c:v>
                </c:pt>
                <c:pt idx="10">
                  <c:v>656.55126338849277</c:v>
                </c:pt>
                <c:pt idx="11">
                  <c:v>479.39991722504084</c:v>
                </c:pt>
                <c:pt idx="12">
                  <c:v>712.37039653486886</c:v>
                </c:pt>
                <c:pt idx="13">
                  <c:v>573.84409407802252</c:v>
                </c:pt>
                <c:pt idx="14">
                  <c:v>765.74106779697297</c:v>
                </c:pt>
                <c:pt idx="15">
                  <c:v>1089.6128129928143</c:v>
                </c:pt>
              </c:numCache>
            </c:numRef>
          </c:val>
        </c:ser>
        <c:ser>
          <c:idx val="10"/>
          <c:order val="10"/>
          <c:tx>
            <c:strRef>
              <c:f>LocationSummary!$B$142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#,##0.00</c:formatCode>
                <c:ptCount val="16"/>
                <c:pt idx="0">
                  <c:v>60.583599140853003</c:v>
                </c:pt>
                <c:pt idx="1">
                  <c:v>60.583599140853003</c:v>
                </c:pt>
                <c:pt idx="2">
                  <c:v>60.583599140853003</c:v>
                </c:pt>
                <c:pt idx="3">
                  <c:v>60.583599140853003</c:v>
                </c:pt>
                <c:pt idx="4">
                  <c:v>60.583599140853003</c:v>
                </c:pt>
                <c:pt idx="5">
                  <c:v>60.583599140853003</c:v>
                </c:pt>
                <c:pt idx="6">
                  <c:v>60.583599140853003</c:v>
                </c:pt>
                <c:pt idx="7">
                  <c:v>60.583599140853003</c:v>
                </c:pt>
                <c:pt idx="8">
                  <c:v>60.583599140853003</c:v>
                </c:pt>
                <c:pt idx="9">
                  <c:v>60.583599140853003</c:v>
                </c:pt>
                <c:pt idx="10">
                  <c:v>60.583599140853003</c:v>
                </c:pt>
                <c:pt idx="11">
                  <c:v>60.583599140853003</c:v>
                </c:pt>
                <c:pt idx="12">
                  <c:v>60.583599140853003</c:v>
                </c:pt>
                <c:pt idx="13">
                  <c:v>60.583599140853003</c:v>
                </c:pt>
                <c:pt idx="14">
                  <c:v>60.583599140853003</c:v>
                </c:pt>
                <c:pt idx="15">
                  <c:v>60.583599140853003</c:v>
                </c:pt>
              </c:numCache>
            </c:numRef>
          </c:val>
        </c:ser>
        <c:ser>
          <c:idx val="11"/>
          <c:order val="11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#,##0.00</c:formatCode>
                <c:ptCount val="16"/>
                <c:pt idx="0">
                  <c:v>20.361034401558452</c:v>
                </c:pt>
                <c:pt idx="1">
                  <c:v>24.423964777827727</c:v>
                </c:pt>
                <c:pt idx="2">
                  <c:v>22.087891307915712</c:v>
                </c:pt>
                <c:pt idx="3">
                  <c:v>28.339273863806646</c:v>
                </c:pt>
                <c:pt idx="4">
                  <c:v>27.580206081105185</c:v>
                </c:pt>
                <c:pt idx="5">
                  <c:v>24.901169553086575</c:v>
                </c:pt>
                <c:pt idx="6">
                  <c:v>30.930005209113805</c:v>
                </c:pt>
                <c:pt idx="7">
                  <c:v>31.415683714026784</c:v>
                </c:pt>
                <c:pt idx="8">
                  <c:v>30.831888339434418</c:v>
                </c:pt>
                <c:pt idx="9">
                  <c:v>33.017664604428461</c:v>
                </c:pt>
                <c:pt idx="10">
                  <c:v>34.117019530608893</c:v>
                </c:pt>
                <c:pt idx="11">
                  <c:v>33.976088026887588</c:v>
                </c:pt>
                <c:pt idx="12">
                  <c:v>36.450863071664557</c:v>
                </c:pt>
                <c:pt idx="13">
                  <c:v>36.874549554371015</c:v>
                </c:pt>
                <c:pt idx="14">
                  <c:v>40.300612249266798</c:v>
                </c:pt>
                <c:pt idx="15">
                  <c:v>44.960271587495271</c:v>
                </c:pt>
              </c:numCache>
            </c:numRef>
          </c:val>
        </c:ser>
        <c:overlap val="100"/>
        <c:axId val="107108224"/>
        <c:axId val="107109760"/>
      </c:barChart>
      <c:catAx>
        <c:axId val="1071082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09760"/>
        <c:crosses val="autoZero"/>
        <c:auto val="1"/>
        <c:lblAlgn val="ctr"/>
        <c:lblOffset val="10"/>
        <c:tickLblSkip val="1"/>
        <c:tickMarkSkip val="1"/>
      </c:catAx>
      <c:valAx>
        <c:axId val="10710976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986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082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63965963744"/>
          <c:y val="1.6313213703099498E-3"/>
          <c:w val="0.78468368479467254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54421013688559"/>
          <c:y val="4.2414355628058717E-2"/>
          <c:w val="0.79874213836478281"/>
          <c:h val="0.7602116864266356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LocationSummary!$C$220:$R$220</c:f>
              <c:numCache>
                <c:formatCode>#,##0.00</c:formatCode>
                <c:ptCount val="16"/>
                <c:pt idx="0">
                  <c:v>33297.03</c:v>
                </c:pt>
                <c:pt idx="1">
                  <c:v>27575.71</c:v>
                </c:pt>
                <c:pt idx="2">
                  <c:v>34828.61</c:v>
                </c:pt>
                <c:pt idx="3">
                  <c:v>22446.35</c:v>
                </c:pt>
                <c:pt idx="4">
                  <c:v>19515.93</c:v>
                </c:pt>
                <c:pt idx="5">
                  <c:v>30091.66</c:v>
                </c:pt>
                <c:pt idx="6">
                  <c:v>14038.95</c:v>
                </c:pt>
                <c:pt idx="7">
                  <c:v>20026.810000000001</c:v>
                </c:pt>
                <c:pt idx="8">
                  <c:v>20151.38</c:v>
                </c:pt>
                <c:pt idx="9">
                  <c:v>12956.81</c:v>
                </c:pt>
                <c:pt idx="10">
                  <c:v>16810.91</c:v>
                </c:pt>
                <c:pt idx="11">
                  <c:v>16867.900000000001</c:v>
                </c:pt>
                <c:pt idx="12">
                  <c:v>15555.26</c:v>
                </c:pt>
                <c:pt idx="13">
                  <c:v>13952.07</c:v>
                </c:pt>
                <c:pt idx="14">
                  <c:v>11787.49</c:v>
                </c:pt>
                <c:pt idx="15">
                  <c:v>10326.219999999999</c:v>
                </c:pt>
              </c:numCache>
            </c:numRef>
          </c:val>
        </c:ser>
        <c:ser>
          <c:idx val="0"/>
          <c:order val="1"/>
          <c:tx>
            <c:strRef>
              <c:f>LocationSummary!$B$228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LocationSummary!$C$228:$R$228</c:f>
              <c:numCache>
                <c:formatCode>#,##0.00</c:formatCode>
                <c:ptCount val="16"/>
                <c:pt idx="0">
                  <c:v>3652.1</c:v>
                </c:pt>
                <c:pt idx="1">
                  <c:v>10668.5</c:v>
                </c:pt>
                <c:pt idx="2">
                  <c:v>186109</c:v>
                </c:pt>
                <c:pt idx="3">
                  <c:v>38018.800000000003</c:v>
                </c:pt>
                <c:pt idx="4">
                  <c:v>101136</c:v>
                </c:pt>
                <c:pt idx="5">
                  <c:v>167358</c:v>
                </c:pt>
                <c:pt idx="6">
                  <c:v>95043.900000000009</c:v>
                </c:pt>
                <c:pt idx="7">
                  <c:v>1366.18</c:v>
                </c:pt>
                <c:pt idx="8">
                  <c:v>26064.7</c:v>
                </c:pt>
                <c:pt idx="9">
                  <c:v>54631</c:v>
                </c:pt>
                <c:pt idx="10">
                  <c:v>8994.6200000000008</c:v>
                </c:pt>
                <c:pt idx="11">
                  <c:v>25571.7</c:v>
                </c:pt>
                <c:pt idx="12">
                  <c:v>8944.2199999999993</c:v>
                </c:pt>
                <c:pt idx="13">
                  <c:v>349611</c:v>
                </c:pt>
                <c:pt idx="14">
                  <c:v>8681.83</c:v>
                </c:pt>
                <c:pt idx="15">
                  <c:v>5787.02</c:v>
                </c:pt>
              </c:numCache>
            </c:numRef>
          </c:val>
        </c:ser>
        <c:overlap val="100"/>
        <c:axId val="107147648"/>
        <c:axId val="107149184"/>
      </c:barChart>
      <c:catAx>
        <c:axId val="1071476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49184"/>
        <c:crosses val="autoZero"/>
        <c:auto val="1"/>
        <c:lblAlgn val="ctr"/>
        <c:lblOffset val="50"/>
        <c:tickLblSkip val="1"/>
        <c:tickMarkSkip val="1"/>
      </c:catAx>
      <c:valAx>
        <c:axId val="107149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0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47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5.8727569331158302E-2"/>
          <c:w val="0.31409544950055496"/>
          <c:h val="0.132680804785209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5.8727569331158302E-2"/>
          <c:w val="0.79763226045135038"/>
          <c:h val="0.7308319738988622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LocationSummary!$C$222:$R$222</c:f>
              <c:numCache>
                <c:formatCode>#,##0.00</c:formatCode>
                <c:ptCount val="16"/>
                <c:pt idx="0">
                  <c:v>2109990</c:v>
                </c:pt>
                <c:pt idx="1">
                  <c:v>2436320</c:v>
                </c:pt>
                <c:pt idx="2">
                  <c:v>2119760</c:v>
                </c:pt>
                <c:pt idx="3">
                  <c:v>2132330</c:v>
                </c:pt>
                <c:pt idx="4">
                  <c:v>928920.46950000001</c:v>
                </c:pt>
                <c:pt idx="5">
                  <c:v>2282780</c:v>
                </c:pt>
                <c:pt idx="6">
                  <c:v>931530.62520000001</c:v>
                </c:pt>
                <c:pt idx="7">
                  <c:v>1913400</c:v>
                </c:pt>
                <c:pt idx="8">
                  <c:v>2557140</c:v>
                </c:pt>
                <c:pt idx="9">
                  <c:v>679392.91740000003</c:v>
                </c:pt>
                <c:pt idx="10">
                  <c:v>3394740</c:v>
                </c:pt>
                <c:pt idx="11">
                  <c:v>2532550</c:v>
                </c:pt>
                <c:pt idx="12">
                  <c:v>2300630</c:v>
                </c:pt>
                <c:pt idx="13">
                  <c:v>2288360</c:v>
                </c:pt>
                <c:pt idx="14">
                  <c:v>2265870</c:v>
                </c:pt>
                <c:pt idx="15">
                  <c:v>2077080</c:v>
                </c:pt>
              </c:numCache>
            </c:numRef>
          </c:val>
        </c:ser>
        <c:overlap val="100"/>
        <c:axId val="107263488"/>
        <c:axId val="107265024"/>
      </c:barChart>
      <c:catAx>
        <c:axId val="1072634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65024"/>
        <c:crosses val="autoZero"/>
        <c:auto val="1"/>
        <c:lblAlgn val="ctr"/>
        <c:lblOffset val="50"/>
        <c:tickLblSkip val="1"/>
        <c:tickMarkSkip val="1"/>
      </c:catAx>
      <c:valAx>
        <c:axId val="107265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634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29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Schedules!$E$182:$AB$182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Schedules!$E$185:$AB$185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Schedules!$E$186:$AB$186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7333888"/>
        <c:axId val="107340160"/>
      </c:barChart>
      <c:catAx>
        <c:axId val="10733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40160"/>
        <c:crosses val="autoZero"/>
        <c:auto val="1"/>
        <c:lblAlgn val="ctr"/>
        <c:lblOffset val="100"/>
        <c:tickLblSkip val="1"/>
        <c:tickMarkSkip val="1"/>
      </c:catAx>
      <c:valAx>
        <c:axId val="107340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43E-3"/>
              <c:y val="0.419249592169659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3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57"/>
          <c:w val="0.17425083240843636"/>
          <c:h val="0.13376835236541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Lighting Schedules</a:t>
            </a:r>
          </a:p>
        </c:rich>
      </c:tx>
      <c:layout>
        <c:manualLayout>
          <c:xMode val="edge"/>
          <c:yMode val="edge"/>
          <c:x val="0.29189789123196686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Schedules!$E$172:$AB$172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Schedules!$E$175:$AB$175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Schedules!$E$176:$AB$176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07374464"/>
        <c:axId val="107380736"/>
      </c:barChart>
      <c:catAx>
        <c:axId val="10737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80736"/>
        <c:crosses val="autoZero"/>
        <c:auto val="1"/>
        <c:lblAlgn val="ctr"/>
        <c:lblOffset val="100"/>
        <c:tickLblSkip val="1"/>
        <c:tickMarkSkip val="1"/>
      </c:catAx>
      <c:valAx>
        <c:axId val="107380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43E-3"/>
              <c:y val="0.419249592169659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744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57"/>
          <c:w val="0.17425083240843636"/>
          <c:h val="0.13376835236541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Admin Occupancy Schedules</a:t>
            </a:r>
          </a:p>
        </c:rich>
      </c:tx>
      <c:layout>
        <c:manualLayout>
          <c:xMode val="edge"/>
          <c:yMode val="edge"/>
          <c:x val="0.38068812430632631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Schedules!$E$212:$AB$212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strRef>
              <c:f>Schedules!$D$215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Schedules!$E$215:$AB$215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Schedules!$D$216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Schedules!$E$216:$AB$216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7640704"/>
        <c:axId val="107655168"/>
      </c:barChart>
      <c:catAx>
        <c:axId val="10764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5168"/>
        <c:crosses val="autoZero"/>
        <c:auto val="1"/>
        <c:lblAlgn val="ctr"/>
        <c:lblOffset val="100"/>
        <c:tickLblSkip val="1"/>
        <c:tickMarkSkip val="1"/>
      </c:catAx>
      <c:valAx>
        <c:axId val="107655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40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899"/>
          <c:y val="5.9271343121261547E-2"/>
          <c:w val="0.17425083240843556"/>
          <c:h val="0.133768352365416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Occupancy Schedules</a:t>
            </a:r>
          </a:p>
        </c:rich>
      </c:tx>
      <c:layout>
        <c:manualLayout>
          <c:xMode val="edge"/>
          <c:yMode val="edge"/>
          <c:x val="0.28190899001109881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Schedules!$E$207:$AB$207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Schedules!$D$210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Schedules!$E$210:$AB$210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Schedules!$D$211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Schedules!$E$211:$AB$211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axId val="107755392"/>
        <c:axId val="107769856"/>
      </c:barChart>
      <c:catAx>
        <c:axId val="10775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69856"/>
        <c:crosses val="autoZero"/>
        <c:auto val="1"/>
        <c:lblAlgn val="ctr"/>
        <c:lblOffset val="100"/>
        <c:tickLblSkip val="1"/>
        <c:tickMarkSkip val="1"/>
      </c:catAx>
      <c:valAx>
        <c:axId val="107769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553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899"/>
          <c:y val="6.3621533442088096E-2"/>
          <c:w val="0.17425083240843578"/>
          <c:h val="0.133768352365416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Construction&amp;CHospital&amp;RVersion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hospital01miami_9" preserveFormatting="0" connectionId="2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hospital04atlanta_9" preserveFormatting="0" connectionId="3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ospital04atlanta" preserveFormatting="0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hospital04atlanta_8" preserveFormatting="0" connectionId="2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ospital05losangeles_9" preserveFormatting="0" connectionId="3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hospital05losangeles" preserveFormatting="0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hospital05losangeles_8" preserveFormatting="0" connectionId="3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hospital06lasvegas_9" preserveFormatting="0" connectionId="3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hospital06lasvegas" preserveFormatting="0" connectionId="1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hospital06lasvegas_8" preserveFormatting="0" connectionId="4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hospital07sanfrancisco_9" preserveFormatting="0" connectionId="3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spital01miami" preserveFormatting="0" connectionId="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hospital07sanfrancisco" preserveFormatting="0" connectionId="1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hospital07sanfrancisco_8" preserveFormatting="0" connectionId="4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hospital08baltimore_9" preserveFormatting="0" connectionId="3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hospital08baltimore" preserveFormatting="0" connectionId="1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hospital08baltimore_8" preserveFormatting="0" connectionId="4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hospital09albuquerque_9" preserveFormatting="0" connectionId="3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hospital09albuquerque" preserveFormatting="0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hospital09albuquerque_8" preserveFormatting="0" connectionId="4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hospital10seattle_9" preserveFormatting="0" connectionId="3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hospital10seattle" preserveFormatting="0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ospital01miami_8" preserveFormatting="0" connectionId="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hospital10seattle_8" preserveFormatting="0" connectionId="4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hospital11chicago_9" preserveFormatting="0" connectionId="3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hospital11chicago" preserveFormatting="0" connectionId="2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hospital11chicago_8" preserveFormatting="0" connectionId="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hospital12boulder_9" preserveFormatting="0" connectionId="3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hospital12boulder" preserveFormatting="0" connectionId="2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hospital12boulder_8" preserveFormatting="0" connectionId="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hospital13minneapolis_9" preserveFormatting="0" connectionId="4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hospital13minneapolis" preserveFormatting="0" connectionId="2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hospital13minneapolis_8" preserveFormatting="0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ospital02houston_9" preserveFormatting="0" connectionId="2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hospital14helena_9" preserveFormatting="0" connectionId="4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hospital14helena" preserveFormatting="0" connectionId="2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hospital14helena_8" preserveFormatting="0" connectionId="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hospital15duluth_9" preserveFormatting="0" connectionId="4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hospital15duluth" preserveFormatting="0" connectionId="2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hospital15duluth_8" preserveFormatting="0" connectionId="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hospital16fairbanks_9" preserveFormatting="0" connectionId="4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hospital16fairbanks" preserveFormatting="0" connectionId="2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hospital16fairbanks_8" preserveFormatting="0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ospital02houston" preserveFormatting="0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ospital02houston_8" preserveFormatting="0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ospital03phoenix_9" preserveFormatting="0" connectionId="2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ospital03phoenix" preserveFormatting="0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ospital03phoenix_8" preserveFormatting="0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.xml"/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queryTable" Target="../queryTables/queryTable4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8.xml"/><Relationship Id="rId2" Type="http://schemas.openxmlformats.org/officeDocument/2006/relationships/queryTable" Target="../queryTables/queryTable47.xml"/><Relationship Id="rId1" Type="http://schemas.openxmlformats.org/officeDocument/2006/relationships/queryTable" Target="../queryTables/queryTable4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workbookViewId="0">
      <pane ySplit="2" topLeftCell="A3" activePane="bottomLeft" state="frozen"/>
      <selection activeCell="B2" sqref="B2"/>
      <selection pane="bottomLeft" activeCell="A2" sqref="A2"/>
    </sheetView>
  </sheetViews>
  <sheetFormatPr defaultRowHeight="12.75"/>
  <cols>
    <col min="1" max="1" width="2.5" style="22" customWidth="1"/>
    <col min="2" max="2" width="44.83203125" style="20" customWidth="1"/>
    <col min="3" max="3" width="37" style="34" customWidth="1"/>
    <col min="4" max="4" width="49.6640625" style="21" customWidth="1"/>
    <col min="5" max="18" width="21.33203125" style="21" customWidth="1"/>
    <col min="19" max="16384" width="9.33203125" style="21"/>
  </cols>
  <sheetData>
    <row r="1" spans="1:18" ht="18">
      <c r="A1" s="38" t="s">
        <v>821</v>
      </c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18">
      <c r="A2" s="38"/>
      <c r="C2" s="42" t="s">
        <v>107</v>
      </c>
      <c r="D2" s="43" t="s">
        <v>264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>
      <c r="A3" s="44" t="s">
        <v>276</v>
      </c>
    </row>
    <row r="4" spans="1:18">
      <c r="B4" s="45" t="s">
        <v>277</v>
      </c>
      <c r="C4" s="34" t="s">
        <v>55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>
      <c r="B5" s="45" t="s">
        <v>292</v>
      </c>
      <c r="C5" s="34" t="s">
        <v>293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>
      <c r="B6" s="45" t="s">
        <v>294</v>
      </c>
      <c r="C6" s="34" t="s">
        <v>133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>
      <c r="A7" s="44" t="s">
        <v>296</v>
      </c>
    </row>
    <row r="8" spans="1:18" ht="14.25">
      <c r="B8" s="45" t="s">
        <v>124</v>
      </c>
      <c r="C8" s="34">
        <v>22422.176848000003</v>
      </c>
      <c r="D8" s="46" t="s">
        <v>108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>
      <c r="B9" s="45" t="s">
        <v>297</v>
      </c>
      <c r="C9" s="34" t="s">
        <v>109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>
      <c r="B10" s="45" t="s">
        <v>298</v>
      </c>
      <c r="C10" s="47">
        <v>1.3142107236595424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>
      <c r="B11" s="45" t="s">
        <v>299</v>
      </c>
      <c r="C11" s="34" t="s">
        <v>134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>
      <c r="B12" s="45" t="s">
        <v>300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>
      <c r="B13" s="49" t="s">
        <v>110</v>
      </c>
      <c r="C13" s="60">
        <v>0.13339999999999999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>
      <c r="B14" s="51" t="s">
        <v>111</v>
      </c>
      <c r="C14" s="60">
        <v>0.121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>
      <c r="B15" s="51" t="s">
        <v>112</v>
      </c>
      <c r="C15" s="60">
        <v>0.11700000000000001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>
      <c r="B16" s="51" t="s">
        <v>113</v>
      </c>
      <c r="C16" s="60">
        <v>0.23150000000000001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>
      <c r="B17" s="51" t="s">
        <v>424</v>
      </c>
      <c r="C17" s="60">
        <v>0.14610000000000001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>
      <c r="B18" s="45" t="s">
        <v>301</v>
      </c>
      <c r="C18" s="47">
        <v>0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>
      <c r="B19" s="45" t="s">
        <v>302</v>
      </c>
      <c r="C19" s="34" t="s">
        <v>303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>
      <c r="B20" s="45" t="s">
        <v>304</v>
      </c>
      <c r="C20" s="47">
        <v>0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>
      <c r="B21" s="45" t="s">
        <v>305</v>
      </c>
      <c r="C21" s="34" t="s">
        <v>135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>
      <c r="B22" s="45" t="s">
        <v>114</v>
      </c>
      <c r="C22" s="47">
        <v>4.2699999999999996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>
      <c r="B23" s="45" t="s">
        <v>115</v>
      </c>
      <c r="C23" s="47">
        <v>4.2699999999999996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>
      <c r="B24" s="45" t="s">
        <v>116</v>
      </c>
      <c r="C24" s="21" t="s">
        <v>117</v>
      </c>
      <c r="D24" s="46" t="s">
        <v>108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>
      <c r="A25" s="44" t="s">
        <v>306</v>
      </c>
    </row>
    <row r="26" spans="1:18">
      <c r="B26" s="44" t="s">
        <v>307</v>
      </c>
    </row>
    <row r="27" spans="1:18">
      <c r="B27" s="45" t="s">
        <v>308</v>
      </c>
      <c r="C27" s="34" t="s">
        <v>426</v>
      </c>
      <c r="D27" s="46" t="s">
        <v>108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4.25">
      <c r="B28" s="45" t="s">
        <v>125</v>
      </c>
      <c r="C28" s="53">
        <v>5184.32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4.25">
      <c r="B29" s="45" t="s">
        <v>126</v>
      </c>
      <c r="C29" s="53">
        <v>4338.78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>
      <c r="B30" s="45" t="s">
        <v>309</v>
      </c>
      <c r="C30" s="54">
        <v>0.41902317196906036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</row>
    <row r="31" spans="1:18">
      <c r="B31" s="44" t="s">
        <v>310</v>
      </c>
    </row>
    <row r="32" spans="1:18">
      <c r="B32" s="45" t="s">
        <v>308</v>
      </c>
      <c r="C32" s="21" t="s">
        <v>117</v>
      </c>
      <c r="D32" s="46" t="s">
        <v>108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</row>
    <row r="33" spans="2:18" ht="14.25">
      <c r="B33" s="45" t="s">
        <v>125</v>
      </c>
      <c r="C33" s="34">
        <v>3739.134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</row>
    <row r="34" spans="2:18" ht="14.25">
      <c r="B34" s="45" t="s">
        <v>126</v>
      </c>
      <c r="C34" s="34">
        <v>3739.134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</row>
    <row r="35" spans="2:18">
      <c r="B35" s="45" t="s">
        <v>311</v>
      </c>
      <c r="C35" s="50">
        <v>0.58097682803093964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ht="14.25">
      <c r="B36" s="44" t="s">
        <v>127</v>
      </c>
    </row>
    <row r="37" spans="2:18">
      <c r="B37" s="45" t="s">
        <v>110</v>
      </c>
      <c r="C37" s="55">
        <v>220.72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</row>
    <row r="38" spans="2:18">
      <c r="B38" s="45" t="s">
        <v>111</v>
      </c>
      <c r="C38" s="55">
        <v>144.86000000000001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</row>
    <row r="39" spans="2:18">
      <c r="B39" s="45" t="s">
        <v>112</v>
      </c>
      <c r="C39" s="55">
        <v>186.18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</row>
    <row r="40" spans="2:18">
      <c r="B40" s="45" t="s">
        <v>113</v>
      </c>
      <c r="C40" s="55">
        <v>293.66000000000003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</row>
    <row r="41" spans="2:18" ht="14.25">
      <c r="B41" s="45" t="s">
        <v>128</v>
      </c>
      <c r="C41" s="55">
        <f>SUM(C37:C40)</f>
        <v>845.42000000000007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</row>
    <row r="42" spans="2:18" ht="14.25">
      <c r="B42" s="45" t="s">
        <v>129</v>
      </c>
      <c r="C42" s="34">
        <v>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</row>
    <row r="43" spans="2:18">
      <c r="B43" s="44" t="s">
        <v>315</v>
      </c>
    </row>
    <row r="44" spans="2:18" ht="14.25">
      <c r="B44" s="45" t="s">
        <v>130</v>
      </c>
      <c r="C44" s="34">
        <v>0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</row>
    <row r="45" spans="2:18" ht="14.25">
      <c r="B45" s="45" t="s">
        <v>129</v>
      </c>
      <c r="C45" s="34">
        <v>0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</row>
    <row r="46" spans="2:18">
      <c r="B46" s="44" t="s">
        <v>316</v>
      </c>
    </row>
    <row r="47" spans="2:18">
      <c r="B47" s="45" t="s">
        <v>317</v>
      </c>
      <c r="C47" s="34" t="s">
        <v>420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</row>
    <row r="48" spans="2:18">
      <c r="B48" s="45" t="s">
        <v>318</v>
      </c>
      <c r="C48" s="56" t="s">
        <v>457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ht="14.25">
      <c r="B49" s="45" t="s">
        <v>130</v>
      </c>
      <c r="C49" s="34">
        <v>3739.134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</row>
    <row r="50" spans="1:18">
      <c r="B50" s="44" t="s">
        <v>319</v>
      </c>
    </row>
    <row r="51" spans="1:18">
      <c r="B51" s="45" t="s">
        <v>318</v>
      </c>
      <c r="C51" s="34" t="s">
        <v>320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</row>
    <row r="52" spans="1:18" ht="14.25">
      <c r="B52" s="45" t="s">
        <v>130</v>
      </c>
      <c r="C52" s="34">
        <v>15534.17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</row>
    <row r="53" spans="1:18">
      <c r="B53" s="44" t="s">
        <v>321</v>
      </c>
    </row>
    <row r="54" spans="1:18">
      <c r="B54" s="45" t="s">
        <v>318</v>
      </c>
      <c r="C54" s="34" t="s">
        <v>118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</row>
    <row r="55" spans="1:18" ht="14.25">
      <c r="B55" s="45" t="s">
        <v>130</v>
      </c>
      <c r="C55" s="34">
        <v>44872.35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</row>
    <row r="56" spans="1:18" ht="14.25">
      <c r="B56" s="45" t="s">
        <v>131</v>
      </c>
      <c r="C56" s="57">
        <v>1.8400000000000001E-7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</row>
    <row r="57" spans="1:18">
      <c r="B57" s="44" t="s">
        <v>322</v>
      </c>
    </row>
    <row r="58" spans="1:18">
      <c r="B58" s="45" t="s">
        <v>323</v>
      </c>
      <c r="C58" s="50">
        <v>0.11</v>
      </c>
      <c r="D58" s="52" t="s">
        <v>119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</row>
    <row r="59" spans="1:18">
      <c r="A59" s="44" t="s">
        <v>324</v>
      </c>
    </row>
    <row r="60" spans="1:18">
      <c r="B60" s="58" t="s">
        <v>325</v>
      </c>
      <c r="C60" s="34" t="s">
        <v>120</v>
      </c>
      <c r="D60" s="46" t="s">
        <v>108</v>
      </c>
    </row>
    <row r="61" spans="1:18">
      <c r="B61" s="45" t="s">
        <v>326</v>
      </c>
      <c r="C61" s="34" t="s">
        <v>136</v>
      </c>
      <c r="D61" s="46" t="s">
        <v>108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</row>
    <row r="62" spans="1:18">
      <c r="B62" s="45" t="s">
        <v>327</v>
      </c>
      <c r="C62" s="34" t="s">
        <v>137</v>
      </c>
      <c r="D62" s="46" t="s">
        <v>108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</row>
    <row r="63" spans="1:18">
      <c r="B63" s="45" t="s">
        <v>328</v>
      </c>
      <c r="C63" s="34" t="s">
        <v>138</v>
      </c>
      <c r="D63" s="46" t="s">
        <v>108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</row>
    <row r="64" spans="1:18">
      <c r="B64" s="44" t="s">
        <v>334</v>
      </c>
    </row>
    <row r="65" spans="2:18">
      <c r="B65" s="45" t="s">
        <v>335</v>
      </c>
      <c r="C65" s="34" t="s">
        <v>121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</row>
    <row r="66" spans="2:18">
      <c r="B66" s="45" t="s">
        <v>336</v>
      </c>
      <c r="C66" s="34" t="s">
        <v>122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</row>
    <row r="67" spans="2:18">
      <c r="B67" s="45" t="s">
        <v>337</v>
      </c>
      <c r="C67" s="34">
        <v>80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>
      <c r="B68" s="45" t="s">
        <v>123</v>
      </c>
      <c r="C68" s="34">
        <v>60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</row>
    <row r="69" spans="2:18" ht="14.25">
      <c r="B69" s="45" t="s">
        <v>132</v>
      </c>
      <c r="C69" s="34">
        <v>4037.86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</row>
    <row r="70" spans="2:18">
      <c r="B70" s="58"/>
      <c r="C70" s="59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</row>
    <row r="71" spans="2:18">
      <c r="B71" s="58"/>
      <c r="C71" s="59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</row>
    <row r="72" spans="2:18">
      <c r="B72" s="58"/>
      <c r="C72" s="59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</row>
    <row r="73" spans="2:18">
      <c r="B73" s="58"/>
      <c r="C73" s="59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</row>
    <row r="74" spans="2:18">
      <c r="B74" s="58"/>
      <c r="C74" s="59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</row>
    <row r="75" spans="2:18">
      <c r="B75" s="58"/>
      <c r="C75" s="59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</row>
    <row r="76" spans="2:18">
      <c r="B76" s="58"/>
      <c r="C76" s="59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</row>
    <row r="77" spans="2:18">
      <c r="B77" s="58"/>
      <c r="C77" s="59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</row>
    <row r="78" spans="2:18">
      <c r="B78" s="58"/>
      <c r="C78" s="59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</row>
    <row r="79" spans="2:18">
      <c r="B79" s="58"/>
      <c r="C79" s="59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</row>
    <row r="80" spans="2:18">
      <c r="B80" s="58"/>
      <c r="C80" s="59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</row>
    <row r="81" spans="2:18">
      <c r="B81" s="58"/>
      <c r="C81" s="59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</row>
    <row r="82" spans="2:18">
      <c r="B82" s="58"/>
      <c r="C82" s="59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</row>
    <row r="83" spans="2:18">
      <c r="B83" s="58"/>
      <c r="C83" s="59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</row>
    <row r="84" spans="2:18">
      <c r="B84" s="58"/>
      <c r="C84" s="59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</row>
    <row r="85" spans="2:18">
      <c r="B85" s="58"/>
      <c r="C85" s="59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2:18">
      <c r="B86" s="58"/>
      <c r="C86" s="59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</row>
    <row r="87" spans="2:18">
      <c r="B87" s="58"/>
      <c r="C87" s="59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</row>
    <row r="88" spans="2:18">
      <c r="B88" s="58"/>
      <c r="C88" s="59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</row>
    <row r="89" spans="2:18">
      <c r="B89" s="58"/>
      <c r="C89" s="59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</row>
    <row r="90" spans="2:18">
      <c r="B90" s="58"/>
      <c r="C90" s="59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</row>
    <row r="91" spans="2:18">
      <c r="B91" s="58"/>
      <c r="C91" s="59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</row>
    <row r="92" spans="2:18">
      <c r="B92" s="58"/>
      <c r="C92" s="59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</row>
    <row r="93" spans="2:18">
      <c r="B93" s="58"/>
      <c r="C93" s="59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</row>
    <row r="94" spans="2:18">
      <c r="B94" s="58"/>
      <c r="C94" s="59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</row>
    <row r="95" spans="2:18">
      <c r="B95" s="58"/>
      <c r="C95" s="59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</row>
    <row r="96" spans="2:18">
      <c r="B96" s="58"/>
      <c r="C96" s="59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</row>
    <row r="98" spans="2:18">
      <c r="B98" s="44"/>
    </row>
    <row r="99" spans="2:18">
      <c r="B99" s="58"/>
      <c r="C99" s="59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</row>
    <row r="100" spans="2:18">
      <c r="B100" s="58"/>
      <c r="C100" s="59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2:18">
      <c r="B101" s="58"/>
      <c r="C101" s="59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</row>
    <row r="102" spans="2:18">
      <c r="B102" s="58"/>
      <c r="C102" s="59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</row>
    <row r="103" spans="2:18">
      <c r="B103" s="58"/>
      <c r="C103" s="59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</row>
    <row r="104" spans="2:18">
      <c r="B104" s="58"/>
      <c r="C104" s="59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</row>
    <row r="105" spans="2:18">
      <c r="B105" s="58"/>
      <c r="C105" s="59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</row>
    <row r="106" spans="2:18">
      <c r="B106" s="58"/>
      <c r="C106" s="59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</row>
    <row r="107" spans="2:18">
      <c r="B107" s="58"/>
      <c r="C107" s="59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</row>
    <row r="108" spans="2:18">
      <c r="B108" s="58"/>
      <c r="C108" s="59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</row>
    <row r="109" spans="2:18">
      <c r="B109" s="58"/>
      <c r="C109" s="59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</row>
    <row r="110" spans="2:18">
      <c r="B110" s="58"/>
      <c r="C110" s="59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</row>
    <row r="111" spans="2:18">
      <c r="B111" s="58"/>
      <c r="C111" s="59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</row>
    <row r="112" spans="2:18">
      <c r="B112" s="58"/>
      <c r="C112" s="59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</row>
    <row r="113" spans="2:18">
      <c r="B113" s="58"/>
      <c r="C113" s="59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</row>
    <row r="114" spans="2:18">
      <c r="B114" s="58"/>
      <c r="C114" s="59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</row>
    <row r="115" spans="2:18">
      <c r="B115" s="58"/>
      <c r="C115" s="59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</row>
    <row r="116" spans="2:18">
      <c r="B116" s="58"/>
      <c r="C116" s="59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</row>
    <row r="117" spans="2:18">
      <c r="B117" s="58"/>
      <c r="C117" s="59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</row>
    <row r="118" spans="2:18">
      <c r="B118" s="58"/>
      <c r="C118" s="59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</row>
    <row r="119" spans="2:18">
      <c r="B119" s="58"/>
      <c r="C119" s="59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</row>
    <row r="120" spans="2:18">
      <c r="B120" s="58"/>
      <c r="C120" s="59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</row>
    <row r="121" spans="2:18">
      <c r="B121" s="58"/>
      <c r="C121" s="59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</row>
    <row r="122" spans="2:18">
      <c r="B122" s="58"/>
      <c r="C122" s="59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</row>
    <row r="123" spans="2:18">
      <c r="B123" s="58"/>
      <c r="C123" s="59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</row>
    <row r="124" spans="2:18">
      <c r="B124" s="58"/>
      <c r="C124" s="59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</row>
    <row r="125" spans="2:18">
      <c r="B125" s="58"/>
      <c r="C125" s="59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</row>
    <row r="126" spans="2:18">
      <c r="B126" s="58"/>
      <c r="C126" s="59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</row>
    <row r="127" spans="2:18">
      <c r="B127" s="58"/>
      <c r="C127" s="59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</row>
    <row r="129" spans="2:18">
      <c r="B129" s="44"/>
    </row>
    <row r="130" spans="2:18">
      <c r="B130" s="58"/>
      <c r="C130" s="59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</row>
    <row r="131" spans="2:18">
      <c r="B131" s="58"/>
      <c r="C131" s="59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>
      <c r="B132" s="58"/>
      <c r="C132" s="59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</row>
    <row r="133" spans="2:18">
      <c r="B133" s="58"/>
      <c r="C133" s="59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</row>
    <row r="134" spans="2:18">
      <c r="B134" s="58"/>
      <c r="C134" s="59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</row>
    <row r="135" spans="2:18">
      <c r="B135" s="58"/>
      <c r="C135" s="59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</row>
    <row r="136" spans="2:18">
      <c r="B136" s="58"/>
      <c r="C136" s="59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</row>
    <row r="137" spans="2:18">
      <c r="B137" s="58"/>
      <c r="C137" s="59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</row>
    <row r="138" spans="2:18">
      <c r="B138" s="58"/>
      <c r="C138" s="59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</row>
    <row r="139" spans="2:18">
      <c r="B139" s="58"/>
      <c r="C139" s="59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</row>
    <row r="140" spans="2:18">
      <c r="B140" s="58"/>
      <c r="C140" s="59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</row>
    <row r="141" spans="2:18">
      <c r="B141" s="58"/>
      <c r="C141" s="59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</row>
    <row r="142" spans="2:18">
      <c r="B142" s="58"/>
      <c r="C142" s="59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</row>
    <row r="143" spans="2:18">
      <c r="B143" s="58"/>
      <c r="C143" s="59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</row>
    <row r="144" spans="2:18">
      <c r="B144" s="58"/>
      <c r="C144" s="59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</row>
    <row r="145" spans="2:18">
      <c r="B145" s="58"/>
      <c r="C145" s="59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</row>
    <row r="146" spans="2:18">
      <c r="B146" s="58"/>
      <c r="C146" s="59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</row>
    <row r="147" spans="2:18">
      <c r="B147" s="58"/>
      <c r="C147" s="59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>
      <c r="B148" s="58"/>
      <c r="C148" s="59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</row>
    <row r="149" spans="2:18">
      <c r="B149" s="58"/>
      <c r="C149" s="59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</row>
    <row r="150" spans="2:18">
      <c r="B150" s="58"/>
      <c r="C150" s="59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</row>
    <row r="151" spans="2:18">
      <c r="B151" s="58"/>
      <c r="C151" s="59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</row>
    <row r="152" spans="2:18">
      <c r="B152" s="58"/>
      <c r="C152" s="59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</row>
    <row r="153" spans="2:18">
      <c r="B153" s="58"/>
      <c r="C153" s="59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</row>
    <row r="154" spans="2:18">
      <c r="B154" s="58"/>
      <c r="C154" s="59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</row>
    <row r="155" spans="2:18">
      <c r="B155" s="58"/>
      <c r="C155" s="59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</row>
    <row r="156" spans="2:18">
      <c r="B156" s="58"/>
      <c r="C156" s="59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</row>
    <row r="157" spans="2:18">
      <c r="B157" s="58"/>
      <c r="C157" s="59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</row>
    <row r="158" spans="2:18">
      <c r="B158" s="58"/>
      <c r="C158" s="59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</row>
    <row r="160" spans="2:18">
      <c r="B160" s="44"/>
    </row>
    <row r="161" spans="2:18">
      <c r="B161" s="58"/>
      <c r="C161" s="59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</row>
    <row r="162" spans="2:18">
      <c r="B162" s="58"/>
      <c r="C162" s="59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</row>
    <row r="163" spans="2:18">
      <c r="B163" s="58"/>
      <c r="C163" s="59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</row>
    <row r="164" spans="2:18">
      <c r="B164" s="58"/>
      <c r="C164" s="59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</row>
    <row r="165" spans="2:18">
      <c r="B165" s="58"/>
      <c r="C165" s="59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</row>
    <row r="166" spans="2:18">
      <c r="B166" s="58"/>
      <c r="C166" s="59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</row>
    <row r="167" spans="2:18">
      <c r="B167" s="58"/>
      <c r="C167" s="59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</row>
    <row r="168" spans="2:18">
      <c r="B168" s="58"/>
      <c r="C168" s="59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</row>
    <row r="169" spans="2:18">
      <c r="B169" s="58"/>
      <c r="C169" s="59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</row>
    <row r="170" spans="2:18">
      <c r="B170" s="58"/>
      <c r="C170" s="59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18">
      <c r="B171" s="58"/>
      <c r="C171" s="59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</row>
    <row r="172" spans="2:18">
      <c r="B172" s="58"/>
      <c r="C172" s="59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</row>
    <row r="173" spans="2:18">
      <c r="B173" s="58"/>
      <c r="C173" s="59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</row>
    <row r="174" spans="2:18">
      <c r="B174" s="58"/>
      <c r="C174" s="59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18">
      <c r="B175" s="58"/>
      <c r="C175" s="59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</row>
    <row r="176" spans="2:18">
      <c r="B176" s="58"/>
      <c r="C176" s="59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</row>
    <row r="177" spans="2:18">
      <c r="B177" s="58"/>
      <c r="C177" s="59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</row>
    <row r="178" spans="2:18">
      <c r="B178" s="58"/>
      <c r="C178" s="59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</row>
    <row r="179" spans="2:18">
      <c r="B179" s="58"/>
      <c r="C179" s="59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</row>
    <row r="180" spans="2:18">
      <c r="B180" s="58"/>
      <c r="C180" s="59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</row>
    <row r="181" spans="2:18">
      <c r="B181" s="58"/>
      <c r="C181" s="59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</row>
    <row r="182" spans="2:18">
      <c r="B182" s="58"/>
      <c r="C182" s="59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58"/>
      <c r="C183" s="59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</row>
    <row r="184" spans="2:18">
      <c r="B184" s="58"/>
      <c r="C184" s="59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</row>
    <row r="185" spans="2:18">
      <c r="B185" s="58"/>
      <c r="C185" s="59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</row>
    <row r="186" spans="2:18">
      <c r="B186" s="58"/>
      <c r="C186" s="59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58"/>
      <c r="C187" s="59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</row>
    <row r="188" spans="2:18">
      <c r="B188" s="58"/>
      <c r="C188" s="59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</row>
    <row r="189" spans="2:18">
      <c r="B189" s="58"/>
      <c r="C189" s="59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</row>
    <row r="191" spans="2:18">
      <c r="B191" s="44"/>
    </row>
    <row r="192" spans="2:18">
      <c r="B192" s="58"/>
      <c r="C192" s="59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</row>
    <row r="193" spans="2:18">
      <c r="B193" s="58"/>
      <c r="C193" s="59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</row>
    <row r="194" spans="2:18">
      <c r="B194" s="58"/>
      <c r="C194" s="59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58"/>
      <c r="C195" s="59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</row>
    <row r="196" spans="2:18">
      <c r="B196" s="58"/>
      <c r="C196" s="59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</row>
    <row r="197" spans="2:18">
      <c r="B197" s="58"/>
      <c r="C197" s="59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</row>
    <row r="198" spans="2:18">
      <c r="B198" s="58"/>
      <c r="C198" s="59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58"/>
      <c r="C199" s="59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</row>
    <row r="200" spans="2:18">
      <c r="B200" s="58"/>
      <c r="C200" s="59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</row>
    <row r="201" spans="2:18">
      <c r="B201" s="58"/>
      <c r="C201" s="59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</row>
    <row r="202" spans="2:18">
      <c r="B202" s="58"/>
      <c r="C202" s="59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58"/>
      <c r="C203" s="59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</row>
    <row r="204" spans="2:18">
      <c r="B204" s="58"/>
      <c r="C204" s="59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</row>
    <row r="205" spans="2:18">
      <c r="B205" s="58"/>
      <c r="C205" s="59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</row>
    <row r="206" spans="2:18">
      <c r="B206" s="58"/>
      <c r="C206" s="59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58"/>
      <c r="C207" s="59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</row>
    <row r="208" spans="2:18">
      <c r="B208" s="58"/>
      <c r="C208" s="59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</row>
    <row r="209" spans="2:18">
      <c r="B209" s="58"/>
      <c r="C209" s="59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</row>
    <row r="210" spans="2:18">
      <c r="B210" s="58"/>
      <c r="C210" s="59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58"/>
      <c r="C211" s="59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</row>
    <row r="212" spans="2:18">
      <c r="B212" s="58"/>
      <c r="C212" s="59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</row>
    <row r="213" spans="2:18">
      <c r="B213" s="58"/>
      <c r="C213" s="59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</row>
    <row r="214" spans="2:18">
      <c r="B214" s="58"/>
      <c r="C214" s="59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58"/>
      <c r="C215" s="59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</row>
    <row r="216" spans="2:18">
      <c r="B216" s="58"/>
      <c r="C216" s="59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</row>
    <row r="217" spans="2:18">
      <c r="B217" s="58"/>
      <c r="C217" s="59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</row>
    <row r="218" spans="2:18">
      <c r="B218" s="58"/>
      <c r="C218" s="59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</row>
    <row r="219" spans="2:18">
      <c r="B219" s="58"/>
      <c r="C219" s="59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</row>
    <row r="220" spans="2:18">
      <c r="B220" s="58"/>
      <c r="C220" s="59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</row>
    <row r="222" spans="2:18">
      <c r="B222" s="44"/>
    </row>
    <row r="223" spans="2:18">
      <c r="B223" s="58"/>
      <c r="C223" s="59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</row>
    <row r="224" spans="2:18">
      <c r="B224" s="58"/>
      <c r="C224" s="59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>
      <c r="B225" s="58"/>
      <c r="C225" s="59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</row>
    <row r="226" spans="2:18">
      <c r="B226" s="58"/>
      <c r="C226" s="59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58"/>
      <c r="C227" s="59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</row>
    <row r="228" spans="2:18">
      <c r="B228" s="58"/>
      <c r="C228" s="59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</row>
    <row r="229" spans="2:18">
      <c r="B229" s="58"/>
      <c r="C229" s="59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</row>
    <row r="230" spans="2:18">
      <c r="B230" s="58"/>
      <c r="C230" s="59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58"/>
      <c r="C231" s="59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</row>
    <row r="232" spans="2:18">
      <c r="B232" s="58"/>
      <c r="C232" s="59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</row>
    <row r="233" spans="2:18">
      <c r="B233" s="58"/>
      <c r="C233" s="59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</row>
    <row r="234" spans="2:18">
      <c r="B234" s="58"/>
      <c r="C234" s="59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58"/>
      <c r="C235" s="59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</row>
    <row r="236" spans="2:18">
      <c r="B236" s="58"/>
      <c r="C236" s="59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</row>
    <row r="237" spans="2:18">
      <c r="B237" s="58"/>
      <c r="C237" s="59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</row>
    <row r="238" spans="2:18">
      <c r="B238" s="58"/>
      <c r="C238" s="59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58"/>
      <c r="C239" s="59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</row>
    <row r="240" spans="2:18">
      <c r="B240" s="58"/>
      <c r="C240" s="59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>
      <c r="B241" s="58"/>
      <c r="C241" s="59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</row>
    <row r="242" spans="2:18">
      <c r="B242" s="58"/>
      <c r="C242" s="59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  <row r="243" spans="2:18">
      <c r="B243" s="58"/>
      <c r="C243" s="59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</row>
    <row r="244" spans="2:18">
      <c r="B244" s="58"/>
      <c r="C244" s="59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</row>
    <row r="245" spans="2:18">
      <c r="B245" s="58"/>
      <c r="C245" s="59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</row>
    <row r="246" spans="2:18">
      <c r="B246" s="58"/>
      <c r="C246" s="59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</row>
    <row r="247" spans="2:18">
      <c r="B247" s="58"/>
      <c r="C247" s="59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</row>
    <row r="248" spans="2:18">
      <c r="B248" s="58"/>
      <c r="C248" s="59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</row>
    <row r="249" spans="2:18">
      <c r="B249" s="58"/>
      <c r="C249" s="59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</row>
    <row r="250" spans="2:18">
      <c r="B250" s="58"/>
      <c r="C250" s="59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</row>
    <row r="251" spans="2:18">
      <c r="B251" s="58"/>
      <c r="C251" s="59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</row>
    <row r="253" spans="2:18">
      <c r="B253" s="44"/>
    </row>
    <row r="254" spans="2:18">
      <c r="B254" s="58"/>
      <c r="C254" s="59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</row>
    <row r="255" spans="2:18">
      <c r="B255" s="58"/>
      <c r="C255" s="59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>
      <c r="B256" s="58"/>
      <c r="C256" s="59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</row>
    <row r="257" spans="2:18">
      <c r="B257" s="58"/>
      <c r="C257" s="59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</row>
    <row r="258" spans="2:18">
      <c r="B258" s="58"/>
      <c r="C258" s="59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</row>
    <row r="259" spans="2:18">
      <c r="B259" s="58"/>
      <c r="C259" s="59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</row>
    <row r="260" spans="2:18">
      <c r="B260" s="58"/>
      <c r="C260" s="59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</row>
    <row r="261" spans="2:18">
      <c r="B261" s="58"/>
      <c r="C261" s="59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</row>
    <row r="262" spans="2:18">
      <c r="B262" s="58"/>
      <c r="C262" s="59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</row>
    <row r="263" spans="2:18">
      <c r="B263" s="58"/>
      <c r="C263" s="59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</row>
    <row r="264" spans="2:18">
      <c r="B264" s="58"/>
      <c r="C264" s="59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</row>
    <row r="265" spans="2:18">
      <c r="B265" s="58"/>
      <c r="C265" s="59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</row>
    <row r="266" spans="2:18">
      <c r="B266" s="58"/>
      <c r="C266" s="59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</row>
    <row r="267" spans="2:18">
      <c r="B267" s="58"/>
      <c r="C267" s="59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</row>
    <row r="268" spans="2:18">
      <c r="B268" s="58"/>
      <c r="C268" s="59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</row>
    <row r="269" spans="2:18">
      <c r="B269" s="58"/>
      <c r="C269" s="59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</row>
    <row r="270" spans="2:18">
      <c r="B270" s="58"/>
      <c r="C270" s="59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</row>
    <row r="271" spans="2:18">
      <c r="B271" s="58"/>
      <c r="C271" s="59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>
      <c r="B272" s="58"/>
      <c r="C272" s="59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</row>
    <row r="273" spans="2:18">
      <c r="B273" s="58"/>
      <c r="C273" s="59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</row>
    <row r="274" spans="2:18">
      <c r="B274" s="58"/>
      <c r="C274" s="59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</row>
    <row r="275" spans="2:18">
      <c r="B275" s="58"/>
      <c r="C275" s="59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</row>
    <row r="276" spans="2:18">
      <c r="B276" s="58"/>
      <c r="C276" s="59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</row>
    <row r="277" spans="2:18">
      <c r="B277" s="58"/>
      <c r="C277" s="59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</row>
    <row r="278" spans="2:18">
      <c r="B278" s="58"/>
      <c r="C278" s="59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</row>
    <row r="279" spans="2:18">
      <c r="B279" s="58"/>
      <c r="C279" s="59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</row>
    <row r="280" spans="2:18">
      <c r="B280" s="58"/>
      <c r="C280" s="59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</row>
    <row r="281" spans="2:18">
      <c r="B281" s="58"/>
      <c r="C281" s="59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</row>
    <row r="282" spans="2:18">
      <c r="B282" s="58"/>
      <c r="C282" s="59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</row>
    <row r="284" spans="2:18">
      <c r="B284" s="44"/>
    </row>
    <row r="285" spans="2:18">
      <c r="B285" s="58"/>
      <c r="C285" s="59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</row>
    <row r="286" spans="2:18">
      <c r="B286" s="58"/>
      <c r="C286" s="59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58"/>
      <c r="C287" s="59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</row>
    <row r="288" spans="2:18">
      <c r="B288" s="58"/>
      <c r="C288" s="59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</row>
    <row r="289" spans="2:18">
      <c r="B289" s="58"/>
      <c r="C289" s="59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</row>
    <row r="290" spans="2:18">
      <c r="B290" s="58"/>
      <c r="C290" s="59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</row>
    <row r="291" spans="2:18">
      <c r="B291" s="58"/>
      <c r="C291" s="59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</row>
    <row r="292" spans="2:18">
      <c r="B292" s="58"/>
      <c r="C292" s="59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</row>
    <row r="293" spans="2:18">
      <c r="B293" s="58"/>
      <c r="C293" s="59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</row>
    <row r="294" spans="2:18">
      <c r="B294" s="58"/>
      <c r="C294" s="59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</row>
    <row r="295" spans="2:18">
      <c r="B295" s="58"/>
      <c r="C295" s="59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</row>
    <row r="296" spans="2:18">
      <c r="B296" s="58"/>
      <c r="C296" s="59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</row>
    <row r="297" spans="2:18">
      <c r="B297" s="58"/>
      <c r="C297" s="59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</row>
    <row r="298" spans="2:18">
      <c r="B298" s="58"/>
      <c r="C298" s="59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</row>
    <row r="299" spans="2:18">
      <c r="B299" s="58"/>
      <c r="C299" s="59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</row>
    <row r="300" spans="2:18">
      <c r="B300" s="58"/>
      <c r="C300" s="59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</row>
    <row r="301" spans="2:18">
      <c r="B301" s="58"/>
      <c r="C301" s="59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</row>
    <row r="302" spans="2:18">
      <c r="B302" s="58"/>
      <c r="C302" s="59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58"/>
      <c r="C303" s="59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</row>
    <row r="304" spans="2:18">
      <c r="B304" s="58"/>
      <c r="C304" s="59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</row>
    <row r="305" spans="2:18">
      <c r="B305" s="58"/>
      <c r="C305" s="59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</row>
    <row r="306" spans="2:18">
      <c r="B306" s="58"/>
      <c r="C306" s="59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</row>
    <row r="307" spans="2:18">
      <c r="B307" s="58"/>
      <c r="C307" s="59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</row>
    <row r="308" spans="2:18">
      <c r="B308" s="58"/>
      <c r="C308" s="59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</row>
    <row r="309" spans="2:18">
      <c r="B309" s="58"/>
      <c r="C309" s="59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</row>
    <row r="310" spans="2:18">
      <c r="B310" s="58"/>
      <c r="C310" s="59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</row>
    <row r="311" spans="2:18">
      <c r="B311" s="58"/>
      <c r="C311" s="59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</row>
    <row r="312" spans="2:18">
      <c r="B312" s="58"/>
      <c r="C312" s="59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</row>
    <row r="313" spans="2:18">
      <c r="B313" s="58"/>
      <c r="C313" s="59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</row>
    <row r="315" spans="2:18">
      <c r="B315" s="44"/>
    </row>
    <row r="316" spans="2:18">
      <c r="B316" s="58"/>
      <c r="C316" s="59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</row>
    <row r="317" spans="2:18">
      <c r="B317" s="58"/>
      <c r="C317" s="59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</row>
    <row r="318" spans="2:18">
      <c r="B318" s="58"/>
      <c r="C318" s="59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</row>
    <row r="319" spans="2:18">
      <c r="B319" s="58"/>
      <c r="C319" s="59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</row>
    <row r="320" spans="2:18">
      <c r="B320" s="58"/>
      <c r="C320" s="59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</row>
    <row r="321" spans="2:18">
      <c r="B321" s="58"/>
      <c r="C321" s="59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</row>
    <row r="322" spans="2:18">
      <c r="B322" s="58"/>
      <c r="C322" s="59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</row>
    <row r="323" spans="2:18">
      <c r="B323" s="58"/>
      <c r="C323" s="59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</row>
    <row r="324" spans="2:18">
      <c r="B324" s="58"/>
      <c r="C324" s="59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</row>
    <row r="325" spans="2:18">
      <c r="B325" s="58"/>
      <c r="C325" s="59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</row>
    <row r="326" spans="2:18">
      <c r="B326" s="58"/>
      <c r="C326" s="59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</row>
    <row r="327" spans="2:18">
      <c r="B327" s="58"/>
      <c r="C327" s="59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</row>
    <row r="328" spans="2:18">
      <c r="B328" s="58"/>
      <c r="C328" s="59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</row>
    <row r="329" spans="2:18">
      <c r="B329" s="58"/>
      <c r="C329" s="59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</row>
    <row r="330" spans="2:18">
      <c r="B330" s="58"/>
      <c r="C330" s="59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</row>
    <row r="331" spans="2:18">
      <c r="B331" s="58"/>
      <c r="C331" s="59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</row>
    <row r="332" spans="2:18">
      <c r="B332" s="58"/>
      <c r="C332" s="59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</row>
    <row r="333" spans="2:18">
      <c r="B333" s="58"/>
      <c r="C333" s="59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</row>
    <row r="334" spans="2:18">
      <c r="B334" s="58"/>
      <c r="C334" s="59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</row>
    <row r="335" spans="2:18">
      <c r="B335" s="58"/>
      <c r="C335" s="59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</row>
    <row r="336" spans="2:18">
      <c r="B336" s="58"/>
      <c r="C336" s="59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</row>
    <row r="337" spans="2:18">
      <c r="B337" s="58"/>
      <c r="C337" s="59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</row>
    <row r="338" spans="2:18">
      <c r="B338" s="58"/>
      <c r="C338" s="59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</row>
    <row r="339" spans="2:18">
      <c r="B339" s="58"/>
      <c r="C339" s="59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</row>
    <row r="340" spans="2:18">
      <c r="B340" s="58"/>
      <c r="C340" s="59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</row>
    <row r="341" spans="2:18">
      <c r="B341" s="58"/>
      <c r="C341" s="59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</row>
    <row r="342" spans="2:18">
      <c r="B342" s="58"/>
      <c r="C342" s="59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</row>
    <row r="343" spans="2:18">
      <c r="B343" s="58"/>
      <c r="C343" s="59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</row>
    <row r="344" spans="2:18">
      <c r="B344" s="58"/>
      <c r="C344" s="59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</row>
    <row r="346" spans="2:18">
      <c r="B346" s="44"/>
    </row>
    <row r="347" spans="2:18">
      <c r="B347" s="58"/>
      <c r="C347" s="59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</row>
    <row r="348" spans="2:18">
      <c r="B348" s="58"/>
      <c r="C348" s="59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>
      <c r="B349" s="58"/>
      <c r="C349" s="59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</row>
    <row r="350" spans="2:18">
      <c r="B350" s="58"/>
      <c r="C350" s="59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</row>
    <row r="351" spans="2:18">
      <c r="B351" s="58"/>
      <c r="C351" s="59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</row>
    <row r="352" spans="2:18">
      <c r="B352" s="58"/>
      <c r="C352" s="59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</row>
    <row r="353" spans="2:18">
      <c r="B353" s="58"/>
      <c r="C353" s="59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</row>
    <row r="354" spans="2:18">
      <c r="B354" s="58"/>
      <c r="C354" s="59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</row>
    <row r="355" spans="2:18">
      <c r="B355" s="58"/>
      <c r="C355" s="59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</row>
    <row r="356" spans="2:18">
      <c r="B356" s="58"/>
      <c r="C356" s="59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</row>
    <row r="357" spans="2:18">
      <c r="B357" s="58"/>
      <c r="C357" s="59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</row>
    <row r="358" spans="2:18">
      <c r="B358" s="58"/>
      <c r="C358" s="59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</row>
    <row r="359" spans="2:18">
      <c r="B359" s="58"/>
      <c r="C359" s="59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</row>
    <row r="360" spans="2:18">
      <c r="B360" s="58"/>
      <c r="C360" s="59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</row>
    <row r="361" spans="2:18">
      <c r="B361" s="58"/>
      <c r="C361" s="59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</row>
    <row r="362" spans="2:18">
      <c r="B362" s="58"/>
      <c r="C362" s="59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</row>
    <row r="363" spans="2:18">
      <c r="B363" s="58"/>
      <c r="C363" s="59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</row>
    <row r="364" spans="2:18">
      <c r="B364" s="58"/>
      <c r="C364" s="59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>
      <c r="B365" s="58"/>
      <c r="C365" s="59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</row>
    <row r="366" spans="2:18">
      <c r="B366" s="58"/>
      <c r="C366" s="59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</row>
    <row r="367" spans="2:18">
      <c r="B367" s="58"/>
      <c r="C367" s="59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</row>
    <row r="368" spans="2:18">
      <c r="B368" s="58"/>
      <c r="C368" s="59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</row>
    <row r="369" spans="2:18">
      <c r="B369" s="58"/>
      <c r="C369" s="59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</row>
    <row r="370" spans="2:18">
      <c r="B370" s="58"/>
      <c r="C370" s="59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</row>
    <row r="371" spans="2:18">
      <c r="B371" s="58"/>
      <c r="C371" s="59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</row>
    <row r="372" spans="2:18">
      <c r="B372" s="58"/>
      <c r="C372" s="59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</row>
    <row r="373" spans="2:18">
      <c r="B373" s="58"/>
      <c r="C373" s="59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</row>
    <row r="374" spans="2:18">
      <c r="B374" s="58"/>
      <c r="C374" s="59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</row>
    <row r="375" spans="2:18">
      <c r="B375" s="58"/>
      <c r="C375" s="59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</row>
    <row r="377" spans="2:18">
      <c r="B377" s="44"/>
    </row>
    <row r="378" spans="2:18">
      <c r="B378" s="58"/>
      <c r="C378" s="59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</row>
    <row r="379" spans="2:18">
      <c r="B379" s="58"/>
      <c r="C379" s="59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>
      <c r="B380" s="58"/>
      <c r="C380" s="59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</row>
    <row r="381" spans="2:18">
      <c r="B381" s="58"/>
      <c r="C381" s="59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</row>
    <row r="382" spans="2:18">
      <c r="B382" s="58"/>
      <c r="C382" s="59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</row>
    <row r="383" spans="2:18">
      <c r="B383" s="58"/>
      <c r="C383" s="59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</row>
    <row r="384" spans="2:18">
      <c r="B384" s="58"/>
      <c r="C384" s="59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</row>
    <row r="385" spans="2:18">
      <c r="B385" s="58"/>
      <c r="C385" s="59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</row>
    <row r="386" spans="2:18">
      <c r="B386" s="58"/>
      <c r="C386" s="59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</row>
    <row r="387" spans="2:18">
      <c r="B387" s="58"/>
      <c r="C387" s="59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</row>
    <row r="388" spans="2:18">
      <c r="B388" s="58"/>
      <c r="C388" s="59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</row>
    <row r="389" spans="2:18">
      <c r="B389" s="58"/>
      <c r="C389" s="59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</row>
    <row r="390" spans="2:18">
      <c r="B390" s="58"/>
      <c r="C390" s="59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</row>
    <row r="391" spans="2:18">
      <c r="B391" s="58"/>
      <c r="C391" s="59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</row>
    <row r="392" spans="2:18">
      <c r="B392" s="58"/>
      <c r="C392" s="59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</row>
    <row r="393" spans="2:18">
      <c r="B393" s="58"/>
      <c r="C393" s="59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</row>
    <row r="394" spans="2:18">
      <c r="B394" s="58"/>
      <c r="C394" s="59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</row>
    <row r="395" spans="2:18">
      <c r="B395" s="58"/>
      <c r="C395" s="59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>
      <c r="B396" s="58"/>
      <c r="C396" s="59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</row>
    <row r="397" spans="2:18">
      <c r="B397" s="58"/>
      <c r="C397" s="59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</row>
    <row r="398" spans="2:18">
      <c r="B398" s="58"/>
      <c r="C398" s="59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</row>
    <row r="399" spans="2:18">
      <c r="B399" s="58"/>
      <c r="C399" s="59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</row>
    <row r="400" spans="2:18">
      <c r="B400" s="58"/>
      <c r="C400" s="59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</row>
    <row r="401" spans="2:18">
      <c r="B401" s="58"/>
      <c r="C401" s="59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</row>
    <row r="402" spans="2:18">
      <c r="B402" s="58"/>
      <c r="C402" s="59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</row>
    <row r="403" spans="2:18">
      <c r="B403" s="58"/>
      <c r="C403" s="59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</row>
    <row r="404" spans="2:18">
      <c r="B404" s="58"/>
      <c r="C404" s="59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</row>
    <row r="405" spans="2:18">
      <c r="B405" s="58"/>
      <c r="C405" s="59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</row>
    <row r="406" spans="2:18">
      <c r="B406" s="58"/>
      <c r="C406" s="59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</row>
    <row r="408" spans="2:18">
      <c r="B408" s="44"/>
    </row>
    <row r="409" spans="2:18">
      <c r="B409" s="58"/>
      <c r="C409" s="59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</row>
    <row r="410" spans="2:18">
      <c r="B410" s="58"/>
      <c r="C410" s="59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58"/>
      <c r="C411" s="59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</row>
    <row r="412" spans="2:18">
      <c r="B412" s="58"/>
      <c r="C412" s="59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</row>
    <row r="413" spans="2:18">
      <c r="B413" s="58"/>
      <c r="C413" s="59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</row>
    <row r="414" spans="2:18">
      <c r="B414" s="58"/>
      <c r="C414" s="59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</row>
    <row r="415" spans="2:18">
      <c r="B415" s="58"/>
      <c r="C415" s="59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</row>
    <row r="416" spans="2:18">
      <c r="B416" s="58"/>
      <c r="C416" s="59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</row>
    <row r="417" spans="2:18">
      <c r="B417" s="58"/>
      <c r="C417" s="59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</row>
    <row r="418" spans="2:18">
      <c r="B418" s="58"/>
      <c r="C418" s="59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</row>
    <row r="419" spans="2:18">
      <c r="B419" s="58"/>
      <c r="C419" s="59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</row>
    <row r="420" spans="2:18">
      <c r="B420" s="58"/>
      <c r="C420" s="59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</row>
    <row r="421" spans="2:18">
      <c r="B421" s="58"/>
      <c r="C421" s="59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</row>
    <row r="422" spans="2:18">
      <c r="B422" s="58"/>
      <c r="C422" s="59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</row>
    <row r="423" spans="2:18">
      <c r="B423" s="58"/>
      <c r="C423" s="59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</row>
    <row r="424" spans="2:18">
      <c r="B424" s="58"/>
      <c r="C424" s="59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</row>
    <row r="425" spans="2:18">
      <c r="B425" s="58"/>
      <c r="C425" s="59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</row>
    <row r="426" spans="2:18">
      <c r="B426" s="58"/>
      <c r="C426" s="59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58"/>
      <c r="C427" s="59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</row>
    <row r="428" spans="2:18">
      <c r="B428" s="58"/>
      <c r="C428" s="59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</row>
    <row r="429" spans="2:18">
      <c r="B429" s="58"/>
      <c r="C429" s="59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</row>
    <row r="430" spans="2:18">
      <c r="B430" s="58"/>
      <c r="C430" s="59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</row>
    <row r="431" spans="2:18">
      <c r="B431" s="58"/>
      <c r="C431" s="59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</row>
    <row r="432" spans="2:18">
      <c r="B432" s="58"/>
      <c r="C432" s="59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</row>
    <row r="433" spans="2:18">
      <c r="B433" s="58"/>
      <c r="C433" s="59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</row>
    <row r="434" spans="2:18">
      <c r="B434" s="58"/>
      <c r="C434" s="59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</row>
    <row r="435" spans="2:18">
      <c r="B435" s="58"/>
      <c r="C435" s="59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</row>
    <row r="436" spans="2:18">
      <c r="B436" s="58"/>
      <c r="C436" s="59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</row>
    <row r="437" spans="2:18">
      <c r="B437" s="58"/>
      <c r="C437" s="59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5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36063.61</v>
      </c>
      <c r="C2" s="91">
        <v>1608.39</v>
      </c>
      <c r="D2" s="91">
        <v>1608.39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36063.61</v>
      </c>
      <c r="C3" s="91">
        <v>1608.39</v>
      </c>
      <c r="D3" s="91">
        <v>1608.39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78415.06</v>
      </c>
      <c r="C4" s="91">
        <v>3497.2</v>
      </c>
      <c r="D4" s="91">
        <v>3497.2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78415.06</v>
      </c>
      <c r="C5" s="91">
        <v>3497.2</v>
      </c>
      <c r="D5" s="91">
        <v>3497.2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14524.11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1870.79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50.85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2232.62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993.84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758.33</v>
      </c>
      <c r="C21" s="91">
        <v>0</v>
      </c>
      <c r="D21" s="91">
        <v>0</v>
      </c>
      <c r="E21" s="91">
        <v>0</v>
      </c>
      <c r="F21" s="91">
        <v>0</v>
      </c>
      <c r="G21" s="91">
        <v>9926.84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200.28</v>
      </c>
      <c r="C22" s="91">
        <v>0</v>
      </c>
      <c r="D22" s="91">
        <v>0</v>
      </c>
      <c r="E22" s="91">
        <v>0</v>
      </c>
      <c r="F22" s="91">
        <v>0</v>
      </c>
      <c r="G22" s="91">
        <v>74.510000000000005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693.52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186.65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19487.57</v>
      </c>
      <c r="C28" s="91">
        <v>16576.04</v>
      </c>
      <c r="D28" s="91">
        <v>0</v>
      </c>
      <c r="E28" s="91">
        <v>0</v>
      </c>
      <c r="F28" s="91">
        <v>0</v>
      </c>
      <c r="G28" s="91">
        <v>14038.95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0.85699999999999998</v>
      </c>
      <c r="E96" s="91">
        <v>0.98399999999999999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0.85699999999999998</v>
      </c>
      <c r="E97" s="91">
        <v>0.98399999999999999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0.85699999999999998</v>
      </c>
      <c r="E98" s="91">
        <v>0.98399999999999999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0.85699999999999998</v>
      </c>
      <c r="E99" s="91">
        <v>0.98399999999999999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0.85699999999999998</v>
      </c>
      <c r="E100" s="91">
        <v>0.98399999999999999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0.85699999999999998</v>
      </c>
      <c r="E101" s="91">
        <v>0.98399999999999999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0.85699999999999998</v>
      </c>
      <c r="E103" s="91">
        <v>0.98399999999999999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0.85699999999999998</v>
      </c>
      <c r="E104" s="91">
        <v>0.98399999999999999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0.85699999999999998</v>
      </c>
      <c r="E105" s="91">
        <v>0.98399999999999999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0.85699999999999998</v>
      </c>
      <c r="E106" s="91">
        <v>0.98399999999999999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0.85699999999999998</v>
      </c>
      <c r="E107" s="91">
        <v>0.98399999999999999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0.85699999999999998</v>
      </c>
      <c r="E108" s="91">
        <v>0.98399999999999999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0.85699999999999998</v>
      </c>
      <c r="E110" s="91">
        <v>0.98399999999999999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0.85699999999999998</v>
      </c>
      <c r="E111" s="91">
        <v>0.98399999999999999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0.85699999999999998</v>
      </c>
      <c r="E112" s="91">
        <v>0.98399999999999999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0.85699999999999998</v>
      </c>
      <c r="E113" s="91">
        <v>0.98399999999999999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0.85699999999999998</v>
      </c>
      <c r="E114" s="91">
        <v>0.98399999999999999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0.85699999999999998</v>
      </c>
      <c r="E115" s="91">
        <v>0.98399999999999999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0.85699999999999998</v>
      </c>
      <c r="E116" s="91">
        <v>0.98399999999999999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0.85699999999999998</v>
      </c>
      <c r="E117" s="91">
        <v>0.98399999999999999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0.85699999999999998</v>
      </c>
      <c r="E118" s="91">
        <v>0.98399999999999999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0.85699999999999998</v>
      </c>
      <c r="E119" s="91">
        <v>0.98399999999999999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0.85699999999999998</v>
      </c>
      <c r="E120" s="91">
        <v>0.98399999999999999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0.85699999999999998</v>
      </c>
      <c r="E121" s="91">
        <v>0.98399999999999999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0.85699999999999998</v>
      </c>
      <c r="E122" s="91">
        <v>0.98399999999999999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0.85699999999999998</v>
      </c>
      <c r="E123" s="91">
        <v>0.98399999999999999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0.85699999999999998</v>
      </c>
      <c r="E124" s="91">
        <v>0.98399999999999999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0.85699999999999998</v>
      </c>
      <c r="E125" s="91">
        <v>0.98399999999999999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0.85699999999999998</v>
      </c>
      <c r="E127" s="91">
        <v>0.98399999999999999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0.85699999999999998</v>
      </c>
      <c r="E128" s="91">
        <v>0.98399999999999999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0.85699999999999998</v>
      </c>
      <c r="E129" s="91">
        <v>0.98399999999999999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0.85699999999999998</v>
      </c>
      <c r="E130" s="91">
        <v>0.98399999999999999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0.85699999999999998</v>
      </c>
      <c r="E131" s="91">
        <v>0.98399999999999999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0.85699999999999998</v>
      </c>
      <c r="E133" s="91">
        <v>0.98399999999999999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0.85699999999999998</v>
      </c>
      <c r="E134" s="91">
        <v>0.98399999999999999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0.85699999999999998</v>
      </c>
      <c r="E135" s="91">
        <v>0.98399999999999999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0.85699999999999998</v>
      </c>
      <c r="E136" s="91">
        <v>0.98399999999999999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0.85699999999999998</v>
      </c>
      <c r="E137" s="91">
        <v>0.98399999999999999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0.85699999999999998</v>
      </c>
      <c r="E138" s="91">
        <v>0.98399999999999999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0.85699999999999998</v>
      </c>
      <c r="E139" s="91">
        <v>0.98399999999999999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0.85699999999999998</v>
      </c>
      <c r="E140" s="91">
        <v>0.98399999999999999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0.85699999999999998</v>
      </c>
      <c r="E142" s="91">
        <v>0.98399999999999999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0.85699999999999998</v>
      </c>
      <c r="E143" s="91">
        <v>0.98399999999999999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0.85699999999999998</v>
      </c>
      <c r="E145" s="91">
        <v>0.98399999999999999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0.85699999999999998</v>
      </c>
      <c r="E146" s="91">
        <v>0.98399999999999999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0.85699999999999998</v>
      </c>
      <c r="E148" s="91">
        <v>0.98399999999999999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0.85699999999999998</v>
      </c>
      <c r="E150" s="91">
        <v>0.98399999999999999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0.85699999999999998</v>
      </c>
      <c r="E151" s="91">
        <v>0.98399999999999999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0.85699999999999998</v>
      </c>
      <c r="E152" s="91">
        <v>0.98399999999999999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0.85699999999999998</v>
      </c>
      <c r="E153" s="91">
        <v>0.98399999999999999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0.85699999999999998</v>
      </c>
      <c r="E154" s="91">
        <v>0.98399999999999999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0.85699999999999998</v>
      </c>
      <c r="E155" s="91">
        <v>0.98399999999999999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0.85699999999999998</v>
      </c>
      <c r="E156" s="91">
        <v>0.98399999999999999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0.85699999999999998</v>
      </c>
      <c r="E157" s="91">
        <v>0.98399999999999999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0.85699999999999998</v>
      </c>
      <c r="E158" s="91">
        <v>0.98399999999999999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0.85699999999999998</v>
      </c>
      <c r="E159" s="91">
        <v>0.98399999999999999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0.85699999999999998</v>
      </c>
      <c r="E160" s="91">
        <v>0.98399999999999999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0.85699999999999998</v>
      </c>
      <c r="E161" s="91">
        <v>0.98399999999999999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0.85699999999999998</v>
      </c>
      <c r="E162" s="91">
        <v>0.98399999999999999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0.85699999999999998</v>
      </c>
      <c r="E163" s="91">
        <v>0.98399999999999999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0.85699999999999998</v>
      </c>
      <c r="E164" s="91">
        <v>0.98399999999999999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0.85699999999999998</v>
      </c>
      <c r="E165" s="91">
        <v>0.98399999999999999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0.85699999999999998</v>
      </c>
      <c r="E166" s="91">
        <v>0.98399999999999999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0.85699999999999998</v>
      </c>
      <c r="E167" s="91">
        <v>0.98399999999999999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0.85699999999999998</v>
      </c>
      <c r="E168" s="91">
        <v>0.98399999999999999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0.85699999999999998</v>
      </c>
      <c r="E169" s="91">
        <v>0.98399999999999999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0.85699999999999998</v>
      </c>
      <c r="E170" s="91">
        <v>0.98399999999999999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0.85699999999999998</v>
      </c>
      <c r="E171" s="91">
        <v>0.98399999999999999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0.85699999999999998</v>
      </c>
      <c r="E172" s="91">
        <v>0.98399999999999999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0.85699999999999998</v>
      </c>
      <c r="E173" s="91">
        <v>0.98399999999999999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5.835</v>
      </c>
      <c r="F176" s="91">
        <v>0.39</v>
      </c>
      <c r="G176" s="91">
        <v>0.223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5.835</v>
      </c>
      <c r="F177" s="91">
        <v>0.39</v>
      </c>
      <c r="G177" s="91">
        <v>0.223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5.835</v>
      </c>
      <c r="F178" s="91">
        <v>0.39</v>
      </c>
      <c r="G178" s="91">
        <v>0.223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5.835</v>
      </c>
      <c r="F179" s="91">
        <v>0.39</v>
      </c>
      <c r="G179" s="91">
        <v>0.223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5.835</v>
      </c>
      <c r="F180" s="91">
        <v>0.39</v>
      </c>
      <c r="G180" s="91">
        <v>0.223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5.835</v>
      </c>
      <c r="F181" s="91">
        <v>0.39</v>
      </c>
      <c r="G181" s="91">
        <v>0.223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5.835</v>
      </c>
      <c r="F182" s="91">
        <v>0.39</v>
      </c>
      <c r="G182" s="91">
        <v>0.223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5.835</v>
      </c>
      <c r="F183" s="91">
        <v>0.39</v>
      </c>
      <c r="G183" s="91">
        <v>0.223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5.835</v>
      </c>
      <c r="F184" s="91">
        <v>0.39</v>
      </c>
      <c r="G184" s="91">
        <v>0.223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5.835</v>
      </c>
      <c r="F185" s="91">
        <v>0.39</v>
      </c>
      <c r="G185" s="91">
        <v>0.223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5.835</v>
      </c>
      <c r="F186" s="91">
        <v>0.39</v>
      </c>
      <c r="G186" s="91">
        <v>0.223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5.835</v>
      </c>
      <c r="F187" s="91">
        <v>0.39</v>
      </c>
      <c r="G187" s="91">
        <v>0.223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5.835</v>
      </c>
      <c r="F188" s="91">
        <v>0.39</v>
      </c>
      <c r="G188" s="91">
        <v>0.223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5.835</v>
      </c>
      <c r="F189" s="91">
        <v>0.39</v>
      </c>
      <c r="G189" s="91">
        <v>0.223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5.835</v>
      </c>
      <c r="F190" s="91">
        <v>0.39</v>
      </c>
      <c r="G190" s="91">
        <v>0.223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5.835</v>
      </c>
      <c r="F191" s="91">
        <v>0.39</v>
      </c>
      <c r="G191" s="91">
        <v>0.223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5.835</v>
      </c>
      <c r="F192" s="91">
        <v>0.61</v>
      </c>
      <c r="G192" s="91">
        <v>0.47399999999999998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5.835</v>
      </c>
      <c r="F193" s="91">
        <v>0.61</v>
      </c>
      <c r="G193" s="91">
        <v>0.47399999999999998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5.835</v>
      </c>
      <c r="F194" s="91">
        <v>0.61</v>
      </c>
      <c r="G194" s="91">
        <v>0.47399999999999998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5.835</v>
      </c>
      <c r="F195" s="91">
        <v>0.61</v>
      </c>
      <c r="G195" s="91">
        <v>0.47399999999999998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5.835</v>
      </c>
      <c r="F196" s="91">
        <v>0.61</v>
      </c>
      <c r="G196" s="91">
        <v>0.47399999999999998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5.835</v>
      </c>
      <c r="F197" s="91">
        <v>0.61</v>
      </c>
      <c r="G197" s="91">
        <v>0.47399999999999998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5.835</v>
      </c>
      <c r="F198" s="91">
        <v>0.61</v>
      </c>
      <c r="G198" s="91">
        <v>0.47399999999999998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5.835</v>
      </c>
      <c r="F199" s="91">
        <v>0.61</v>
      </c>
      <c r="G199" s="91">
        <v>0.47399999999999998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5.835</v>
      </c>
      <c r="F200" s="91">
        <v>0.61</v>
      </c>
      <c r="G200" s="91">
        <v>0.47399999999999998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5.835</v>
      </c>
      <c r="F201" s="91">
        <v>0.61</v>
      </c>
      <c r="G201" s="91">
        <v>0.47399999999999998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5.835</v>
      </c>
      <c r="F202" s="91">
        <v>0.61</v>
      </c>
      <c r="G202" s="91">
        <v>0.47399999999999998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5.835</v>
      </c>
      <c r="F203" s="91">
        <v>0.61</v>
      </c>
      <c r="G203" s="91">
        <v>0.47399999999999998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5.835</v>
      </c>
      <c r="F204" s="91">
        <v>0.61</v>
      </c>
      <c r="G204" s="91">
        <v>0.47399999999999998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5.835</v>
      </c>
      <c r="F205" s="91">
        <v>0.61</v>
      </c>
      <c r="G205" s="91">
        <v>0.47399999999999998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5.835</v>
      </c>
      <c r="F206" s="91">
        <v>0.61</v>
      </c>
      <c r="G206" s="91">
        <v>0.47399999999999998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5.835</v>
      </c>
      <c r="F207" s="91">
        <v>0.61</v>
      </c>
      <c r="G207" s="91">
        <v>0.47399999999999998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5.835</v>
      </c>
      <c r="F208" s="91">
        <v>0.61</v>
      </c>
      <c r="G208" s="91">
        <v>0.47399999999999998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5.835</v>
      </c>
      <c r="F209" s="91">
        <v>0.61</v>
      </c>
      <c r="G209" s="91">
        <v>0.47399999999999998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5.835</v>
      </c>
      <c r="F210" s="91">
        <v>0.61</v>
      </c>
      <c r="G210" s="91">
        <v>0.47399999999999998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5.835</v>
      </c>
      <c r="F211" s="91">
        <v>0.61</v>
      </c>
      <c r="G211" s="91">
        <v>0.47399999999999998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5.835</v>
      </c>
      <c r="F212" s="91">
        <v>0.61</v>
      </c>
      <c r="G212" s="91">
        <v>0.47399999999999998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5.835</v>
      </c>
      <c r="F213" s="91">
        <v>0.61</v>
      </c>
      <c r="G213" s="91">
        <v>0.47399999999999998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5.835</v>
      </c>
      <c r="F214" s="91">
        <v>0.61</v>
      </c>
      <c r="G214" s="91">
        <v>0.47399999999999998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5.835</v>
      </c>
      <c r="F215" s="91">
        <v>0.61</v>
      </c>
      <c r="G215" s="91">
        <v>0.47399999999999998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5.83</v>
      </c>
      <c r="F216" s="91">
        <v>0.51600000000000001</v>
      </c>
      <c r="G216" s="91">
        <v>0.36699999999999999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5.83</v>
      </c>
      <c r="F217" s="91">
        <v>0.54100000000000004</v>
      </c>
      <c r="G217" s="91">
        <v>0.39500000000000002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5.83</v>
      </c>
      <c r="F218" s="91">
        <v>0.50900000000000001</v>
      </c>
      <c r="G218" s="91">
        <v>0.35899999999999999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1985337.76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3022250.31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1848642.38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473021.57</v>
      </c>
      <c r="D226" s="91">
        <v>323681.91999999998</v>
      </c>
      <c r="E226" s="91">
        <v>149339.65</v>
      </c>
      <c r="F226" s="91">
        <v>0.68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250318.96</v>
      </c>
      <c r="D227" s="91">
        <v>190510.4</v>
      </c>
      <c r="E227" s="91">
        <v>59808.56</v>
      </c>
      <c r="F227" s="91">
        <v>0.76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605063.25</v>
      </c>
      <c r="D228" s="91">
        <v>414870.83</v>
      </c>
      <c r="E228" s="91">
        <v>190192.42</v>
      </c>
      <c r="F228" s="91">
        <v>0.69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1107511.2</v>
      </c>
      <c r="D229" s="91">
        <v>755752.53</v>
      </c>
      <c r="E229" s="91">
        <v>351758.67</v>
      </c>
      <c r="F229" s="91">
        <v>0.68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26375.88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8774.93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16729.39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10922.6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16661.12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16661.12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16661.12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16661.12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34306.769999999997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65551.199999999997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65551.199999999997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44817.33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16387.8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16387.8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65551.199999999997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181678.66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25927.3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30723.64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9090.5300000000007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47631.79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106873.95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77778.740000000005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77778.740000000005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45053.53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26561.72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27179.97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35343.53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40967.82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204839.12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40967.82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163881.59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36503.17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6481.01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5016.28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24477.759999999998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4935.0200000000004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3450.48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81488.44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81002.06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14978.57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14876.42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66030.8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65611.570000000007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10243.07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10243.07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61447.27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61447.27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15123.71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14995.77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87288.3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86570.02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9970.92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9882.43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43018.42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107546.05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55080.63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147661.09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84766.69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154941.79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17.399999999999999</v>
      </c>
      <c r="F295" s="91">
        <v>29286.39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12.34</v>
      </c>
      <c r="F296" s="91">
        <v>20910.82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22.38</v>
      </c>
      <c r="F297" s="91">
        <v>37679.15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40.409999999999997</v>
      </c>
      <c r="F298" s="91">
        <v>66937.77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18192.87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16641.79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26091.01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222078.85649999999</v>
      </c>
      <c r="C310" s="91">
        <v>194.3425</v>
      </c>
      <c r="D310" s="91">
        <v>1303.019</v>
      </c>
      <c r="E310" s="91">
        <v>0</v>
      </c>
      <c r="F310" s="91">
        <v>8.0000000000000004E-4</v>
      </c>
      <c r="G310" s="92">
        <v>7859650</v>
      </c>
      <c r="H310" s="91">
        <v>80837.325500000006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195420.4632</v>
      </c>
      <c r="C311" s="91">
        <v>170.8503</v>
      </c>
      <c r="D311" s="91">
        <v>1175.8298</v>
      </c>
      <c r="E311" s="91">
        <v>0</v>
      </c>
      <c r="F311" s="91">
        <v>6.9999999999999999E-4</v>
      </c>
      <c r="G311" s="92">
        <v>7092620</v>
      </c>
      <c r="H311" s="91">
        <v>71222.761299999998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219986.09210000001</v>
      </c>
      <c r="C312" s="91">
        <v>192.26509999999999</v>
      </c>
      <c r="D312" s="91">
        <v>1334.7562</v>
      </c>
      <c r="E312" s="91">
        <v>0</v>
      </c>
      <c r="F312" s="91">
        <v>8.0000000000000004E-4</v>
      </c>
      <c r="G312" s="92">
        <v>8051320</v>
      </c>
      <c r="H312" s="91">
        <v>80209.845300000001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206869.28090000001</v>
      </c>
      <c r="C313" s="91">
        <v>180.75120000000001</v>
      </c>
      <c r="D313" s="91">
        <v>1264.1106</v>
      </c>
      <c r="E313" s="91">
        <v>0</v>
      </c>
      <c r="F313" s="91">
        <v>6.9999999999999999E-4</v>
      </c>
      <c r="G313" s="92">
        <v>7625230</v>
      </c>
      <c r="H313" s="91">
        <v>75454.557799999995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215121.8787</v>
      </c>
      <c r="C314" s="91">
        <v>187.81639999999999</v>
      </c>
      <c r="D314" s="91">
        <v>1340.5677000000001</v>
      </c>
      <c r="E314" s="91">
        <v>0</v>
      </c>
      <c r="F314" s="91">
        <v>8.0000000000000004E-4</v>
      </c>
      <c r="G314" s="92">
        <v>8086560</v>
      </c>
      <c r="H314" s="91">
        <v>78544.063299999994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208691.38140000001</v>
      </c>
      <c r="C315" s="91">
        <v>182.08189999999999</v>
      </c>
      <c r="D315" s="91">
        <v>1322.0163</v>
      </c>
      <c r="E315" s="91">
        <v>0</v>
      </c>
      <c r="F315" s="91">
        <v>6.9999999999999999E-4</v>
      </c>
      <c r="G315" s="92">
        <v>7974760</v>
      </c>
      <c r="H315" s="91">
        <v>76261.857699999993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211808.2341</v>
      </c>
      <c r="C316" s="91">
        <v>184.76240000000001</v>
      </c>
      <c r="D316" s="91">
        <v>1348.7282</v>
      </c>
      <c r="E316" s="91">
        <v>0</v>
      </c>
      <c r="F316" s="91">
        <v>6.9999999999999999E-4</v>
      </c>
      <c r="G316" s="92">
        <v>8135930</v>
      </c>
      <c r="H316" s="91">
        <v>77422.102599999998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217531.67</v>
      </c>
      <c r="C317" s="91">
        <v>189.67060000000001</v>
      </c>
      <c r="D317" s="91">
        <v>1400.2746</v>
      </c>
      <c r="E317" s="91">
        <v>0</v>
      </c>
      <c r="F317" s="91">
        <v>8.0000000000000004E-4</v>
      </c>
      <c r="G317" s="92">
        <v>8446940</v>
      </c>
      <c r="H317" s="91">
        <v>79560.2595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207979.82430000001</v>
      </c>
      <c r="C318" s="91">
        <v>181.3579</v>
      </c>
      <c r="D318" s="91">
        <v>1335.9675</v>
      </c>
      <c r="E318" s="91">
        <v>0</v>
      </c>
      <c r="F318" s="91">
        <v>6.9999999999999999E-4</v>
      </c>
      <c r="G318" s="92">
        <v>8059010</v>
      </c>
      <c r="H318" s="91">
        <v>76058.151199999993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215097.14939999999</v>
      </c>
      <c r="C319" s="91">
        <v>187.7407</v>
      </c>
      <c r="D319" s="91">
        <v>1350.1075000000001</v>
      </c>
      <c r="E319" s="91">
        <v>0</v>
      </c>
      <c r="F319" s="91">
        <v>8.0000000000000004E-4</v>
      </c>
      <c r="G319" s="92">
        <v>8144150</v>
      </c>
      <c r="H319" s="91">
        <v>78564.61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211222.3431</v>
      </c>
      <c r="C320" s="91">
        <v>184.5926</v>
      </c>
      <c r="D320" s="91">
        <v>1283.9241</v>
      </c>
      <c r="E320" s="91">
        <v>0</v>
      </c>
      <c r="F320" s="91">
        <v>6.9999999999999999E-4</v>
      </c>
      <c r="G320" s="92">
        <v>7744710</v>
      </c>
      <c r="H320" s="91">
        <v>77021.610100000005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220792.23019999999</v>
      </c>
      <c r="C321" s="91">
        <v>193.20830000000001</v>
      </c>
      <c r="D321" s="91">
        <v>1296.9418000000001</v>
      </c>
      <c r="E321" s="91">
        <v>0</v>
      </c>
      <c r="F321" s="91">
        <v>8.0000000000000004E-4</v>
      </c>
      <c r="G321" s="92">
        <v>7823000</v>
      </c>
      <c r="H321" s="91">
        <v>80373.480800000005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2552600</v>
      </c>
      <c r="C323" s="91">
        <v>2229.4398000000001</v>
      </c>
      <c r="D323" s="91">
        <v>15756.243200000001</v>
      </c>
      <c r="E323" s="91">
        <v>0</v>
      </c>
      <c r="F323" s="91">
        <v>8.8999999999999999E-3</v>
      </c>
      <c r="G323" s="92">
        <v>95043900</v>
      </c>
      <c r="H323" s="91">
        <v>931530.62520000001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81"/>
    </row>
    <row r="324" spans="1:38">
      <c r="A324" s="91" t="s">
        <v>819</v>
      </c>
      <c r="B324" s="91">
        <v>195420.4632</v>
      </c>
      <c r="C324" s="91">
        <v>170.8503</v>
      </c>
      <c r="D324" s="91">
        <v>1175.8298</v>
      </c>
      <c r="E324" s="91">
        <v>0</v>
      </c>
      <c r="F324" s="91">
        <v>6.9999999999999999E-4</v>
      </c>
      <c r="G324" s="92">
        <v>7092620</v>
      </c>
      <c r="H324" s="91">
        <v>71222.761299999998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222078.85649999999</v>
      </c>
      <c r="C325" s="91">
        <v>194.3425</v>
      </c>
      <c r="D325" s="91">
        <v>1400.2746</v>
      </c>
      <c r="E325" s="91">
        <v>0</v>
      </c>
      <c r="F325" s="91">
        <v>8.0000000000000004E-4</v>
      </c>
      <c r="G325" s="92">
        <v>8446940</v>
      </c>
      <c r="H325" s="91">
        <v>80837.325500000006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1611520000000</v>
      </c>
      <c r="C328" s="91">
        <v>1000434.551</v>
      </c>
      <c r="D328" s="91" t="s">
        <v>955</v>
      </c>
      <c r="E328" s="91">
        <v>242482.867</v>
      </c>
      <c r="F328" s="91">
        <v>302612.43699999998</v>
      </c>
      <c r="G328" s="91">
        <v>77132.498999999996</v>
      </c>
      <c r="H328" s="91">
        <v>0</v>
      </c>
      <c r="I328" s="91">
        <v>51228.158000000003</v>
      </c>
      <c r="J328" s="91">
        <v>0</v>
      </c>
      <c r="K328" s="91">
        <v>31463.516</v>
      </c>
      <c r="L328" s="91">
        <v>24263.431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6339.0069999999996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1454250000000</v>
      </c>
      <c r="C329" s="91">
        <v>979976.93900000001</v>
      </c>
      <c r="D329" s="91" t="s">
        <v>956</v>
      </c>
      <c r="E329" s="91">
        <v>242482.867</v>
      </c>
      <c r="F329" s="91">
        <v>310109.712</v>
      </c>
      <c r="G329" s="91">
        <v>79522.485000000001</v>
      </c>
      <c r="H329" s="91">
        <v>0</v>
      </c>
      <c r="I329" s="91">
        <v>119032.265</v>
      </c>
      <c r="J329" s="91">
        <v>0</v>
      </c>
      <c r="K329" s="91">
        <v>35478.745000000003</v>
      </c>
      <c r="L329" s="91">
        <v>24263.431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6124.7969999999996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1650820000000</v>
      </c>
      <c r="C330" s="91">
        <v>982531.48800000001</v>
      </c>
      <c r="D330" s="91" t="s">
        <v>957</v>
      </c>
      <c r="E330" s="91">
        <v>242482.867</v>
      </c>
      <c r="F330" s="91">
        <v>302612.43699999998</v>
      </c>
      <c r="G330" s="91">
        <v>71798.513000000006</v>
      </c>
      <c r="H330" s="91">
        <v>0</v>
      </c>
      <c r="I330" s="91">
        <v>63444.591999999997</v>
      </c>
      <c r="J330" s="91">
        <v>0</v>
      </c>
      <c r="K330" s="91">
        <v>32276.692999999999</v>
      </c>
      <c r="L330" s="91">
        <v>24263.431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6486.0709999999999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1563460000000</v>
      </c>
      <c r="C331" s="91">
        <v>1017395.253</v>
      </c>
      <c r="D331" s="91" t="s">
        <v>958</v>
      </c>
      <c r="E331" s="91">
        <v>242482.867</v>
      </c>
      <c r="F331" s="91">
        <v>310109.712</v>
      </c>
      <c r="G331" s="91">
        <v>84135.53</v>
      </c>
      <c r="H331" s="91">
        <v>0</v>
      </c>
      <c r="I331" s="91">
        <v>101958.62</v>
      </c>
      <c r="J331" s="91">
        <v>0</v>
      </c>
      <c r="K331" s="91">
        <v>34680.934000000001</v>
      </c>
      <c r="L331" s="91">
        <v>24263.431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6075.59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1658050000000</v>
      </c>
      <c r="C332" s="91">
        <v>1009676.075</v>
      </c>
      <c r="D332" s="91" t="s">
        <v>959</v>
      </c>
      <c r="E332" s="91">
        <v>242482.867</v>
      </c>
      <c r="F332" s="91">
        <v>310109.712</v>
      </c>
      <c r="G332" s="91">
        <v>81182.388999999996</v>
      </c>
      <c r="H332" s="91">
        <v>0</v>
      </c>
      <c r="I332" s="91">
        <v>144511.86900000001</v>
      </c>
      <c r="J332" s="91">
        <v>0</v>
      </c>
      <c r="K332" s="91">
        <v>37999.487000000001</v>
      </c>
      <c r="L332" s="91">
        <v>24263.431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6163.6819999999998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1635130000000</v>
      </c>
      <c r="C333" s="91">
        <v>998895.16899999999</v>
      </c>
      <c r="D333" s="91" t="s">
        <v>1058</v>
      </c>
      <c r="E333" s="91">
        <v>242482.867</v>
      </c>
      <c r="F333" s="91">
        <v>310109.712</v>
      </c>
      <c r="G333" s="91">
        <v>85332.292000000001</v>
      </c>
      <c r="H333" s="91">
        <v>0</v>
      </c>
      <c r="I333" s="91">
        <v>131671.391</v>
      </c>
      <c r="J333" s="91">
        <v>0</v>
      </c>
      <c r="K333" s="91">
        <v>35713.627999999997</v>
      </c>
      <c r="L333" s="91">
        <v>24263.431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6359.2110000000002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1668170000000</v>
      </c>
      <c r="C334" s="91">
        <v>1012910.121</v>
      </c>
      <c r="D334" s="91" t="s">
        <v>1071</v>
      </c>
      <c r="E334" s="91">
        <v>242482.867</v>
      </c>
      <c r="F334" s="91">
        <v>302612.43699999998</v>
      </c>
      <c r="G334" s="91">
        <v>76830.808000000005</v>
      </c>
      <c r="H334" s="91">
        <v>0</v>
      </c>
      <c r="I334" s="91">
        <v>159603.486</v>
      </c>
      <c r="J334" s="91">
        <v>0</v>
      </c>
      <c r="K334" s="91">
        <v>36718.517999999996</v>
      </c>
      <c r="L334" s="91">
        <v>24263.431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7435.9380000000001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1731940000000</v>
      </c>
      <c r="C335" s="91">
        <v>1009490.269</v>
      </c>
      <c r="D335" s="91" t="s">
        <v>1072</v>
      </c>
      <c r="E335" s="91">
        <v>242482.867</v>
      </c>
      <c r="F335" s="91">
        <v>302612.43699999998</v>
      </c>
      <c r="G335" s="91">
        <v>77167.475999999995</v>
      </c>
      <c r="H335" s="91">
        <v>0</v>
      </c>
      <c r="I335" s="91">
        <v>155835.79</v>
      </c>
      <c r="J335" s="91">
        <v>0</v>
      </c>
      <c r="K335" s="91">
        <v>36810.264000000003</v>
      </c>
      <c r="L335" s="91">
        <v>24263.431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7355.3670000000002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1652400000000</v>
      </c>
      <c r="C336" s="91">
        <v>1041458.83</v>
      </c>
      <c r="D336" s="91" t="s">
        <v>960</v>
      </c>
      <c r="E336" s="91">
        <v>242482.867</v>
      </c>
      <c r="F336" s="91">
        <v>310109.712</v>
      </c>
      <c r="G336" s="91">
        <v>89865.34</v>
      </c>
      <c r="H336" s="91">
        <v>0</v>
      </c>
      <c r="I336" s="91">
        <v>167792.79300000001</v>
      </c>
      <c r="J336" s="91">
        <v>0</v>
      </c>
      <c r="K336" s="91">
        <v>37259.372000000003</v>
      </c>
      <c r="L336" s="91">
        <v>24263.431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6722.6769999999997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1669860000000</v>
      </c>
      <c r="C337" s="91">
        <v>1001725.252</v>
      </c>
      <c r="D337" s="91" t="s">
        <v>1073</v>
      </c>
      <c r="E337" s="91">
        <v>242482.867</v>
      </c>
      <c r="F337" s="91">
        <v>302612.43699999998</v>
      </c>
      <c r="G337" s="91">
        <v>74123.146999999997</v>
      </c>
      <c r="H337" s="91">
        <v>0</v>
      </c>
      <c r="I337" s="91">
        <v>105698.908</v>
      </c>
      <c r="J337" s="91">
        <v>0</v>
      </c>
      <c r="K337" s="91">
        <v>34471.843000000001</v>
      </c>
      <c r="L337" s="91">
        <v>24263.431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7008.7759999999998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1587960000000</v>
      </c>
      <c r="C338" s="91">
        <v>973808.77500000002</v>
      </c>
      <c r="D338" s="91" t="s">
        <v>1059</v>
      </c>
      <c r="E338" s="91">
        <v>242482.867</v>
      </c>
      <c r="F338" s="91">
        <v>310109.712</v>
      </c>
      <c r="G338" s="91">
        <v>70939.191000000006</v>
      </c>
      <c r="H338" s="91">
        <v>0</v>
      </c>
      <c r="I338" s="91">
        <v>50994.748</v>
      </c>
      <c r="J338" s="91">
        <v>0</v>
      </c>
      <c r="K338" s="91">
        <v>31263.198</v>
      </c>
      <c r="L338" s="91">
        <v>24263.431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9337.6540000000005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1604010000000</v>
      </c>
      <c r="C339" s="91">
        <v>995585.87100000004</v>
      </c>
      <c r="D339" s="91" t="s">
        <v>961</v>
      </c>
      <c r="E339" s="91">
        <v>242482.867</v>
      </c>
      <c r="F339" s="91">
        <v>310109.712</v>
      </c>
      <c r="G339" s="91">
        <v>75118.122000000003</v>
      </c>
      <c r="H339" s="91">
        <v>0</v>
      </c>
      <c r="I339" s="91">
        <v>33780.646000000001</v>
      </c>
      <c r="J339" s="91">
        <v>3239</v>
      </c>
      <c r="K339" s="91">
        <v>29923.252</v>
      </c>
      <c r="L339" s="91">
        <v>24263.431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5394.2139999999999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19487600000000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1454250000000</v>
      </c>
      <c r="C342" s="91">
        <v>973808.77500000002</v>
      </c>
      <c r="D342" s="91"/>
      <c r="E342" s="91">
        <v>242482.867</v>
      </c>
      <c r="F342" s="91">
        <v>302612.43699999998</v>
      </c>
      <c r="G342" s="91">
        <v>70939.191000000006</v>
      </c>
      <c r="H342" s="91">
        <v>0</v>
      </c>
      <c r="I342" s="91">
        <v>33780.646000000001</v>
      </c>
      <c r="J342" s="91">
        <v>0</v>
      </c>
      <c r="K342" s="91">
        <v>29923.252</v>
      </c>
      <c r="L342" s="91">
        <v>24263.431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5394.2139999999999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1731940000000</v>
      </c>
      <c r="C343" s="91">
        <v>1041458.83</v>
      </c>
      <c r="D343" s="91"/>
      <c r="E343" s="91">
        <v>242482.867</v>
      </c>
      <c r="F343" s="91">
        <v>310109.712</v>
      </c>
      <c r="G343" s="91">
        <v>89865.34</v>
      </c>
      <c r="H343" s="91">
        <v>0</v>
      </c>
      <c r="I343" s="91">
        <v>167792.79300000001</v>
      </c>
      <c r="J343" s="91">
        <v>3239</v>
      </c>
      <c r="K343" s="91">
        <v>37999.487000000001</v>
      </c>
      <c r="L343" s="91">
        <v>24263.431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9337.6540000000005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705957.54</v>
      </c>
      <c r="C346" s="91">
        <v>139307.07</v>
      </c>
      <c r="D346" s="91">
        <v>0</v>
      </c>
      <c r="E346" s="91">
        <v>845264.62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31.48</v>
      </c>
      <c r="C347" s="91">
        <v>6.21</v>
      </c>
      <c r="D347" s="91">
        <v>0</v>
      </c>
      <c r="E347" s="91">
        <v>37.700000000000003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31.48</v>
      </c>
      <c r="C348" s="91">
        <v>6.21</v>
      </c>
      <c r="D348" s="91">
        <v>0</v>
      </c>
      <c r="E348" s="91">
        <v>37.700000000000003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4"/>
      <c r="Y357" s="76"/>
    </row>
    <row r="358" spans="20:34">
      <c r="T358" s="74"/>
      <c r="U358" s="76"/>
      <c r="V358" s="76"/>
      <c r="W358" s="76"/>
      <c r="X358" s="74"/>
      <c r="Y358" s="76"/>
    </row>
    <row r="359" spans="20:34">
      <c r="T359" s="74"/>
      <c r="U359" s="76"/>
      <c r="V359" s="76"/>
      <c r="W359" s="76"/>
      <c r="X359" s="74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4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4"/>
      <c r="Y367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4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37720.379999999997</v>
      </c>
      <c r="C2" s="91">
        <v>1682.28</v>
      </c>
      <c r="D2" s="91">
        <v>1682.28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37720.379999999997</v>
      </c>
      <c r="C3" s="91">
        <v>1682.28</v>
      </c>
      <c r="D3" s="91">
        <v>1682.28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95000.91</v>
      </c>
      <c r="C4" s="91">
        <v>4236.91</v>
      </c>
      <c r="D4" s="91">
        <v>4236.91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95000.91</v>
      </c>
      <c r="C5" s="91">
        <v>4236.91</v>
      </c>
      <c r="D5" s="91">
        <v>4236.91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13994.81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2918.66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50.9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2126.17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1308.54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787.87</v>
      </c>
      <c r="C21" s="91">
        <v>0</v>
      </c>
      <c r="D21" s="91">
        <v>0</v>
      </c>
      <c r="E21" s="91">
        <v>0</v>
      </c>
      <c r="F21" s="91">
        <v>0</v>
      </c>
      <c r="G21" s="91">
        <v>15583.5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1090.6199999999999</v>
      </c>
      <c r="C22" s="91">
        <v>0</v>
      </c>
      <c r="D22" s="91">
        <v>0</v>
      </c>
      <c r="E22" s="91">
        <v>0</v>
      </c>
      <c r="F22" s="91">
        <v>0</v>
      </c>
      <c r="G22" s="91">
        <v>405.71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704.41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185.78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21662.74</v>
      </c>
      <c r="C28" s="91">
        <v>16057.64</v>
      </c>
      <c r="D28" s="91">
        <v>0</v>
      </c>
      <c r="E28" s="91">
        <v>0</v>
      </c>
      <c r="F28" s="91">
        <v>0</v>
      </c>
      <c r="G28" s="91">
        <v>20026.810000000001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0.85699999999999998</v>
      </c>
      <c r="E96" s="91">
        <v>0.98399999999999999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0.85699999999999998</v>
      </c>
      <c r="E97" s="91">
        <v>0.98399999999999999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0.85699999999999998</v>
      </c>
      <c r="E98" s="91">
        <v>0.98399999999999999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0.85699999999999998</v>
      </c>
      <c r="E99" s="91">
        <v>0.98399999999999999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0.85699999999999998</v>
      </c>
      <c r="E100" s="91">
        <v>0.98399999999999999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0.85699999999999998</v>
      </c>
      <c r="E101" s="91">
        <v>0.98399999999999999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0.85699999999999998</v>
      </c>
      <c r="E103" s="91">
        <v>0.98399999999999999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0.85699999999999998</v>
      </c>
      <c r="E104" s="91">
        <v>0.98399999999999999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0.85699999999999998</v>
      </c>
      <c r="E105" s="91">
        <v>0.98399999999999999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0.85699999999999998</v>
      </c>
      <c r="E106" s="91">
        <v>0.98399999999999999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0.85699999999999998</v>
      </c>
      <c r="E107" s="91">
        <v>0.98399999999999999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0.85699999999999998</v>
      </c>
      <c r="E108" s="91">
        <v>0.98399999999999999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0.85699999999999998</v>
      </c>
      <c r="E110" s="91">
        <v>0.98399999999999999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0.85699999999999998</v>
      </c>
      <c r="E111" s="91">
        <v>0.98399999999999999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0.85699999999999998</v>
      </c>
      <c r="E112" s="91">
        <v>0.98399999999999999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0.85699999999999998</v>
      </c>
      <c r="E113" s="91">
        <v>0.98399999999999999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0.85699999999999998</v>
      </c>
      <c r="E114" s="91">
        <v>0.98399999999999999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0.85699999999999998</v>
      </c>
      <c r="E115" s="91">
        <v>0.98399999999999999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0.85699999999999998</v>
      </c>
      <c r="E116" s="91">
        <v>0.98399999999999999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0.85699999999999998</v>
      </c>
      <c r="E117" s="91">
        <v>0.98399999999999999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0.85699999999999998</v>
      </c>
      <c r="E118" s="91">
        <v>0.98399999999999999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0.85699999999999998</v>
      </c>
      <c r="E119" s="91">
        <v>0.98399999999999999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0.85699999999999998</v>
      </c>
      <c r="E120" s="91">
        <v>0.98399999999999999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0.85699999999999998</v>
      </c>
      <c r="E121" s="91">
        <v>0.98399999999999999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0.85699999999999998</v>
      </c>
      <c r="E122" s="91">
        <v>0.98399999999999999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0.85699999999999998</v>
      </c>
      <c r="E123" s="91">
        <v>0.98399999999999999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0.85699999999999998</v>
      </c>
      <c r="E124" s="91">
        <v>0.98399999999999999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0.85699999999999998</v>
      </c>
      <c r="E125" s="91">
        <v>0.98399999999999999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0.85699999999999998</v>
      </c>
      <c r="E127" s="91">
        <v>0.98399999999999999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0.85699999999999998</v>
      </c>
      <c r="E128" s="91">
        <v>0.98399999999999999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0.85699999999999998</v>
      </c>
      <c r="E129" s="91">
        <v>0.98399999999999999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0.85699999999999998</v>
      </c>
      <c r="E130" s="91">
        <v>0.98399999999999999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0.85699999999999998</v>
      </c>
      <c r="E131" s="91">
        <v>0.98399999999999999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0.85699999999999998</v>
      </c>
      <c r="E133" s="91">
        <v>0.98399999999999999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0.85699999999999998</v>
      </c>
      <c r="E134" s="91">
        <v>0.98399999999999999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0.85699999999999998</v>
      </c>
      <c r="E135" s="91">
        <v>0.98399999999999999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0.85699999999999998</v>
      </c>
      <c r="E136" s="91">
        <v>0.98399999999999999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0.85699999999999998</v>
      </c>
      <c r="E137" s="91">
        <v>0.98399999999999999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0.85699999999999998</v>
      </c>
      <c r="E138" s="91">
        <v>0.98399999999999999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0.85699999999999998</v>
      </c>
      <c r="E139" s="91">
        <v>0.98399999999999999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0.85699999999999998</v>
      </c>
      <c r="E140" s="91">
        <v>0.98399999999999999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0.85699999999999998</v>
      </c>
      <c r="E142" s="91">
        <v>0.98399999999999999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0.85699999999999998</v>
      </c>
      <c r="E143" s="91">
        <v>0.98399999999999999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0.85699999999999998</v>
      </c>
      <c r="E145" s="91">
        <v>0.98399999999999999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0.85699999999999998</v>
      </c>
      <c r="E146" s="91">
        <v>0.98399999999999999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0.85699999999999998</v>
      </c>
      <c r="E148" s="91">
        <v>0.98399999999999999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0.85699999999999998</v>
      </c>
      <c r="E150" s="91">
        <v>0.98399999999999999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0.85699999999999998</v>
      </c>
      <c r="E151" s="91">
        <v>0.98399999999999999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0.85699999999999998</v>
      </c>
      <c r="E152" s="91">
        <v>0.98399999999999999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0.85699999999999998</v>
      </c>
      <c r="E153" s="91">
        <v>0.98399999999999999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0.85699999999999998</v>
      </c>
      <c r="E154" s="91">
        <v>0.98399999999999999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0.85699999999999998</v>
      </c>
      <c r="E155" s="91">
        <v>0.98399999999999999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0.85699999999999998</v>
      </c>
      <c r="E156" s="91">
        <v>0.98399999999999999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0.85699999999999998</v>
      </c>
      <c r="E157" s="91">
        <v>0.98399999999999999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0.85699999999999998</v>
      </c>
      <c r="E158" s="91">
        <v>0.98399999999999999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0.85699999999999998</v>
      </c>
      <c r="E159" s="91">
        <v>0.98399999999999999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0.85699999999999998</v>
      </c>
      <c r="E160" s="91">
        <v>0.98399999999999999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0.85699999999999998</v>
      </c>
      <c r="E161" s="91">
        <v>0.98399999999999999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0.85699999999999998</v>
      </c>
      <c r="E162" s="91">
        <v>0.98399999999999999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0.85699999999999998</v>
      </c>
      <c r="E163" s="91">
        <v>0.98399999999999999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0.85699999999999998</v>
      </c>
      <c r="E164" s="91">
        <v>0.98399999999999999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0.85699999999999998</v>
      </c>
      <c r="E165" s="91">
        <v>0.98399999999999999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0.85699999999999998</v>
      </c>
      <c r="E166" s="91">
        <v>0.98399999999999999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0.85699999999999998</v>
      </c>
      <c r="E167" s="91">
        <v>0.98399999999999999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0.85699999999999998</v>
      </c>
      <c r="E168" s="91">
        <v>0.98399999999999999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0.85699999999999998</v>
      </c>
      <c r="E169" s="91">
        <v>0.98399999999999999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0.85699999999999998</v>
      </c>
      <c r="E170" s="91">
        <v>0.98399999999999999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0.85699999999999998</v>
      </c>
      <c r="E171" s="91">
        <v>0.98399999999999999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0.85699999999999998</v>
      </c>
      <c r="E172" s="91">
        <v>0.98399999999999999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0.85699999999999998</v>
      </c>
      <c r="E173" s="91">
        <v>0.98399999999999999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0.38500000000000001</v>
      </c>
      <c r="G176" s="91">
        <v>0.30499999999999999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0.38500000000000001</v>
      </c>
      <c r="G177" s="91">
        <v>0.30499999999999999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0.38500000000000001</v>
      </c>
      <c r="G178" s="91">
        <v>0.30499999999999999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0.38500000000000001</v>
      </c>
      <c r="G179" s="91">
        <v>0.30499999999999999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0.38500000000000001</v>
      </c>
      <c r="G180" s="91">
        <v>0.30499999999999999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0.38500000000000001</v>
      </c>
      <c r="G181" s="91">
        <v>0.30499999999999999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0.38500000000000001</v>
      </c>
      <c r="G182" s="91">
        <v>0.30499999999999999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0.38500000000000001</v>
      </c>
      <c r="G183" s="91">
        <v>0.30499999999999999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0.38500000000000001</v>
      </c>
      <c r="G184" s="91">
        <v>0.30499999999999999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0.38500000000000001</v>
      </c>
      <c r="G185" s="91">
        <v>0.30499999999999999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0.38500000000000001</v>
      </c>
      <c r="G186" s="91">
        <v>0.30499999999999999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0.38500000000000001</v>
      </c>
      <c r="G187" s="91">
        <v>0.30499999999999999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0.38500000000000001</v>
      </c>
      <c r="G188" s="91">
        <v>0.30499999999999999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0.38500000000000001</v>
      </c>
      <c r="G189" s="91">
        <v>0.30499999999999999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0.38500000000000001</v>
      </c>
      <c r="G190" s="91">
        <v>0.30499999999999999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0.38500000000000001</v>
      </c>
      <c r="G191" s="91">
        <v>0.30499999999999999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0.38500000000000001</v>
      </c>
      <c r="G216" s="91">
        <v>0.30499999999999999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0.38500000000000001</v>
      </c>
      <c r="G217" s="91">
        <v>0.30499999999999999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0.38500000000000001</v>
      </c>
      <c r="G218" s="91">
        <v>0.30499999999999999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2670466.3199999998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3295700.69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2486598.14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511908.56</v>
      </c>
      <c r="D226" s="91">
        <v>330935.07</v>
      </c>
      <c r="E226" s="91">
        <v>180973.49</v>
      </c>
      <c r="F226" s="91">
        <v>0.65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265741.07</v>
      </c>
      <c r="D227" s="91">
        <v>196756.72</v>
      </c>
      <c r="E227" s="91">
        <v>68984.350000000006</v>
      </c>
      <c r="F227" s="91">
        <v>0.74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759091.87</v>
      </c>
      <c r="D228" s="91">
        <v>497295.92</v>
      </c>
      <c r="E228" s="91">
        <v>261795.95</v>
      </c>
      <c r="F228" s="91">
        <v>0.66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1324604.26</v>
      </c>
      <c r="D229" s="91">
        <v>863505.73</v>
      </c>
      <c r="E229" s="91">
        <v>461098.53</v>
      </c>
      <c r="F229" s="91">
        <v>0.65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53596.53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10004.14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16646.509999999998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13771.53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16578.580000000002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16578.580000000002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16578.580000000002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16578.580000000002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34401.599999999999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65226.45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65226.45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45690.51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16306.61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16306.61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65226.45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180778.62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25928.44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30571.43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10260.67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47794.41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119906.11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77393.42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77393.42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46068.86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26609.94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27225.95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40290.730000000003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40764.870000000003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203824.34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40764.870000000003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163069.71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31842.09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6041.15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3055.72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26580.27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5888.93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4814.0600000000004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61142.86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61142.86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10192.33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10192.33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59121.26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59121.26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10192.33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10192.33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61142.86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61142.86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9475.33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9434.23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68677.84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68400.27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9128.9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9093.7000000000007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42805.31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107013.27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108762.63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174114.21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145762.70000000001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271132.78999999998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15.76</v>
      </c>
      <c r="F295" s="91">
        <v>26694.97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12.1</v>
      </c>
      <c r="F296" s="91">
        <v>20504.46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24.41</v>
      </c>
      <c r="F297" s="91">
        <v>41091.75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41.92</v>
      </c>
      <c r="F298" s="91">
        <v>69448.11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24471.13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18147.53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35094.86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387018.43400000001</v>
      </c>
      <c r="C310" s="91">
        <v>668.26980000000003</v>
      </c>
      <c r="D310" s="91">
        <v>1751.8151</v>
      </c>
      <c r="E310" s="91">
        <v>0</v>
      </c>
      <c r="F310" s="91">
        <v>7.3000000000000001E-3</v>
      </c>
      <c r="G310" s="91">
        <v>108923.67359999999</v>
      </c>
      <c r="H310" s="91">
        <v>162930.88630000001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81"/>
      <c r="AA310" s="81"/>
    </row>
    <row r="311" spans="1:27">
      <c r="A311" s="91" t="s">
        <v>808</v>
      </c>
      <c r="B311" s="91">
        <v>342865.76360000001</v>
      </c>
      <c r="C311" s="91">
        <v>597.92909999999995</v>
      </c>
      <c r="D311" s="91">
        <v>1584.5282999999999</v>
      </c>
      <c r="E311" s="91">
        <v>0</v>
      </c>
      <c r="F311" s="91">
        <v>6.4999999999999997E-3</v>
      </c>
      <c r="G311" s="91">
        <v>98524.485700000005</v>
      </c>
      <c r="H311" s="91">
        <v>144882.37270000001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81"/>
      <c r="AA311" s="81"/>
    </row>
    <row r="312" spans="1:27">
      <c r="A312" s="91" t="s">
        <v>809</v>
      </c>
      <c r="B312" s="91">
        <v>376932.34720000002</v>
      </c>
      <c r="C312" s="91">
        <v>669.90480000000002</v>
      </c>
      <c r="D312" s="91">
        <v>1811.3512000000001</v>
      </c>
      <c r="E312" s="91">
        <v>0</v>
      </c>
      <c r="F312" s="91">
        <v>7.4999999999999997E-3</v>
      </c>
      <c r="G312" s="91">
        <v>112632.92630000001</v>
      </c>
      <c r="H312" s="91">
        <v>160426.69270000001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81"/>
      <c r="AA312" s="81"/>
    </row>
    <row r="313" spans="1:27">
      <c r="A313" s="91" t="s">
        <v>810</v>
      </c>
      <c r="B313" s="91">
        <v>355802.56219999999</v>
      </c>
      <c r="C313" s="91">
        <v>635.55050000000006</v>
      </c>
      <c r="D313" s="91">
        <v>1727.4734000000001</v>
      </c>
      <c r="E313" s="91">
        <v>0</v>
      </c>
      <c r="F313" s="91">
        <v>7.1000000000000004E-3</v>
      </c>
      <c r="G313" s="91">
        <v>107418.4394</v>
      </c>
      <c r="H313" s="91">
        <v>151726.0914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81"/>
      <c r="AA313" s="81"/>
    </row>
    <row r="314" spans="1:27">
      <c r="A314" s="91" t="s">
        <v>433</v>
      </c>
      <c r="B314" s="91">
        <v>372516.70150000002</v>
      </c>
      <c r="C314" s="91">
        <v>674.42970000000003</v>
      </c>
      <c r="D314" s="91">
        <v>1858.4477999999999</v>
      </c>
      <c r="E314" s="91">
        <v>0</v>
      </c>
      <c r="F314" s="91">
        <v>7.6E-3</v>
      </c>
      <c r="G314" s="91">
        <v>115566.0245</v>
      </c>
      <c r="H314" s="91">
        <v>159678.65609999999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81"/>
      <c r="AA314" s="81"/>
    </row>
    <row r="315" spans="1:27">
      <c r="A315" s="91" t="s">
        <v>811</v>
      </c>
      <c r="B315" s="91">
        <v>377071.3222</v>
      </c>
      <c r="C315" s="91">
        <v>694.43050000000005</v>
      </c>
      <c r="D315" s="91">
        <v>1946.075</v>
      </c>
      <c r="E315" s="91">
        <v>0</v>
      </c>
      <c r="F315" s="91">
        <v>8.0000000000000002E-3</v>
      </c>
      <c r="G315" s="91">
        <v>121019.2148</v>
      </c>
      <c r="H315" s="91">
        <v>162705.8075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81"/>
      <c r="AA315" s="81"/>
    </row>
    <row r="316" spans="1:27">
      <c r="A316" s="91" t="s">
        <v>812</v>
      </c>
      <c r="B316" s="91">
        <v>393296.2353</v>
      </c>
      <c r="C316" s="91">
        <v>728.45929999999998</v>
      </c>
      <c r="D316" s="91">
        <v>2052.7177000000001</v>
      </c>
      <c r="E316" s="91">
        <v>0</v>
      </c>
      <c r="F316" s="91">
        <v>8.3999999999999995E-3</v>
      </c>
      <c r="G316" s="91">
        <v>127652.3518</v>
      </c>
      <c r="H316" s="91">
        <v>170086.15229999999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81"/>
      <c r="AA316" s="81"/>
    </row>
    <row r="317" spans="1:27">
      <c r="A317" s="91" t="s">
        <v>813</v>
      </c>
      <c r="B317" s="91">
        <v>403623.37099999998</v>
      </c>
      <c r="C317" s="91">
        <v>748.96479999999997</v>
      </c>
      <c r="D317" s="91">
        <v>2114.2249000000002</v>
      </c>
      <c r="E317" s="91">
        <v>0</v>
      </c>
      <c r="F317" s="91">
        <v>8.6E-3</v>
      </c>
      <c r="G317" s="91">
        <v>131477.766</v>
      </c>
      <c r="H317" s="91">
        <v>174678.23240000001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81"/>
      <c r="AA317" s="81"/>
    </row>
    <row r="318" spans="1:27">
      <c r="A318" s="91" t="s">
        <v>814</v>
      </c>
      <c r="B318" s="91">
        <v>362672.5748</v>
      </c>
      <c r="C318" s="91">
        <v>661.08979999999997</v>
      </c>
      <c r="D318" s="91">
        <v>1834.0875000000001</v>
      </c>
      <c r="E318" s="91">
        <v>0</v>
      </c>
      <c r="F318" s="91">
        <v>7.4999999999999997E-3</v>
      </c>
      <c r="G318" s="91">
        <v>114052.78939999999</v>
      </c>
      <c r="H318" s="91">
        <v>155868.8652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81"/>
      <c r="AA318" s="81"/>
    </row>
    <row r="319" spans="1:27">
      <c r="A319" s="91" t="s">
        <v>815</v>
      </c>
      <c r="B319" s="91">
        <v>370114.90860000002</v>
      </c>
      <c r="C319" s="91">
        <v>666.21410000000003</v>
      </c>
      <c r="D319" s="91">
        <v>1825.1124</v>
      </c>
      <c r="E319" s="91">
        <v>0</v>
      </c>
      <c r="F319" s="91">
        <v>7.4999999999999997E-3</v>
      </c>
      <c r="G319" s="91">
        <v>113491.72070000001</v>
      </c>
      <c r="H319" s="91">
        <v>158295.52470000001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81"/>
      <c r="AA319" s="81"/>
    </row>
    <row r="320" spans="1:27">
      <c r="A320" s="91" t="s">
        <v>816</v>
      </c>
      <c r="B320" s="91">
        <v>360691.01500000001</v>
      </c>
      <c r="C320" s="91">
        <v>640.94209999999998</v>
      </c>
      <c r="D320" s="91">
        <v>1732.7637</v>
      </c>
      <c r="E320" s="91">
        <v>0</v>
      </c>
      <c r="F320" s="91">
        <v>7.1000000000000004E-3</v>
      </c>
      <c r="G320" s="91">
        <v>107746.1878</v>
      </c>
      <c r="H320" s="91">
        <v>153505.2611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81"/>
      <c r="AA320" s="81"/>
    </row>
    <row r="321" spans="1:38">
      <c r="A321" s="91" t="s">
        <v>817</v>
      </c>
      <c r="B321" s="91">
        <v>375504.79519999999</v>
      </c>
      <c r="C321" s="91">
        <v>654.18970000000002</v>
      </c>
      <c r="D321" s="91">
        <v>1731.7282</v>
      </c>
      <c r="E321" s="91">
        <v>0</v>
      </c>
      <c r="F321" s="91">
        <v>7.1999999999999998E-3</v>
      </c>
      <c r="G321" s="91">
        <v>107676.98360000001</v>
      </c>
      <c r="H321" s="91">
        <v>158614.1575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81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4478110</v>
      </c>
      <c r="C323" s="91">
        <v>8040.3742000000002</v>
      </c>
      <c r="D323" s="91">
        <v>21970.325099999998</v>
      </c>
      <c r="E323" s="91">
        <v>0</v>
      </c>
      <c r="F323" s="91">
        <v>9.0200000000000002E-2</v>
      </c>
      <c r="G323" s="92">
        <v>1366180</v>
      </c>
      <c r="H323" s="92">
        <v>1913400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342865.76360000001</v>
      </c>
      <c r="C324" s="91">
        <v>597.92909999999995</v>
      </c>
      <c r="D324" s="91">
        <v>1584.5282999999999</v>
      </c>
      <c r="E324" s="91">
        <v>0</v>
      </c>
      <c r="F324" s="91">
        <v>6.4999999999999997E-3</v>
      </c>
      <c r="G324" s="91">
        <v>98524.485700000005</v>
      </c>
      <c r="H324" s="91">
        <v>144882.37270000001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81"/>
      <c r="AA324" s="81"/>
    </row>
    <row r="325" spans="1:38">
      <c r="A325" s="91" t="s">
        <v>820</v>
      </c>
      <c r="B325" s="91">
        <v>403623.37099999998</v>
      </c>
      <c r="C325" s="91">
        <v>748.96479999999997</v>
      </c>
      <c r="D325" s="91">
        <v>2114.2249000000002</v>
      </c>
      <c r="E325" s="91">
        <v>0</v>
      </c>
      <c r="F325" s="91">
        <v>8.6E-3</v>
      </c>
      <c r="G325" s="91">
        <v>131477.766</v>
      </c>
      <c r="H325" s="91">
        <v>174678.23240000001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81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1727140000000</v>
      </c>
      <c r="C328" s="91">
        <v>1035111.602</v>
      </c>
      <c r="D328" s="91" t="s">
        <v>962</v>
      </c>
      <c r="E328" s="91">
        <v>242482.867</v>
      </c>
      <c r="F328" s="91">
        <v>310109.712</v>
      </c>
      <c r="G328" s="91">
        <v>69916.865000000005</v>
      </c>
      <c r="H328" s="91">
        <v>0</v>
      </c>
      <c r="I328" s="91">
        <v>65790.207999999999</v>
      </c>
      <c r="J328" s="91">
        <v>0</v>
      </c>
      <c r="K328" s="91">
        <v>40443.025000000001</v>
      </c>
      <c r="L328" s="91">
        <v>32636.600999999999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5293.7380000000003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1562240000000</v>
      </c>
      <c r="C329" s="91">
        <v>996681.24</v>
      </c>
      <c r="D329" s="91" t="s">
        <v>963</v>
      </c>
      <c r="E329" s="91">
        <v>242482.867</v>
      </c>
      <c r="F329" s="91">
        <v>310109.712</v>
      </c>
      <c r="G329" s="91">
        <v>70687.096999999994</v>
      </c>
      <c r="H329" s="91">
        <v>0</v>
      </c>
      <c r="I329" s="91">
        <v>48623.837</v>
      </c>
      <c r="J329" s="91">
        <v>0</v>
      </c>
      <c r="K329" s="91">
        <v>39550.315000000002</v>
      </c>
      <c r="L329" s="91">
        <v>22774.824000000001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5201.9840000000004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1785950000000</v>
      </c>
      <c r="C330" s="91">
        <v>1042136.304</v>
      </c>
      <c r="D330" s="91" t="s">
        <v>964</v>
      </c>
      <c r="E330" s="91">
        <v>242482.867</v>
      </c>
      <c r="F330" s="91">
        <v>310109.712</v>
      </c>
      <c r="G330" s="91">
        <v>71634.740999999995</v>
      </c>
      <c r="H330" s="91">
        <v>0</v>
      </c>
      <c r="I330" s="91">
        <v>86454.615999999995</v>
      </c>
      <c r="J330" s="91">
        <v>0</v>
      </c>
      <c r="K330" s="91">
        <v>41760.616000000002</v>
      </c>
      <c r="L330" s="91">
        <v>32636.600999999999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5741.6329999999998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1703270000000</v>
      </c>
      <c r="C331" s="91">
        <v>1037672.532</v>
      </c>
      <c r="D331" s="91" t="s">
        <v>965</v>
      </c>
      <c r="E331" s="91">
        <v>242482.867</v>
      </c>
      <c r="F331" s="91">
        <v>310109.712</v>
      </c>
      <c r="G331" s="91">
        <v>70756.895999999993</v>
      </c>
      <c r="H331" s="91">
        <v>0</v>
      </c>
      <c r="I331" s="91">
        <v>78937.343999999997</v>
      </c>
      <c r="J331" s="91">
        <v>0</v>
      </c>
      <c r="K331" s="91">
        <v>41478.440999999999</v>
      </c>
      <c r="L331" s="91">
        <v>32636.600999999999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5653.7269999999999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1832460000000</v>
      </c>
      <c r="C332" s="91">
        <v>1122192.172</v>
      </c>
      <c r="D332" s="91" t="s">
        <v>966</v>
      </c>
      <c r="E332" s="91">
        <v>242482.867</v>
      </c>
      <c r="F332" s="91">
        <v>310109.712</v>
      </c>
      <c r="G332" s="91">
        <v>72704.263000000006</v>
      </c>
      <c r="H332" s="91">
        <v>0</v>
      </c>
      <c r="I332" s="91">
        <v>246009.682</v>
      </c>
      <c r="J332" s="91">
        <v>0</v>
      </c>
      <c r="K332" s="91">
        <v>48872.182000000001</v>
      </c>
      <c r="L332" s="91">
        <v>32636.600999999999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6414.2280000000001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1918930000000</v>
      </c>
      <c r="C333" s="91">
        <v>1214285.71</v>
      </c>
      <c r="D333" s="91" t="s">
        <v>967</v>
      </c>
      <c r="E333" s="91">
        <v>242482.867</v>
      </c>
      <c r="F333" s="91">
        <v>310109.712</v>
      </c>
      <c r="G333" s="91">
        <v>86427.160999999993</v>
      </c>
      <c r="H333" s="91">
        <v>0</v>
      </c>
      <c r="I333" s="91">
        <v>321504.61800000002</v>
      </c>
      <c r="J333" s="91">
        <v>0</v>
      </c>
      <c r="K333" s="91">
        <v>51347.13</v>
      </c>
      <c r="L333" s="91">
        <v>32636.600999999999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6814.9840000000004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2024110000000</v>
      </c>
      <c r="C334" s="91">
        <v>1225772.3389999999</v>
      </c>
      <c r="D334" s="91" t="s">
        <v>1060</v>
      </c>
      <c r="E334" s="91">
        <v>242482.867</v>
      </c>
      <c r="F334" s="91">
        <v>310109.712</v>
      </c>
      <c r="G334" s="91">
        <v>78368.172000000006</v>
      </c>
      <c r="H334" s="91">
        <v>0</v>
      </c>
      <c r="I334" s="91">
        <v>336138.10100000002</v>
      </c>
      <c r="J334" s="91">
        <v>0</v>
      </c>
      <c r="K334" s="91">
        <v>51204.271999999997</v>
      </c>
      <c r="L334" s="91">
        <v>32636.600999999999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11869.976000000001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2084760000000</v>
      </c>
      <c r="C335" s="91">
        <v>1269974.2760000001</v>
      </c>
      <c r="D335" s="91" t="s">
        <v>969</v>
      </c>
      <c r="E335" s="91">
        <v>242482.867</v>
      </c>
      <c r="F335" s="91">
        <v>310109.712</v>
      </c>
      <c r="G335" s="91">
        <v>85424.743000000002</v>
      </c>
      <c r="H335" s="91">
        <v>0</v>
      </c>
      <c r="I335" s="91">
        <v>377145.40700000001</v>
      </c>
      <c r="J335" s="91">
        <v>0</v>
      </c>
      <c r="K335" s="91">
        <v>52553.423000000003</v>
      </c>
      <c r="L335" s="91">
        <v>32636.600999999999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6658.8860000000004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1808470000000</v>
      </c>
      <c r="C336" s="91">
        <v>1104435.176</v>
      </c>
      <c r="D336" s="91" t="s">
        <v>970</v>
      </c>
      <c r="E336" s="91">
        <v>242482.867</v>
      </c>
      <c r="F336" s="91">
        <v>310109.712</v>
      </c>
      <c r="G336" s="91">
        <v>75010.903000000006</v>
      </c>
      <c r="H336" s="91">
        <v>0</v>
      </c>
      <c r="I336" s="91">
        <v>226749.614</v>
      </c>
      <c r="J336" s="91">
        <v>0</v>
      </c>
      <c r="K336" s="91">
        <v>48231.406999999999</v>
      </c>
      <c r="L336" s="91">
        <v>32636.600999999999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6251.4350000000004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1799570000000</v>
      </c>
      <c r="C337" s="91">
        <v>1076055.308</v>
      </c>
      <c r="D337" s="91" t="s">
        <v>971</v>
      </c>
      <c r="E337" s="91">
        <v>242482.867</v>
      </c>
      <c r="F337" s="91">
        <v>310109.712</v>
      </c>
      <c r="G337" s="91">
        <v>69693.399000000005</v>
      </c>
      <c r="H337" s="91">
        <v>0</v>
      </c>
      <c r="I337" s="91">
        <v>200175.92</v>
      </c>
      <c r="J337" s="91">
        <v>0</v>
      </c>
      <c r="K337" s="91">
        <v>47001.85</v>
      </c>
      <c r="L337" s="91">
        <v>32636.600999999999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10992.322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1708470000000</v>
      </c>
      <c r="C338" s="91">
        <v>1032998.773</v>
      </c>
      <c r="D338" s="91" t="s">
        <v>1061</v>
      </c>
      <c r="E338" s="91">
        <v>242482.867</v>
      </c>
      <c r="F338" s="91">
        <v>302612.43699999998</v>
      </c>
      <c r="G338" s="91">
        <v>72300.475000000006</v>
      </c>
      <c r="H338" s="91">
        <v>0</v>
      </c>
      <c r="I338" s="91">
        <v>167172.84700000001</v>
      </c>
      <c r="J338" s="91">
        <v>0</v>
      </c>
      <c r="K338" s="91">
        <v>45739.279000000002</v>
      </c>
      <c r="L338" s="91">
        <v>32636.600999999999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7091.6310000000003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1707370000000</v>
      </c>
      <c r="C339" s="91">
        <v>1006838.879</v>
      </c>
      <c r="D339" s="91" t="s">
        <v>1066</v>
      </c>
      <c r="E339" s="91">
        <v>242482.867</v>
      </c>
      <c r="F339" s="91">
        <v>310109.712</v>
      </c>
      <c r="G339" s="91">
        <v>69599.107000000004</v>
      </c>
      <c r="H339" s="91">
        <v>0</v>
      </c>
      <c r="I339" s="91">
        <v>48045.146999999997</v>
      </c>
      <c r="J339" s="91">
        <v>3239</v>
      </c>
      <c r="K339" s="91">
        <v>39547.188000000002</v>
      </c>
      <c r="L339" s="91">
        <v>20578.177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5190.9660000000003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21662700000000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1562240000000</v>
      </c>
      <c r="C342" s="91">
        <v>996681.24</v>
      </c>
      <c r="D342" s="91"/>
      <c r="E342" s="91">
        <v>242482.867</v>
      </c>
      <c r="F342" s="91">
        <v>302612.43699999998</v>
      </c>
      <c r="G342" s="91">
        <v>69599.107000000004</v>
      </c>
      <c r="H342" s="91">
        <v>0</v>
      </c>
      <c r="I342" s="91">
        <v>48045.146999999997</v>
      </c>
      <c r="J342" s="91">
        <v>0</v>
      </c>
      <c r="K342" s="91">
        <v>39547.188000000002</v>
      </c>
      <c r="L342" s="91">
        <v>20578.177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5190.9660000000003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2084760000000</v>
      </c>
      <c r="C343" s="91">
        <v>1269974.2760000001</v>
      </c>
      <c r="D343" s="91"/>
      <c r="E343" s="91">
        <v>242482.867</v>
      </c>
      <c r="F343" s="91">
        <v>310109.712</v>
      </c>
      <c r="G343" s="91">
        <v>86427.160999999993</v>
      </c>
      <c r="H343" s="91">
        <v>0</v>
      </c>
      <c r="I343" s="91">
        <v>377145.40700000001</v>
      </c>
      <c r="J343" s="91">
        <v>3239</v>
      </c>
      <c r="K343" s="91">
        <v>52553.423000000003</v>
      </c>
      <c r="L343" s="91">
        <v>32636.600999999999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11869.976000000001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333846.45</v>
      </c>
      <c r="C346" s="91">
        <v>162057.28</v>
      </c>
      <c r="D346" s="91">
        <v>0</v>
      </c>
      <c r="E346" s="91">
        <v>495903.73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14.89</v>
      </c>
      <c r="C347" s="91">
        <v>7.23</v>
      </c>
      <c r="D347" s="91">
        <v>0</v>
      </c>
      <c r="E347" s="91">
        <v>22.12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14.89</v>
      </c>
      <c r="C348" s="91">
        <v>7.23</v>
      </c>
      <c r="D348" s="91">
        <v>0</v>
      </c>
      <c r="E348" s="91">
        <v>22.12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6"/>
      <c r="Y357" s="76"/>
    </row>
    <row r="358" spans="20:34">
      <c r="T358" s="74"/>
      <c r="U358" s="76"/>
      <c r="V358" s="76"/>
      <c r="W358" s="76"/>
      <c r="X358" s="76"/>
      <c r="Y358" s="76"/>
    </row>
    <row r="359" spans="20:34">
      <c r="T359" s="74"/>
      <c r="U359" s="76"/>
      <c r="V359" s="76"/>
      <c r="W359" s="76"/>
      <c r="X359" s="76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32437.97</v>
      </c>
      <c r="C2" s="91">
        <v>1446.69</v>
      </c>
      <c r="D2" s="91">
        <v>1446.69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32437.97</v>
      </c>
      <c r="C3" s="91">
        <v>1446.69</v>
      </c>
      <c r="D3" s="91">
        <v>1446.69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81421.3</v>
      </c>
      <c r="C4" s="91">
        <v>3631.27</v>
      </c>
      <c r="D4" s="91">
        <v>3631.27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81421.3</v>
      </c>
      <c r="C5" s="91">
        <v>3631.27</v>
      </c>
      <c r="D5" s="91">
        <v>3631.27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9723.7900000000009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1719.06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50.89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2214.71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924.5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535.47</v>
      </c>
      <c r="C21" s="91">
        <v>0</v>
      </c>
      <c r="D21" s="91">
        <v>0</v>
      </c>
      <c r="E21" s="91">
        <v>0</v>
      </c>
      <c r="F21" s="91">
        <v>0</v>
      </c>
      <c r="G21" s="91">
        <v>15428.91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1841.02</v>
      </c>
      <c r="C22" s="91">
        <v>0</v>
      </c>
      <c r="D22" s="91">
        <v>0</v>
      </c>
      <c r="E22" s="91">
        <v>0</v>
      </c>
      <c r="F22" s="91">
        <v>0</v>
      </c>
      <c r="G22" s="91">
        <v>684.86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691.32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184.57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20664.439999999999</v>
      </c>
      <c r="C28" s="91">
        <v>11773.53</v>
      </c>
      <c r="D28" s="91">
        <v>0</v>
      </c>
      <c r="E28" s="91">
        <v>0</v>
      </c>
      <c r="F28" s="91">
        <v>0</v>
      </c>
      <c r="G28" s="91">
        <v>20151.38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0.85699999999999998</v>
      </c>
      <c r="E96" s="91">
        <v>0.98399999999999999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0.85699999999999998</v>
      </c>
      <c r="E97" s="91">
        <v>0.98399999999999999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0.85699999999999998</v>
      </c>
      <c r="E98" s="91">
        <v>0.98399999999999999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0.85699999999999998</v>
      </c>
      <c r="E99" s="91">
        <v>0.98399999999999999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0.85699999999999998</v>
      </c>
      <c r="E100" s="91">
        <v>0.98399999999999999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0.85699999999999998</v>
      </c>
      <c r="E101" s="91">
        <v>0.98399999999999999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0.85699999999999998</v>
      </c>
      <c r="E103" s="91">
        <v>0.98399999999999999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0.85699999999999998</v>
      </c>
      <c r="E104" s="91">
        <v>0.98399999999999999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0.85699999999999998</v>
      </c>
      <c r="E105" s="91">
        <v>0.98399999999999999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0.85699999999999998</v>
      </c>
      <c r="E106" s="91">
        <v>0.98399999999999999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0.85699999999999998</v>
      </c>
      <c r="E107" s="91">
        <v>0.98399999999999999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0.85699999999999998</v>
      </c>
      <c r="E108" s="91">
        <v>0.98399999999999999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0.85699999999999998</v>
      </c>
      <c r="E110" s="91">
        <v>0.98399999999999999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0.85699999999999998</v>
      </c>
      <c r="E111" s="91">
        <v>0.98399999999999999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0.85699999999999998</v>
      </c>
      <c r="E112" s="91">
        <v>0.98399999999999999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0.85699999999999998</v>
      </c>
      <c r="E113" s="91">
        <v>0.98399999999999999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0.85699999999999998</v>
      </c>
      <c r="E114" s="91">
        <v>0.98399999999999999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0.85699999999999998</v>
      </c>
      <c r="E115" s="91">
        <v>0.98399999999999999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0.85699999999999998</v>
      </c>
      <c r="E116" s="91">
        <v>0.98399999999999999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0.85699999999999998</v>
      </c>
      <c r="E117" s="91">
        <v>0.98399999999999999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0.85699999999999998</v>
      </c>
      <c r="E118" s="91">
        <v>0.98399999999999999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0.85699999999999998</v>
      </c>
      <c r="E119" s="91">
        <v>0.98399999999999999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0.85699999999999998</v>
      </c>
      <c r="E120" s="91">
        <v>0.98399999999999999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0.85699999999999998</v>
      </c>
      <c r="E121" s="91">
        <v>0.98399999999999999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0.85699999999999998</v>
      </c>
      <c r="E122" s="91">
        <v>0.98399999999999999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0.85699999999999998</v>
      </c>
      <c r="E123" s="91">
        <v>0.98399999999999999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0.85699999999999998</v>
      </c>
      <c r="E124" s="91">
        <v>0.98399999999999999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0.85699999999999998</v>
      </c>
      <c r="E125" s="91">
        <v>0.98399999999999999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0.85699999999999998</v>
      </c>
      <c r="E127" s="91">
        <v>0.98399999999999999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0.85699999999999998</v>
      </c>
      <c r="E128" s="91">
        <v>0.98399999999999999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0.85699999999999998</v>
      </c>
      <c r="E129" s="91">
        <v>0.98399999999999999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0.85699999999999998</v>
      </c>
      <c r="E130" s="91">
        <v>0.98399999999999999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0.85699999999999998</v>
      </c>
      <c r="E131" s="91">
        <v>0.98399999999999999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0.85699999999999998</v>
      </c>
      <c r="E133" s="91">
        <v>0.98399999999999999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0.85699999999999998</v>
      </c>
      <c r="E134" s="91">
        <v>0.98399999999999999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0.85699999999999998</v>
      </c>
      <c r="E135" s="91">
        <v>0.98399999999999999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0.85699999999999998</v>
      </c>
      <c r="E136" s="91">
        <v>0.98399999999999999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0.85699999999999998</v>
      </c>
      <c r="E137" s="91">
        <v>0.98399999999999999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0.85699999999999998</v>
      </c>
      <c r="E138" s="91">
        <v>0.98399999999999999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0.85699999999999998</v>
      </c>
      <c r="E139" s="91">
        <v>0.98399999999999999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0.85699999999999998</v>
      </c>
      <c r="E140" s="91">
        <v>0.98399999999999999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0.85699999999999998</v>
      </c>
      <c r="E142" s="91">
        <v>0.98399999999999999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0.85699999999999998</v>
      </c>
      <c r="E143" s="91">
        <v>0.98399999999999999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0.85699999999999998</v>
      </c>
      <c r="E145" s="91">
        <v>0.98399999999999999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0.85699999999999998</v>
      </c>
      <c r="E146" s="91">
        <v>0.98399999999999999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0.85699999999999998</v>
      </c>
      <c r="E148" s="91">
        <v>0.98399999999999999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0.85699999999999998</v>
      </c>
      <c r="E150" s="91">
        <v>0.98399999999999999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0.85699999999999998</v>
      </c>
      <c r="E151" s="91">
        <v>0.98399999999999999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0.85699999999999998</v>
      </c>
      <c r="E152" s="91">
        <v>0.98399999999999999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0.85699999999999998</v>
      </c>
      <c r="E153" s="91">
        <v>0.98399999999999999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0.85699999999999998</v>
      </c>
      <c r="E154" s="91">
        <v>0.98399999999999999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0.85699999999999998</v>
      </c>
      <c r="E155" s="91">
        <v>0.98399999999999999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0.85699999999999998</v>
      </c>
      <c r="E156" s="91">
        <v>0.98399999999999999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0.85699999999999998</v>
      </c>
      <c r="E157" s="91">
        <v>0.98399999999999999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0.85699999999999998</v>
      </c>
      <c r="E158" s="91">
        <v>0.98399999999999999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0.85699999999999998</v>
      </c>
      <c r="E159" s="91">
        <v>0.98399999999999999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0.85699999999999998</v>
      </c>
      <c r="E160" s="91">
        <v>0.98399999999999999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0.85699999999999998</v>
      </c>
      <c r="E161" s="91">
        <v>0.98399999999999999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0.85699999999999998</v>
      </c>
      <c r="E162" s="91">
        <v>0.98399999999999999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0.85699999999999998</v>
      </c>
      <c r="E163" s="91">
        <v>0.98399999999999999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0.85699999999999998</v>
      </c>
      <c r="E164" s="91">
        <v>0.98399999999999999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0.85699999999999998</v>
      </c>
      <c r="E165" s="91">
        <v>0.98399999999999999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0.85699999999999998</v>
      </c>
      <c r="E166" s="91">
        <v>0.98399999999999999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0.85699999999999998</v>
      </c>
      <c r="E167" s="91">
        <v>0.98399999999999999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0.85699999999999998</v>
      </c>
      <c r="E168" s="91">
        <v>0.98399999999999999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0.85699999999999998</v>
      </c>
      <c r="E169" s="91">
        <v>0.98399999999999999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0.85699999999999998</v>
      </c>
      <c r="E170" s="91">
        <v>0.98399999999999999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0.85699999999999998</v>
      </c>
      <c r="E171" s="91">
        <v>0.98399999999999999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0.85699999999999998</v>
      </c>
      <c r="E172" s="91">
        <v>0.98399999999999999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0.85699999999999998</v>
      </c>
      <c r="E173" s="91">
        <v>0.98399999999999999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0.38500000000000001</v>
      </c>
      <c r="G176" s="91">
        <v>0.30499999999999999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0.38500000000000001</v>
      </c>
      <c r="G177" s="91">
        <v>0.30499999999999999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0.38500000000000001</v>
      </c>
      <c r="G178" s="91">
        <v>0.30499999999999999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0.38500000000000001</v>
      </c>
      <c r="G179" s="91">
        <v>0.30499999999999999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0.38500000000000001</v>
      </c>
      <c r="G180" s="91">
        <v>0.30499999999999999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0.38500000000000001</v>
      </c>
      <c r="G181" s="91">
        <v>0.30499999999999999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0.38500000000000001</v>
      </c>
      <c r="G182" s="91">
        <v>0.30499999999999999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0.38500000000000001</v>
      </c>
      <c r="G183" s="91">
        <v>0.30499999999999999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0.38500000000000001</v>
      </c>
      <c r="G184" s="91">
        <v>0.30499999999999999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0.38500000000000001</v>
      </c>
      <c r="G185" s="91">
        <v>0.30499999999999999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0.38500000000000001</v>
      </c>
      <c r="G186" s="91">
        <v>0.30499999999999999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0.38500000000000001</v>
      </c>
      <c r="G187" s="91">
        <v>0.30499999999999999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0.38500000000000001</v>
      </c>
      <c r="G188" s="91">
        <v>0.30499999999999999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0.38500000000000001</v>
      </c>
      <c r="G189" s="91">
        <v>0.30499999999999999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0.38500000000000001</v>
      </c>
      <c r="G190" s="91">
        <v>0.30499999999999999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0.38500000000000001</v>
      </c>
      <c r="G191" s="91">
        <v>0.30499999999999999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0.38500000000000001</v>
      </c>
      <c r="G216" s="91">
        <v>0.30499999999999999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0.38500000000000001</v>
      </c>
      <c r="G217" s="91">
        <v>0.30499999999999999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0.38500000000000001</v>
      </c>
      <c r="G218" s="91">
        <v>0.30499999999999999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1872287.04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2772561.12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1743375.48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405913.57</v>
      </c>
      <c r="D226" s="91">
        <v>249500.73</v>
      </c>
      <c r="E226" s="91">
        <v>156412.84</v>
      </c>
      <c r="F226" s="91">
        <v>0.61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197141.92</v>
      </c>
      <c r="D227" s="91">
        <v>144434.16</v>
      </c>
      <c r="E227" s="91">
        <v>52707.76</v>
      </c>
      <c r="F227" s="91">
        <v>0.73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631416.71</v>
      </c>
      <c r="D228" s="91">
        <v>393540.99</v>
      </c>
      <c r="E228" s="91">
        <v>237875.72</v>
      </c>
      <c r="F228" s="91">
        <v>0.62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1103817.31</v>
      </c>
      <c r="D229" s="91">
        <v>681774.11</v>
      </c>
      <c r="E229" s="91">
        <v>422043.2</v>
      </c>
      <c r="F229" s="91">
        <v>0.62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40311.85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9385.58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13775.78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12176.5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13719.57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13719.57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13719.57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13719.57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31657.759999999998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53978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53978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44424.33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13494.5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13494.5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53978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149602.94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25951.74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25299.32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9071.33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44549.22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125768.27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64046.75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64046.75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42787.66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26596.43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27211.54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38180.730000000003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33734.870000000003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168674.37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33734.870000000003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134947.97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30018.34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5321.95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2499.73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24825.61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5245.76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4116.1499999999996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50598.64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50598.64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8434.64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8434.64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48925.66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48925.66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8434.64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8434.64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50598.64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50598.64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8112.5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8069.4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63406.86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63115.87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7933.66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7894.19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35423.440000000002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88558.59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82846.679999999993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141273.73000000001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115454.2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216233.73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16.149999999999999</v>
      </c>
      <c r="F295" s="91">
        <v>27182.92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12.14</v>
      </c>
      <c r="F296" s="91">
        <v>20565.72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26.07</v>
      </c>
      <c r="F297" s="91">
        <v>43882.28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44.49</v>
      </c>
      <c r="F298" s="91">
        <v>73703.820000000007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17156.919999999998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15266.9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24605.31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521953.50170000002</v>
      </c>
      <c r="C310" s="91">
        <v>857.97580000000005</v>
      </c>
      <c r="D310" s="91">
        <v>2081.6833999999999</v>
      </c>
      <c r="E310" s="91">
        <v>0</v>
      </c>
      <c r="F310" s="91">
        <v>8.2000000000000007E-3</v>
      </c>
      <c r="G310" s="92">
        <v>2164260</v>
      </c>
      <c r="H310" s="91">
        <v>218334.31909999999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466640.87589999998</v>
      </c>
      <c r="C311" s="91">
        <v>770.8646</v>
      </c>
      <c r="D311" s="91">
        <v>1881.7070000000001</v>
      </c>
      <c r="E311" s="91">
        <v>0</v>
      </c>
      <c r="F311" s="91">
        <v>7.4000000000000003E-3</v>
      </c>
      <c r="G311" s="92">
        <v>1956380</v>
      </c>
      <c r="H311" s="91">
        <v>195570.69390000001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528977.45530000003</v>
      </c>
      <c r="C312" s="91">
        <v>878.56970000000001</v>
      </c>
      <c r="D312" s="91">
        <v>2158.6696999999999</v>
      </c>
      <c r="E312" s="91">
        <v>0</v>
      </c>
      <c r="F312" s="91">
        <v>8.5000000000000006E-3</v>
      </c>
      <c r="G312" s="92">
        <v>2244370</v>
      </c>
      <c r="H312" s="91">
        <v>222159.97880000001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507029.99400000001</v>
      </c>
      <c r="C313" s="91">
        <v>847.64340000000004</v>
      </c>
      <c r="D313" s="91">
        <v>2099.0147000000002</v>
      </c>
      <c r="E313" s="91">
        <v>0</v>
      </c>
      <c r="F313" s="91">
        <v>8.3000000000000001E-3</v>
      </c>
      <c r="G313" s="92">
        <v>2182390</v>
      </c>
      <c r="H313" s="91">
        <v>213484.51490000001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531787.27720000001</v>
      </c>
      <c r="C314" s="91">
        <v>895.14350000000002</v>
      </c>
      <c r="D314" s="91">
        <v>2234.5828999999999</v>
      </c>
      <c r="E314" s="91">
        <v>0</v>
      </c>
      <c r="F314" s="91">
        <v>8.8000000000000005E-3</v>
      </c>
      <c r="G314" s="92">
        <v>2323380</v>
      </c>
      <c r="H314" s="91">
        <v>224507.9993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502441.4154</v>
      </c>
      <c r="C315" s="91">
        <v>848.17589999999996</v>
      </c>
      <c r="D315" s="91">
        <v>2124.4207000000001</v>
      </c>
      <c r="E315" s="91">
        <v>0</v>
      </c>
      <c r="F315" s="91">
        <v>8.3999999999999995E-3</v>
      </c>
      <c r="G315" s="92">
        <v>2208860</v>
      </c>
      <c r="H315" s="91">
        <v>212357.18299999999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504315.07299999997</v>
      </c>
      <c r="C316" s="91">
        <v>851.98339999999996</v>
      </c>
      <c r="D316" s="91">
        <v>2135.8314999999998</v>
      </c>
      <c r="E316" s="91">
        <v>0</v>
      </c>
      <c r="F316" s="91">
        <v>8.3999999999999995E-3</v>
      </c>
      <c r="G316" s="92">
        <v>2220730</v>
      </c>
      <c r="H316" s="91">
        <v>213212.3075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516315.03029999998</v>
      </c>
      <c r="C317" s="91">
        <v>872.59969999999998</v>
      </c>
      <c r="D317" s="91">
        <v>2188.5133000000001</v>
      </c>
      <c r="E317" s="91">
        <v>0</v>
      </c>
      <c r="F317" s="91">
        <v>8.6E-3</v>
      </c>
      <c r="G317" s="92">
        <v>2275510</v>
      </c>
      <c r="H317" s="91">
        <v>218319.32199999999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480014.59149999998</v>
      </c>
      <c r="C318" s="91">
        <v>806.53390000000002</v>
      </c>
      <c r="D318" s="91">
        <v>2009.1197999999999</v>
      </c>
      <c r="E318" s="91">
        <v>0</v>
      </c>
      <c r="F318" s="91">
        <v>7.9000000000000008E-3</v>
      </c>
      <c r="G318" s="92">
        <v>2088950</v>
      </c>
      <c r="H318" s="91">
        <v>202507.39180000001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503859.76360000001</v>
      </c>
      <c r="C319" s="91">
        <v>841.17020000000002</v>
      </c>
      <c r="D319" s="91">
        <v>2079.5401999999999</v>
      </c>
      <c r="E319" s="91">
        <v>0</v>
      </c>
      <c r="F319" s="91">
        <v>8.2000000000000007E-3</v>
      </c>
      <c r="G319" s="92">
        <v>2162130</v>
      </c>
      <c r="H319" s="91">
        <v>212034.60709999999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499327.00900000002</v>
      </c>
      <c r="C320" s="91">
        <v>827.0104</v>
      </c>
      <c r="D320" s="91">
        <v>2025.1496</v>
      </c>
      <c r="E320" s="91">
        <v>0</v>
      </c>
      <c r="F320" s="91">
        <v>8.0000000000000002E-3</v>
      </c>
      <c r="G320" s="92">
        <v>2105530</v>
      </c>
      <c r="H320" s="91">
        <v>209480.4589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514416.33960000001</v>
      </c>
      <c r="C321" s="91">
        <v>845.4502</v>
      </c>
      <c r="D321" s="91">
        <v>2050.8865999999998</v>
      </c>
      <c r="E321" s="91">
        <v>0</v>
      </c>
      <c r="F321" s="91">
        <v>8.0999999999999996E-3</v>
      </c>
      <c r="G321" s="92">
        <v>2132250</v>
      </c>
      <c r="H321" s="91">
        <v>215168.15640000001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6077080</v>
      </c>
      <c r="C323" s="91">
        <v>10143.1209</v>
      </c>
      <c r="D323" s="91">
        <v>25069.1194</v>
      </c>
      <c r="E323" s="91">
        <v>0</v>
      </c>
      <c r="F323" s="91">
        <v>9.8900000000000002E-2</v>
      </c>
      <c r="G323" s="92">
        <v>26064700</v>
      </c>
      <c r="H323" s="92">
        <v>2557140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466640.87589999998</v>
      </c>
      <c r="C324" s="91">
        <v>770.8646</v>
      </c>
      <c r="D324" s="91">
        <v>1881.7070000000001</v>
      </c>
      <c r="E324" s="91">
        <v>0</v>
      </c>
      <c r="F324" s="91">
        <v>7.4000000000000003E-3</v>
      </c>
      <c r="G324" s="92">
        <v>1956380</v>
      </c>
      <c r="H324" s="91">
        <v>195570.69390000001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531787.27720000001</v>
      </c>
      <c r="C325" s="91">
        <v>895.14350000000002</v>
      </c>
      <c r="D325" s="91">
        <v>2234.5828999999999</v>
      </c>
      <c r="E325" s="91">
        <v>0</v>
      </c>
      <c r="F325" s="91">
        <v>8.8000000000000005E-3</v>
      </c>
      <c r="G325" s="92">
        <v>2323380</v>
      </c>
      <c r="H325" s="91">
        <v>224507.9993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1715860000000</v>
      </c>
      <c r="C328" s="91">
        <v>1013842.357</v>
      </c>
      <c r="D328" s="91" t="s">
        <v>972</v>
      </c>
      <c r="E328" s="91">
        <v>242482.867</v>
      </c>
      <c r="F328" s="91">
        <v>310109.712</v>
      </c>
      <c r="G328" s="91">
        <v>74855.548999999999</v>
      </c>
      <c r="H328" s="91">
        <v>0</v>
      </c>
      <c r="I328" s="91">
        <v>41890.525999999998</v>
      </c>
      <c r="J328" s="91">
        <v>0</v>
      </c>
      <c r="K328" s="91">
        <v>28823.356</v>
      </c>
      <c r="L328" s="91">
        <v>22881.803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5352.2280000000001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1551040000000</v>
      </c>
      <c r="C329" s="91">
        <v>1044565.129</v>
      </c>
      <c r="D329" s="91" t="s">
        <v>1074</v>
      </c>
      <c r="E329" s="91">
        <v>242482.867</v>
      </c>
      <c r="F329" s="91">
        <v>310109.712</v>
      </c>
      <c r="G329" s="91">
        <v>72870.173999999999</v>
      </c>
      <c r="H329" s="91">
        <v>0</v>
      </c>
      <c r="I329" s="91">
        <v>72734.471999999994</v>
      </c>
      <c r="J329" s="91">
        <v>0</v>
      </c>
      <c r="K329" s="91">
        <v>30967.905999999999</v>
      </c>
      <c r="L329" s="91">
        <v>22881.803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5789.3969999999999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1779360000000</v>
      </c>
      <c r="C330" s="91">
        <v>1059972.7250000001</v>
      </c>
      <c r="D330" s="91" t="s">
        <v>973</v>
      </c>
      <c r="E330" s="91">
        <v>242482.867</v>
      </c>
      <c r="F330" s="91">
        <v>310109.712</v>
      </c>
      <c r="G330" s="91">
        <v>78527.989000000001</v>
      </c>
      <c r="H330" s="91">
        <v>0</v>
      </c>
      <c r="I330" s="91">
        <v>80474.523000000001</v>
      </c>
      <c r="J330" s="91">
        <v>0</v>
      </c>
      <c r="K330" s="91">
        <v>31592.491999999998</v>
      </c>
      <c r="L330" s="91">
        <v>22881.803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5849.3320000000003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1730220000000</v>
      </c>
      <c r="C331" s="91">
        <v>1105949.3629999999</v>
      </c>
      <c r="D331" s="91" t="s">
        <v>974</v>
      </c>
      <c r="E331" s="91">
        <v>242482.867</v>
      </c>
      <c r="F331" s="91">
        <v>310109.712</v>
      </c>
      <c r="G331" s="91">
        <v>87469.270999999993</v>
      </c>
      <c r="H331" s="91">
        <v>0</v>
      </c>
      <c r="I331" s="91">
        <v>103811.323</v>
      </c>
      <c r="J331" s="91">
        <v>0</v>
      </c>
      <c r="K331" s="91">
        <v>33048.535000000003</v>
      </c>
      <c r="L331" s="91">
        <v>22881.803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6282.6059999999998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1842010000000</v>
      </c>
      <c r="C332" s="91">
        <v>1097596.193</v>
      </c>
      <c r="D332" s="91" t="s">
        <v>975</v>
      </c>
      <c r="E332" s="91">
        <v>242482.867</v>
      </c>
      <c r="F332" s="91">
        <v>310109.712</v>
      </c>
      <c r="G332" s="91">
        <v>89012.130999999994</v>
      </c>
      <c r="H332" s="91">
        <v>0</v>
      </c>
      <c r="I332" s="91">
        <v>105262.781</v>
      </c>
      <c r="J332" s="91">
        <v>0</v>
      </c>
      <c r="K332" s="91">
        <v>33093.449999999997</v>
      </c>
      <c r="L332" s="91">
        <v>22881.803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6263.2960000000003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1751210000000</v>
      </c>
      <c r="C333" s="91">
        <v>1132287.1980000001</v>
      </c>
      <c r="D333" s="91" t="s">
        <v>976</v>
      </c>
      <c r="E333" s="91">
        <v>242482.867</v>
      </c>
      <c r="F333" s="91">
        <v>310109.712</v>
      </c>
      <c r="G333" s="91">
        <v>88005.895000000004</v>
      </c>
      <c r="H333" s="91">
        <v>0</v>
      </c>
      <c r="I333" s="91">
        <v>118375.77</v>
      </c>
      <c r="J333" s="91">
        <v>0</v>
      </c>
      <c r="K333" s="91">
        <v>33687.406999999999</v>
      </c>
      <c r="L333" s="91">
        <v>22881.803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6519.73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1760620000000</v>
      </c>
      <c r="C334" s="91">
        <v>1109712.7450000001</v>
      </c>
      <c r="D334" s="91" t="s">
        <v>950</v>
      </c>
      <c r="E334" s="91">
        <v>242482.867</v>
      </c>
      <c r="F334" s="91">
        <v>310109.712</v>
      </c>
      <c r="G334" s="91">
        <v>91499.448000000004</v>
      </c>
      <c r="H334" s="91">
        <v>0</v>
      </c>
      <c r="I334" s="91">
        <v>139704.00200000001</v>
      </c>
      <c r="J334" s="91">
        <v>0</v>
      </c>
      <c r="K334" s="91">
        <v>34311.432999999997</v>
      </c>
      <c r="L334" s="91">
        <v>22881.803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6665.8810000000003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1804050000000</v>
      </c>
      <c r="C335" s="91">
        <v>1047774.0110000001</v>
      </c>
      <c r="D335" s="91" t="s">
        <v>977</v>
      </c>
      <c r="E335" s="91">
        <v>242482.867</v>
      </c>
      <c r="F335" s="91">
        <v>310109.712</v>
      </c>
      <c r="G335" s="91">
        <v>93388.743000000002</v>
      </c>
      <c r="H335" s="91">
        <v>0</v>
      </c>
      <c r="I335" s="91">
        <v>173227.571</v>
      </c>
      <c r="J335" s="91">
        <v>0</v>
      </c>
      <c r="K335" s="91">
        <v>35935.616000000002</v>
      </c>
      <c r="L335" s="91">
        <v>22881.803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6785.0619999999999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1656140000000</v>
      </c>
      <c r="C336" s="91">
        <v>1076765.94</v>
      </c>
      <c r="D336" s="91" t="s">
        <v>952</v>
      </c>
      <c r="E336" s="91">
        <v>242482.867</v>
      </c>
      <c r="F336" s="91">
        <v>310109.712</v>
      </c>
      <c r="G336" s="91">
        <v>93127.323000000004</v>
      </c>
      <c r="H336" s="91">
        <v>0</v>
      </c>
      <c r="I336" s="91">
        <v>121729.139</v>
      </c>
      <c r="J336" s="91">
        <v>0</v>
      </c>
      <c r="K336" s="91">
        <v>33756.821000000004</v>
      </c>
      <c r="L336" s="91">
        <v>22881.803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6458.6890000000003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1714160000000</v>
      </c>
      <c r="C337" s="91">
        <v>1048824.638</v>
      </c>
      <c r="D337" s="91" t="s">
        <v>978</v>
      </c>
      <c r="E337" s="91">
        <v>242482.867</v>
      </c>
      <c r="F337" s="91">
        <v>310109.712</v>
      </c>
      <c r="G337" s="91">
        <v>83444.490999999995</v>
      </c>
      <c r="H337" s="91">
        <v>0</v>
      </c>
      <c r="I337" s="91">
        <v>99953.657999999996</v>
      </c>
      <c r="J337" s="91">
        <v>0</v>
      </c>
      <c r="K337" s="91">
        <v>32566.786</v>
      </c>
      <c r="L337" s="91">
        <v>22881.803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6156.8140000000003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1669290000000</v>
      </c>
      <c r="C338" s="91">
        <v>1023111.2929999999</v>
      </c>
      <c r="D338" s="91" t="s">
        <v>979</v>
      </c>
      <c r="E338" s="91">
        <v>242482.867</v>
      </c>
      <c r="F338" s="91">
        <v>310109.712</v>
      </c>
      <c r="G338" s="91">
        <v>70745.274000000005</v>
      </c>
      <c r="H338" s="91">
        <v>0</v>
      </c>
      <c r="I338" s="91">
        <v>47535.989000000001</v>
      </c>
      <c r="J338" s="91">
        <v>3239</v>
      </c>
      <c r="K338" s="91">
        <v>29071.254000000001</v>
      </c>
      <c r="L338" s="91">
        <v>22881.803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5453.549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1690470000000</v>
      </c>
      <c r="C339" s="91">
        <v>993399.42799999996</v>
      </c>
      <c r="D339" s="91" t="s">
        <v>1075</v>
      </c>
      <c r="E339" s="91">
        <v>242482.867</v>
      </c>
      <c r="F339" s="91">
        <v>310109.712</v>
      </c>
      <c r="G339" s="91">
        <v>73646.085000000006</v>
      </c>
      <c r="H339" s="91">
        <v>0</v>
      </c>
      <c r="I339" s="91">
        <v>49093.116000000002</v>
      </c>
      <c r="J339" s="91">
        <v>0</v>
      </c>
      <c r="K339" s="91">
        <v>29270.437999999998</v>
      </c>
      <c r="L339" s="91">
        <v>22881.803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5441.0910000000003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20664400000000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1551040000000</v>
      </c>
      <c r="C342" s="91">
        <v>993399.42799999996</v>
      </c>
      <c r="D342" s="91"/>
      <c r="E342" s="91">
        <v>242482.867</v>
      </c>
      <c r="F342" s="91">
        <v>310109.712</v>
      </c>
      <c r="G342" s="91">
        <v>70745.274000000005</v>
      </c>
      <c r="H342" s="91">
        <v>0</v>
      </c>
      <c r="I342" s="91">
        <v>41890.525999999998</v>
      </c>
      <c r="J342" s="91">
        <v>0</v>
      </c>
      <c r="K342" s="91">
        <v>28823.356</v>
      </c>
      <c r="L342" s="91">
        <v>22881.803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5352.2280000000001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1842010000000</v>
      </c>
      <c r="C343" s="91">
        <v>1132287.1980000001</v>
      </c>
      <c r="D343" s="91"/>
      <c r="E343" s="91">
        <v>242482.867</v>
      </c>
      <c r="F343" s="91">
        <v>310109.712</v>
      </c>
      <c r="G343" s="91">
        <v>93388.743000000002</v>
      </c>
      <c r="H343" s="91">
        <v>0</v>
      </c>
      <c r="I343" s="91">
        <v>173227.571</v>
      </c>
      <c r="J343" s="91">
        <v>3239</v>
      </c>
      <c r="K343" s="91">
        <v>35935.616000000002</v>
      </c>
      <c r="L343" s="91">
        <v>22881.803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6785.0619999999999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212162.4</v>
      </c>
      <c r="C346" s="91">
        <v>84650.49</v>
      </c>
      <c r="D346" s="91">
        <v>0</v>
      </c>
      <c r="E346" s="91">
        <v>296812.89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9.4600000000000009</v>
      </c>
      <c r="C347" s="91">
        <v>3.78</v>
      </c>
      <c r="D347" s="91">
        <v>0</v>
      </c>
      <c r="E347" s="91">
        <v>13.24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9.4600000000000009</v>
      </c>
      <c r="C348" s="91">
        <v>3.78</v>
      </c>
      <c r="D348" s="91">
        <v>0</v>
      </c>
      <c r="E348" s="91">
        <v>13.24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6"/>
      <c r="Y357" s="76"/>
    </row>
    <row r="358" spans="20:34">
      <c r="T358" s="74"/>
      <c r="U358" s="76"/>
      <c r="V358" s="76"/>
      <c r="W358" s="76"/>
      <c r="X358" s="76"/>
      <c r="Y358" s="74"/>
    </row>
    <row r="359" spans="20:34">
      <c r="T359" s="74"/>
      <c r="U359" s="76"/>
      <c r="V359" s="76"/>
      <c r="W359" s="76"/>
      <c r="X359" s="76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4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35328.18</v>
      </c>
      <c r="C2" s="91">
        <v>1575.59</v>
      </c>
      <c r="D2" s="91">
        <v>1575.59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35328.18</v>
      </c>
      <c r="C3" s="91">
        <v>1575.59</v>
      </c>
      <c r="D3" s="91">
        <v>1575.59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51090.76</v>
      </c>
      <c r="C4" s="91">
        <v>2278.58</v>
      </c>
      <c r="D4" s="91">
        <v>2278.58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51090.76</v>
      </c>
      <c r="C5" s="91">
        <v>2278.58</v>
      </c>
      <c r="D5" s="91">
        <v>2278.58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13979.6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1520.96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50.82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2089.25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967.25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691.18</v>
      </c>
      <c r="C21" s="91">
        <v>0</v>
      </c>
      <c r="D21" s="91">
        <v>0</v>
      </c>
      <c r="E21" s="91">
        <v>0</v>
      </c>
      <c r="F21" s="91">
        <v>0</v>
      </c>
      <c r="G21" s="91">
        <v>8713.17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553.85</v>
      </c>
      <c r="C22" s="91">
        <v>0</v>
      </c>
      <c r="D22" s="91">
        <v>0</v>
      </c>
      <c r="E22" s="91">
        <v>0</v>
      </c>
      <c r="F22" s="91">
        <v>0</v>
      </c>
      <c r="G22" s="91">
        <v>206.03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740.33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182.32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19249.830000000002</v>
      </c>
      <c r="C28" s="91">
        <v>16078.34</v>
      </c>
      <c r="D28" s="91">
        <v>0</v>
      </c>
      <c r="E28" s="91">
        <v>0</v>
      </c>
      <c r="F28" s="91">
        <v>0</v>
      </c>
      <c r="G28" s="91">
        <v>12956.81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0.85699999999999998</v>
      </c>
      <c r="E96" s="91">
        <v>0.98399999999999999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0.85699999999999998</v>
      </c>
      <c r="E97" s="91">
        <v>0.98399999999999999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0.85699999999999998</v>
      </c>
      <c r="E98" s="91">
        <v>0.98399999999999999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0.85699999999999998</v>
      </c>
      <c r="E99" s="91">
        <v>0.98399999999999999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0.85699999999999998</v>
      </c>
      <c r="E100" s="91">
        <v>0.98399999999999999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0.85699999999999998</v>
      </c>
      <c r="E101" s="91">
        <v>0.98399999999999999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0.85699999999999998</v>
      </c>
      <c r="E103" s="91">
        <v>0.98399999999999999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0.85699999999999998</v>
      </c>
      <c r="E104" s="91">
        <v>0.98399999999999999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0.85699999999999998</v>
      </c>
      <c r="E105" s="91">
        <v>0.98399999999999999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0.85699999999999998</v>
      </c>
      <c r="E106" s="91">
        <v>0.98399999999999999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0.85699999999999998</v>
      </c>
      <c r="E107" s="91">
        <v>0.98399999999999999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0.85699999999999998</v>
      </c>
      <c r="E108" s="91">
        <v>0.98399999999999999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0.85699999999999998</v>
      </c>
      <c r="E110" s="91">
        <v>0.98399999999999999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0.85699999999999998</v>
      </c>
      <c r="E111" s="91">
        <v>0.98399999999999999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0.85699999999999998</v>
      </c>
      <c r="E112" s="91">
        <v>0.98399999999999999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0.85699999999999998</v>
      </c>
      <c r="E113" s="91">
        <v>0.98399999999999999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0.85699999999999998</v>
      </c>
      <c r="E114" s="91">
        <v>0.98399999999999999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0.85699999999999998</v>
      </c>
      <c r="E115" s="91">
        <v>0.98399999999999999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0.85699999999999998</v>
      </c>
      <c r="E116" s="91">
        <v>0.98399999999999999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0.85699999999999998</v>
      </c>
      <c r="E117" s="91">
        <v>0.98399999999999999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0.85699999999999998</v>
      </c>
      <c r="E118" s="91">
        <v>0.98399999999999999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0.85699999999999998</v>
      </c>
      <c r="E119" s="91">
        <v>0.98399999999999999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0.85699999999999998</v>
      </c>
      <c r="E120" s="91">
        <v>0.98399999999999999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0.85699999999999998</v>
      </c>
      <c r="E121" s="91">
        <v>0.98399999999999999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0.85699999999999998</v>
      </c>
      <c r="E122" s="91">
        <v>0.98399999999999999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0.85699999999999998</v>
      </c>
      <c r="E123" s="91">
        <v>0.98399999999999999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0.85699999999999998</v>
      </c>
      <c r="E124" s="91">
        <v>0.98399999999999999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0.85699999999999998</v>
      </c>
      <c r="E125" s="91">
        <v>0.98399999999999999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0.85699999999999998</v>
      </c>
      <c r="E127" s="91">
        <v>0.98399999999999999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0.85699999999999998</v>
      </c>
      <c r="E128" s="91">
        <v>0.98399999999999999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0.85699999999999998</v>
      </c>
      <c r="E129" s="91">
        <v>0.98399999999999999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0.85699999999999998</v>
      </c>
      <c r="E130" s="91">
        <v>0.98399999999999999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0.85699999999999998</v>
      </c>
      <c r="E131" s="91">
        <v>0.98399999999999999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0.85699999999999998</v>
      </c>
      <c r="E133" s="91">
        <v>0.98399999999999999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0.85699999999999998</v>
      </c>
      <c r="E134" s="91">
        <v>0.98399999999999999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0.85699999999999998</v>
      </c>
      <c r="E135" s="91">
        <v>0.98399999999999999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0.85699999999999998</v>
      </c>
      <c r="E136" s="91">
        <v>0.98399999999999999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0.85699999999999998</v>
      </c>
      <c r="E137" s="91">
        <v>0.98399999999999999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0.85699999999999998</v>
      </c>
      <c r="E138" s="91">
        <v>0.98399999999999999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0.85699999999999998</v>
      </c>
      <c r="E139" s="91">
        <v>0.98399999999999999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0.85699999999999998</v>
      </c>
      <c r="E140" s="91">
        <v>0.98399999999999999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0.85699999999999998</v>
      </c>
      <c r="E142" s="91">
        <v>0.98399999999999999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0.85699999999999998</v>
      </c>
      <c r="E143" s="91">
        <v>0.98399999999999999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0.85699999999999998</v>
      </c>
      <c r="E145" s="91">
        <v>0.98399999999999999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0.85699999999999998</v>
      </c>
      <c r="E146" s="91">
        <v>0.98399999999999999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0.85699999999999998</v>
      </c>
      <c r="E148" s="91">
        <v>0.98399999999999999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0.85699999999999998</v>
      </c>
      <c r="E150" s="91">
        <v>0.98399999999999999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0.85699999999999998</v>
      </c>
      <c r="E151" s="91">
        <v>0.98399999999999999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0.85699999999999998</v>
      </c>
      <c r="E152" s="91">
        <v>0.98399999999999999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0.85699999999999998</v>
      </c>
      <c r="E153" s="91">
        <v>0.98399999999999999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0.85699999999999998</v>
      </c>
      <c r="E154" s="91">
        <v>0.98399999999999999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0.85699999999999998</v>
      </c>
      <c r="E155" s="91">
        <v>0.98399999999999999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0.85699999999999998</v>
      </c>
      <c r="E156" s="91">
        <v>0.98399999999999999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0.85699999999999998</v>
      </c>
      <c r="E157" s="91">
        <v>0.98399999999999999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0.85699999999999998</v>
      </c>
      <c r="E158" s="91">
        <v>0.98399999999999999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0.85699999999999998</v>
      </c>
      <c r="E159" s="91">
        <v>0.98399999999999999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0.85699999999999998</v>
      </c>
      <c r="E160" s="91">
        <v>0.98399999999999999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0.85699999999999998</v>
      </c>
      <c r="E161" s="91">
        <v>0.98399999999999999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0.85699999999999998</v>
      </c>
      <c r="E162" s="91">
        <v>0.98399999999999999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0.85699999999999998</v>
      </c>
      <c r="E163" s="91">
        <v>0.98399999999999999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0.85699999999999998</v>
      </c>
      <c r="E164" s="91">
        <v>0.98399999999999999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0.85699999999999998</v>
      </c>
      <c r="E165" s="91">
        <v>0.98399999999999999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0.85699999999999998</v>
      </c>
      <c r="E166" s="91">
        <v>0.98399999999999999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0.85699999999999998</v>
      </c>
      <c r="E167" s="91">
        <v>0.98399999999999999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0.85699999999999998</v>
      </c>
      <c r="E168" s="91">
        <v>0.98399999999999999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0.85699999999999998</v>
      </c>
      <c r="E169" s="91">
        <v>0.98399999999999999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0.85699999999999998</v>
      </c>
      <c r="E170" s="91">
        <v>0.98399999999999999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0.85699999999999998</v>
      </c>
      <c r="E171" s="91">
        <v>0.98399999999999999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0.85699999999999998</v>
      </c>
      <c r="E172" s="91">
        <v>0.98399999999999999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0.85699999999999998</v>
      </c>
      <c r="E173" s="91">
        <v>0.98399999999999999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0.38500000000000001</v>
      </c>
      <c r="G176" s="91">
        <v>0.30499999999999999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0.38500000000000001</v>
      </c>
      <c r="G177" s="91">
        <v>0.30499999999999999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0.38500000000000001</v>
      </c>
      <c r="G178" s="91">
        <v>0.30499999999999999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0.38500000000000001</v>
      </c>
      <c r="G179" s="91">
        <v>0.30499999999999999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0.38500000000000001</v>
      </c>
      <c r="G180" s="91">
        <v>0.30499999999999999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0.38500000000000001</v>
      </c>
      <c r="G181" s="91">
        <v>0.30499999999999999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0.38500000000000001</v>
      </c>
      <c r="G182" s="91">
        <v>0.30499999999999999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0.38500000000000001</v>
      </c>
      <c r="G183" s="91">
        <v>0.30499999999999999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0.38500000000000001</v>
      </c>
      <c r="G184" s="91">
        <v>0.30499999999999999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0.38500000000000001</v>
      </c>
      <c r="G185" s="91">
        <v>0.30499999999999999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0.38500000000000001</v>
      </c>
      <c r="G186" s="91">
        <v>0.30499999999999999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0.38500000000000001</v>
      </c>
      <c r="G187" s="91">
        <v>0.30499999999999999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0.38500000000000001</v>
      </c>
      <c r="G188" s="91">
        <v>0.30499999999999999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0.38500000000000001</v>
      </c>
      <c r="G189" s="91">
        <v>0.30499999999999999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0.38500000000000001</v>
      </c>
      <c r="G190" s="91">
        <v>0.30499999999999999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0.38500000000000001</v>
      </c>
      <c r="G191" s="91">
        <v>0.30499999999999999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0.38500000000000001</v>
      </c>
      <c r="G216" s="91">
        <v>0.30499999999999999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0.38500000000000001</v>
      </c>
      <c r="G217" s="91">
        <v>0.30499999999999999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0.38500000000000001</v>
      </c>
      <c r="G218" s="91">
        <v>0.30499999999999999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1993251.14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3071423.35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1856010.9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433871.9</v>
      </c>
      <c r="D226" s="91">
        <v>291361.8</v>
      </c>
      <c r="E226" s="91">
        <v>142510.09</v>
      </c>
      <c r="F226" s="91">
        <v>0.67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230356.06</v>
      </c>
      <c r="D227" s="91">
        <v>177332.28</v>
      </c>
      <c r="E227" s="91">
        <v>53023.78</v>
      </c>
      <c r="F227" s="91">
        <v>0.77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619887.09</v>
      </c>
      <c r="D228" s="91">
        <v>419067.19</v>
      </c>
      <c r="E228" s="91">
        <v>200819.9</v>
      </c>
      <c r="F228" s="91">
        <v>0.68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1136324.8700000001</v>
      </c>
      <c r="D229" s="91">
        <v>764930.74</v>
      </c>
      <c r="E229" s="91">
        <v>371394.13</v>
      </c>
      <c r="F229" s="91">
        <v>0.67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34478.36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9386.5499999999993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16499.34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12228.52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16432.02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16432.02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16432.02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16432.02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33465.39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64649.81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64649.81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44676.24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16162.45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16162.45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64649.81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179180.41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25929.79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30301.16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9065.7000000000007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45157.55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111849.65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76709.210000000006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76709.210000000006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43609.39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26591.64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27208.63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37760.089999999997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40404.480000000003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202022.39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40404.480000000003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161628.06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34393.300000000003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5881.18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4129.3599999999997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24552.27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5154.22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3967.26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60602.32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60602.32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10102.219999999999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10102.219999999999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58598.58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58598.58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10102.219999999999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10102.219999999999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60602.32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60602.32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9583.15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9539.19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64440.03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64168.2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8081.25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8081.25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42426.879999999997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106067.2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88457.64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158986.68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118936.53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218010.86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15.58</v>
      </c>
      <c r="F295" s="91">
        <v>26401.1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12.06</v>
      </c>
      <c r="F296" s="91">
        <v>20426.330000000002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22.7</v>
      </c>
      <c r="F297" s="91">
        <v>38215.08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41.1</v>
      </c>
      <c r="F298" s="91">
        <v>68092.3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18265.39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16912.560000000001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26195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160418.91039999999</v>
      </c>
      <c r="C310" s="91">
        <v>199.5823</v>
      </c>
      <c r="D310" s="91">
        <v>345.24160000000001</v>
      </c>
      <c r="E310" s="91">
        <v>0</v>
      </c>
      <c r="F310" s="91">
        <v>1.5E-3</v>
      </c>
      <c r="G310" s="92">
        <v>4557900</v>
      </c>
      <c r="H310" s="91">
        <v>61301.114500000003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141470.4528</v>
      </c>
      <c r="C311" s="91">
        <v>177.5369</v>
      </c>
      <c r="D311" s="91">
        <v>314.2251</v>
      </c>
      <c r="E311" s="91">
        <v>0</v>
      </c>
      <c r="F311" s="91">
        <v>1.4E-3</v>
      </c>
      <c r="G311" s="92">
        <v>4148720</v>
      </c>
      <c r="H311" s="91">
        <v>54224.077700000002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155109.43520000001</v>
      </c>
      <c r="C312" s="91">
        <v>196.04339999999999</v>
      </c>
      <c r="D312" s="91">
        <v>353.39589999999998</v>
      </c>
      <c r="E312" s="91">
        <v>0</v>
      </c>
      <c r="F312" s="91">
        <v>1.5E-3</v>
      </c>
      <c r="G312" s="92">
        <v>4666170</v>
      </c>
      <c r="H312" s="91">
        <v>59600.652900000001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144595.77499999999</v>
      </c>
      <c r="C313" s="91">
        <v>183.55709999999999</v>
      </c>
      <c r="D313" s="91">
        <v>334.56229999999999</v>
      </c>
      <c r="E313" s="91">
        <v>0</v>
      </c>
      <c r="F313" s="91">
        <v>1.4E-3</v>
      </c>
      <c r="G313" s="92">
        <v>4417650</v>
      </c>
      <c r="H313" s="91">
        <v>55646.679900000003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144096.4137</v>
      </c>
      <c r="C314" s="91">
        <v>185.3544</v>
      </c>
      <c r="D314" s="91">
        <v>348.93</v>
      </c>
      <c r="E314" s="91">
        <v>0</v>
      </c>
      <c r="F314" s="91">
        <v>1.5E-3</v>
      </c>
      <c r="G314" s="92">
        <v>4607820</v>
      </c>
      <c r="H314" s="91">
        <v>55714.892800000001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138027.43299999999</v>
      </c>
      <c r="C315" s="91">
        <v>179.6711</v>
      </c>
      <c r="D315" s="91">
        <v>347.79160000000002</v>
      </c>
      <c r="E315" s="91">
        <v>0</v>
      </c>
      <c r="F315" s="91">
        <v>1.5E-3</v>
      </c>
      <c r="G315" s="92">
        <v>4593170</v>
      </c>
      <c r="H315" s="91">
        <v>53595.7408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140236.04370000001</v>
      </c>
      <c r="C316" s="91">
        <v>183.6857</v>
      </c>
      <c r="D316" s="91">
        <v>360.6327</v>
      </c>
      <c r="E316" s="91">
        <v>0</v>
      </c>
      <c r="F316" s="91">
        <v>1.5E-3</v>
      </c>
      <c r="G316" s="92">
        <v>4762950</v>
      </c>
      <c r="H316" s="91">
        <v>54575.389900000002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143065.50039999999</v>
      </c>
      <c r="C317" s="91">
        <v>188.73929999999999</v>
      </c>
      <c r="D317" s="91">
        <v>376.51299999999998</v>
      </c>
      <c r="E317" s="91">
        <v>0</v>
      </c>
      <c r="F317" s="91">
        <v>1.6000000000000001E-3</v>
      </c>
      <c r="G317" s="92">
        <v>4972910</v>
      </c>
      <c r="H317" s="91">
        <v>55820.849099999999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138403.34179999999</v>
      </c>
      <c r="C318" s="91">
        <v>179.2748</v>
      </c>
      <c r="D318" s="91">
        <v>343.08429999999998</v>
      </c>
      <c r="E318" s="91">
        <v>0</v>
      </c>
      <c r="F318" s="91">
        <v>1.5E-3</v>
      </c>
      <c r="G318" s="92">
        <v>4530850</v>
      </c>
      <c r="H318" s="91">
        <v>53646.855300000003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147557.94279999999</v>
      </c>
      <c r="C319" s="91">
        <v>187.34450000000001</v>
      </c>
      <c r="D319" s="91">
        <v>341.589</v>
      </c>
      <c r="E319" s="91">
        <v>0</v>
      </c>
      <c r="F319" s="91">
        <v>1.5E-3</v>
      </c>
      <c r="G319" s="92">
        <v>4510440</v>
      </c>
      <c r="H319" s="91">
        <v>56789.548799999997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151547.14019999999</v>
      </c>
      <c r="C320" s="91">
        <v>189.99780000000001</v>
      </c>
      <c r="D320" s="91">
        <v>335.42669999999998</v>
      </c>
      <c r="E320" s="91">
        <v>0</v>
      </c>
      <c r="F320" s="91">
        <v>1.5E-3</v>
      </c>
      <c r="G320" s="92">
        <v>4428610</v>
      </c>
      <c r="H320" s="91">
        <v>58066.567000000003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158300.24590000001</v>
      </c>
      <c r="C321" s="91">
        <v>196.19049999999999</v>
      </c>
      <c r="D321" s="91">
        <v>335.85570000000001</v>
      </c>
      <c r="E321" s="91">
        <v>0</v>
      </c>
      <c r="F321" s="91">
        <v>1.5E-3</v>
      </c>
      <c r="G321" s="92">
        <v>4433830</v>
      </c>
      <c r="H321" s="91">
        <v>60410.548499999997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1762830</v>
      </c>
      <c r="C323" s="91">
        <v>2246.9776999999999</v>
      </c>
      <c r="D323" s="91">
        <v>4137.2479000000003</v>
      </c>
      <c r="E323" s="91">
        <v>0</v>
      </c>
      <c r="F323" s="91">
        <v>1.78E-2</v>
      </c>
      <c r="G323" s="92">
        <v>54631000</v>
      </c>
      <c r="H323" s="91">
        <v>679392.91740000003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81"/>
    </row>
    <row r="324" spans="1:38">
      <c r="A324" s="91" t="s">
        <v>819</v>
      </c>
      <c r="B324" s="91">
        <v>138027.43299999999</v>
      </c>
      <c r="C324" s="91">
        <v>177.5369</v>
      </c>
      <c r="D324" s="91">
        <v>314.2251</v>
      </c>
      <c r="E324" s="91">
        <v>0</v>
      </c>
      <c r="F324" s="91">
        <v>1.4E-3</v>
      </c>
      <c r="G324" s="92">
        <v>4148720</v>
      </c>
      <c r="H324" s="91">
        <v>53595.7408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160418.91039999999</v>
      </c>
      <c r="C325" s="91">
        <v>199.5823</v>
      </c>
      <c r="D325" s="91">
        <v>376.51299999999998</v>
      </c>
      <c r="E325" s="91">
        <v>0</v>
      </c>
      <c r="F325" s="91">
        <v>1.6000000000000001E-3</v>
      </c>
      <c r="G325" s="92">
        <v>4972910</v>
      </c>
      <c r="H325" s="91">
        <v>61301.114500000003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1606020000000</v>
      </c>
      <c r="C328" s="91">
        <v>964527.15599999996</v>
      </c>
      <c r="D328" s="91" t="s">
        <v>980</v>
      </c>
      <c r="E328" s="91">
        <v>242482.867</v>
      </c>
      <c r="F328" s="91">
        <v>310109.712</v>
      </c>
      <c r="G328" s="91">
        <v>66985.024999999994</v>
      </c>
      <c r="H328" s="91">
        <v>0</v>
      </c>
      <c r="I328" s="91">
        <v>21735.793000000001</v>
      </c>
      <c r="J328" s="91">
        <v>3239</v>
      </c>
      <c r="K328" s="91">
        <v>28945.346000000001</v>
      </c>
      <c r="L328" s="91">
        <v>5768.2560000000003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5111.6319999999996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1461850000000</v>
      </c>
      <c r="C329" s="91">
        <v>974889.20299999998</v>
      </c>
      <c r="D329" s="91" t="s">
        <v>981</v>
      </c>
      <c r="E329" s="91">
        <v>242482.867</v>
      </c>
      <c r="F329" s="91">
        <v>310109.712</v>
      </c>
      <c r="G329" s="91">
        <v>66449.379000000001</v>
      </c>
      <c r="H329" s="91">
        <v>0</v>
      </c>
      <c r="I329" s="91">
        <v>59442.072</v>
      </c>
      <c r="J329" s="91">
        <v>0</v>
      </c>
      <c r="K329" s="91">
        <v>31744.197</v>
      </c>
      <c r="L329" s="91">
        <v>24360.143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9669.6919999999991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1644180000000</v>
      </c>
      <c r="C330" s="91">
        <v>976021.17200000002</v>
      </c>
      <c r="D330" s="91" t="s">
        <v>982</v>
      </c>
      <c r="E330" s="91">
        <v>242482.867</v>
      </c>
      <c r="F330" s="91">
        <v>310109.712</v>
      </c>
      <c r="G330" s="91">
        <v>72070.255999999994</v>
      </c>
      <c r="H330" s="91">
        <v>0</v>
      </c>
      <c r="I330" s="91">
        <v>56074.716</v>
      </c>
      <c r="J330" s="91">
        <v>0</v>
      </c>
      <c r="K330" s="91">
        <v>31456.647000000001</v>
      </c>
      <c r="L330" s="91">
        <v>24360.143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5628.8869999999997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1556610000000</v>
      </c>
      <c r="C331" s="91">
        <v>967958.23300000001</v>
      </c>
      <c r="D331" s="91" t="s">
        <v>929</v>
      </c>
      <c r="E331" s="91">
        <v>242482.867</v>
      </c>
      <c r="F331" s="91">
        <v>310109.712</v>
      </c>
      <c r="G331" s="91">
        <v>72813.680999999997</v>
      </c>
      <c r="H331" s="91">
        <v>0</v>
      </c>
      <c r="I331" s="91">
        <v>83541.244000000006</v>
      </c>
      <c r="J331" s="91">
        <v>0</v>
      </c>
      <c r="K331" s="91">
        <v>33247.733</v>
      </c>
      <c r="L331" s="91">
        <v>24360.143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5958.3559999999998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1623620000000</v>
      </c>
      <c r="C332" s="91">
        <v>995237.027</v>
      </c>
      <c r="D332" s="91" t="s">
        <v>983</v>
      </c>
      <c r="E332" s="91">
        <v>242482.867</v>
      </c>
      <c r="F332" s="91">
        <v>310109.712</v>
      </c>
      <c r="G332" s="91">
        <v>75987.854000000007</v>
      </c>
      <c r="H332" s="91">
        <v>0</v>
      </c>
      <c r="I332" s="91">
        <v>136913.329</v>
      </c>
      <c r="J332" s="91">
        <v>0</v>
      </c>
      <c r="K332" s="91">
        <v>36084.866999999998</v>
      </c>
      <c r="L332" s="91">
        <v>24360.143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6335.6180000000004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1618450000000</v>
      </c>
      <c r="C333" s="91">
        <v>998941.93099999998</v>
      </c>
      <c r="D333" s="91" t="s">
        <v>984</v>
      </c>
      <c r="E333" s="91">
        <v>242482.867</v>
      </c>
      <c r="F333" s="91">
        <v>310109.712</v>
      </c>
      <c r="G333" s="91">
        <v>78007.03</v>
      </c>
      <c r="H333" s="91">
        <v>0</v>
      </c>
      <c r="I333" s="91">
        <v>121252.148</v>
      </c>
      <c r="J333" s="91">
        <v>0</v>
      </c>
      <c r="K333" s="91">
        <v>34854.461000000003</v>
      </c>
      <c r="L333" s="91">
        <v>24360.143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6411.616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1678280000000</v>
      </c>
      <c r="C334" s="91">
        <v>1029304.456</v>
      </c>
      <c r="D334" s="91" t="s">
        <v>985</v>
      </c>
      <c r="E334" s="91">
        <v>242482.867</v>
      </c>
      <c r="F334" s="91">
        <v>310109.712</v>
      </c>
      <c r="G334" s="91">
        <v>82492.827000000005</v>
      </c>
      <c r="H334" s="91">
        <v>0</v>
      </c>
      <c r="I334" s="91">
        <v>162649.41899999999</v>
      </c>
      <c r="J334" s="91">
        <v>0</v>
      </c>
      <c r="K334" s="91">
        <v>37830.559999999998</v>
      </c>
      <c r="L334" s="91">
        <v>24360.143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6416.2910000000002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1752260000000</v>
      </c>
      <c r="C335" s="91">
        <v>1027342.851</v>
      </c>
      <c r="D335" s="91" t="s">
        <v>986</v>
      </c>
      <c r="E335" s="91">
        <v>242482.867</v>
      </c>
      <c r="F335" s="91">
        <v>310109.712</v>
      </c>
      <c r="G335" s="91">
        <v>82362.164999999994</v>
      </c>
      <c r="H335" s="91">
        <v>0</v>
      </c>
      <c r="I335" s="91">
        <v>161111.014</v>
      </c>
      <c r="J335" s="91">
        <v>0</v>
      </c>
      <c r="K335" s="91">
        <v>37474.472999999998</v>
      </c>
      <c r="L335" s="91">
        <v>24360.143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6479.84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1596490000000</v>
      </c>
      <c r="C336" s="91">
        <v>1027025.5870000001</v>
      </c>
      <c r="D336" s="91" t="s">
        <v>987</v>
      </c>
      <c r="E336" s="91">
        <v>242482.867</v>
      </c>
      <c r="F336" s="91">
        <v>310109.712</v>
      </c>
      <c r="G336" s="91">
        <v>79737.391000000003</v>
      </c>
      <c r="H336" s="91">
        <v>0</v>
      </c>
      <c r="I336" s="91">
        <v>163681.98800000001</v>
      </c>
      <c r="J336" s="91">
        <v>0</v>
      </c>
      <c r="K336" s="91">
        <v>37166.428999999996</v>
      </c>
      <c r="L336" s="91">
        <v>24360.143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6524.4189999999999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1589300000000</v>
      </c>
      <c r="C337" s="91">
        <v>971025.85199999996</v>
      </c>
      <c r="D337" s="91" t="s">
        <v>988</v>
      </c>
      <c r="E337" s="91">
        <v>242482.867</v>
      </c>
      <c r="F337" s="91">
        <v>310109.712</v>
      </c>
      <c r="G337" s="91">
        <v>72085.701000000001</v>
      </c>
      <c r="H337" s="91">
        <v>0</v>
      </c>
      <c r="I337" s="91">
        <v>96611.395999999993</v>
      </c>
      <c r="J337" s="91">
        <v>0</v>
      </c>
      <c r="K337" s="91">
        <v>33635.94</v>
      </c>
      <c r="L337" s="91">
        <v>24360.143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6066.9530000000004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1560470000000</v>
      </c>
      <c r="C338" s="91">
        <v>957869.63399999996</v>
      </c>
      <c r="D338" s="91" t="s">
        <v>989</v>
      </c>
      <c r="E338" s="91">
        <v>242482.867</v>
      </c>
      <c r="F338" s="91">
        <v>310109.712</v>
      </c>
      <c r="G338" s="91">
        <v>68286.838000000003</v>
      </c>
      <c r="H338" s="91">
        <v>0</v>
      </c>
      <c r="I338" s="91">
        <v>17375.339</v>
      </c>
      <c r="J338" s="91">
        <v>3239</v>
      </c>
      <c r="K338" s="91">
        <v>28499.381000000001</v>
      </c>
      <c r="L338" s="91">
        <v>2699.5520000000001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5039.7560000000003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1562310000000</v>
      </c>
      <c r="C339" s="91">
        <v>928254.76599999995</v>
      </c>
      <c r="D339" s="91" t="s">
        <v>990</v>
      </c>
      <c r="E339" s="91">
        <v>242482.867</v>
      </c>
      <c r="F339" s="91">
        <v>310109.712</v>
      </c>
      <c r="G339" s="91">
        <v>69487.044999999998</v>
      </c>
      <c r="H339" s="91">
        <v>0</v>
      </c>
      <c r="I339" s="91">
        <v>24353.261999999999</v>
      </c>
      <c r="J339" s="91">
        <v>3239</v>
      </c>
      <c r="K339" s="91">
        <v>29184.702000000001</v>
      </c>
      <c r="L339" s="91">
        <v>24201.609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5275.701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19249800000000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1461850000000</v>
      </c>
      <c r="C342" s="91">
        <v>928254.76599999995</v>
      </c>
      <c r="D342" s="91"/>
      <c r="E342" s="91">
        <v>242482.867</v>
      </c>
      <c r="F342" s="91">
        <v>310109.712</v>
      </c>
      <c r="G342" s="91">
        <v>66449.379000000001</v>
      </c>
      <c r="H342" s="91">
        <v>0</v>
      </c>
      <c r="I342" s="91">
        <v>17375.339</v>
      </c>
      <c r="J342" s="91">
        <v>0</v>
      </c>
      <c r="K342" s="91">
        <v>28499.381000000001</v>
      </c>
      <c r="L342" s="91">
        <v>2699.5520000000001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5039.7560000000003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1752260000000</v>
      </c>
      <c r="C343" s="91">
        <v>1029304.456</v>
      </c>
      <c r="D343" s="91"/>
      <c r="E343" s="91">
        <v>242482.867</v>
      </c>
      <c r="F343" s="91">
        <v>310109.712</v>
      </c>
      <c r="G343" s="91">
        <v>82492.827000000005</v>
      </c>
      <c r="H343" s="91">
        <v>0</v>
      </c>
      <c r="I343" s="91">
        <v>163681.98800000001</v>
      </c>
      <c r="J343" s="91">
        <v>3239</v>
      </c>
      <c r="K343" s="91">
        <v>37830.559999999998</v>
      </c>
      <c r="L343" s="91">
        <v>24360.143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9669.6919999999991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351646.18</v>
      </c>
      <c r="C346" s="91">
        <v>133231.97</v>
      </c>
      <c r="D346" s="91">
        <v>0</v>
      </c>
      <c r="E346" s="91">
        <v>484878.15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15.68</v>
      </c>
      <c r="C347" s="91">
        <v>5.94</v>
      </c>
      <c r="D347" s="91">
        <v>0</v>
      </c>
      <c r="E347" s="91">
        <v>21.62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15.68</v>
      </c>
      <c r="C348" s="91">
        <v>5.94</v>
      </c>
      <c r="D348" s="91">
        <v>0</v>
      </c>
      <c r="E348" s="91">
        <v>21.62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4"/>
      <c r="Y357" s="76"/>
    </row>
    <row r="358" spans="20:34">
      <c r="T358" s="74"/>
      <c r="U358" s="76"/>
      <c r="V358" s="76"/>
      <c r="W358" s="76"/>
      <c r="X358" s="74"/>
      <c r="Y358" s="76"/>
    </row>
    <row r="359" spans="20:34">
      <c r="T359" s="74"/>
      <c r="U359" s="76"/>
      <c r="V359" s="76"/>
      <c r="W359" s="76"/>
      <c r="X359" s="74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4"/>
      <c r="Y367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37716.07</v>
      </c>
      <c r="C2" s="91">
        <v>1682.08</v>
      </c>
      <c r="D2" s="91">
        <v>1682.08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37716.07</v>
      </c>
      <c r="C3" s="91">
        <v>1682.08</v>
      </c>
      <c r="D3" s="91">
        <v>1682.08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92404.18</v>
      </c>
      <c r="C4" s="91">
        <v>4121.09</v>
      </c>
      <c r="D4" s="91">
        <v>4121.09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92404.18</v>
      </c>
      <c r="C5" s="91">
        <v>4121.09</v>
      </c>
      <c r="D5" s="91">
        <v>4121.09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14721.35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2138.5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50.83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2121.94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1230.3499999999999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649.77</v>
      </c>
      <c r="C21" s="91">
        <v>0</v>
      </c>
      <c r="D21" s="91">
        <v>0</v>
      </c>
      <c r="E21" s="91">
        <v>0</v>
      </c>
      <c r="F21" s="91">
        <v>0</v>
      </c>
      <c r="G21" s="91">
        <v>12288.43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1303.43</v>
      </c>
      <c r="C22" s="91">
        <v>0</v>
      </c>
      <c r="D22" s="91">
        <v>0</v>
      </c>
      <c r="E22" s="91">
        <v>0</v>
      </c>
      <c r="F22" s="91">
        <v>0</v>
      </c>
      <c r="G22" s="91">
        <v>484.88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764.98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182.29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20871.330000000002</v>
      </c>
      <c r="C28" s="91">
        <v>16844.740000000002</v>
      </c>
      <c r="D28" s="91">
        <v>0</v>
      </c>
      <c r="E28" s="91">
        <v>0</v>
      </c>
      <c r="F28" s="91">
        <v>0</v>
      </c>
      <c r="G28" s="91">
        <v>16810.91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0.69799999999999995</v>
      </c>
      <c r="E96" s="91">
        <v>0.78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0.69799999999999995</v>
      </c>
      <c r="E97" s="91">
        <v>0.78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0.69799999999999995</v>
      </c>
      <c r="E98" s="91">
        <v>0.78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0.69799999999999995</v>
      </c>
      <c r="E99" s="91">
        <v>0.78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0.69799999999999995</v>
      </c>
      <c r="E100" s="91">
        <v>0.78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0.69799999999999995</v>
      </c>
      <c r="E101" s="91">
        <v>0.78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0.35099999999999998</v>
      </c>
      <c r="E102" s="91">
        <v>0.376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0.69799999999999995</v>
      </c>
      <c r="E103" s="91">
        <v>0.78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0.69799999999999995</v>
      </c>
      <c r="E104" s="91">
        <v>0.78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0.69799999999999995</v>
      </c>
      <c r="E105" s="91">
        <v>0.78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0.69799999999999995</v>
      </c>
      <c r="E106" s="91">
        <v>0.78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0.69799999999999995</v>
      </c>
      <c r="E107" s="91">
        <v>0.78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0.69799999999999995</v>
      </c>
      <c r="E108" s="91">
        <v>0.78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0.35099999999999998</v>
      </c>
      <c r="E109" s="91">
        <v>0.376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0.69799999999999995</v>
      </c>
      <c r="E110" s="91">
        <v>0.78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0.69799999999999995</v>
      </c>
      <c r="E111" s="91">
        <v>0.78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0.69799999999999995</v>
      </c>
      <c r="E112" s="91">
        <v>0.78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0.69799999999999995</v>
      </c>
      <c r="E113" s="91">
        <v>0.78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0.69799999999999995</v>
      </c>
      <c r="E114" s="91">
        <v>0.78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0.69799999999999995</v>
      </c>
      <c r="E115" s="91">
        <v>0.78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0.69799999999999995</v>
      </c>
      <c r="E116" s="91">
        <v>0.78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0.69799999999999995</v>
      </c>
      <c r="E117" s="91">
        <v>0.78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0.69799999999999995</v>
      </c>
      <c r="E118" s="91">
        <v>0.78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0.69799999999999995</v>
      </c>
      <c r="E119" s="91">
        <v>0.78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0.69799999999999995</v>
      </c>
      <c r="E120" s="91">
        <v>0.78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0.69799999999999995</v>
      </c>
      <c r="E121" s="91">
        <v>0.78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0.69799999999999995</v>
      </c>
      <c r="E122" s="91">
        <v>0.78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0.69799999999999995</v>
      </c>
      <c r="E123" s="91">
        <v>0.78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0.69799999999999995</v>
      </c>
      <c r="E124" s="91">
        <v>0.78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0.69799999999999995</v>
      </c>
      <c r="E125" s="91">
        <v>0.78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0.35099999999999998</v>
      </c>
      <c r="E126" s="91">
        <v>0.376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0.69799999999999995</v>
      </c>
      <c r="E127" s="91">
        <v>0.78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0.69799999999999995</v>
      </c>
      <c r="E128" s="91">
        <v>0.78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0.69799999999999995</v>
      </c>
      <c r="E129" s="91">
        <v>0.78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0.69799999999999995</v>
      </c>
      <c r="E130" s="91">
        <v>0.78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0.69799999999999995</v>
      </c>
      <c r="E131" s="91">
        <v>0.78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0.35099999999999998</v>
      </c>
      <c r="E132" s="91">
        <v>0.376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0.69799999999999995</v>
      </c>
      <c r="E133" s="91">
        <v>0.78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0.69799999999999995</v>
      </c>
      <c r="E134" s="91">
        <v>0.78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0.69799999999999995</v>
      </c>
      <c r="E135" s="91">
        <v>0.78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0.69799999999999995</v>
      </c>
      <c r="E136" s="91">
        <v>0.78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0.69799999999999995</v>
      </c>
      <c r="E137" s="91">
        <v>0.78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0.69799999999999995</v>
      </c>
      <c r="E138" s="91">
        <v>0.78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0.69799999999999995</v>
      </c>
      <c r="E139" s="91">
        <v>0.78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0.69799999999999995</v>
      </c>
      <c r="E140" s="91">
        <v>0.78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0.35099999999999998</v>
      </c>
      <c r="E141" s="91">
        <v>0.376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0.69799999999999995</v>
      </c>
      <c r="E142" s="91">
        <v>0.78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0.69799999999999995</v>
      </c>
      <c r="E143" s="91">
        <v>0.78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0.35099999999999998</v>
      </c>
      <c r="E144" s="91">
        <v>0.376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0.69799999999999995</v>
      </c>
      <c r="E145" s="91">
        <v>0.78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0.69799999999999995</v>
      </c>
      <c r="E146" s="91">
        <v>0.78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0.35099999999999998</v>
      </c>
      <c r="E147" s="91">
        <v>0.376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0.69799999999999995</v>
      </c>
      <c r="E148" s="91">
        <v>0.78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0.35099999999999998</v>
      </c>
      <c r="E149" s="91">
        <v>0.376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0.69799999999999995</v>
      </c>
      <c r="E150" s="91">
        <v>0.78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0.69799999999999995</v>
      </c>
      <c r="E151" s="91">
        <v>0.78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0.69799999999999995</v>
      </c>
      <c r="E152" s="91">
        <v>0.78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0.69799999999999995</v>
      </c>
      <c r="E153" s="91">
        <v>0.78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0.69799999999999995</v>
      </c>
      <c r="E154" s="91">
        <v>0.78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0.69799999999999995</v>
      </c>
      <c r="E155" s="91">
        <v>0.78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0.69799999999999995</v>
      </c>
      <c r="E156" s="91">
        <v>0.78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0.69799999999999995</v>
      </c>
      <c r="E157" s="91">
        <v>0.78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0.69799999999999995</v>
      </c>
      <c r="E158" s="91">
        <v>0.78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0.69799999999999995</v>
      </c>
      <c r="E159" s="91">
        <v>0.78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0.69799999999999995</v>
      </c>
      <c r="E160" s="91">
        <v>0.78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0.69799999999999995</v>
      </c>
      <c r="E161" s="91">
        <v>0.78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0.69799999999999995</v>
      </c>
      <c r="E162" s="91">
        <v>0.78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0.69799999999999995</v>
      </c>
      <c r="E163" s="91">
        <v>0.78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0.69799999999999995</v>
      </c>
      <c r="E164" s="91">
        <v>0.78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0.69799999999999995</v>
      </c>
      <c r="E165" s="91">
        <v>0.78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0.69799999999999995</v>
      </c>
      <c r="E166" s="91">
        <v>0.78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0.69799999999999995</v>
      </c>
      <c r="E167" s="91">
        <v>0.78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0.69799999999999995</v>
      </c>
      <c r="E168" s="91">
        <v>0.78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0.69799999999999995</v>
      </c>
      <c r="E169" s="91">
        <v>0.78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0.69799999999999995</v>
      </c>
      <c r="E170" s="91">
        <v>0.78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0.69799999999999995</v>
      </c>
      <c r="E171" s="91">
        <v>0.78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0.69799999999999995</v>
      </c>
      <c r="E172" s="91">
        <v>0.78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0.69799999999999995</v>
      </c>
      <c r="E173" s="91">
        <v>0.78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0.38500000000000001</v>
      </c>
      <c r="G176" s="91">
        <v>0.30499999999999999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0.38500000000000001</v>
      </c>
      <c r="G177" s="91">
        <v>0.30499999999999999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0.38500000000000001</v>
      </c>
      <c r="G178" s="91">
        <v>0.30499999999999999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0.38500000000000001</v>
      </c>
      <c r="G179" s="91">
        <v>0.30499999999999999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0.38500000000000001</v>
      </c>
      <c r="G180" s="91">
        <v>0.30499999999999999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0.38500000000000001</v>
      </c>
      <c r="G181" s="91">
        <v>0.30499999999999999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0.38500000000000001</v>
      </c>
      <c r="G182" s="91">
        <v>0.30499999999999999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0.38500000000000001</v>
      </c>
      <c r="G183" s="91">
        <v>0.30499999999999999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0.38500000000000001</v>
      </c>
      <c r="G184" s="91">
        <v>0.30499999999999999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0.38500000000000001</v>
      </c>
      <c r="G185" s="91">
        <v>0.30499999999999999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0.38500000000000001</v>
      </c>
      <c r="G186" s="91">
        <v>0.30499999999999999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0.38500000000000001</v>
      </c>
      <c r="G187" s="91">
        <v>0.30499999999999999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0.38500000000000001</v>
      </c>
      <c r="G188" s="91">
        <v>0.30499999999999999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0.38500000000000001</v>
      </c>
      <c r="G189" s="91">
        <v>0.30499999999999999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0.38500000000000001</v>
      </c>
      <c r="G190" s="91">
        <v>0.30499999999999999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0.38500000000000001</v>
      </c>
      <c r="G191" s="91">
        <v>0.30499999999999999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0.38500000000000001</v>
      </c>
      <c r="G216" s="91">
        <v>0.30499999999999999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0.38500000000000001</v>
      </c>
      <c r="G217" s="91">
        <v>0.30499999999999999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0.38500000000000001</v>
      </c>
      <c r="G218" s="91">
        <v>0.30499999999999999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2623318.23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3439422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2442696.3199999998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504166.46</v>
      </c>
      <c r="D226" s="91">
        <v>324305.01</v>
      </c>
      <c r="E226" s="91">
        <v>179861.44</v>
      </c>
      <c r="F226" s="91">
        <v>0.64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248448.39</v>
      </c>
      <c r="D227" s="91">
        <v>187128.1</v>
      </c>
      <c r="E227" s="91">
        <v>61320.29</v>
      </c>
      <c r="F227" s="91">
        <v>0.75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743496.31</v>
      </c>
      <c r="D228" s="91">
        <v>484860.13</v>
      </c>
      <c r="E228" s="91">
        <v>258636.18</v>
      </c>
      <c r="F228" s="91">
        <v>0.65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1302835.94</v>
      </c>
      <c r="D229" s="91">
        <v>845116.68</v>
      </c>
      <c r="E229" s="91">
        <v>457719.26</v>
      </c>
      <c r="F229" s="91">
        <v>0.65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49818.25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9690.83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16366.83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13167.38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16300.04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16300.04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16300.04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16300.04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33431.89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64130.57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64130.57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45552.88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16032.64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16032.64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64130.57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177741.31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25931.22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30057.79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10071.14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47068.81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119881.16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76093.119999999995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76093.119999999995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45396.09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26600.45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27217.16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39115.9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40079.97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200399.83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40079.97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160329.94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31997.05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5902.92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3076.53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25931.94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5732.95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4652.55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60115.58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60115.58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10021.08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10021.08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58127.94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58127.94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10021.08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10021.08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60115.58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60115.58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9333.64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9294.7099999999991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67542.990000000005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67274.53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8943.2999999999993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8911.31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42086.12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105215.31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130182.39999999999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176482.78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179742.39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330681.03999999998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15.76</v>
      </c>
      <c r="F295" s="91">
        <v>26697.55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12.1</v>
      </c>
      <c r="F296" s="91">
        <v>20503.12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24.29</v>
      </c>
      <c r="F297" s="91">
        <v>40886.480000000003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41.85</v>
      </c>
      <c r="F298" s="91">
        <v>69328.47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24039.08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18938.919999999998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34475.25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688584.11780000001</v>
      </c>
      <c r="C310" s="91">
        <v>1156.5585000000001</v>
      </c>
      <c r="D310" s="91">
        <v>3189.2260999999999</v>
      </c>
      <c r="E310" s="91">
        <v>0</v>
      </c>
      <c r="F310" s="91">
        <v>9.7999999999999997E-3</v>
      </c>
      <c r="G310" s="91">
        <v>734069.80279999995</v>
      </c>
      <c r="H310" s="91">
        <v>289139.76779999997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81"/>
      <c r="AA310" s="81"/>
    </row>
    <row r="311" spans="1:27">
      <c r="A311" s="91" t="s">
        <v>808</v>
      </c>
      <c r="B311" s="91">
        <v>612947.31240000005</v>
      </c>
      <c r="C311" s="91">
        <v>1037.5006000000001</v>
      </c>
      <c r="D311" s="91">
        <v>2886.7651999999998</v>
      </c>
      <c r="E311" s="91">
        <v>0</v>
      </c>
      <c r="F311" s="91">
        <v>8.8999999999999999E-3</v>
      </c>
      <c r="G311" s="91">
        <v>664464.08990000002</v>
      </c>
      <c r="H311" s="91">
        <v>258142.77679999999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81"/>
      <c r="AA311" s="81"/>
    </row>
    <row r="312" spans="1:27">
      <c r="A312" s="91" t="s">
        <v>809</v>
      </c>
      <c r="B312" s="91">
        <v>673589.26289999997</v>
      </c>
      <c r="C312" s="91">
        <v>1151.1881000000001</v>
      </c>
      <c r="D312" s="91">
        <v>3238.5635000000002</v>
      </c>
      <c r="E312" s="91">
        <v>0</v>
      </c>
      <c r="F312" s="91">
        <v>9.9000000000000008E-3</v>
      </c>
      <c r="G312" s="91">
        <v>745456.26789999998</v>
      </c>
      <c r="H312" s="91">
        <v>284737.90500000003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81"/>
      <c r="AA312" s="81"/>
    </row>
    <row r="313" spans="1:27">
      <c r="A313" s="91" t="s">
        <v>810</v>
      </c>
      <c r="B313" s="91">
        <v>625358.21059999999</v>
      </c>
      <c r="C313" s="91">
        <v>1074.5786000000001</v>
      </c>
      <c r="D313" s="91">
        <v>3041.5562</v>
      </c>
      <c r="E313" s="91">
        <v>0</v>
      </c>
      <c r="F313" s="91">
        <v>9.2999999999999992E-3</v>
      </c>
      <c r="G313" s="91">
        <v>700117.50569999998</v>
      </c>
      <c r="H313" s="91">
        <v>264906.16509999998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81"/>
      <c r="AA313" s="81"/>
    </row>
    <row r="314" spans="1:27">
      <c r="A314" s="91" t="s">
        <v>433</v>
      </c>
      <c r="B314" s="91">
        <v>662748.24100000004</v>
      </c>
      <c r="C314" s="91">
        <v>1148.1981000000001</v>
      </c>
      <c r="D314" s="91">
        <v>3279.585</v>
      </c>
      <c r="E314" s="91">
        <v>0</v>
      </c>
      <c r="F314" s="91">
        <v>0.01</v>
      </c>
      <c r="G314" s="91">
        <v>754921.59869999997</v>
      </c>
      <c r="H314" s="91">
        <v>281640.7843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81"/>
      <c r="AA314" s="81"/>
    </row>
    <row r="315" spans="1:27">
      <c r="A315" s="91" t="s">
        <v>811</v>
      </c>
      <c r="B315" s="91">
        <v>683554.21369999996</v>
      </c>
      <c r="C315" s="91">
        <v>1194.4621999999999</v>
      </c>
      <c r="D315" s="91">
        <v>3443.7975999999999</v>
      </c>
      <c r="E315" s="91">
        <v>0</v>
      </c>
      <c r="F315" s="91">
        <v>1.0500000000000001E-2</v>
      </c>
      <c r="G315" s="91">
        <v>792736.06550000003</v>
      </c>
      <c r="H315" s="91">
        <v>291459.4314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81"/>
      <c r="AA315" s="81"/>
    </row>
    <row r="316" spans="1:27">
      <c r="A316" s="91" t="s">
        <v>812</v>
      </c>
      <c r="B316" s="91">
        <v>714895.58330000006</v>
      </c>
      <c r="C316" s="91">
        <v>1252.7211</v>
      </c>
      <c r="D316" s="91">
        <v>3622.6320999999998</v>
      </c>
      <c r="E316" s="91">
        <v>0</v>
      </c>
      <c r="F316" s="91">
        <v>1.0999999999999999E-2</v>
      </c>
      <c r="G316" s="91">
        <v>833907.35329999996</v>
      </c>
      <c r="H316" s="91">
        <v>305156.90580000001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81"/>
      <c r="AA316" s="81"/>
    </row>
    <row r="317" spans="1:27">
      <c r="A317" s="91" t="s">
        <v>813</v>
      </c>
      <c r="B317" s="91">
        <v>733599.65469999996</v>
      </c>
      <c r="C317" s="91">
        <v>1285.4862000000001</v>
      </c>
      <c r="D317" s="91">
        <v>3717.3505</v>
      </c>
      <c r="E317" s="91">
        <v>0</v>
      </c>
      <c r="F317" s="91">
        <v>1.1299999999999999E-2</v>
      </c>
      <c r="G317" s="91">
        <v>855710.90859999997</v>
      </c>
      <c r="H317" s="91">
        <v>313139.84879999998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81"/>
      <c r="AA317" s="81"/>
    </row>
    <row r="318" spans="1:27">
      <c r="A318" s="91" t="s">
        <v>814</v>
      </c>
      <c r="B318" s="91">
        <v>658224.92050000001</v>
      </c>
      <c r="C318" s="91">
        <v>1144.9707000000001</v>
      </c>
      <c r="D318" s="91">
        <v>3284.8323999999998</v>
      </c>
      <c r="E318" s="91">
        <v>0</v>
      </c>
      <c r="F318" s="91">
        <v>0.01</v>
      </c>
      <c r="G318" s="91">
        <v>756136.11040000001</v>
      </c>
      <c r="H318" s="91">
        <v>280159.24719999998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81"/>
      <c r="AA318" s="81"/>
    </row>
    <row r="319" spans="1:27">
      <c r="A319" s="91" t="s">
        <v>815</v>
      </c>
      <c r="B319" s="91">
        <v>653316.38340000005</v>
      </c>
      <c r="C319" s="91">
        <v>1125.9838</v>
      </c>
      <c r="D319" s="91">
        <v>3197.7</v>
      </c>
      <c r="E319" s="91">
        <v>0</v>
      </c>
      <c r="F319" s="91">
        <v>9.7999999999999997E-3</v>
      </c>
      <c r="G319" s="91">
        <v>736064.22050000005</v>
      </c>
      <c r="H319" s="91">
        <v>277071.03600000002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81"/>
      <c r="AA319" s="81"/>
    </row>
    <row r="320" spans="1:27">
      <c r="A320" s="91" t="s">
        <v>816</v>
      </c>
      <c r="B320" s="91">
        <v>630709.93830000004</v>
      </c>
      <c r="C320" s="91">
        <v>1077.9271000000001</v>
      </c>
      <c r="D320" s="91">
        <v>3032.5309000000002</v>
      </c>
      <c r="E320" s="91">
        <v>0</v>
      </c>
      <c r="F320" s="91">
        <v>9.2999999999999992E-3</v>
      </c>
      <c r="G320" s="91">
        <v>698031.47649999999</v>
      </c>
      <c r="H320" s="91">
        <v>266614.10600000003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81"/>
      <c r="AA320" s="81"/>
    </row>
    <row r="321" spans="1:38">
      <c r="A321" s="91" t="s">
        <v>817</v>
      </c>
      <c r="B321" s="91">
        <v>671815.51179999998</v>
      </c>
      <c r="C321" s="91">
        <v>1133.3209999999999</v>
      </c>
      <c r="D321" s="91">
        <v>3141.0992999999999</v>
      </c>
      <c r="E321" s="91">
        <v>0</v>
      </c>
      <c r="F321" s="91">
        <v>9.7000000000000003E-3</v>
      </c>
      <c r="G321" s="91">
        <v>722999.91280000005</v>
      </c>
      <c r="H321" s="91">
        <v>282569.65639999998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81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8009340</v>
      </c>
      <c r="C323" s="91">
        <v>13782.8959</v>
      </c>
      <c r="D323" s="91">
        <v>39075.638800000001</v>
      </c>
      <c r="E323" s="91">
        <v>0</v>
      </c>
      <c r="F323" s="91">
        <v>0.1196</v>
      </c>
      <c r="G323" s="92">
        <v>8994620</v>
      </c>
      <c r="H323" s="92">
        <v>3394740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612947.31240000005</v>
      </c>
      <c r="C324" s="91">
        <v>1037.5006000000001</v>
      </c>
      <c r="D324" s="91">
        <v>2886.7651999999998</v>
      </c>
      <c r="E324" s="91">
        <v>0</v>
      </c>
      <c r="F324" s="91">
        <v>8.8999999999999999E-3</v>
      </c>
      <c r="G324" s="91">
        <v>664464.08990000002</v>
      </c>
      <c r="H324" s="91">
        <v>258142.77679999999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81"/>
      <c r="AA324" s="81"/>
    </row>
    <row r="325" spans="1:38">
      <c r="A325" s="91" t="s">
        <v>820</v>
      </c>
      <c r="B325" s="91">
        <v>733599.65469999996</v>
      </c>
      <c r="C325" s="91">
        <v>1285.4862000000001</v>
      </c>
      <c r="D325" s="91">
        <v>3717.3505</v>
      </c>
      <c r="E325" s="91">
        <v>0</v>
      </c>
      <c r="F325" s="91">
        <v>1.1299999999999999E-2</v>
      </c>
      <c r="G325" s="91">
        <v>855710.90859999997</v>
      </c>
      <c r="H325" s="91">
        <v>313139.84879999998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81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1703350000000</v>
      </c>
      <c r="C328" s="91">
        <v>977736.52599999995</v>
      </c>
      <c r="D328" s="91" t="s">
        <v>991</v>
      </c>
      <c r="E328" s="91">
        <v>242482.867</v>
      </c>
      <c r="F328" s="91">
        <v>310109.712</v>
      </c>
      <c r="G328" s="91">
        <v>69105.539999999994</v>
      </c>
      <c r="H328" s="91">
        <v>0</v>
      </c>
      <c r="I328" s="91">
        <v>133.23599999999999</v>
      </c>
      <c r="J328" s="91">
        <v>3239</v>
      </c>
      <c r="K328" s="91">
        <v>35108.644</v>
      </c>
      <c r="L328" s="91">
        <v>0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4921.2139999999999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1541840000000</v>
      </c>
      <c r="C329" s="91">
        <v>962037.40899999999</v>
      </c>
      <c r="D329" s="91" t="s">
        <v>1076</v>
      </c>
      <c r="E329" s="91">
        <v>242482.867</v>
      </c>
      <c r="F329" s="91">
        <v>310109.712</v>
      </c>
      <c r="G329" s="91">
        <v>68171.417000000001</v>
      </c>
      <c r="H329" s="91">
        <v>0</v>
      </c>
      <c r="I329" s="91">
        <v>6042.1629999999996</v>
      </c>
      <c r="J329" s="91">
        <v>0</v>
      </c>
      <c r="K329" s="91">
        <v>35754.889000000003</v>
      </c>
      <c r="L329" s="91">
        <v>0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8611.8349999999991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1729780000000</v>
      </c>
      <c r="C330" s="91">
        <v>991981.19499999995</v>
      </c>
      <c r="D330" s="91" t="s">
        <v>1077</v>
      </c>
      <c r="E330" s="91">
        <v>242482.867</v>
      </c>
      <c r="F330" s="91">
        <v>310109.712</v>
      </c>
      <c r="G330" s="91">
        <v>71920.838000000003</v>
      </c>
      <c r="H330" s="91">
        <v>0</v>
      </c>
      <c r="I330" s="91">
        <v>101090.36500000001</v>
      </c>
      <c r="J330" s="91">
        <v>0</v>
      </c>
      <c r="K330" s="91">
        <v>41327.315999999999</v>
      </c>
      <c r="L330" s="91">
        <v>32060.388999999999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5977.1350000000002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1624570000000</v>
      </c>
      <c r="C331" s="91">
        <v>1032067.91</v>
      </c>
      <c r="D331" s="91" t="s">
        <v>992</v>
      </c>
      <c r="E331" s="91">
        <v>242482.867</v>
      </c>
      <c r="F331" s="91">
        <v>310109.712</v>
      </c>
      <c r="G331" s="91">
        <v>73402.812000000005</v>
      </c>
      <c r="H331" s="91">
        <v>0</v>
      </c>
      <c r="I331" s="91">
        <v>75840.584000000003</v>
      </c>
      <c r="J331" s="91">
        <v>0</v>
      </c>
      <c r="K331" s="91">
        <v>40356.222000000002</v>
      </c>
      <c r="L331" s="91">
        <v>32060.388999999999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5742.2979999999998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1751740000000</v>
      </c>
      <c r="C332" s="91">
        <v>1081024.257</v>
      </c>
      <c r="D332" s="91" t="s">
        <v>993</v>
      </c>
      <c r="E332" s="91">
        <v>242482.867</v>
      </c>
      <c r="F332" s="91">
        <v>310109.712</v>
      </c>
      <c r="G332" s="91">
        <v>69750.841</v>
      </c>
      <c r="H332" s="91">
        <v>0</v>
      </c>
      <c r="I332" s="91">
        <v>210715.95300000001</v>
      </c>
      <c r="J332" s="91">
        <v>0</v>
      </c>
      <c r="K332" s="91">
        <v>46486.607000000004</v>
      </c>
      <c r="L332" s="91">
        <v>32060.388999999999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6455.25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1839480000000</v>
      </c>
      <c r="C333" s="91">
        <v>1185185.0009999999</v>
      </c>
      <c r="D333" s="91" t="s">
        <v>994</v>
      </c>
      <c r="E333" s="91">
        <v>242482.867</v>
      </c>
      <c r="F333" s="91">
        <v>302612.43699999998</v>
      </c>
      <c r="G333" s="91">
        <v>79576.350000000006</v>
      </c>
      <c r="H333" s="91">
        <v>0</v>
      </c>
      <c r="I333" s="91">
        <v>308082.57</v>
      </c>
      <c r="J333" s="91">
        <v>0</v>
      </c>
      <c r="K333" s="91">
        <v>49846.256999999998</v>
      </c>
      <c r="L333" s="91">
        <v>32060.388999999999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7561.4939999999997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1935020000000</v>
      </c>
      <c r="C334" s="91">
        <v>1178531.9169999999</v>
      </c>
      <c r="D334" s="91" t="s">
        <v>995</v>
      </c>
      <c r="E334" s="91">
        <v>242482.867</v>
      </c>
      <c r="F334" s="91">
        <v>310109.712</v>
      </c>
      <c r="G334" s="91">
        <v>81356.885999999999</v>
      </c>
      <c r="H334" s="91">
        <v>0</v>
      </c>
      <c r="I334" s="91">
        <v>288359.62199999997</v>
      </c>
      <c r="J334" s="91">
        <v>0</v>
      </c>
      <c r="K334" s="91">
        <v>49366.165999999997</v>
      </c>
      <c r="L334" s="91">
        <v>32060.388999999999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11833.638000000001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1985610000000</v>
      </c>
      <c r="C335" s="91">
        <v>1230812.7949999999</v>
      </c>
      <c r="D335" s="91" t="s">
        <v>996</v>
      </c>
      <c r="E335" s="91">
        <v>242482.867</v>
      </c>
      <c r="F335" s="91">
        <v>310109.712</v>
      </c>
      <c r="G335" s="91">
        <v>86106.081999999995</v>
      </c>
      <c r="H335" s="91">
        <v>0</v>
      </c>
      <c r="I335" s="91">
        <v>339273.315</v>
      </c>
      <c r="J335" s="91">
        <v>0</v>
      </c>
      <c r="K335" s="91">
        <v>51180.741999999998</v>
      </c>
      <c r="L335" s="91">
        <v>32060.388999999999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6637.05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1754560000000</v>
      </c>
      <c r="C336" s="91">
        <v>1088083.699</v>
      </c>
      <c r="D336" s="91" t="s">
        <v>1062</v>
      </c>
      <c r="E336" s="91">
        <v>242482.867</v>
      </c>
      <c r="F336" s="91">
        <v>310109.712</v>
      </c>
      <c r="G336" s="91">
        <v>77569.84</v>
      </c>
      <c r="H336" s="91">
        <v>0</v>
      </c>
      <c r="I336" s="91">
        <v>209207.334</v>
      </c>
      <c r="J336" s="91">
        <v>0</v>
      </c>
      <c r="K336" s="91">
        <v>47303.453000000001</v>
      </c>
      <c r="L336" s="91">
        <v>32060.388999999999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6387.4669999999996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1707980000000</v>
      </c>
      <c r="C337" s="91">
        <v>1046809.6850000001</v>
      </c>
      <c r="D337" s="91" t="s">
        <v>1078</v>
      </c>
      <c r="E337" s="91">
        <v>242482.867</v>
      </c>
      <c r="F337" s="91">
        <v>310109.712</v>
      </c>
      <c r="G337" s="91">
        <v>68877.964999999997</v>
      </c>
      <c r="H337" s="91">
        <v>0</v>
      </c>
      <c r="I337" s="91">
        <v>177276.14199999999</v>
      </c>
      <c r="J337" s="91">
        <v>0</v>
      </c>
      <c r="K337" s="91">
        <v>46164.281000000003</v>
      </c>
      <c r="L337" s="91">
        <v>32060.388999999999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6875.692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1619730000000</v>
      </c>
      <c r="C338" s="91">
        <v>1055409.5220000001</v>
      </c>
      <c r="D338" s="91" t="s">
        <v>997</v>
      </c>
      <c r="E338" s="91">
        <v>242482.867</v>
      </c>
      <c r="F338" s="91">
        <v>310109.712</v>
      </c>
      <c r="G338" s="91">
        <v>69393.034</v>
      </c>
      <c r="H338" s="91">
        <v>0</v>
      </c>
      <c r="I338" s="91">
        <v>184957.01699999999</v>
      </c>
      <c r="J338" s="91">
        <v>0</v>
      </c>
      <c r="K338" s="91">
        <v>46646.169000000002</v>
      </c>
      <c r="L338" s="91">
        <v>32060.388999999999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6797.6970000000001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1677670000000</v>
      </c>
      <c r="C339" s="91">
        <v>960654.05299999996</v>
      </c>
      <c r="D339" s="91" t="s">
        <v>998</v>
      </c>
      <c r="E339" s="91">
        <v>242482.867</v>
      </c>
      <c r="F339" s="91">
        <v>310109.712</v>
      </c>
      <c r="G339" s="91">
        <v>68489.962</v>
      </c>
      <c r="H339" s="91">
        <v>0</v>
      </c>
      <c r="I339" s="91">
        <v>13035.736999999999</v>
      </c>
      <c r="J339" s="91">
        <v>3239</v>
      </c>
      <c r="K339" s="91">
        <v>36286.879999999997</v>
      </c>
      <c r="L339" s="91">
        <v>0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4964.3220000000001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20871300000000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1541840000000</v>
      </c>
      <c r="C342" s="91">
        <v>960654.05299999996</v>
      </c>
      <c r="D342" s="91"/>
      <c r="E342" s="91">
        <v>242482.867</v>
      </c>
      <c r="F342" s="91">
        <v>302612.43699999998</v>
      </c>
      <c r="G342" s="91">
        <v>68171.417000000001</v>
      </c>
      <c r="H342" s="91">
        <v>0</v>
      </c>
      <c r="I342" s="91">
        <v>133.23599999999999</v>
      </c>
      <c r="J342" s="91">
        <v>0</v>
      </c>
      <c r="K342" s="91">
        <v>35108.644</v>
      </c>
      <c r="L342" s="91">
        <v>0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4921.2139999999999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1985610000000</v>
      </c>
      <c r="C343" s="91">
        <v>1230812.7949999999</v>
      </c>
      <c r="D343" s="91"/>
      <c r="E343" s="91">
        <v>242482.867</v>
      </c>
      <c r="F343" s="91">
        <v>310109.712</v>
      </c>
      <c r="G343" s="91">
        <v>86106.081999999995</v>
      </c>
      <c r="H343" s="91">
        <v>0</v>
      </c>
      <c r="I343" s="91">
        <v>339273.315</v>
      </c>
      <c r="J343" s="91">
        <v>3239</v>
      </c>
      <c r="K343" s="91">
        <v>51180.741999999998</v>
      </c>
      <c r="L343" s="91">
        <v>32060.388999999999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11833.638000000001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569027.46</v>
      </c>
      <c r="C346" s="91">
        <v>150051.94</v>
      </c>
      <c r="D346" s="91">
        <v>0</v>
      </c>
      <c r="E346" s="91">
        <v>719079.4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25.38</v>
      </c>
      <c r="C347" s="91">
        <v>6.69</v>
      </c>
      <c r="D347" s="91">
        <v>0</v>
      </c>
      <c r="E347" s="91">
        <v>32.07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25.38</v>
      </c>
      <c r="C348" s="91">
        <v>6.69</v>
      </c>
      <c r="D348" s="91">
        <v>0</v>
      </c>
      <c r="E348" s="91">
        <v>32.07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6"/>
      <c r="Y357" s="76"/>
    </row>
    <row r="358" spans="20:34">
      <c r="T358" s="74"/>
      <c r="U358" s="76"/>
      <c r="V358" s="76"/>
      <c r="W358" s="76"/>
      <c r="X358" s="76"/>
      <c r="Y358" s="76"/>
    </row>
    <row r="359" spans="20:34">
      <c r="T359" s="74"/>
      <c r="U359" s="76"/>
      <c r="V359" s="76"/>
      <c r="W359" s="76"/>
      <c r="X359" s="76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0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33143.019999999997</v>
      </c>
      <c r="C2" s="91">
        <v>1478.13</v>
      </c>
      <c r="D2" s="91">
        <v>1478.13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33143.019999999997</v>
      </c>
      <c r="C3" s="91">
        <v>1478.13</v>
      </c>
      <c r="D3" s="91">
        <v>1478.13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81321.14</v>
      </c>
      <c r="C4" s="91">
        <v>3626.81</v>
      </c>
      <c r="D4" s="91">
        <v>3626.81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81321.14</v>
      </c>
      <c r="C5" s="91">
        <v>3626.81</v>
      </c>
      <c r="D5" s="91">
        <v>3626.81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10749.22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1367.87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50.84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2189.9299999999998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880.28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469.38</v>
      </c>
      <c r="C21" s="91">
        <v>0</v>
      </c>
      <c r="D21" s="91">
        <v>0</v>
      </c>
      <c r="E21" s="91">
        <v>0</v>
      </c>
      <c r="F21" s="91">
        <v>0</v>
      </c>
      <c r="G21" s="91">
        <v>12108.36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1940.69</v>
      </c>
      <c r="C22" s="91">
        <v>0</v>
      </c>
      <c r="D22" s="91">
        <v>0</v>
      </c>
      <c r="E22" s="91">
        <v>0</v>
      </c>
      <c r="F22" s="91">
        <v>0</v>
      </c>
      <c r="G22" s="91">
        <v>721.94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761.82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180.37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20273.57</v>
      </c>
      <c r="C28" s="91">
        <v>12869.45</v>
      </c>
      <c r="D28" s="91">
        <v>0</v>
      </c>
      <c r="E28" s="91">
        <v>0</v>
      </c>
      <c r="F28" s="91">
        <v>0</v>
      </c>
      <c r="G28" s="91">
        <v>16867.900000000001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0.69799999999999995</v>
      </c>
      <c r="E96" s="91">
        <v>0.78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0.69799999999999995</v>
      </c>
      <c r="E97" s="91">
        <v>0.78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0.69799999999999995</v>
      </c>
      <c r="E98" s="91">
        <v>0.78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0.69799999999999995</v>
      </c>
      <c r="E99" s="91">
        <v>0.78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0.69799999999999995</v>
      </c>
      <c r="E100" s="91">
        <v>0.78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0.69799999999999995</v>
      </c>
      <c r="E101" s="91">
        <v>0.78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0.35099999999999998</v>
      </c>
      <c r="E102" s="91">
        <v>0.376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0.69799999999999995</v>
      </c>
      <c r="E103" s="91">
        <v>0.78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0.69799999999999995</v>
      </c>
      <c r="E104" s="91">
        <v>0.78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0.69799999999999995</v>
      </c>
      <c r="E105" s="91">
        <v>0.78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0.69799999999999995</v>
      </c>
      <c r="E106" s="91">
        <v>0.78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0.69799999999999995</v>
      </c>
      <c r="E107" s="91">
        <v>0.78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0.69799999999999995</v>
      </c>
      <c r="E108" s="91">
        <v>0.78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0.35099999999999998</v>
      </c>
      <c r="E109" s="91">
        <v>0.376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0.69799999999999995</v>
      </c>
      <c r="E110" s="91">
        <v>0.78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0.69799999999999995</v>
      </c>
      <c r="E111" s="91">
        <v>0.78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0.69799999999999995</v>
      </c>
      <c r="E112" s="91">
        <v>0.78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0.69799999999999995</v>
      </c>
      <c r="E113" s="91">
        <v>0.78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0.69799999999999995</v>
      </c>
      <c r="E114" s="91">
        <v>0.78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0.69799999999999995</v>
      </c>
      <c r="E115" s="91">
        <v>0.78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0.69799999999999995</v>
      </c>
      <c r="E116" s="91">
        <v>0.78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0.69799999999999995</v>
      </c>
      <c r="E117" s="91">
        <v>0.78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0.69799999999999995</v>
      </c>
      <c r="E118" s="91">
        <v>0.78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0.69799999999999995</v>
      </c>
      <c r="E119" s="91">
        <v>0.78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0.69799999999999995</v>
      </c>
      <c r="E120" s="91">
        <v>0.78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0.69799999999999995</v>
      </c>
      <c r="E121" s="91">
        <v>0.78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0.69799999999999995</v>
      </c>
      <c r="E122" s="91">
        <v>0.78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0.69799999999999995</v>
      </c>
      <c r="E123" s="91">
        <v>0.78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0.69799999999999995</v>
      </c>
      <c r="E124" s="91">
        <v>0.78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0.69799999999999995</v>
      </c>
      <c r="E125" s="91">
        <v>0.78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0.35099999999999998</v>
      </c>
      <c r="E126" s="91">
        <v>0.376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0.69799999999999995</v>
      </c>
      <c r="E127" s="91">
        <v>0.78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0.69799999999999995</v>
      </c>
      <c r="E128" s="91">
        <v>0.78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0.69799999999999995</v>
      </c>
      <c r="E129" s="91">
        <v>0.78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0.69799999999999995</v>
      </c>
      <c r="E130" s="91">
        <v>0.78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0.69799999999999995</v>
      </c>
      <c r="E131" s="91">
        <v>0.78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0.35099999999999998</v>
      </c>
      <c r="E132" s="91">
        <v>0.376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0.69799999999999995</v>
      </c>
      <c r="E133" s="91">
        <v>0.78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0.69799999999999995</v>
      </c>
      <c r="E134" s="91">
        <v>0.78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0.69799999999999995</v>
      </c>
      <c r="E135" s="91">
        <v>0.78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0.69799999999999995</v>
      </c>
      <c r="E136" s="91">
        <v>0.78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0.69799999999999995</v>
      </c>
      <c r="E137" s="91">
        <v>0.78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0.69799999999999995</v>
      </c>
      <c r="E138" s="91">
        <v>0.78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0.69799999999999995</v>
      </c>
      <c r="E139" s="91">
        <v>0.78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0.69799999999999995</v>
      </c>
      <c r="E140" s="91">
        <v>0.78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0.35099999999999998</v>
      </c>
      <c r="E141" s="91">
        <v>0.376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0.69799999999999995</v>
      </c>
      <c r="E142" s="91">
        <v>0.78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0.69799999999999995</v>
      </c>
      <c r="E143" s="91">
        <v>0.78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0.35099999999999998</v>
      </c>
      <c r="E144" s="91">
        <v>0.376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0.69799999999999995</v>
      </c>
      <c r="E145" s="91">
        <v>0.78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0.69799999999999995</v>
      </c>
      <c r="E146" s="91">
        <v>0.78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0.35099999999999998</v>
      </c>
      <c r="E147" s="91">
        <v>0.376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0.69799999999999995</v>
      </c>
      <c r="E148" s="91">
        <v>0.78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0.35099999999999998</v>
      </c>
      <c r="E149" s="91">
        <v>0.376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0.69799999999999995</v>
      </c>
      <c r="E150" s="91">
        <v>0.78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0.69799999999999995</v>
      </c>
      <c r="E151" s="91">
        <v>0.78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0.69799999999999995</v>
      </c>
      <c r="E152" s="91">
        <v>0.78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0.69799999999999995</v>
      </c>
      <c r="E153" s="91">
        <v>0.78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0.69799999999999995</v>
      </c>
      <c r="E154" s="91">
        <v>0.78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0.69799999999999995</v>
      </c>
      <c r="E155" s="91">
        <v>0.78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0.69799999999999995</v>
      </c>
      <c r="E156" s="91">
        <v>0.78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0.69799999999999995</v>
      </c>
      <c r="E157" s="91">
        <v>0.78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0.69799999999999995</v>
      </c>
      <c r="E158" s="91">
        <v>0.78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0.69799999999999995</v>
      </c>
      <c r="E159" s="91">
        <v>0.78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0.69799999999999995</v>
      </c>
      <c r="E160" s="91">
        <v>0.78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0.69799999999999995</v>
      </c>
      <c r="E161" s="91">
        <v>0.78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0.69799999999999995</v>
      </c>
      <c r="E162" s="91">
        <v>0.78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0.69799999999999995</v>
      </c>
      <c r="E163" s="91">
        <v>0.78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0.69799999999999995</v>
      </c>
      <c r="E164" s="91">
        <v>0.78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0.69799999999999995</v>
      </c>
      <c r="E165" s="91">
        <v>0.78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0.69799999999999995</v>
      </c>
      <c r="E166" s="91">
        <v>0.78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0.69799999999999995</v>
      </c>
      <c r="E167" s="91">
        <v>0.78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0.69799999999999995</v>
      </c>
      <c r="E168" s="91">
        <v>0.78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0.69799999999999995</v>
      </c>
      <c r="E169" s="91">
        <v>0.78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0.69799999999999995</v>
      </c>
      <c r="E170" s="91">
        <v>0.78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0.69799999999999995</v>
      </c>
      <c r="E171" s="91">
        <v>0.78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0.69799999999999995</v>
      </c>
      <c r="E172" s="91">
        <v>0.78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0.69799999999999995</v>
      </c>
      <c r="E173" s="91">
        <v>0.78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0.38500000000000001</v>
      </c>
      <c r="G176" s="91">
        <v>0.30499999999999999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0.38500000000000001</v>
      </c>
      <c r="G177" s="91">
        <v>0.30499999999999999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0.38500000000000001</v>
      </c>
      <c r="G178" s="91">
        <v>0.30499999999999999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0.38500000000000001</v>
      </c>
      <c r="G179" s="91">
        <v>0.30499999999999999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0.38500000000000001</v>
      </c>
      <c r="G180" s="91">
        <v>0.30499999999999999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0.38500000000000001</v>
      </c>
      <c r="G181" s="91">
        <v>0.30499999999999999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0.38500000000000001</v>
      </c>
      <c r="G182" s="91">
        <v>0.30499999999999999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0.38500000000000001</v>
      </c>
      <c r="G183" s="91">
        <v>0.30499999999999999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0.38500000000000001</v>
      </c>
      <c r="G184" s="91">
        <v>0.30499999999999999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0.38500000000000001</v>
      </c>
      <c r="G185" s="91">
        <v>0.30499999999999999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0.38500000000000001</v>
      </c>
      <c r="G186" s="91">
        <v>0.30499999999999999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0.38500000000000001</v>
      </c>
      <c r="G187" s="91">
        <v>0.30499999999999999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0.38500000000000001</v>
      </c>
      <c r="G188" s="91">
        <v>0.30499999999999999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0.38500000000000001</v>
      </c>
      <c r="G189" s="91">
        <v>0.30499999999999999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0.38500000000000001</v>
      </c>
      <c r="G190" s="91">
        <v>0.30499999999999999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0.38500000000000001</v>
      </c>
      <c r="G191" s="91">
        <v>0.30499999999999999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0.38500000000000001</v>
      </c>
      <c r="G216" s="91">
        <v>0.30499999999999999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0.38500000000000001</v>
      </c>
      <c r="G217" s="91">
        <v>0.30499999999999999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0.38500000000000001</v>
      </c>
      <c r="G218" s="91">
        <v>0.30499999999999999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1848414.3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2950173.1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1721146.43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408131.25</v>
      </c>
      <c r="D226" s="91">
        <v>247639.75</v>
      </c>
      <c r="E226" s="91">
        <v>160491.5</v>
      </c>
      <c r="F226" s="91">
        <v>0.61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181129.35</v>
      </c>
      <c r="D227" s="91">
        <v>135702.1</v>
      </c>
      <c r="E227" s="91">
        <v>45427.26</v>
      </c>
      <c r="F227" s="91">
        <v>0.75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632220.77</v>
      </c>
      <c r="D228" s="91">
        <v>389021.43</v>
      </c>
      <c r="E228" s="91">
        <v>243199.34</v>
      </c>
      <c r="F228" s="91">
        <v>0.62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1100246.3700000001</v>
      </c>
      <c r="D229" s="91">
        <v>670941.84</v>
      </c>
      <c r="E229" s="91">
        <v>429304.53</v>
      </c>
      <c r="F229" s="91">
        <v>0.61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39713.72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9111.57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13750.47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11517.94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13694.36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13694.36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13694.36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13694.36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30287.85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53878.84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53878.84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44175.96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13469.71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13469.71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53878.84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149328.07999999999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25951.97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25252.84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8709.3799999999992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43473.83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123892.14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63929.09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63929.09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41737.31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26586.58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27202.45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36629.050000000003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33672.9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168364.48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33672.9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134700.04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29997.33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5109.6099999999997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2462.54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23866.01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4957.9399999999996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3780.07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50505.68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50505.68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8419.14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8419.14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48835.77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48835.77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8419.14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8419.14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50505.68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50505.68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7897.98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7857.11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61630.68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61332.53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7565.46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7525.61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35358.35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88395.89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114857.35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153551.15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147240.09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272675.69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16.04</v>
      </c>
      <c r="F295" s="91">
        <v>27183.63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12.11</v>
      </c>
      <c r="F296" s="91">
        <v>20520.900000000001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25.82</v>
      </c>
      <c r="F297" s="91">
        <v>43471.97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43.85</v>
      </c>
      <c r="F298" s="91">
        <v>72649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16938.16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16244.91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24291.58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533696.82680000004</v>
      </c>
      <c r="C310" s="91">
        <v>870.91989999999998</v>
      </c>
      <c r="D310" s="91">
        <v>2094.0989</v>
      </c>
      <c r="E310" s="91">
        <v>0</v>
      </c>
      <c r="F310" s="91">
        <v>8.3000000000000001E-3</v>
      </c>
      <c r="G310" s="92">
        <v>2177130</v>
      </c>
      <c r="H310" s="91">
        <v>222622.79579999999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473304.40850000002</v>
      </c>
      <c r="C311" s="91">
        <v>776.68409999999994</v>
      </c>
      <c r="D311" s="91">
        <v>1880.4956999999999</v>
      </c>
      <c r="E311" s="91">
        <v>0</v>
      </c>
      <c r="F311" s="91">
        <v>7.4999999999999997E-3</v>
      </c>
      <c r="G311" s="92">
        <v>1955090</v>
      </c>
      <c r="H311" s="91">
        <v>197854.48550000001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529275.15969999996</v>
      </c>
      <c r="C312" s="91">
        <v>875.36689999999999</v>
      </c>
      <c r="D312" s="91">
        <v>2139.8730999999998</v>
      </c>
      <c r="E312" s="91">
        <v>0</v>
      </c>
      <c r="F312" s="91">
        <v>8.5000000000000006E-3</v>
      </c>
      <c r="G312" s="92">
        <v>2224800</v>
      </c>
      <c r="H312" s="91">
        <v>221922.34570000001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490908.88299999997</v>
      </c>
      <c r="C313" s="91">
        <v>816.41300000000001</v>
      </c>
      <c r="D313" s="91">
        <v>2009.1134999999999</v>
      </c>
      <c r="E313" s="91">
        <v>0</v>
      </c>
      <c r="F313" s="91">
        <v>7.9000000000000008E-3</v>
      </c>
      <c r="G313" s="92">
        <v>2088880</v>
      </c>
      <c r="H313" s="91">
        <v>206276.96489999999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498940.32569999999</v>
      </c>
      <c r="C314" s="91">
        <v>832.75800000000004</v>
      </c>
      <c r="D314" s="91">
        <v>2058.1570999999999</v>
      </c>
      <c r="E314" s="91">
        <v>0</v>
      </c>
      <c r="F314" s="91">
        <v>8.0999999999999996E-3</v>
      </c>
      <c r="G314" s="92">
        <v>2139900</v>
      </c>
      <c r="H314" s="91">
        <v>209944.84340000001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481721.2316</v>
      </c>
      <c r="C315" s="91">
        <v>808.17079999999999</v>
      </c>
      <c r="D315" s="91">
        <v>2009.6021000000001</v>
      </c>
      <c r="E315" s="91">
        <v>0</v>
      </c>
      <c r="F315" s="91">
        <v>7.9000000000000008E-3</v>
      </c>
      <c r="G315" s="92">
        <v>2089440</v>
      </c>
      <c r="H315" s="91">
        <v>203106.6715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500449.10690000001</v>
      </c>
      <c r="C316" s="91">
        <v>843.66920000000005</v>
      </c>
      <c r="D316" s="91">
        <v>2109.8078</v>
      </c>
      <c r="E316" s="91">
        <v>0</v>
      </c>
      <c r="F316" s="91">
        <v>8.3000000000000001E-3</v>
      </c>
      <c r="G316" s="92">
        <v>2193660</v>
      </c>
      <c r="H316" s="91">
        <v>211402.9688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505880.67420000001</v>
      </c>
      <c r="C317" s="91">
        <v>851.98789999999997</v>
      </c>
      <c r="D317" s="91">
        <v>2128.1705000000002</v>
      </c>
      <c r="E317" s="91">
        <v>0</v>
      </c>
      <c r="F317" s="91">
        <v>8.3999999999999995E-3</v>
      </c>
      <c r="G317" s="92">
        <v>2212740</v>
      </c>
      <c r="H317" s="91">
        <v>213615.2058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482064.93089999998</v>
      </c>
      <c r="C318" s="91">
        <v>807.86900000000003</v>
      </c>
      <c r="D318" s="91">
        <v>2006.2814000000001</v>
      </c>
      <c r="E318" s="91">
        <v>0</v>
      </c>
      <c r="F318" s="91">
        <v>7.9000000000000008E-3</v>
      </c>
      <c r="G318" s="92">
        <v>2085980</v>
      </c>
      <c r="H318" s="91">
        <v>203165.41949999999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504500.82150000002</v>
      </c>
      <c r="C319" s="91">
        <v>840.10159999999996</v>
      </c>
      <c r="D319" s="91">
        <v>2070.6091999999999</v>
      </c>
      <c r="E319" s="91">
        <v>0</v>
      </c>
      <c r="F319" s="91">
        <v>8.2000000000000007E-3</v>
      </c>
      <c r="G319" s="92">
        <v>2152830</v>
      </c>
      <c r="H319" s="91">
        <v>212094.5754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499699.3602</v>
      </c>
      <c r="C320" s="91">
        <v>824.26189999999997</v>
      </c>
      <c r="D320" s="91">
        <v>2008.4457</v>
      </c>
      <c r="E320" s="91">
        <v>0</v>
      </c>
      <c r="F320" s="91">
        <v>7.9000000000000008E-3</v>
      </c>
      <c r="G320" s="92">
        <v>2088140</v>
      </c>
      <c r="H320" s="91">
        <v>209306.58009999999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530388.21539999999</v>
      </c>
      <c r="C321" s="91">
        <v>865.43119999999999</v>
      </c>
      <c r="D321" s="91">
        <v>2080.6322</v>
      </c>
      <c r="E321" s="91">
        <v>0</v>
      </c>
      <c r="F321" s="91">
        <v>8.3000000000000001E-3</v>
      </c>
      <c r="G321" s="92">
        <v>2163130</v>
      </c>
      <c r="H321" s="91">
        <v>221233.88250000001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6030830</v>
      </c>
      <c r="C323" s="91">
        <v>10013.633400000001</v>
      </c>
      <c r="D323" s="91">
        <v>24595.287100000001</v>
      </c>
      <c r="E323" s="91">
        <v>0</v>
      </c>
      <c r="F323" s="91">
        <v>9.7199999999999995E-2</v>
      </c>
      <c r="G323" s="92">
        <v>25571700</v>
      </c>
      <c r="H323" s="92">
        <v>2532550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473304.40850000002</v>
      </c>
      <c r="C324" s="91">
        <v>776.68409999999994</v>
      </c>
      <c r="D324" s="91">
        <v>1880.4956999999999</v>
      </c>
      <c r="E324" s="91">
        <v>0</v>
      </c>
      <c r="F324" s="91">
        <v>7.4999999999999997E-3</v>
      </c>
      <c r="G324" s="92">
        <v>1955090</v>
      </c>
      <c r="H324" s="91">
        <v>197854.48550000001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533696.82680000004</v>
      </c>
      <c r="C325" s="91">
        <v>875.36689999999999</v>
      </c>
      <c r="D325" s="91">
        <v>2139.8730999999998</v>
      </c>
      <c r="E325" s="91">
        <v>0</v>
      </c>
      <c r="F325" s="91">
        <v>8.5000000000000006E-3</v>
      </c>
      <c r="G325" s="92">
        <v>2224800</v>
      </c>
      <c r="H325" s="91">
        <v>222622.79579999999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1726050000000</v>
      </c>
      <c r="C328" s="91">
        <v>1015078.996</v>
      </c>
      <c r="D328" s="91" t="s">
        <v>999</v>
      </c>
      <c r="E328" s="91">
        <v>242482.867</v>
      </c>
      <c r="F328" s="91">
        <v>310109.712</v>
      </c>
      <c r="G328" s="91">
        <v>72982.498000000007</v>
      </c>
      <c r="H328" s="91">
        <v>0</v>
      </c>
      <c r="I328" s="91">
        <v>56435.271999999997</v>
      </c>
      <c r="J328" s="91">
        <v>0</v>
      </c>
      <c r="K328" s="91">
        <v>29429.446</v>
      </c>
      <c r="L328" s="91">
        <v>22590.046999999999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5548.741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1550020000000</v>
      </c>
      <c r="C329" s="91">
        <v>1003655.349</v>
      </c>
      <c r="D329" s="91" t="s">
        <v>1000</v>
      </c>
      <c r="E329" s="91">
        <v>242482.867</v>
      </c>
      <c r="F329" s="91">
        <v>302612.43699999998</v>
      </c>
      <c r="G329" s="91">
        <v>73291.332999999999</v>
      </c>
      <c r="H329" s="91">
        <v>0</v>
      </c>
      <c r="I329" s="91">
        <v>52420.224999999999</v>
      </c>
      <c r="J329" s="91">
        <v>0</v>
      </c>
      <c r="K329" s="91">
        <v>29312.720000000001</v>
      </c>
      <c r="L329" s="91">
        <v>22590.046999999999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6375.6869999999999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1763850000000</v>
      </c>
      <c r="C330" s="91">
        <v>1072599.253</v>
      </c>
      <c r="D330" s="91" t="s">
        <v>1001</v>
      </c>
      <c r="E330" s="91">
        <v>242482.867</v>
      </c>
      <c r="F330" s="91">
        <v>310109.712</v>
      </c>
      <c r="G330" s="91">
        <v>78168.854000000007</v>
      </c>
      <c r="H330" s="91">
        <v>0</v>
      </c>
      <c r="I330" s="91">
        <v>81046.205000000002</v>
      </c>
      <c r="J330" s="91">
        <v>0</v>
      </c>
      <c r="K330" s="91">
        <v>31265.242999999999</v>
      </c>
      <c r="L330" s="91">
        <v>22590.046999999999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5919.2070000000003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1656090000000</v>
      </c>
      <c r="C331" s="91">
        <v>1033884.56</v>
      </c>
      <c r="D331" s="91" t="s">
        <v>1002</v>
      </c>
      <c r="E331" s="91">
        <v>242482.867</v>
      </c>
      <c r="F331" s="91">
        <v>302612.43699999998</v>
      </c>
      <c r="G331" s="91">
        <v>77416.899999999994</v>
      </c>
      <c r="H331" s="91">
        <v>0</v>
      </c>
      <c r="I331" s="91">
        <v>72837.741999999998</v>
      </c>
      <c r="J331" s="91">
        <v>0</v>
      </c>
      <c r="K331" s="91">
        <v>30723.607</v>
      </c>
      <c r="L331" s="91">
        <v>22590.046999999999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6669.1670000000004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1696540000000</v>
      </c>
      <c r="C332" s="91">
        <v>1057400.2180000001</v>
      </c>
      <c r="D332" s="91" t="s">
        <v>921</v>
      </c>
      <c r="E332" s="91">
        <v>242482.867</v>
      </c>
      <c r="F332" s="91">
        <v>310109.712</v>
      </c>
      <c r="G332" s="91">
        <v>81410.857999999993</v>
      </c>
      <c r="H332" s="91">
        <v>0</v>
      </c>
      <c r="I332" s="91">
        <v>86883.342999999993</v>
      </c>
      <c r="J332" s="91">
        <v>0</v>
      </c>
      <c r="K332" s="91">
        <v>31490.072</v>
      </c>
      <c r="L332" s="91">
        <v>22590.046999999999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6045.39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1656540000000</v>
      </c>
      <c r="C333" s="91">
        <v>1101632.8810000001</v>
      </c>
      <c r="D333" s="91" t="s">
        <v>1003</v>
      </c>
      <c r="E333" s="91">
        <v>242482.867</v>
      </c>
      <c r="F333" s="91">
        <v>310109.712</v>
      </c>
      <c r="G333" s="91">
        <v>88313.502999999997</v>
      </c>
      <c r="H333" s="91">
        <v>0</v>
      </c>
      <c r="I333" s="91">
        <v>103030.978</v>
      </c>
      <c r="J333" s="91">
        <v>0</v>
      </c>
      <c r="K333" s="91">
        <v>32457.452000000001</v>
      </c>
      <c r="L333" s="91">
        <v>22590.046999999999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6264.4319999999998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1739160000000</v>
      </c>
      <c r="C334" s="91">
        <v>1064088.459</v>
      </c>
      <c r="D334" s="91" t="s">
        <v>1004</v>
      </c>
      <c r="E334" s="91">
        <v>242482.867</v>
      </c>
      <c r="F334" s="91">
        <v>310109.712</v>
      </c>
      <c r="G334" s="91">
        <v>91103.589000000007</v>
      </c>
      <c r="H334" s="91">
        <v>0</v>
      </c>
      <c r="I334" s="91">
        <v>128272.973</v>
      </c>
      <c r="J334" s="91">
        <v>0</v>
      </c>
      <c r="K334" s="91">
        <v>33288.521999999997</v>
      </c>
      <c r="L334" s="91">
        <v>22590.046999999999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6556.7969999999996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1754290000000</v>
      </c>
      <c r="C335" s="91">
        <v>1069609.31</v>
      </c>
      <c r="D335" s="91" t="s">
        <v>1005</v>
      </c>
      <c r="E335" s="91">
        <v>242482.867</v>
      </c>
      <c r="F335" s="91">
        <v>310109.712</v>
      </c>
      <c r="G335" s="91">
        <v>92858.377999999997</v>
      </c>
      <c r="H335" s="91">
        <v>0</v>
      </c>
      <c r="I335" s="91">
        <v>134283.37</v>
      </c>
      <c r="J335" s="91">
        <v>0</v>
      </c>
      <c r="K335" s="91">
        <v>33671.677000000003</v>
      </c>
      <c r="L335" s="91">
        <v>22590.046999999999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6630.6970000000001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1653790000000</v>
      </c>
      <c r="C336" s="91">
        <v>1091642.595</v>
      </c>
      <c r="D336" s="91" t="s">
        <v>1006</v>
      </c>
      <c r="E336" s="91">
        <v>242482.867</v>
      </c>
      <c r="F336" s="91">
        <v>310109.712</v>
      </c>
      <c r="G336" s="91">
        <v>84052.119000000006</v>
      </c>
      <c r="H336" s="91">
        <v>0</v>
      </c>
      <c r="I336" s="91">
        <v>103228.143</v>
      </c>
      <c r="J336" s="91">
        <v>0</v>
      </c>
      <c r="K336" s="91">
        <v>32341.473000000002</v>
      </c>
      <c r="L336" s="91">
        <v>22590.046999999999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6264.9809999999998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1706790000000</v>
      </c>
      <c r="C337" s="91">
        <v>1063675.872</v>
      </c>
      <c r="D337" s="91" t="s">
        <v>1007</v>
      </c>
      <c r="E337" s="91">
        <v>242482.867</v>
      </c>
      <c r="F337" s="91">
        <v>310109.712</v>
      </c>
      <c r="G337" s="91">
        <v>83426.375</v>
      </c>
      <c r="H337" s="91">
        <v>0</v>
      </c>
      <c r="I337" s="91">
        <v>105424.533</v>
      </c>
      <c r="J337" s="91">
        <v>0</v>
      </c>
      <c r="K337" s="91">
        <v>32285.536</v>
      </c>
      <c r="L337" s="91">
        <v>22590.046999999999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6280.5190000000002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1655500000000</v>
      </c>
      <c r="C338" s="91">
        <v>1036781.759</v>
      </c>
      <c r="D338" s="91" t="s">
        <v>1008</v>
      </c>
      <c r="E338" s="91">
        <v>242482.867</v>
      </c>
      <c r="F338" s="91">
        <v>302612.43699999998</v>
      </c>
      <c r="G338" s="91">
        <v>74775.766000000003</v>
      </c>
      <c r="H338" s="91">
        <v>0</v>
      </c>
      <c r="I338" s="91">
        <v>76777.001000000004</v>
      </c>
      <c r="J338" s="91">
        <v>0</v>
      </c>
      <c r="K338" s="91">
        <v>30908.543000000001</v>
      </c>
      <c r="L338" s="91">
        <v>22590.046999999999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6704.6279999999997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1714950000000</v>
      </c>
      <c r="C339" s="91">
        <v>1001049.0379999999</v>
      </c>
      <c r="D339" s="91" t="s">
        <v>1009</v>
      </c>
      <c r="E339" s="91">
        <v>242482.867</v>
      </c>
      <c r="F339" s="91">
        <v>302612.43699999998</v>
      </c>
      <c r="G339" s="91">
        <v>73341.13</v>
      </c>
      <c r="H339" s="91">
        <v>0</v>
      </c>
      <c r="I339" s="91">
        <v>47600.832999999999</v>
      </c>
      <c r="J339" s="91">
        <v>0</v>
      </c>
      <c r="K339" s="91">
        <v>29018.168000000001</v>
      </c>
      <c r="L339" s="91">
        <v>22590.046999999999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6313.991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20273600000000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1550020000000</v>
      </c>
      <c r="C342" s="91">
        <v>1001049.0379999999</v>
      </c>
      <c r="D342" s="91"/>
      <c r="E342" s="91">
        <v>242482.867</v>
      </c>
      <c r="F342" s="91">
        <v>302612.43699999998</v>
      </c>
      <c r="G342" s="91">
        <v>72982.498000000007</v>
      </c>
      <c r="H342" s="91">
        <v>0</v>
      </c>
      <c r="I342" s="91">
        <v>47600.832999999999</v>
      </c>
      <c r="J342" s="91">
        <v>0</v>
      </c>
      <c r="K342" s="91">
        <v>29018.168000000001</v>
      </c>
      <c r="L342" s="91">
        <v>22590.046999999999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5548.741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1763850000000</v>
      </c>
      <c r="C343" s="91">
        <v>1101632.8810000001</v>
      </c>
      <c r="D343" s="91"/>
      <c r="E343" s="91">
        <v>242482.867</v>
      </c>
      <c r="F343" s="91">
        <v>310109.712</v>
      </c>
      <c r="G343" s="91">
        <v>92858.377999999997</v>
      </c>
      <c r="H343" s="91">
        <v>0</v>
      </c>
      <c r="I343" s="91">
        <v>134283.37</v>
      </c>
      <c r="J343" s="91">
        <v>0</v>
      </c>
      <c r="K343" s="91">
        <v>33671.677000000003</v>
      </c>
      <c r="L343" s="91">
        <v>22590.046999999999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6704.6279999999997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208152.97</v>
      </c>
      <c r="C346" s="91">
        <v>92429.26</v>
      </c>
      <c r="D346" s="91">
        <v>0</v>
      </c>
      <c r="E346" s="91">
        <v>300582.23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9.2799999999999994</v>
      </c>
      <c r="C347" s="91">
        <v>4.12</v>
      </c>
      <c r="D347" s="91">
        <v>0</v>
      </c>
      <c r="E347" s="91">
        <v>13.41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9.2799999999999994</v>
      </c>
      <c r="C348" s="91">
        <v>4.12</v>
      </c>
      <c r="D348" s="91">
        <v>0</v>
      </c>
      <c r="E348" s="91">
        <v>13.41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4"/>
      <c r="Y357" s="76"/>
    </row>
    <row r="358" spans="20:34">
      <c r="T358" s="74"/>
      <c r="U358" s="76"/>
      <c r="V358" s="76"/>
      <c r="W358" s="76"/>
      <c r="X358" s="76"/>
      <c r="Y358" s="76"/>
    </row>
    <row r="359" spans="20:34">
      <c r="T359" s="74"/>
      <c r="U359" s="76"/>
      <c r="V359" s="76"/>
      <c r="W359" s="76"/>
      <c r="X359" s="76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46" width="9.33203125" style="75" customWidth="1"/>
    <col min="47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38903.06</v>
      </c>
      <c r="C2" s="91">
        <v>1735.02</v>
      </c>
      <c r="D2" s="91">
        <v>1735.02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38903.06</v>
      </c>
      <c r="C3" s="91">
        <v>1735.02</v>
      </c>
      <c r="D3" s="91">
        <v>1735.02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91151.21</v>
      </c>
      <c r="C4" s="91">
        <v>4065.21</v>
      </c>
      <c r="D4" s="91">
        <v>4065.21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91151.21</v>
      </c>
      <c r="C5" s="91">
        <v>4065.21</v>
      </c>
      <c r="D5" s="91">
        <v>4065.21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15972.94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1922.25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50.87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2118.1799999999998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1128.74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580.23</v>
      </c>
      <c r="C21" s="91">
        <v>0</v>
      </c>
      <c r="D21" s="91">
        <v>0</v>
      </c>
      <c r="E21" s="91">
        <v>0</v>
      </c>
      <c r="F21" s="91">
        <v>0</v>
      </c>
      <c r="G21" s="91">
        <v>10930.18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1579.23</v>
      </c>
      <c r="C22" s="91">
        <v>0</v>
      </c>
      <c r="D22" s="91">
        <v>0</v>
      </c>
      <c r="E22" s="91">
        <v>0</v>
      </c>
      <c r="F22" s="91">
        <v>0</v>
      </c>
      <c r="G22" s="91">
        <v>587.47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817.31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180.69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20754.400000000001</v>
      </c>
      <c r="C28" s="91">
        <v>18148.669999999998</v>
      </c>
      <c r="D28" s="91">
        <v>0</v>
      </c>
      <c r="E28" s="91">
        <v>0</v>
      </c>
      <c r="F28" s="91">
        <v>0</v>
      </c>
      <c r="G28" s="91">
        <v>15555.26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0.59099999999999997</v>
      </c>
      <c r="E96" s="91">
        <v>0.64800000000000002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0.59099999999999997</v>
      </c>
      <c r="E97" s="91">
        <v>0.64800000000000002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0.59099999999999997</v>
      </c>
      <c r="E98" s="91">
        <v>0.64800000000000002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0.59099999999999997</v>
      </c>
      <c r="E99" s="91">
        <v>0.64800000000000002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0.59099999999999997</v>
      </c>
      <c r="E100" s="91">
        <v>0.64800000000000002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0.59099999999999997</v>
      </c>
      <c r="E101" s="91">
        <v>0.64800000000000002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0.35099999999999998</v>
      </c>
      <c r="E102" s="91">
        <v>0.376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0.59099999999999997</v>
      </c>
      <c r="E103" s="91">
        <v>0.64800000000000002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0.59099999999999997</v>
      </c>
      <c r="E104" s="91">
        <v>0.64800000000000002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0.59099999999999997</v>
      </c>
      <c r="E105" s="91">
        <v>0.64800000000000002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0.59099999999999997</v>
      </c>
      <c r="E106" s="91">
        <v>0.64800000000000002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0.59099999999999997</v>
      </c>
      <c r="E107" s="91">
        <v>0.64800000000000002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0.59099999999999997</v>
      </c>
      <c r="E108" s="91">
        <v>0.64800000000000002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0.35099999999999998</v>
      </c>
      <c r="E109" s="91">
        <v>0.376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0.59099999999999997</v>
      </c>
      <c r="E110" s="91">
        <v>0.64800000000000002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0.59099999999999997</v>
      </c>
      <c r="E111" s="91">
        <v>0.64800000000000002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0.59099999999999997</v>
      </c>
      <c r="E112" s="91">
        <v>0.64800000000000002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0.59099999999999997</v>
      </c>
      <c r="E113" s="91">
        <v>0.64800000000000002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0.59099999999999997</v>
      </c>
      <c r="E114" s="91">
        <v>0.64800000000000002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0.59099999999999997</v>
      </c>
      <c r="E115" s="91">
        <v>0.64800000000000002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0.59099999999999997</v>
      </c>
      <c r="E116" s="91">
        <v>0.64800000000000002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0.59099999999999997</v>
      </c>
      <c r="E117" s="91">
        <v>0.64800000000000002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0.59099999999999997</v>
      </c>
      <c r="E118" s="91">
        <v>0.64800000000000002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0.59099999999999997</v>
      </c>
      <c r="E119" s="91">
        <v>0.64800000000000002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0.59099999999999997</v>
      </c>
      <c r="E120" s="91">
        <v>0.64800000000000002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0.59099999999999997</v>
      </c>
      <c r="E121" s="91">
        <v>0.64800000000000002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0.59099999999999997</v>
      </c>
      <c r="E122" s="91">
        <v>0.64800000000000002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0.59099999999999997</v>
      </c>
      <c r="E123" s="91">
        <v>0.64800000000000002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0.59099999999999997</v>
      </c>
      <c r="E124" s="91">
        <v>0.64800000000000002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0.59099999999999997</v>
      </c>
      <c r="E125" s="91">
        <v>0.64800000000000002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0.35099999999999998</v>
      </c>
      <c r="E126" s="91">
        <v>0.376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0.59099999999999997</v>
      </c>
      <c r="E127" s="91">
        <v>0.64800000000000002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0.59099999999999997</v>
      </c>
      <c r="E128" s="91">
        <v>0.64800000000000002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0.59099999999999997</v>
      </c>
      <c r="E129" s="91">
        <v>0.64800000000000002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0.59099999999999997</v>
      </c>
      <c r="E130" s="91">
        <v>0.64800000000000002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0.59099999999999997</v>
      </c>
      <c r="E131" s="91">
        <v>0.64800000000000002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0.35099999999999998</v>
      </c>
      <c r="E132" s="91">
        <v>0.376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0.59099999999999997</v>
      </c>
      <c r="E133" s="91">
        <v>0.64800000000000002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0.59099999999999997</v>
      </c>
      <c r="E134" s="91">
        <v>0.64800000000000002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0.59099999999999997</v>
      </c>
      <c r="E135" s="91">
        <v>0.64800000000000002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0.59099999999999997</v>
      </c>
      <c r="E136" s="91">
        <v>0.64800000000000002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0.59099999999999997</v>
      </c>
      <c r="E137" s="91">
        <v>0.64800000000000002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0.59099999999999997</v>
      </c>
      <c r="E138" s="91">
        <v>0.64800000000000002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0.59099999999999997</v>
      </c>
      <c r="E139" s="91">
        <v>0.64800000000000002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0.59099999999999997</v>
      </c>
      <c r="E140" s="91">
        <v>0.64800000000000002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0.35099999999999998</v>
      </c>
      <c r="E141" s="91">
        <v>0.376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0.59099999999999997</v>
      </c>
      <c r="E142" s="91">
        <v>0.64800000000000002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0.59099999999999997</v>
      </c>
      <c r="E143" s="91">
        <v>0.64800000000000002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0.35099999999999998</v>
      </c>
      <c r="E144" s="91">
        <v>0.376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0.59099999999999997</v>
      </c>
      <c r="E145" s="91">
        <v>0.64800000000000002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0.59099999999999997</v>
      </c>
      <c r="E146" s="91">
        <v>0.64800000000000002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0.35099999999999998</v>
      </c>
      <c r="E147" s="91">
        <v>0.376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0.59099999999999997</v>
      </c>
      <c r="E148" s="91">
        <v>0.64800000000000002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0.35099999999999998</v>
      </c>
      <c r="E149" s="91">
        <v>0.376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0.59099999999999997</v>
      </c>
      <c r="E150" s="91">
        <v>0.64800000000000002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0.59099999999999997</v>
      </c>
      <c r="E151" s="91">
        <v>0.64800000000000002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0.59099999999999997</v>
      </c>
      <c r="E152" s="91">
        <v>0.64800000000000002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0.59099999999999997</v>
      </c>
      <c r="E153" s="91">
        <v>0.64800000000000002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0.59099999999999997</v>
      </c>
      <c r="E154" s="91">
        <v>0.64800000000000002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0.59099999999999997</v>
      </c>
      <c r="E155" s="91">
        <v>0.64800000000000002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0.59099999999999997</v>
      </c>
      <c r="E156" s="91">
        <v>0.64800000000000002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0.59099999999999997</v>
      </c>
      <c r="E157" s="91">
        <v>0.64800000000000002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0.59099999999999997</v>
      </c>
      <c r="E158" s="91">
        <v>0.64800000000000002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0.59099999999999997</v>
      </c>
      <c r="E159" s="91">
        <v>0.64800000000000002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0.59099999999999997</v>
      </c>
      <c r="E160" s="91">
        <v>0.64800000000000002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0.59099999999999997</v>
      </c>
      <c r="E161" s="91">
        <v>0.64800000000000002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0.59099999999999997</v>
      </c>
      <c r="E162" s="91">
        <v>0.64800000000000002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0.59099999999999997</v>
      </c>
      <c r="E163" s="91">
        <v>0.64800000000000002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0.59099999999999997</v>
      </c>
      <c r="E164" s="91">
        <v>0.64800000000000002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0.59099999999999997</v>
      </c>
      <c r="E165" s="91">
        <v>0.64800000000000002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0.59099999999999997</v>
      </c>
      <c r="E166" s="91">
        <v>0.64800000000000002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0.59099999999999997</v>
      </c>
      <c r="E167" s="91">
        <v>0.64800000000000002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0.59099999999999997</v>
      </c>
      <c r="E168" s="91">
        <v>0.64800000000000002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0.59099999999999997</v>
      </c>
      <c r="E169" s="91">
        <v>0.64800000000000002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0.59099999999999997</v>
      </c>
      <c r="E170" s="91">
        <v>0.64800000000000002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0.59099999999999997</v>
      </c>
      <c r="E171" s="91">
        <v>0.64800000000000002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0.59099999999999997</v>
      </c>
      <c r="E172" s="91">
        <v>0.64800000000000002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0.59099999999999997</v>
      </c>
      <c r="E173" s="91">
        <v>0.64800000000000002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0.38500000000000001</v>
      </c>
      <c r="G176" s="91">
        <v>0.30499999999999999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0.38500000000000001</v>
      </c>
      <c r="G177" s="91">
        <v>0.30499999999999999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0.38500000000000001</v>
      </c>
      <c r="G178" s="91">
        <v>0.30499999999999999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0.38500000000000001</v>
      </c>
      <c r="G179" s="91">
        <v>0.30499999999999999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0.38500000000000001</v>
      </c>
      <c r="G180" s="91">
        <v>0.30499999999999999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0.38500000000000001</v>
      </c>
      <c r="G181" s="91">
        <v>0.30499999999999999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0.38500000000000001</v>
      </c>
      <c r="G182" s="91">
        <v>0.30499999999999999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0.38500000000000001</v>
      </c>
      <c r="G183" s="91">
        <v>0.30499999999999999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0.38500000000000001</v>
      </c>
      <c r="G184" s="91">
        <v>0.30499999999999999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0.38500000000000001</v>
      </c>
      <c r="G185" s="91">
        <v>0.30499999999999999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0.38500000000000001</v>
      </c>
      <c r="G186" s="91">
        <v>0.30499999999999999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0.38500000000000001</v>
      </c>
      <c r="G187" s="91">
        <v>0.30499999999999999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0.38500000000000001</v>
      </c>
      <c r="G188" s="91">
        <v>0.30499999999999999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0.38500000000000001</v>
      </c>
      <c r="G189" s="91">
        <v>0.30499999999999999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0.38500000000000001</v>
      </c>
      <c r="G190" s="91">
        <v>0.30499999999999999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0.38500000000000001</v>
      </c>
      <c r="G191" s="91">
        <v>0.30499999999999999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0.38500000000000001</v>
      </c>
      <c r="G216" s="91">
        <v>0.30499999999999999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0.38500000000000001</v>
      </c>
      <c r="G217" s="91">
        <v>0.30499999999999999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0.38500000000000001</v>
      </c>
      <c r="G218" s="91">
        <v>0.30499999999999999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2526393.67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3541080.06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2352445.2599999998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498855.55</v>
      </c>
      <c r="D226" s="91">
        <v>317550.45</v>
      </c>
      <c r="E226" s="91">
        <v>181305.1</v>
      </c>
      <c r="F226" s="91">
        <v>0.64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241464.7</v>
      </c>
      <c r="D227" s="91">
        <v>180946.63</v>
      </c>
      <c r="E227" s="91">
        <v>60518.07</v>
      </c>
      <c r="F227" s="91">
        <v>0.75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734749.42</v>
      </c>
      <c r="D228" s="91">
        <v>473882.58</v>
      </c>
      <c r="E228" s="91">
        <v>260866.83</v>
      </c>
      <c r="F228" s="91">
        <v>0.64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1284914.3500000001</v>
      </c>
      <c r="D229" s="91">
        <v>824553.09</v>
      </c>
      <c r="E229" s="91">
        <v>460361.26</v>
      </c>
      <c r="F229" s="91">
        <v>0.64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48250.05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9520.5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16240.97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12585.28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16174.7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16174.7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16174.7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16174.7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32608.5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63637.41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63637.41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45411.32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15909.35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15909.35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63637.41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176374.49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25932.41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29826.65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9814.3700000000008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46240.76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119751.76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75507.97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75507.97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44549.33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26592.38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27209.439999999999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37994.019999999997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39771.75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198858.77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39771.75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159097.01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32311.85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5748.88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3225.25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25230.52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5535.76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4481.2700000000004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59653.3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59653.3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9944.02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9944.02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57680.94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57680.94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9944.02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9944.02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59653.3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59653.3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9160.7999999999993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9121.6299999999992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66080.399999999994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65810.86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8677.44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8645.89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41762.480000000003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104406.21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149689.04999999999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183839.71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196939.57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361671.24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15.71</v>
      </c>
      <c r="F295" s="91">
        <v>26613.46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12.09</v>
      </c>
      <c r="F296" s="91">
        <v>20482.96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24.16</v>
      </c>
      <c r="F297" s="91">
        <v>40663.129999999997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41.56</v>
      </c>
      <c r="F298" s="91">
        <v>68849.48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23150.9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19498.689999999999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33201.480000000003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508721.10869999998</v>
      </c>
      <c r="C310" s="91">
        <v>805.09500000000003</v>
      </c>
      <c r="D310" s="91">
        <v>1120.2706000000001</v>
      </c>
      <c r="E310" s="91">
        <v>0</v>
      </c>
      <c r="F310" s="91">
        <v>8.3999999999999995E-3</v>
      </c>
      <c r="G310" s="91">
        <v>735950.20689999999</v>
      </c>
      <c r="H310" s="91">
        <v>208886.64509999999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81"/>
      <c r="AA310" s="81"/>
    </row>
    <row r="311" spans="1:27">
      <c r="A311" s="91" t="s">
        <v>808</v>
      </c>
      <c r="B311" s="91">
        <v>444148.33600000001</v>
      </c>
      <c r="C311" s="91">
        <v>716.64459999999997</v>
      </c>
      <c r="D311" s="91">
        <v>1022.8176999999999</v>
      </c>
      <c r="E311" s="91">
        <v>0</v>
      </c>
      <c r="F311" s="91">
        <v>7.7000000000000002E-3</v>
      </c>
      <c r="G311" s="91">
        <v>671998.39639999997</v>
      </c>
      <c r="H311" s="91">
        <v>183685.84770000001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81"/>
      <c r="AA311" s="81"/>
    </row>
    <row r="312" spans="1:27">
      <c r="A312" s="91" t="s">
        <v>809</v>
      </c>
      <c r="B312" s="91">
        <v>466375.68229999999</v>
      </c>
      <c r="C312" s="91">
        <v>771.68960000000004</v>
      </c>
      <c r="D312" s="91">
        <v>1136.4599000000001</v>
      </c>
      <c r="E312" s="91">
        <v>0</v>
      </c>
      <c r="F312" s="91">
        <v>8.5000000000000006E-3</v>
      </c>
      <c r="G312" s="91">
        <v>746753.95270000002</v>
      </c>
      <c r="H312" s="91">
        <v>194711.79920000001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81"/>
      <c r="AA312" s="81"/>
    </row>
    <row r="313" spans="1:27">
      <c r="A313" s="91" t="s">
        <v>810</v>
      </c>
      <c r="B313" s="91">
        <v>429026.19410000002</v>
      </c>
      <c r="C313" s="91">
        <v>719.81700000000001</v>
      </c>
      <c r="D313" s="91">
        <v>1077.7736</v>
      </c>
      <c r="E313" s="91">
        <v>0</v>
      </c>
      <c r="F313" s="91">
        <v>8.0000000000000002E-3</v>
      </c>
      <c r="G313" s="91">
        <v>708236.82149999996</v>
      </c>
      <c r="H313" s="91">
        <v>180067.35829999999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81"/>
      <c r="AA313" s="81"/>
    </row>
    <row r="314" spans="1:27">
      <c r="A314" s="91" t="s">
        <v>433</v>
      </c>
      <c r="B314" s="91">
        <v>447734.42330000002</v>
      </c>
      <c r="C314" s="91">
        <v>760.11410000000001</v>
      </c>
      <c r="D314" s="91">
        <v>1153.7789</v>
      </c>
      <c r="E314" s="91">
        <v>0</v>
      </c>
      <c r="F314" s="91">
        <v>8.5000000000000006E-3</v>
      </c>
      <c r="G314" s="91">
        <v>758221.2905</v>
      </c>
      <c r="H314" s="91">
        <v>188770.9613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81"/>
      <c r="AA314" s="81"/>
    </row>
    <row r="315" spans="1:27">
      <c r="A315" s="91" t="s">
        <v>811</v>
      </c>
      <c r="B315" s="91">
        <v>452835.64289999998</v>
      </c>
      <c r="C315" s="91">
        <v>776.63509999999997</v>
      </c>
      <c r="D315" s="91">
        <v>1192.52</v>
      </c>
      <c r="E315" s="91">
        <v>0</v>
      </c>
      <c r="F315" s="91">
        <v>8.8000000000000005E-3</v>
      </c>
      <c r="G315" s="91">
        <v>783714.12439999997</v>
      </c>
      <c r="H315" s="91">
        <v>191673.0791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81"/>
      <c r="AA315" s="81"/>
    </row>
    <row r="316" spans="1:27">
      <c r="A316" s="91" t="s">
        <v>812</v>
      </c>
      <c r="B316" s="91">
        <v>471579.0748</v>
      </c>
      <c r="C316" s="91">
        <v>811.54430000000002</v>
      </c>
      <c r="D316" s="91">
        <v>1250.8779</v>
      </c>
      <c r="E316" s="91">
        <v>0</v>
      </c>
      <c r="F316" s="91">
        <v>9.1999999999999998E-3</v>
      </c>
      <c r="G316" s="91">
        <v>822078.04299999995</v>
      </c>
      <c r="H316" s="91">
        <v>199870.8101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81"/>
      <c r="AA316" s="81"/>
    </row>
    <row r="317" spans="1:27">
      <c r="A317" s="91" t="s">
        <v>813</v>
      </c>
      <c r="B317" s="91">
        <v>482724.03600000002</v>
      </c>
      <c r="C317" s="91">
        <v>831.06190000000004</v>
      </c>
      <c r="D317" s="91">
        <v>1281.5411999999999</v>
      </c>
      <c r="E317" s="91">
        <v>0</v>
      </c>
      <c r="F317" s="91">
        <v>9.4999999999999998E-3</v>
      </c>
      <c r="G317" s="91">
        <v>842231.38470000005</v>
      </c>
      <c r="H317" s="91">
        <v>204626.73190000001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81"/>
      <c r="AA317" s="81"/>
    </row>
    <row r="318" spans="1:27">
      <c r="A318" s="91" t="s">
        <v>814</v>
      </c>
      <c r="B318" s="91">
        <v>428460.72399999999</v>
      </c>
      <c r="C318" s="91">
        <v>727.14059999999995</v>
      </c>
      <c r="D318" s="91">
        <v>1103.289</v>
      </c>
      <c r="E318" s="91">
        <v>0</v>
      </c>
      <c r="F318" s="91">
        <v>8.2000000000000007E-3</v>
      </c>
      <c r="G318" s="91">
        <v>725040.05480000004</v>
      </c>
      <c r="H318" s="91">
        <v>180620.74489999999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81"/>
      <c r="AA318" s="81"/>
    </row>
    <row r="319" spans="1:27">
      <c r="A319" s="91" t="s">
        <v>815</v>
      </c>
      <c r="B319" s="91">
        <v>437779.9963</v>
      </c>
      <c r="C319" s="91">
        <v>733.84299999999996</v>
      </c>
      <c r="D319" s="91">
        <v>1097.6116</v>
      </c>
      <c r="E319" s="91">
        <v>0</v>
      </c>
      <c r="F319" s="91">
        <v>8.0999999999999996E-3</v>
      </c>
      <c r="G319" s="91">
        <v>721270.06980000006</v>
      </c>
      <c r="H319" s="91">
        <v>183678.2371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81"/>
      <c r="AA319" s="81"/>
    </row>
    <row r="320" spans="1:27">
      <c r="A320" s="91" t="s">
        <v>816</v>
      </c>
      <c r="B320" s="91">
        <v>437374.10879999999</v>
      </c>
      <c r="C320" s="91">
        <v>722.04520000000002</v>
      </c>
      <c r="D320" s="91">
        <v>1060.3939</v>
      </c>
      <c r="E320" s="91">
        <v>0</v>
      </c>
      <c r="F320" s="91">
        <v>7.9000000000000008E-3</v>
      </c>
      <c r="G320" s="91">
        <v>696764.41960000002</v>
      </c>
      <c r="H320" s="91">
        <v>182445.26500000001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81"/>
      <c r="AA320" s="81"/>
    </row>
    <row r="321" spans="1:38">
      <c r="A321" s="91" t="s">
        <v>817</v>
      </c>
      <c r="B321" s="91">
        <v>488150.14600000001</v>
      </c>
      <c r="C321" s="91">
        <v>784.56060000000002</v>
      </c>
      <c r="D321" s="91">
        <v>1114.1129000000001</v>
      </c>
      <c r="E321" s="91">
        <v>0</v>
      </c>
      <c r="F321" s="91">
        <v>8.3999999999999995E-3</v>
      </c>
      <c r="G321" s="91">
        <v>731965.22970000003</v>
      </c>
      <c r="H321" s="91">
        <v>201589.02290000001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81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5494910</v>
      </c>
      <c r="C323" s="91">
        <v>9160.1910000000007</v>
      </c>
      <c r="D323" s="91">
        <v>13611.447099999999</v>
      </c>
      <c r="E323" s="91">
        <v>0</v>
      </c>
      <c r="F323" s="91">
        <v>0.1012</v>
      </c>
      <c r="G323" s="92">
        <v>8944220</v>
      </c>
      <c r="H323" s="92">
        <v>2300630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428460.72399999999</v>
      </c>
      <c r="C324" s="91">
        <v>716.64459999999997</v>
      </c>
      <c r="D324" s="91">
        <v>1022.8176999999999</v>
      </c>
      <c r="E324" s="91">
        <v>0</v>
      </c>
      <c r="F324" s="91">
        <v>7.7000000000000002E-3</v>
      </c>
      <c r="G324" s="91">
        <v>671998.39639999997</v>
      </c>
      <c r="H324" s="91">
        <v>180067.35829999999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81"/>
      <c r="AA324" s="81"/>
    </row>
    <row r="325" spans="1:38">
      <c r="A325" s="91" t="s">
        <v>820</v>
      </c>
      <c r="B325" s="91">
        <v>508721.10869999998</v>
      </c>
      <c r="C325" s="91">
        <v>831.06190000000004</v>
      </c>
      <c r="D325" s="91">
        <v>1281.5411999999999</v>
      </c>
      <c r="E325" s="91">
        <v>0</v>
      </c>
      <c r="F325" s="91">
        <v>9.4999999999999998E-3</v>
      </c>
      <c r="G325" s="91">
        <v>842231.38470000005</v>
      </c>
      <c r="H325" s="91">
        <v>208886.64509999999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81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1707720000000</v>
      </c>
      <c r="C328" s="91">
        <v>968580.80299999996</v>
      </c>
      <c r="D328" s="91" t="s">
        <v>980</v>
      </c>
      <c r="E328" s="91">
        <v>242482.867</v>
      </c>
      <c r="F328" s="91">
        <v>310109.712</v>
      </c>
      <c r="G328" s="91">
        <v>67035.445999999996</v>
      </c>
      <c r="H328" s="91">
        <v>0</v>
      </c>
      <c r="I328" s="91">
        <v>873.60400000000004</v>
      </c>
      <c r="J328" s="91">
        <v>3239</v>
      </c>
      <c r="K328" s="91">
        <v>33949.879000000001</v>
      </c>
      <c r="L328" s="91">
        <v>0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4928.5789999999997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1559320000000</v>
      </c>
      <c r="C329" s="91">
        <v>970195.76500000001</v>
      </c>
      <c r="D329" s="91" t="s">
        <v>1010</v>
      </c>
      <c r="E329" s="91">
        <v>242482.867</v>
      </c>
      <c r="F329" s="91">
        <v>310109.712</v>
      </c>
      <c r="G329" s="91">
        <v>68930.167000000001</v>
      </c>
      <c r="H329" s="91">
        <v>0</v>
      </c>
      <c r="I329" s="91">
        <v>466.70600000000002</v>
      </c>
      <c r="J329" s="91">
        <v>3239</v>
      </c>
      <c r="K329" s="91">
        <v>33861.703999999998</v>
      </c>
      <c r="L329" s="91">
        <v>0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4926.2030000000004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1732790000000</v>
      </c>
      <c r="C330" s="91">
        <v>994063.18799999997</v>
      </c>
      <c r="D330" s="91" t="s">
        <v>937</v>
      </c>
      <c r="E330" s="91">
        <v>242482.867</v>
      </c>
      <c r="F330" s="91">
        <v>310109.712</v>
      </c>
      <c r="G330" s="91">
        <v>70673.053</v>
      </c>
      <c r="H330" s="91">
        <v>0</v>
      </c>
      <c r="I330" s="91">
        <v>37349.444000000003</v>
      </c>
      <c r="J330" s="91">
        <v>0</v>
      </c>
      <c r="K330" s="91">
        <v>37138.173000000003</v>
      </c>
      <c r="L330" s="91">
        <v>30875.844000000001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5406.348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1643410000000</v>
      </c>
      <c r="C331" s="91">
        <v>996630.66399999999</v>
      </c>
      <c r="D331" s="91" t="s">
        <v>1011</v>
      </c>
      <c r="E331" s="91">
        <v>242482.867</v>
      </c>
      <c r="F331" s="91">
        <v>310109.712</v>
      </c>
      <c r="G331" s="91">
        <v>72430.986000000004</v>
      </c>
      <c r="H331" s="91">
        <v>0</v>
      </c>
      <c r="I331" s="91">
        <v>78920.137000000002</v>
      </c>
      <c r="J331" s="91">
        <v>0</v>
      </c>
      <c r="K331" s="91">
        <v>39238.241999999998</v>
      </c>
      <c r="L331" s="91">
        <v>30875.844000000001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5796.6769999999997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1759400000000</v>
      </c>
      <c r="C332" s="91">
        <v>1051761.3840000001</v>
      </c>
      <c r="D332" s="91" t="s">
        <v>930</v>
      </c>
      <c r="E332" s="91">
        <v>242482.867</v>
      </c>
      <c r="F332" s="91">
        <v>310109.712</v>
      </c>
      <c r="G332" s="91">
        <v>75134.047999999995</v>
      </c>
      <c r="H332" s="91">
        <v>0</v>
      </c>
      <c r="I332" s="91">
        <v>178861.60699999999</v>
      </c>
      <c r="J332" s="91">
        <v>0</v>
      </c>
      <c r="K332" s="91">
        <v>45140.576000000001</v>
      </c>
      <c r="L332" s="91">
        <v>30875.844000000001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6194.0919999999996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1818550000000</v>
      </c>
      <c r="C333" s="91">
        <v>1156078.46</v>
      </c>
      <c r="D333" s="91" t="s">
        <v>1012</v>
      </c>
      <c r="E333" s="91">
        <v>242482.867</v>
      </c>
      <c r="F333" s="91">
        <v>310109.712</v>
      </c>
      <c r="G333" s="91">
        <v>86431.667000000001</v>
      </c>
      <c r="H333" s="91">
        <v>0</v>
      </c>
      <c r="I333" s="91">
        <v>268623.55599999998</v>
      </c>
      <c r="J333" s="91">
        <v>0</v>
      </c>
      <c r="K333" s="91">
        <v>47875.025000000001</v>
      </c>
      <c r="L333" s="91">
        <v>30875.844000000001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6717.1509999999998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1907570000000</v>
      </c>
      <c r="C334" s="91">
        <v>1196197.7169999999</v>
      </c>
      <c r="D334" s="91" t="s">
        <v>1013</v>
      </c>
      <c r="E334" s="91">
        <v>242482.867</v>
      </c>
      <c r="F334" s="91">
        <v>310109.712</v>
      </c>
      <c r="G334" s="91">
        <v>84677.937000000005</v>
      </c>
      <c r="H334" s="91">
        <v>0</v>
      </c>
      <c r="I334" s="91">
        <v>309360.29599999997</v>
      </c>
      <c r="J334" s="91">
        <v>0</v>
      </c>
      <c r="K334" s="91">
        <v>49087.758999999998</v>
      </c>
      <c r="L334" s="91">
        <v>30875.844000000001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6640.665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1954330000000</v>
      </c>
      <c r="C335" s="91">
        <v>1186955.436</v>
      </c>
      <c r="D335" s="91" t="s">
        <v>1014</v>
      </c>
      <c r="E335" s="91">
        <v>242482.867</v>
      </c>
      <c r="F335" s="91">
        <v>310109.712</v>
      </c>
      <c r="G335" s="91">
        <v>85986.551000000007</v>
      </c>
      <c r="H335" s="91">
        <v>0</v>
      </c>
      <c r="I335" s="91">
        <v>298936.79300000001</v>
      </c>
      <c r="J335" s="91">
        <v>0</v>
      </c>
      <c r="K335" s="91">
        <v>48959.618999999999</v>
      </c>
      <c r="L335" s="91">
        <v>30875.844000000001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6641.4120000000003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1682400000000</v>
      </c>
      <c r="C336" s="91">
        <v>1070167.8319999999</v>
      </c>
      <c r="D336" s="91" t="s">
        <v>1015</v>
      </c>
      <c r="E336" s="91">
        <v>242482.867</v>
      </c>
      <c r="F336" s="91">
        <v>302612.43699999998</v>
      </c>
      <c r="G336" s="91">
        <v>72303.902000000002</v>
      </c>
      <c r="H336" s="91">
        <v>0</v>
      </c>
      <c r="I336" s="91">
        <v>205751.65</v>
      </c>
      <c r="J336" s="91">
        <v>0</v>
      </c>
      <c r="K336" s="91">
        <v>46256.85</v>
      </c>
      <c r="L336" s="91">
        <v>30875.844000000001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6921.6459999999997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1673650000000</v>
      </c>
      <c r="C337" s="91">
        <v>979849.02</v>
      </c>
      <c r="D337" s="91" t="s">
        <v>1016</v>
      </c>
      <c r="E337" s="91">
        <v>242482.867</v>
      </c>
      <c r="F337" s="91">
        <v>310109.712</v>
      </c>
      <c r="G337" s="91">
        <v>71251.77</v>
      </c>
      <c r="H337" s="91">
        <v>0</v>
      </c>
      <c r="I337" s="91">
        <v>39373.631999999998</v>
      </c>
      <c r="J337" s="91">
        <v>0</v>
      </c>
      <c r="K337" s="91">
        <v>37202.536999999997</v>
      </c>
      <c r="L337" s="91">
        <v>30875.844000000001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5385.4279999999999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1616790000000</v>
      </c>
      <c r="C338" s="91">
        <v>996666.11600000004</v>
      </c>
      <c r="D338" s="91" t="s">
        <v>1017</v>
      </c>
      <c r="E338" s="91">
        <v>242482.867</v>
      </c>
      <c r="F338" s="91">
        <v>310109.712</v>
      </c>
      <c r="G338" s="91">
        <v>70099.381999999998</v>
      </c>
      <c r="H338" s="91">
        <v>0</v>
      </c>
      <c r="I338" s="91">
        <v>66594.487999999998</v>
      </c>
      <c r="J338" s="91">
        <v>0</v>
      </c>
      <c r="K338" s="91">
        <v>38531.849000000002</v>
      </c>
      <c r="L338" s="91">
        <v>30875.844000000001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5548.665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1698470000000</v>
      </c>
      <c r="C339" s="91">
        <v>970589.76</v>
      </c>
      <c r="D339" s="91" t="s">
        <v>1018</v>
      </c>
      <c r="E339" s="91">
        <v>242482.867</v>
      </c>
      <c r="F339" s="91">
        <v>310109.712</v>
      </c>
      <c r="G339" s="91">
        <v>68780.899000000005</v>
      </c>
      <c r="H339" s="91">
        <v>0</v>
      </c>
      <c r="I339" s="91">
        <v>104.624</v>
      </c>
      <c r="J339" s="91">
        <v>3239</v>
      </c>
      <c r="K339" s="91">
        <v>33812.398000000001</v>
      </c>
      <c r="L339" s="91">
        <v>0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4910.9530000000004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20754400000000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1559320000000</v>
      </c>
      <c r="C342" s="91">
        <v>968580.80299999996</v>
      </c>
      <c r="D342" s="91"/>
      <c r="E342" s="91">
        <v>242482.867</v>
      </c>
      <c r="F342" s="91">
        <v>302612.43699999998</v>
      </c>
      <c r="G342" s="91">
        <v>67035.445999999996</v>
      </c>
      <c r="H342" s="91">
        <v>0</v>
      </c>
      <c r="I342" s="91">
        <v>104.624</v>
      </c>
      <c r="J342" s="91">
        <v>0</v>
      </c>
      <c r="K342" s="91">
        <v>33812.398000000001</v>
      </c>
      <c r="L342" s="91">
        <v>0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4910.9530000000004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1954330000000</v>
      </c>
      <c r="C343" s="91">
        <v>1196197.7169999999</v>
      </c>
      <c r="D343" s="91"/>
      <c r="E343" s="91">
        <v>242482.867</v>
      </c>
      <c r="F343" s="91">
        <v>310109.712</v>
      </c>
      <c r="G343" s="91">
        <v>86431.667000000001</v>
      </c>
      <c r="H343" s="91">
        <v>0</v>
      </c>
      <c r="I343" s="91">
        <v>309360.29599999997</v>
      </c>
      <c r="J343" s="91">
        <v>3239</v>
      </c>
      <c r="K343" s="91">
        <v>49087.758999999998</v>
      </c>
      <c r="L343" s="91">
        <v>30875.844000000001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6921.6459999999997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297797.36</v>
      </c>
      <c r="C346" s="91">
        <v>144764.72</v>
      </c>
      <c r="D346" s="91">
        <v>0</v>
      </c>
      <c r="E346" s="91">
        <v>442562.08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13.28</v>
      </c>
      <c r="C347" s="91">
        <v>6.46</v>
      </c>
      <c r="D347" s="91">
        <v>0</v>
      </c>
      <c r="E347" s="91">
        <v>19.739999999999998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13.28</v>
      </c>
      <c r="C348" s="91">
        <v>6.46</v>
      </c>
      <c r="D348" s="91">
        <v>0</v>
      </c>
      <c r="E348" s="91">
        <v>19.739999999999998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6"/>
      <c r="Y357" s="76"/>
    </row>
    <row r="358" spans="20:34">
      <c r="T358" s="74"/>
      <c r="U358" s="76"/>
      <c r="V358" s="76"/>
      <c r="W358" s="76"/>
      <c r="X358" s="76"/>
      <c r="Y358" s="76"/>
    </row>
    <row r="359" spans="20:34">
      <c r="T359" s="74"/>
      <c r="U359" s="76"/>
      <c r="V359" s="76"/>
      <c r="W359" s="76"/>
      <c r="X359" s="76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4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46" width="9.33203125" style="75" customWidth="1"/>
    <col min="47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34921.31</v>
      </c>
      <c r="C2" s="91">
        <v>1557.44</v>
      </c>
      <c r="D2" s="91">
        <v>1557.44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34921.31</v>
      </c>
      <c r="C3" s="91">
        <v>1557.44</v>
      </c>
      <c r="D3" s="91">
        <v>1557.44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85502.29</v>
      </c>
      <c r="C4" s="91">
        <v>3813.28</v>
      </c>
      <c r="D4" s="91">
        <v>3813.28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85502.29</v>
      </c>
      <c r="C5" s="91">
        <v>3813.28</v>
      </c>
      <c r="D5" s="91">
        <v>3813.28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12866.87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1100.98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50.81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2141.81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809.04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412.29</v>
      </c>
      <c r="C21" s="91">
        <v>0</v>
      </c>
      <c r="D21" s="91">
        <v>0</v>
      </c>
      <c r="E21" s="91">
        <v>0</v>
      </c>
      <c r="F21" s="91">
        <v>0</v>
      </c>
      <c r="G21" s="91">
        <v>9177.0499999999993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1982.27</v>
      </c>
      <c r="C22" s="91">
        <v>0</v>
      </c>
      <c r="D22" s="91">
        <v>0</v>
      </c>
      <c r="E22" s="91">
        <v>0</v>
      </c>
      <c r="F22" s="91">
        <v>0</v>
      </c>
      <c r="G22" s="91">
        <v>737.4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826.81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177.82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19869.22</v>
      </c>
      <c r="C28" s="91">
        <v>15052.1</v>
      </c>
      <c r="D28" s="91">
        <v>0</v>
      </c>
      <c r="E28" s="91">
        <v>0</v>
      </c>
      <c r="F28" s="91">
        <v>0</v>
      </c>
      <c r="G28" s="91">
        <v>13952.07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0.59099999999999997</v>
      </c>
      <c r="E96" s="91">
        <v>0.64800000000000002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0.59099999999999997</v>
      </c>
      <c r="E97" s="91">
        <v>0.64800000000000002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0.59099999999999997</v>
      </c>
      <c r="E98" s="91">
        <v>0.64800000000000002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0.59099999999999997</v>
      </c>
      <c r="E99" s="91">
        <v>0.64800000000000002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0.59099999999999997</v>
      </c>
      <c r="E100" s="91">
        <v>0.64800000000000002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0.59099999999999997</v>
      </c>
      <c r="E101" s="91">
        <v>0.64800000000000002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0.35099999999999998</v>
      </c>
      <c r="E102" s="91">
        <v>0.376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0.59099999999999997</v>
      </c>
      <c r="E103" s="91">
        <v>0.64800000000000002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0.59099999999999997</v>
      </c>
      <c r="E104" s="91">
        <v>0.64800000000000002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0.59099999999999997</v>
      </c>
      <c r="E105" s="91">
        <v>0.64800000000000002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0.59099999999999997</v>
      </c>
      <c r="E106" s="91">
        <v>0.64800000000000002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0.59099999999999997</v>
      </c>
      <c r="E107" s="91">
        <v>0.64800000000000002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0.59099999999999997</v>
      </c>
      <c r="E108" s="91">
        <v>0.64800000000000002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0.35099999999999998</v>
      </c>
      <c r="E109" s="91">
        <v>0.376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0.59099999999999997</v>
      </c>
      <c r="E110" s="91">
        <v>0.64800000000000002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0.59099999999999997</v>
      </c>
      <c r="E111" s="91">
        <v>0.64800000000000002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0.59099999999999997</v>
      </c>
      <c r="E112" s="91">
        <v>0.64800000000000002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0.59099999999999997</v>
      </c>
      <c r="E113" s="91">
        <v>0.64800000000000002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0.59099999999999997</v>
      </c>
      <c r="E114" s="91">
        <v>0.64800000000000002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0.59099999999999997</v>
      </c>
      <c r="E115" s="91">
        <v>0.64800000000000002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0.59099999999999997</v>
      </c>
      <c r="E116" s="91">
        <v>0.64800000000000002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0.59099999999999997</v>
      </c>
      <c r="E117" s="91">
        <v>0.64800000000000002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0.59099999999999997</v>
      </c>
      <c r="E118" s="91">
        <v>0.64800000000000002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0.59099999999999997</v>
      </c>
      <c r="E119" s="91">
        <v>0.64800000000000002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0.59099999999999997</v>
      </c>
      <c r="E120" s="91">
        <v>0.64800000000000002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0.59099999999999997</v>
      </c>
      <c r="E121" s="91">
        <v>0.64800000000000002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0.59099999999999997</v>
      </c>
      <c r="E122" s="91">
        <v>0.64800000000000002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0.59099999999999997</v>
      </c>
      <c r="E123" s="91">
        <v>0.64800000000000002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0.59099999999999997</v>
      </c>
      <c r="E124" s="91">
        <v>0.64800000000000002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0.59099999999999997</v>
      </c>
      <c r="E125" s="91">
        <v>0.64800000000000002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0.35099999999999998</v>
      </c>
      <c r="E126" s="91">
        <v>0.376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0.59099999999999997</v>
      </c>
      <c r="E127" s="91">
        <v>0.64800000000000002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0.59099999999999997</v>
      </c>
      <c r="E128" s="91">
        <v>0.64800000000000002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0.59099999999999997</v>
      </c>
      <c r="E129" s="91">
        <v>0.64800000000000002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0.59099999999999997</v>
      </c>
      <c r="E130" s="91">
        <v>0.64800000000000002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0.59099999999999997</v>
      </c>
      <c r="E131" s="91">
        <v>0.64800000000000002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0.35099999999999998</v>
      </c>
      <c r="E132" s="91">
        <v>0.376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0.59099999999999997</v>
      </c>
      <c r="E133" s="91">
        <v>0.64800000000000002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0.59099999999999997</v>
      </c>
      <c r="E134" s="91">
        <v>0.64800000000000002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0.59099999999999997</v>
      </c>
      <c r="E135" s="91">
        <v>0.64800000000000002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0.59099999999999997</v>
      </c>
      <c r="E136" s="91">
        <v>0.64800000000000002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0.59099999999999997</v>
      </c>
      <c r="E137" s="91">
        <v>0.64800000000000002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0.59099999999999997</v>
      </c>
      <c r="E138" s="91">
        <v>0.64800000000000002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0.59099999999999997</v>
      </c>
      <c r="E139" s="91">
        <v>0.64800000000000002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0.59099999999999997</v>
      </c>
      <c r="E140" s="91">
        <v>0.64800000000000002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0.35099999999999998</v>
      </c>
      <c r="E141" s="91">
        <v>0.376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0.59099999999999997</v>
      </c>
      <c r="E142" s="91">
        <v>0.64800000000000002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0.59099999999999997</v>
      </c>
      <c r="E143" s="91">
        <v>0.64800000000000002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0.35099999999999998</v>
      </c>
      <c r="E144" s="91">
        <v>0.376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0.59099999999999997</v>
      </c>
      <c r="E145" s="91">
        <v>0.64800000000000002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0.59099999999999997</v>
      </c>
      <c r="E146" s="91">
        <v>0.64800000000000002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0.35099999999999998</v>
      </c>
      <c r="E147" s="91">
        <v>0.376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0.59099999999999997</v>
      </c>
      <c r="E148" s="91">
        <v>0.64800000000000002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0.35099999999999998</v>
      </c>
      <c r="E149" s="91">
        <v>0.376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0.59099999999999997</v>
      </c>
      <c r="E150" s="91">
        <v>0.64800000000000002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0.59099999999999997</v>
      </c>
      <c r="E151" s="91">
        <v>0.64800000000000002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0.59099999999999997</v>
      </c>
      <c r="E152" s="91">
        <v>0.64800000000000002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0.59099999999999997</v>
      </c>
      <c r="E153" s="91">
        <v>0.64800000000000002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0.59099999999999997</v>
      </c>
      <c r="E154" s="91">
        <v>0.64800000000000002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0.59099999999999997</v>
      </c>
      <c r="E155" s="91">
        <v>0.64800000000000002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0.59099999999999997</v>
      </c>
      <c r="E156" s="91">
        <v>0.64800000000000002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0.59099999999999997</v>
      </c>
      <c r="E157" s="91">
        <v>0.64800000000000002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0.59099999999999997</v>
      </c>
      <c r="E158" s="91">
        <v>0.64800000000000002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0.59099999999999997</v>
      </c>
      <c r="E159" s="91">
        <v>0.64800000000000002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0.59099999999999997</v>
      </c>
      <c r="E160" s="91">
        <v>0.64800000000000002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0.59099999999999997</v>
      </c>
      <c r="E161" s="91">
        <v>0.64800000000000002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0.59099999999999997</v>
      </c>
      <c r="E162" s="91">
        <v>0.64800000000000002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0.59099999999999997</v>
      </c>
      <c r="E163" s="91">
        <v>0.64800000000000002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0.59099999999999997</v>
      </c>
      <c r="E164" s="91">
        <v>0.64800000000000002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0.59099999999999997</v>
      </c>
      <c r="E165" s="91">
        <v>0.64800000000000002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0.59099999999999997</v>
      </c>
      <c r="E166" s="91">
        <v>0.64800000000000002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0.59099999999999997</v>
      </c>
      <c r="E167" s="91">
        <v>0.64800000000000002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0.59099999999999997</v>
      </c>
      <c r="E168" s="91">
        <v>0.64800000000000002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0.59099999999999997</v>
      </c>
      <c r="E169" s="91">
        <v>0.64800000000000002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0.59099999999999997</v>
      </c>
      <c r="E170" s="91">
        <v>0.64800000000000002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0.59099999999999997</v>
      </c>
      <c r="E171" s="91">
        <v>0.64800000000000002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0.59099999999999997</v>
      </c>
      <c r="E172" s="91">
        <v>0.64800000000000002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0.59099999999999997</v>
      </c>
      <c r="E173" s="91">
        <v>0.64800000000000002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0.38500000000000001</v>
      </c>
      <c r="G176" s="91">
        <v>0.30499999999999999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0.38500000000000001</v>
      </c>
      <c r="G177" s="91">
        <v>0.30499999999999999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0.38500000000000001</v>
      </c>
      <c r="G178" s="91">
        <v>0.30499999999999999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0.38500000000000001</v>
      </c>
      <c r="G179" s="91">
        <v>0.30499999999999999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0.38500000000000001</v>
      </c>
      <c r="G180" s="91">
        <v>0.30499999999999999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0.38500000000000001</v>
      </c>
      <c r="G181" s="91">
        <v>0.30499999999999999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0.38500000000000001</v>
      </c>
      <c r="G182" s="91">
        <v>0.30499999999999999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0.38500000000000001</v>
      </c>
      <c r="G183" s="91">
        <v>0.30499999999999999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0.38500000000000001</v>
      </c>
      <c r="G184" s="91">
        <v>0.30499999999999999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0.38500000000000001</v>
      </c>
      <c r="G185" s="91">
        <v>0.30499999999999999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0.38500000000000001</v>
      </c>
      <c r="G186" s="91">
        <v>0.30499999999999999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0.38500000000000001</v>
      </c>
      <c r="G187" s="91">
        <v>0.30499999999999999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0.38500000000000001</v>
      </c>
      <c r="G188" s="91">
        <v>0.30499999999999999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0.38500000000000001</v>
      </c>
      <c r="G189" s="91">
        <v>0.30499999999999999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0.38500000000000001</v>
      </c>
      <c r="G190" s="91">
        <v>0.30499999999999999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0.38500000000000001</v>
      </c>
      <c r="G191" s="91">
        <v>0.30499999999999999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0.38500000000000001</v>
      </c>
      <c r="G216" s="91">
        <v>0.30499999999999999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0.38500000000000001</v>
      </c>
      <c r="G217" s="91">
        <v>0.30499999999999999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0.38500000000000001</v>
      </c>
      <c r="G218" s="91">
        <v>0.30499999999999999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1777652.29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3226944.39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1655256.56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400797.95</v>
      </c>
      <c r="D226" s="91">
        <v>253585.4</v>
      </c>
      <c r="E226" s="91">
        <v>147212.54999999999</v>
      </c>
      <c r="F226" s="91">
        <v>0.63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169182.06</v>
      </c>
      <c r="D227" s="91">
        <v>134329.12</v>
      </c>
      <c r="E227" s="91">
        <v>34852.94</v>
      </c>
      <c r="F227" s="91">
        <v>0.79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608128.81000000006</v>
      </c>
      <c r="D228" s="91">
        <v>388292.18</v>
      </c>
      <c r="E228" s="91">
        <v>219836.63</v>
      </c>
      <c r="F228" s="91">
        <v>0.64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1079640</v>
      </c>
      <c r="D229" s="91">
        <v>683956.32</v>
      </c>
      <c r="E229" s="91">
        <v>395683.69</v>
      </c>
      <c r="F229" s="91">
        <v>0.63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37419.339999999997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8644.93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14519.34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11841.64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14460.09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14460.09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14460.09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14460.09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30986.17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56891.49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56891.49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44349.05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14222.87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14222.87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56891.49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157677.82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25945.82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26664.86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8815.51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43687.25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113122.25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67503.7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67503.7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41905.86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26581.75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27198.89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36758.67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35555.730000000003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177778.65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35555.730000000003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142231.85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31426.32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5287.42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2979.04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23903.77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5009.3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3999.76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53329.72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53329.72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8889.9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8889.9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51566.45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51566.45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8889.9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8889.9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53329.72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53329.72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8276.58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8239.2999999999993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61947.59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61681.27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7665.4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7630.62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37335.43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93338.58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137908.97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165153.73000000001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182080.27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333864.23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15.87</v>
      </c>
      <c r="F295" s="91">
        <v>26887.599999999999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12.09</v>
      </c>
      <c r="F296" s="91">
        <v>20484.669999999998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24.69</v>
      </c>
      <c r="F297" s="91">
        <v>41564.1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42.9</v>
      </c>
      <c r="F298" s="91">
        <v>71077.03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16289.72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17768.93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23361.64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503023.27260000003</v>
      </c>
      <c r="C310" s="91">
        <v>803.8809</v>
      </c>
      <c r="D310" s="91">
        <v>1258.2411999999999</v>
      </c>
      <c r="E310" s="91">
        <v>0</v>
      </c>
      <c r="F310" s="91">
        <v>8.8999999999999999E-3</v>
      </c>
      <c r="G310" s="92">
        <v>29837200</v>
      </c>
      <c r="H310" s="91">
        <v>207666.88080000001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441340.39230000001</v>
      </c>
      <c r="C311" s="91">
        <v>711.37090000000001</v>
      </c>
      <c r="D311" s="91">
        <v>1125.8857</v>
      </c>
      <c r="E311" s="91">
        <v>0</v>
      </c>
      <c r="F311" s="91">
        <v>8.0000000000000002E-3</v>
      </c>
      <c r="G311" s="92">
        <v>26699600</v>
      </c>
      <c r="H311" s="91">
        <v>182788.17610000001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483451.29310000001</v>
      </c>
      <c r="C312" s="91">
        <v>796.92409999999995</v>
      </c>
      <c r="D312" s="91">
        <v>1297.242</v>
      </c>
      <c r="E312" s="91">
        <v>0</v>
      </c>
      <c r="F312" s="91">
        <v>9.1000000000000004E-3</v>
      </c>
      <c r="G312" s="92">
        <v>30766300</v>
      </c>
      <c r="H312" s="91">
        <v>201937.80499999999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445182.94069999998</v>
      </c>
      <c r="C313" s="91">
        <v>738.11149999999998</v>
      </c>
      <c r="D313" s="91">
        <v>1209.9964</v>
      </c>
      <c r="E313" s="91">
        <v>0</v>
      </c>
      <c r="F313" s="91">
        <v>8.5000000000000006E-3</v>
      </c>
      <c r="G313" s="92">
        <v>28697800</v>
      </c>
      <c r="H313" s="91">
        <v>186365.77729999999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447748.59590000001</v>
      </c>
      <c r="C314" s="91">
        <v>746.74710000000005</v>
      </c>
      <c r="D314" s="91">
        <v>1232.8163999999999</v>
      </c>
      <c r="E314" s="91">
        <v>0</v>
      </c>
      <c r="F314" s="91">
        <v>8.6999999999999994E-3</v>
      </c>
      <c r="G314" s="92">
        <v>29239800</v>
      </c>
      <c r="H314" s="91">
        <v>187863.38759999999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435849.53590000002</v>
      </c>
      <c r="C315" s="91">
        <v>732.17769999999996</v>
      </c>
      <c r="D315" s="91">
        <v>1219.1332</v>
      </c>
      <c r="E315" s="91">
        <v>0</v>
      </c>
      <c r="F315" s="91">
        <v>8.5000000000000006E-3</v>
      </c>
      <c r="G315" s="92">
        <v>28916100</v>
      </c>
      <c r="H315" s="91">
        <v>183380.82060000001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440427.32299999997</v>
      </c>
      <c r="C316" s="91">
        <v>743.27470000000005</v>
      </c>
      <c r="D316" s="91">
        <v>1244.2588000000001</v>
      </c>
      <c r="E316" s="91">
        <v>0</v>
      </c>
      <c r="F316" s="91">
        <v>8.6999999999999994E-3</v>
      </c>
      <c r="G316" s="92">
        <v>29512600</v>
      </c>
      <c r="H316" s="91">
        <v>185636.2114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447072.50060000003</v>
      </c>
      <c r="C317" s="91">
        <v>753.77629999999999</v>
      </c>
      <c r="D317" s="91">
        <v>1260.454</v>
      </c>
      <c r="E317" s="91">
        <v>0</v>
      </c>
      <c r="F317" s="91">
        <v>8.8000000000000005E-3</v>
      </c>
      <c r="G317" s="92">
        <v>29896600</v>
      </c>
      <c r="H317" s="91">
        <v>188368.18410000001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427050.3615</v>
      </c>
      <c r="C318" s="91">
        <v>714.99109999999996</v>
      </c>
      <c r="D318" s="91">
        <v>1185.8232</v>
      </c>
      <c r="E318" s="91">
        <v>0</v>
      </c>
      <c r="F318" s="91">
        <v>8.3000000000000001E-3</v>
      </c>
      <c r="G318" s="92">
        <v>28125600</v>
      </c>
      <c r="H318" s="91">
        <v>179446.1557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456975.3125</v>
      </c>
      <c r="C319" s="91">
        <v>758.78330000000005</v>
      </c>
      <c r="D319" s="91">
        <v>1246.0987</v>
      </c>
      <c r="E319" s="91">
        <v>0</v>
      </c>
      <c r="F319" s="91">
        <v>8.8000000000000005E-3</v>
      </c>
      <c r="G319" s="92">
        <v>29554200</v>
      </c>
      <c r="H319" s="91">
        <v>191410.6612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454858.32309999998</v>
      </c>
      <c r="C320" s="91">
        <v>747.2568</v>
      </c>
      <c r="D320" s="91">
        <v>1211.3527999999999</v>
      </c>
      <c r="E320" s="91">
        <v>0</v>
      </c>
      <c r="F320" s="91">
        <v>8.5000000000000006E-3</v>
      </c>
      <c r="G320" s="92">
        <v>28728900</v>
      </c>
      <c r="H320" s="91">
        <v>189749.5203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492356.3946</v>
      </c>
      <c r="C321" s="91">
        <v>791.85839999999996</v>
      </c>
      <c r="D321" s="91">
        <v>1249.7297000000001</v>
      </c>
      <c r="E321" s="91">
        <v>0</v>
      </c>
      <c r="F321" s="91">
        <v>8.8999999999999999E-3</v>
      </c>
      <c r="G321" s="92">
        <v>29636200</v>
      </c>
      <c r="H321" s="91">
        <v>203748.8572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5475340</v>
      </c>
      <c r="C323" s="91">
        <v>9039.1528999999991</v>
      </c>
      <c r="D323" s="91">
        <v>14741.0321</v>
      </c>
      <c r="E323" s="91">
        <v>0</v>
      </c>
      <c r="F323" s="91">
        <v>0.1038</v>
      </c>
      <c r="G323" s="92">
        <v>349611000</v>
      </c>
      <c r="H323" s="92">
        <v>2288360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427050.3615</v>
      </c>
      <c r="C324" s="91">
        <v>711.37090000000001</v>
      </c>
      <c r="D324" s="91">
        <v>1125.8857</v>
      </c>
      <c r="E324" s="91">
        <v>0</v>
      </c>
      <c r="F324" s="91">
        <v>8.0000000000000002E-3</v>
      </c>
      <c r="G324" s="92">
        <v>26699600</v>
      </c>
      <c r="H324" s="91">
        <v>179446.1557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503023.27260000003</v>
      </c>
      <c r="C325" s="91">
        <v>803.8809</v>
      </c>
      <c r="D325" s="91">
        <v>1297.242</v>
      </c>
      <c r="E325" s="91">
        <v>0</v>
      </c>
      <c r="F325" s="91">
        <v>9.1000000000000004E-3</v>
      </c>
      <c r="G325" s="92">
        <v>30766300</v>
      </c>
      <c r="H325" s="91">
        <v>207666.88080000001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1695720000000</v>
      </c>
      <c r="C328" s="91">
        <v>955373.37399999995</v>
      </c>
      <c r="D328" s="91" t="s">
        <v>1019</v>
      </c>
      <c r="E328" s="91">
        <v>242482.867</v>
      </c>
      <c r="F328" s="91">
        <v>310109.712</v>
      </c>
      <c r="G328" s="91">
        <v>69498.009000000005</v>
      </c>
      <c r="H328" s="91">
        <v>0</v>
      </c>
      <c r="I328" s="91">
        <v>11311.089</v>
      </c>
      <c r="J328" s="91">
        <v>3239</v>
      </c>
      <c r="K328" s="91">
        <v>25111.073</v>
      </c>
      <c r="L328" s="91">
        <v>319.69299999999998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5008.5389999999998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1517400000000</v>
      </c>
      <c r="C329" s="91">
        <v>985282.18900000001</v>
      </c>
      <c r="D329" s="91" t="s">
        <v>1020</v>
      </c>
      <c r="E329" s="91">
        <v>242482.867</v>
      </c>
      <c r="F329" s="91">
        <v>310109.712</v>
      </c>
      <c r="G329" s="91">
        <v>72759.710999999996</v>
      </c>
      <c r="H329" s="91">
        <v>0</v>
      </c>
      <c r="I329" s="91">
        <v>38296.218000000001</v>
      </c>
      <c r="J329" s="91">
        <v>3239</v>
      </c>
      <c r="K329" s="91">
        <v>27157.081999999999</v>
      </c>
      <c r="L329" s="91">
        <v>21725.241999999998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5452.5529999999999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1748520000000</v>
      </c>
      <c r="C330" s="91">
        <v>1018292.2389999999</v>
      </c>
      <c r="D330" s="91" t="s">
        <v>1021</v>
      </c>
      <c r="E330" s="91">
        <v>242482.867</v>
      </c>
      <c r="F330" s="91">
        <v>310109.712</v>
      </c>
      <c r="G330" s="91">
        <v>75638.729000000007</v>
      </c>
      <c r="H330" s="91">
        <v>0</v>
      </c>
      <c r="I330" s="91">
        <v>73220.123000000007</v>
      </c>
      <c r="J330" s="91">
        <v>0</v>
      </c>
      <c r="K330" s="91">
        <v>29895.044000000002</v>
      </c>
      <c r="L330" s="91">
        <v>21725.241999999998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5873.268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1630970000000</v>
      </c>
      <c r="C331" s="91">
        <v>1019975.19</v>
      </c>
      <c r="D331" s="91" t="s">
        <v>1011</v>
      </c>
      <c r="E331" s="91">
        <v>242482.867</v>
      </c>
      <c r="F331" s="91">
        <v>310109.712</v>
      </c>
      <c r="G331" s="91">
        <v>75415.331999999995</v>
      </c>
      <c r="H331" s="91">
        <v>0</v>
      </c>
      <c r="I331" s="91">
        <v>76312.156000000003</v>
      </c>
      <c r="J331" s="91">
        <v>0</v>
      </c>
      <c r="K331" s="91">
        <v>30021.666000000001</v>
      </c>
      <c r="L331" s="91">
        <v>21725.241999999998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5904.2659999999996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1661770000000</v>
      </c>
      <c r="C332" s="91">
        <v>1026490.235</v>
      </c>
      <c r="D332" s="91" t="s">
        <v>1022</v>
      </c>
      <c r="E332" s="91">
        <v>242482.867</v>
      </c>
      <c r="F332" s="91">
        <v>310109.712</v>
      </c>
      <c r="G332" s="91">
        <v>80430.684999999998</v>
      </c>
      <c r="H332" s="91">
        <v>0</v>
      </c>
      <c r="I332" s="91">
        <v>90543.25</v>
      </c>
      <c r="J332" s="91">
        <v>0</v>
      </c>
      <c r="K332" s="91">
        <v>30859.704000000002</v>
      </c>
      <c r="L332" s="91">
        <v>21725.241999999998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6138.415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1643370000000</v>
      </c>
      <c r="C333" s="91">
        <v>1053644.831</v>
      </c>
      <c r="D333" s="91" t="s">
        <v>1023</v>
      </c>
      <c r="E333" s="91">
        <v>242482.867</v>
      </c>
      <c r="F333" s="91">
        <v>310109.712</v>
      </c>
      <c r="G333" s="91">
        <v>84895.578999999998</v>
      </c>
      <c r="H333" s="91">
        <v>0</v>
      </c>
      <c r="I333" s="91">
        <v>149247.66099999999</v>
      </c>
      <c r="J333" s="91">
        <v>0</v>
      </c>
      <c r="K333" s="91">
        <v>32905.620000000003</v>
      </c>
      <c r="L333" s="91">
        <v>21725.241999999998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6792.1090000000004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1677270000000</v>
      </c>
      <c r="C334" s="91">
        <v>1058722.544</v>
      </c>
      <c r="D334" s="91" t="s">
        <v>1024</v>
      </c>
      <c r="E334" s="91">
        <v>242482.867</v>
      </c>
      <c r="F334" s="91">
        <v>310109.712</v>
      </c>
      <c r="G334" s="91">
        <v>92486.506999999998</v>
      </c>
      <c r="H334" s="91">
        <v>0</v>
      </c>
      <c r="I334" s="91">
        <v>146077.826</v>
      </c>
      <c r="J334" s="91">
        <v>0</v>
      </c>
      <c r="K334" s="91">
        <v>33368.69</v>
      </c>
      <c r="L334" s="91">
        <v>21725.241999999998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6770.4340000000002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1699090000000</v>
      </c>
      <c r="C335" s="91">
        <v>1049201.399</v>
      </c>
      <c r="D335" s="91" t="s">
        <v>986</v>
      </c>
      <c r="E335" s="91">
        <v>242482.867</v>
      </c>
      <c r="F335" s="91">
        <v>310109.712</v>
      </c>
      <c r="G335" s="91">
        <v>88702.116999999998</v>
      </c>
      <c r="H335" s="91">
        <v>0</v>
      </c>
      <c r="I335" s="91">
        <v>126960.465</v>
      </c>
      <c r="J335" s="91">
        <v>0</v>
      </c>
      <c r="K335" s="91">
        <v>32435.58</v>
      </c>
      <c r="L335" s="91">
        <v>21725.241999999998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6573.2510000000002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1598450000000</v>
      </c>
      <c r="C336" s="91">
        <v>1004107.541</v>
      </c>
      <c r="D336" s="91" t="s">
        <v>1025</v>
      </c>
      <c r="E336" s="91">
        <v>242482.867</v>
      </c>
      <c r="F336" s="91">
        <v>310109.712</v>
      </c>
      <c r="G336" s="91">
        <v>84777.76</v>
      </c>
      <c r="H336" s="91">
        <v>0</v>
      </c>
      <c r="I336" s="91">
        <v>126350.88099999999</v>
      </c>
      <c r="J336" s="91">
        <v>0</v>
      </c>
      <c r="K336" s="91">
        <v>32254.800999999999</v>
      </c>
      <c r="L336" s="91">
        <v>21725.241999999998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6569.0209999999997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1679640000000</v>
      </c>
      <c r="C337" s="91">
        <v>1017197.749</v>
      </c>
      <c r="D337" s="91" t="s">
        <v>1026</v>
      </c>
      <c r="E337" s="91">
        <v>242482.867</v>
      </c>
      <c r="F337" s="91">
        <v>310109.712</v>
      </c>
      <c r="G337" s="91">
        <v>73566.494000000006</v>
      </c>
      <c r="H337" s="91">
        <v>0</v>
      </c>
      <c r="I337" s="91">
        <v>73353.365000000005</v>
      </c>
      <c r="J337" s="91">
        <v>0</v>
      </c>
      <c r="K337" s="91">
        <v>29757.659</v>
      </c>
      <c r="L337" s="91">
        <v>21725.241999999998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5854.2439999999997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1632730000000</v>
      </c>
      <c r="C338" s="91">
        <v>978009.06499999994</v>
      </c>
      <c r="D338" s="91" t="s">
        <v>1027</v>
      </c>
      <c r="E338" s="91">
        <v>242482.867</v>
      </c>
      <c r="F338" s="91">
        <v>310109.712</v>
      </c>
      <c r="G338" s="91">
        <v>69088.770999999993</v>
      </c>
      <c r="H338" s="91">
        <v>0</v>
      </c>
      <c r="I338" s="91">
        <v>48594.767999999996</v>
      </c>
      <c r="J338" s="91">
        <v>0</v>
      </c>
      <c r="K338" s="91">
        <v>28014.242999999999</v>
      </c>
      <c r="L338" s="91">
        <v>21725.241999999998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9518.52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1684300000000</v>
      </c>
      <c r="C339" s="91">
        <v>961510.16200000001</v>
      </c>
      <c r="D339" s="91" t="s">
        <v>1028</v>
      </c>
      <c r="E339" s="91">
        <v>242482.867</v>
      </c>
      <c r="F339" s="91">
        <v>310109.712</v>
      </c>
      <c r="G339" s="91">
        <v>68467.058000000005</v>
      </c>
      <c r="H339" s="91">
        <v>0</v>
      </c>
      <c r="I339" s="91">
        <v>426.53899999999999</v>
      </c>
      <c r="J339" s="91">
        <v>3239</v>
      </c>
      <c r="K339" s="91">
        <v>24041.483</v>
      </c>
      <c r="L339" s="91">
        <v>0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4912.7740000000003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19869200000000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1517400000000</v>
      </c>
      <c r="C342" s="91">
        <v>955373.37399999995</v>
      </c>
      <c r="D342" s="91"/>
      <c r="E342" s="91">
        <v>242482.867</v>
      </c>
      <c r="F342" s="91">
        <v>310109.712</v>
      </c>
      <c r="G342" s="91">
        <v>68467.058000000005</v>
      </c>
      <c r="H342" s="91">
        <v>0</v>
      </c>
      <c r="I342" s="91">
        <v>426.53899999999999</v>
      </c>
      <c r="J342" s="91">
        <v>0</v>
      </c>
      <c r="K342" s="91">
        <v>24041.483</v>
      </c>
      <c r="L342" s="91">
        <v>0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4912.7740000000003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1748520000000</v>
      </c>
      <c r="C343" s="91">
        <v>1058722.544</v>
      </c>
      <c r="D343" s="91"/>
      <c r="E343" s="91">
        <v>242482.867</v>
      </c>
      <c r="F343" s="91">
        <v>310109.712</v>
      </c>
      <c r="G343" s="91">
        <v>92486.506999999998</v>
      </c>
      <c r="H343" s="91">
        <v>0</v>
      </c>
      <c r="I343" s="91">
        <v>149247.66099999999</v>
      </c>
      <c r="J343" s="91">
        <v>3239</v>
      </c>
      <c r="K343" s="91">
        <v>33368.69</v>
      </c>
      <c r="L343" s="91">
        <v>21725.241999999998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9518.52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381623.74</v>
      </c>
      <c r="C346" s="91">
        <v>130885.59</v>
      </c>
      <c r="D346" s="91">
        <v>0</v>
      </c>
      <c r="E346" s="91">
        <v>512509.33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17.02</v>
      </c>
      <c r="C347" s="91">
        <v>5.84</v>
      </c>
      <c r="D347" s="91">
        <v>0</v>
      </c>
      <c r="E347" s="91">
        <v>22.86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17.02</v>
      </c>
      <c r="C348" s="91">
        <v>5.84</v>
      </c>
      <c r="D348" s="91">
        <v>0</v>
      </c>
      <c r="E348" s="91">
        <v>22.86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6"/>
      <c r="Y357" s="76"/>
    </row>
    <row r="358" spans="20:34">
      <c r="T358" s="74"/>
      <c r="U358" s="76"/>
      <c r="V358" s="76"/>
      <c r="W358" s="76"/>
      <c r="X358" s="76"/>
      <c r="Y358" s="76"/>
    </row>
    <row r="359" spans="20:34">
      <c r="T359" s="74"/>
      <c r="U359" s="76"/>
      <c r="V359" s="76"/>
      <c r="W359" s="76"/>
      <c r="X359" s="74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39577.21</v>
      </c>
      <c r="C2" s="91">
        <v>1765.09</v>
      </c>
      <c r="D2" s="91">
        <v>1765.09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39577.21</v>
      </c>
      <c r="C3" s="91">
        <v>1765.09</v>
      </c>
      <c r="D3" s="91">
        <v>1765.09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90459.57</v>
      </c>
      <c r="C4" s="91">
        <v>4034.37</v>
      </c>
      <c r="D4" s="91">
        <v>4034.37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90459.57</v>
      </c>
      <c r="C5" s="91">
        <v>4034.37</v>
      </c>
      <c r="D5" s="91">
        <v>4034.37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17169.63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1191.83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2136.67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947.13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447.88</v>
      </c>
      <c r="C21" s="91">
        <v>0</v>
      </c>
      <c r="D21" s="91">
        <v>0</v>
      </c>
      <c r="E21" s="91">
        <v>0</v>
      </c>
      <c r="F21" s="91">
        <v>0</v>
      </c>
      <c r="G21" s="91">
        <v>7005.41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2001.28</v>
      </c>
      <c r="C22" s="91">
        <v>0</v>
      </c>
      <c r="D22" s="91">
        <v>0</v>
      </c>
      <c r="E22" s="91">
        <v>0</v>
      </c>
      <c r="F22" s="91">
        <v>0</v>
      </c>
      <c r="G22" s="91">
        <v>744.47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903.63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175.73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20145.53</v>
      </c>
      <c r="C28" s="91">
        <v>19431.68</v>
      </c>
      <c r="D28" s="91">
        <v>0</v>
      </c>
      <c r="E28" s="91">
        <v>0</v>
      </c>
      <c r="F28" s="91">
        <v>0</v>
      </c>
      <c r="G28" s="91">
        <v>11787.49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0.51100000000000001</v>
      </c>
      <c r="E96" s="91">
        <v>0.55300000000000005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0.51100000000000001</v>
      </c>
      <c r="E97" s="91">
        <v>0.55300000000000005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0.51100000000000001</v>
      </c>
      <c r="E98" s="91">
        <v>0.55300000000000005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0.51100000000000001</v>
      </c>
      <c r="E99" s="91">
        <v>0.55300000000000005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0.51100000000000001</v>
      </c>
      <c r="E100" s="91">
        <v>0.55300000000000005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0.51100000000000001</v>
      </c>
      <c r="E101" s="91">
        <v>0.55300000000000005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0.51100000000000001</v>
      </c>
      <c r="E103" s="91">
        <v>0.55300000000000005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0.51100000000000001</v>
      </c>
      <c r="E104" s="91">
        <v>0.55300000000000005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0.51100000000000001</v>
      </c>
      <c r="E105" s="91">
        <v>0.55300000000000005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0.51100000000000001</v>
      </c>
      <c r="E106" s="91">
        <v>0.55300000000000005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0.51100000000000001</v>
      </c>
      <c r="E107" s="91">
        <v>0.55300000000000005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0.51100000000000001</v>
      </c>
      <c r="E108" s="91">
        <v>0.55300000000000005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0.51100000000000001</v>
      </c>
      <c r="E110" s="91">
        <v>0.55300000000000005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0.51100000000000001</v>
      </c>
      <c r="E111" s="91">
        <v>0.55300000000000005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0.51100000000000001</v>
      </c>
      <c r="E112" s="91">
        <v>0.55300000000000005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0.51100000000000001</v>
      </c>
      <c r="E113" s="91">
        <v>0.55300000000000005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0.51100000000000001</v>
      </c>
      <c r="E114" s="91">
        <v>0.55300000000000005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0.51100000000000001</v>
      </c>
      <c r="E115" s="91">
        <v>0.55300000000000005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0.51100000000000001</v>
      </c>
      <c r="E116" s="91">
        <v>0.55300000000000005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0.51100000000000001</v>
      </c>
      <c r="E117" s="91">
        <v>0.55300000000000005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0.51100000000000001</v>
      </c>
      <c r="E118" s="91">
        <v>0.55300000000000005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0.51100000000000001</v>
      </c>
      <c r="E119" s="91">
        <v>0.55300000000000005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0.51100000000000001</v>
      </c>
      <c r="E120" s="91">
        <v>0.55300000000000005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0.51100000000000001</v>
      </c>
      <c r="E121" s="91">
        <v>0.55300000000000005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0.51100000000000001</v>
      </c>
      <c r="E122" s="91">
        <v>0.55300000000000005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0.51100000000000001</v>
      </c>
      <c r="E123" s="91">
        <v>0.55300000000000005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0.51100000000000001</v>
      </c>
      <c r="E124" s="91">
        <v>0.55300000000000005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0.51100000000000001</v>
      </c>
      <c r="E125" s="91">
        <v>0.55300000000000005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0.51100000000000001</v>
      </c>
      <c r="E127" s="91">
        <v>0.55300000000000005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0.51100000000000001</v>
      </c>
      <c r="E128" s="91">
        <v>0.55300000000000005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0.51100000000000001</v>
      </c>
      <c r="E129" s="91">
        <v>0.55300000000000005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0.51100000000000001</v>
      </c>
      <c r="E130" s="91">
        <v>0.55300000000000005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0.51100000000000001</v>
      </c>
      <c r="E131" s="91">
        <v>0.55300000000000005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0.51100000000000001</v>
      </c>
      <c r="E133" s="91">
        <v>0.55300000000000005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0.51100000000000001</v>
      </c>
      <c r="E134" s="91">
        <v>0.55300000000000005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0.51100000000000001</v>
      </c>
      <c r="E135" s="91">
        <v>0.55300000000000005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0.51100000000000001</v>
      </c>
      <c r="E136" s="91">
        <v>0.55300000000000005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0.51100000000000001</v>
      </c>
      <c r="E137" s="91">
        <v>0.55300000000000005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0.51100000000000001</v>
      </c>
      <c r="E138" s="91">
        <v>0.55300000000000005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0.51100000000000001</v>
      </c>
      <c r="E139" s="91">
        <v>0.55300000000000005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0.51100000000000001</v>
      </c>
      <c r="E140" s="91">
        <v>0.55300000000000005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0.51100000000000001</v>
      </c>
      <c r="E142" s="91">
        <v>0.55300000000000005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0.51100000000000001</v>
      </c>
      <c r="E143" s="91">
        <v>0.55300000000000005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0.51100000000000001</v>
      </c>
      <c r="E145" s="91">
        <v>0.55300000000000005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0.51100000000000001</v>
      </c>
      <c r="E146" s="91">
        <v>0.55300000000000005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0.51100000000000001</v>
      </c>
      <c r="E148" s="91">
        <v>0.55300000000000005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0.51100000000000001</v>
      </c>
      <c r="E150" s="91">
        <v>0.55300000000000005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0.51100000000000001</v>
      </c>
      <c r="E151" s="91">
        <v>0.55300000000000005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0.51100000000000001</v>
      </c>
      <c r="E152" s="91">
        <v>0.55300000000000005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0.51100000000000001</v>
      </c>
      <c r="E153" s="91">
        <v>0.55300000000000005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0.51100000000000001</v>
      </c>
      <c r="E154" s="91">
        <v>0.55300000000000005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0.51100000000000001</v>
      </c>
      <c r="E155" s="91">
        <v>0.55300000000000005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0.51100000000000001</v>
      </c>
      <c r="E156" s="91">
        <v>0.55300000000000005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0.51100000000000001</v>
      </c>
      <c r="E157" s="91">
        <v>0.55300000000000005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0.51100000000000001</v>
      </c>
      <c r="E158" s="91">
        <v>0.55300000000000005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0.51100000000000001</v>
      </c>
      <c r="E159" s="91">
        <v>0.55300000000000005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0.51100000000000001</v>
      </c>
      <c r="E160" s="91">
        <v>0.55300000000000005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0.51100000000000001</v>
      </c>
      <c r="E161" s="91">
        <v>0.55300000000000005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0.51100000000000001</v>
      </c>
      <c r="E162" s="91">
        <v>0.55300000000000005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0.51100000000000001</v>
      </c>
      <c r="E163" s="91">
        <v>0.55300000000000005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0.51100000000000001</v>
      </c>
      <c r="E164" s="91">
        <v>0.55300000000000005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0.51100000000000001</v>
      </c>
      <c r="E165" s="91">
        <v>0.55300000000000005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0.51100000000000001</v>
      </c>
      <c r="E166" s="91">
        <v>0.55300000000000005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0.51100000000000001</v>
      </c>
      <c r="E167" s="91">
        <v>0.55300000000000005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0.51100000000000001</v>
      </c>
      <c r="E168" s="91">
        <v>0.55300000000000005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0.51100000000000001</v>
      </c>
      <c r="E169" s="91">
        <v>0.55300000000000005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0.51100000000000001</v>
      </c>
      <c r="E170" s="91">
        <v>0.55300000000000005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0.51100000000000001</v>
      </c>
      <c r="E171" s="91">
        <v>0.55300000000000005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0.51100000000000001</v>
      </c>
      <c r="E172" s="91">
        <v>0.55300000000000005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0.51100000000000001</v>
      </c>
      <c r="E173" s="91">
        <v>0.55300000000000005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0.48699999999999999</v>
      </c>
      <c r="G176" s="91">
        <v>0.40899999999999997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0.48699999999999999</v>
      </c>
      <c r="G177" s="91">
        <v>0.40899999999999997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0.48699999999999999</v>
      </c>
      <c r="G178" s="91">
        <v>0.40899999999999997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0.48699999999999999</v>
      </c>
      <c r="G179" s="91">
        <v>0.40899999999999997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0.48699999999999999</v>
      </c>
      <c r="G180" s="91">
        <v>0.40899999999999997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0.48699999999999999</v>
      </c>
      <c r="G181" s="91">
        <v>0.40899999999999997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0.48699999999999999</v>
      </c>
      <c r="G182" s="91">
        <v>0.40899999999999997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0.48699999999999999</v>
      </c>
      <c r="G183" s="91">
        <v>0.40899999999999997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0.48699999999999999</v>
      </c>
      <c r="G184" s="91">
        <v>0.40899999999999997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0.48699999999999999</v>
      </c>
      <c r="G185" s="91">
        <v>0.40899999999999997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0.48699999999999999</v>
      </c>
      <c r="G186" s="91">
        <v>0.40899999999999997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0.48699999999999999</v>
      </c>
      <c r="G187" s="91">
        <v>0.40899999999999997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0.48699999999999999</v>
      </c>
      <c r="G188" s="91">
        <v>0.40899999999999997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0.48699999999999999</v>
      </c>
      <c r="G189" s="91">
        <v>0.40899999999999997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0.48699999999999999</v>
      </c>
      <c r="G190" s="91">
        <v>0.40899999999999997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0.48699999999999999</v>
      </c>
      <c r="G191" s="91">
        <v>0.40899999999999997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0.48699999999999999</v>
      </c>
      <c r="G192" s="91">
        <v>0.40899999999999997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0.48699999999999999</v>
      </c>
      <c r="G193" s="91">
        <v>0.40899999999999997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0.48699999999999999</v>
      </c>
      <c r="G194" s="91">
        <v>0.40899999999999997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0.48699999999999999</v>
      </c>
      <c r="G195" s="91">
        <v>0.40899999999999997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0.48699999999999999</v>
      </c>
      <c r="G196" s="91">
        <v>0.40899999999999997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0.48699999999999999</v>
      </c>
      <c r="G197" s="91">
        <v>0.40899999999999997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0.48699999999999999</v>
      </c>
      <c r="G198" s="91">
        <v>0.40899999999999997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0.48699999999999999</v>
      </c>
      <c r="G199" s="91">
        <v>0.40899999999999997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0.48699999999999999</v>
      </c>
      <c r="G200" s="91">
        <v>0.40899999999999997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0.48699999999999999</v>
      </c>
      <c r="G201" s="91">
        <v>0.40899999999999997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0.48699999999999999</v>
      </c>
      <c r="G202" s="91">
        <v>0.40899999999999997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0.48699999999999999</v>
      </c>
      <c r="G203" s="91">
        <v>0.40899999999999997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0.48699999999999999</v>
      </c>
      <c r="G204" s="91">
        <v>0.40899999999999997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0.48699999999999999</v>
      </c>
      <c r="G205" s="91">
        <v>0.40899999999999997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0.48699999999999999</v>
      </c>
      <c r="G206" s="91">
        <v>0.40899999999999997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0.48699999999999999</v>
      </c>
      <c r="G207" s="91">
        <v>0.40899999999999997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0.48699999999999999</v>
      </c>
      <c r="G208" s="91">
        <v>0.40899999999999997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0.48699999999999999</v>
      </c>
      <c r="G209" s="91">
        <v>0.40899999999999997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0.48699999999999999</v>
      </c>
      <c r="G210" s="91">
        <v>0.40899999999999997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0.48699999999999999</v>
      </c>
      <c r="G211" s="91">
        <v>0.40899999999999997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0.48699999999999999</v>
      </c>
      <c r="G212" s="91">
        <v>0.40899999999999997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0.48699999999999999</v>
      </c>
      <c r="G213" s="91">
        <v>0.40899999999999997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0.48699999999999999</v>
      </c>
      <c r="G214" s="91">
        <v>0.40899999999999997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0.48699999999999999</v>
      </c>
      <c r="G215" s="91">
        <v>0.40899999999999997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0.48699999999999999</v>
      </c>
      <c r="G216" s="91">
        <v>0.40899999999999997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0.48699999999999999</v>
      </c>
      <c r="G217" s="91">
        <v>0.40899999999999997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0.48699999999999999</v>
      </c>
      <c r="G218" s="91">
        <v>0.40899999999999997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2238539.58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3555133.06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2084410.62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476828.25</v>
      </c>
      <c r="D226" s="91">
        <v>307238.25</v>
      </c>
      <c r="E226" s="91">
        <v>169590</v>
      </c>
      <c r="F226" s="91">
        <v>0.64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207123.24</v>
      </c>
      <c r="D227" s="91">
        <v>163253.68</v>
      </c>
      <c r="E227" s="91">
        <v>43869.56</v>
      </c>
      <c r="F227" s="91">
        <v>0.79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667386.82999999996</v>
      </c>
      <c r="D228" s="91">
        <v>434651.8</v>
      </c>
      <c r="E228" s="91">
        <v>232735.03</v>
      </c>
      <c r="F228" s="91">
        <v>0.65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1212019.8</v>
      </c>
      <c r="D229" s="91">
        <v>786039.12</v>
      </c>
      <c r="E229" s="91">
        <v>425980.68</v>
      </c>
      <c r="F229" s="91">
        <v>0.65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32660.87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8776.93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15902.22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12040.32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15837.33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15837.33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15837.33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15837.33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32209.75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62310.09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62310.09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46017.99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15577.52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15577.52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62310.09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172695.77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25936.03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29204.54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10069.969999999999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49888.62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113227.78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73933.06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73933.06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45407.9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26563.45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27181.89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37078.959999999999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38942.22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194711.08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38942.22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155778.65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33180.730000000003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6035.26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3646.85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26779.1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5691.48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4185.13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58409.08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58409.08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9736.61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9736.61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57883.03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57714.37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9736.61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9736.61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58409.08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58409.08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9712.3700000000008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9670.5400000000009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71966.679999999993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71702.12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8923.1299999999992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8890.41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40891.43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102228.56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157011.54999999999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185025.36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201438.84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372385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16.13</v>
      </c>
      <c r="F295" s="91">
        <v>27325.27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12.13</v>
      </c>
      <c r="F296" s="91">
        <v>20553.240000000002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23.32</v>
      </c>
      <c r="F297" s="91">
        <v>39253.300000000003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41.82</v>
      </c>
      <c r="F298" s="91">
        <v>69272.990000000005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20513.12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19576.07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29418.55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514430.8223</v>
      </c>
      <c r="C310" s="91">
        <v>813.4778</v>
      </c>
      <c r="D310" s="91">
        <v>1130.7167999999999</v>
      </c>
      <c r="E310" s="91">
        <v>0</v>
      </c>
      <c r="F310" s="91">
        <v>8.5000000000000006E-3</v>
      </c>
      <c r="G310" s="91">
        <v>742809.49060000002</v>
      </c>
      <c r="H310" s="91">
        <v>211168.67019999999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81"/>
      <c r="AA310" s="81"/>
    </row>
    <row r="311" spans="1:27">
      <c r="A311" s="91" t="s">
        <v>808</v>
      </c>
      <c r="B311" s="91">
        <v>455194.14449999999</v>
      </c>
      <c r="C311" s="91">
        <v>725.76620000000003</v>
      </c>
      <c r="D311" s="91">
        <v>1019.9226</v>
      </c>
      <c r="E311" s="91">
        <v>0</v>
      </c>
      <c r="F311" s="91">
        <v>7.7000000000000002E-3</v>
      </c>
      <c r="G311" s="91">
        <v>670054.58490000002</v>
      </c>
      <c r="H311" s="91">
        <v>187422.33689999999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81"/>
      <c r="AA311" s="81"/>
    </row>
    <row r="312" spans="1:27">
      <c r="A312" s="91" t="s">
        <v>809</v>
      </c>
      <c r="B312" s="91">
        <v>482644.55109999998</v>
      </c>
      <c r="C312" s="91">
        <v>790.28409999999997</v>
      </c>
      <c r="D312" s="91">
        <v>1148.9966999999999</v>
      </c>
      <c r="E312" s="91">
        <v>0</v>
      </c>
      <c r="F312" s="91">
        <v>8.6E-3</v>
      </c>
      <c r="G312" s="91">
        <v>754954.04650000005</v>
      </c>
      <c r="H312" s="91">
        <v>200708.30619999999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81"/>
      <c r="AA312" s="81"/>
    </row>
    <row r="313" spans="1:27">
      <c r="A313" s="91" t="s">
        <v>810</v>
      </c>
      <c r="B313" s="91">
        <v>430665.25929999998</v>
      </c>
      <c r="C313" s="91">
        <v>718.25900000000001</v>
      </c>
      <c r="D313" s="91">
        <v>1067.8634999999999</v>
      </c>
      <c r="E313" s="91">
        <v>0</v>
      </c>
      <c r="F313" s="91">
        <v>7.9000000000000008E-3</v>
      </c>
      <c r="G313" s="91">
        <v>701705.69720000005</v>
      </c>
      <c r="H313" s="91">
        <v>180343.50289999999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81"/>
      <c r="AA313" s="81"/>
    </row>
    <row r="314" spans="1:27">
      <c r="A314" s="91" t="s">
        <v>433</v>
      </c>
      <c r="B314" s="91">
        <v>436549.0331</v>
      </c>
      <c r="C314" s="91">
        <v>735.07100000000003</v>
      </c>
      <c r="D314" s="91">
        <v>1105.2429999999999</v>
      </c>
      <c r="E314" s="91">
        <v>0</v>
      </c>
      <c r="F314" s="91">
        <v>8.2000000000000007E-3</v>
      </c>
      <c r="G314" s="91">
        <v>726299.35499999998</v>
      </c>
      <c r="H314" s="91">
        <v>183476.39009999999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81"/>
      <c r="AA314" s="81"/>
    </row>
    <row r="315" spans="1:27">
      <c r="A315" s="91" t="s">
        <v>811</v>
      </c>
      <c r="B315" s="91">
        <v>422150.33049999998</v>
      </c>
      <c r="C315" s="91">
        <v>718.24490000000003</v>
      </c>
      <c r="D315" s="91">
        <v>1092.9453000000001</v>
      </c>
      <c r="E315" s="91">
        <v>0</v>
      </c>
      <c r="F315" s="91">
        <v>8.0999999999999996E-3</v>
      </c>
      <c r="G315" s="91">
        <v>718250.348</v>
      </c>
      <c r="H315" s="91">
        <v>178133.91579999999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81"/>
      <c r="AA315" s="81"/>
    </row>
    <row r="316" spans="1:27">
      <c r="A316" s="91" t="s">
        <v>812</v>
      </c>
      <c r="B316" s="91">
        <v>446132.89199999999</v>
      </c>
      <c r="C316" s="91">
        <v>763.78790000000004</v>
      </c>
      <c r="D316" s="91">
        <v>1170.4675</v>
      </c>
      <c r="E316" s="91">
        <v>0</v>
      </c>
      <c r="F316" s="91">
        <v>8.6E-3</v>
      </c>
      <c r="G316" s="91">
        <v>769215.76049999997</v>
      </c>
      <c r="H316" s="91">
        <v>188706.78839999999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81"/>
      <c r="AA316" s="81"/>
    </row>
    <row r="317" spans="1:27">
      <c r="A317" s="91" t="s">
        <v>813</v>
      </c>
      <c r="B317" s="91">
        <v>445790.85070000001</v>
      </c>
      <c r="C317" s="91">
        <v>761.05640000000005</v>
      </c>
      <c r="D317" s="91">
        <v>1162.5827999999999</v>
      </c>
      <c r="E317" s="91">
        <v>0</v>
      </c>
      <c r="F317" s="91">
        <v>8.6E-3</v>
      </c>
      <c r="G317" s="91">
        <v>764025.0601</v>
      </c>
      <c r="H317" s="91">
        <v>188356.9951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81"/>
      <c r="AA317" s="81"/>
    </row>
    <row r="318" spans="1:27">
      <c r="A318" s="91" t="s">
        <v>814</v>
      </c>
      <c r="B318" s="91">
        <v>410758.94709999999</v>
      </c>
      <c r="C318" s="91">
        <v>692.07830000000001</v>
      </c>
      <c r="D318" s="91">
        <v>1041.3589999999999</v>
      </c>
      <c r="E318" s="91">
        <v>0</v>
      </c>
      <c r="F318" s="91">
        <v>7.7000000000000002E-3</v>
      </c>
      <c r="G318" s="91">
        <v>684320.51340000005</v>
      </c>
      <c r="H318" s="91">
        <v>172678.53260000001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81"/>
      <c r="AA318" s="81"/>
    </row>
    <row r="319" spans="1:27">
      <c r="A319" s="91" t="s">
        <v>815</v>
      </c>
      <c r="B319" s="91">
        <v>436413.31650000002</v>
      </c>
      <c r="C319" s="91">
        <v>729.42809999999997</v>
      </c>
      <c r="D319" s="91">
        <v>1087.2692999999999</v>
      </c>
      <c r="E319" s="91">
        <v>0</v>
      </c>
      <c r="F319" s="91">
        <v>8.0999999999999996E-3</v>
      </c>
      <c r="G319" s="91">
        <v>714464.49800000002</v>
      </c>
      <c r="H319" s="91">
        <v>182901.80609999999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81"/>
      <c r="AA319" s="81"/>
    </row>
    <row r="320" spans="1:27">
      <c r="A320" s="91" t="s">
        <v>816</v>
      </c>
      <c r="B320" s="91">
        <v>450137.31829999998</v>
      </c>
      <c r="C320" s="91">
        <v>736.7826</v>
      </c>
      <c r="D320" s="91">
        <v>1070.7167999999999</v>
      </c>
      <c r="E320" s="91">
        <v>0</v>
      </c>
      <c r="F320" s="91">
        <v>8.0000000000000002E-3</v>
      </c>
      <c r="G320" s="91">
        <v>703518.56299999997</v>
      </c>
      <c r="H320" s="91">
        <v>187163.94039999999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81"/>
      <c r="AA320" s="81"/>
    </row>
    <row r="321" spans="1:38">
      <c r="A321" s="91" t="s">
        <v>817</v>
      </c>
      <c r="B321" s="91">
        <v>497422.39360000001</v>
      </c>
      <c r="C321" s="91">
        <v>793.09259999999995</v>
      </c>
      <c r="D321" s="91">
        <v>1114.5316</v>
      </c>
      <c r="E321" s="91">
        <v>0</v>
      </c>
      <c r="F321" s="91">
        <v>8.3999999999999995E-3</v>
      </c>
      <c r="G321" s="91">
        <v>732209.50959999999</v>
      </c>
      <c r="H321" s="91">
        <v>204809.1992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81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5428290</v>
      </c>
      <c r="C323" s="91">
        <v>8977.3289999999997</v>
      </c>
      <c r="D323" s="91">
        <v>13212.614799999999</v>
      </c>
      <c r="E323" s="91">
        <v>0</v>
      </c>
      <c r="F323" s="91">
        <v>9.8400000000000001E-2</v>
      </c>
      <c r="G323" s="92">
        <v>8681830</v>
      </c>
      <c r="H323" s="92">
        <v>2265870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410758.94709999999</v>
      </c>
      <c r="C324" s="91">
        <v>692.07830000000001</v>
      </c>
      <c r="D324" s="91">
        <v>1019.9226</v>
      </c>
      <c r="E324" s="91">
        <v>0</v>
      </c>
      <c r="F324" s="91">
        <v>7.7000000000000002E-3</v>
      </c>
      <c r="G324" s="91">
        <v>670054.58490000002</v>
      </c>
      <c r="H324" s="91">
        <v>172678.53260000001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81"/>
      <c r="AA324" s="81"/>
    </row>
    <row r="325" spans="1:38">
      <c r="A325" s="91" t="s">
        <v>820</v>
      </c>
      <c r="B325" s="91">
        <v>514430.8223</v>
      </c>
      <c r="C325" s="91">
        <v>813.4778</v>
      </c>
      <c r="D325" s="91">
        <v>1170.4675</v>
      </c>
      <c r="E325" s="91">
        <v>0</v>
      </c>
      <c r="F325" s="91">
        <v>8.6E-3</v>
      </c>
      <c r="G325" s="91">
        <v>769215.76049999997</v>
      </c>
      <c r="H325" s="91">
        <v>211168.67019999999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81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1723630000000</v>
      </c>
      <c r="C328" s="91">
        <v>971535.40800000005</v>
      </c>
      <c r="D328" s="91" t="s">
        <v>1029</v>
      </c>
      <c r="E328" s="91">
        <v>242482.867</v>
      </c>
      <c r="F328" s="91">
        <v>310109.712</v>
      </c>
      <c r="G328" s="91">
        <v>68847.186000000002</v>
      </c>
      <c r="H328" s="91">
        <v>0</v>
      </c>
      <c r="I328" s="91">
        <v>227.96100000000001</v>
      </c>
      <c r="J328" s="91">
        <v>3239</v>
      </c>
      <c r="K328" s="91">
        <v>30057.684000000001</v>
      </c>
      <c r="L328" s="91">
        <v>0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4920.991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1554810000000</v>
      </c>
      <c r="C329" s="91">
        <v>972271.39099999995</v>
      </c>
      <c r="D329" s="91" t="s">
        <v>1079</v>
      </c>
      <c r="E329" s="91">
        <v>242482.867</v>
      </c>
      <c r="F329" s="91">
        <v>310109.712</v>
      </c>
      <c r="G329" s="91">
        <v>70047.260999999999</v>
      </c>
      <c r="H329" s="91">
        <v>0</v>
      </c>
      <c r="I329" s="91">
        <v>1782.847</v>
      </c>
      <c r="J329" s="91">
        <v>3239</v>
      </c>
      <c r="K329" s="91">
        <v>30234.482</v>
      </c>
      <c r="L329" s="91">
        <v>0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4925.8249999999998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1751810000000</v>
      </c>
      <c r="C330" s="91">
        <v>979676.52</v>
      </c>
      <c r="D330" s="91" t="s">
        <v>1030</v>
      </c>
      <c r="E330" s="91">
        <v>242482.867</v>
      </c>
      <c r="F330" s="91">
        <v>310109.712</v>
      </c>
      <c r="G330" s="91">
        <v>67934.148000000001</v>
      </c>
      <c r="H330" s="91">
        <v>0</v>
      </c>
      <c r="I330" s="91">
        <v>2478.232</v>
      </c>
      <c r="J330" s="91">
        <v>3239</v>
      </c>
      <c r="K330" s="91">
        <v>30296.222000000002</v>
      </c>
      <c r="L330" s="91">
        <v>0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4931.7240000000002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1628260000000</v>
      </c>
      <c r="C331" s="91">
        <v>989878.804</v>
      </c>
      <c r="D331" s="91" t="s">
        <v>1031</v>
      </c>
      <c r="E331" s="91">
        <v>242482.867</v>
      </c>
      <c r="F331" s="91">
        <v>310109.712</v>
      </c>
      <c r="G331" s="91">
        <v>73337.063999999998</v>
      </c>
      <c r="H331" s="91">
        <v>0</v>
      </c>
      <c r="I331" s="91">
        <v>40166.281999999999</v>
      </c>
      <c r="J331" s="91">
        <v>0</v>
      </c>
      <c r="K331" s="91">
        <v>33456.635000000002</v>
      </c>
      <c r="L331" s="91">
        <v>27357.888999999999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5443.8429999999998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1685320000000</v>
      </c>
      <c r="C332" s="91">
        <v>1032280.017</v>
      </c>
      <c r="D332" s="91" t="s">
        <v>975</v>
      </c>
      <c r="E332" s="91">
        <v>242482.867</v>
      </c>
      <c r="F332" s="91">
        <v>310109.712</v>
      </c>
      <c r="G332" s="91">
        <v>77743.630999999994</v>
      </c>
      <c r="H332" s="91">
        <v>0</v>
      </c>
      <c r="I332" s="91">
        <v>68476.55</v>
      </c>
      <c r="J332" s="91">
        <v>0</v>
      </c>
      <c r="K332" s="91">
        <v>35195.315000000002</v>
      </c>
      <c r="L332" s="91">
        <v>27357.888999999999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5759.277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1666650000000</v>
      </c>
      <c r="C333" s="91">
        <v>1082269.2849999999</v>
      </c>
      <c r="D333" s="91" t="s">
        <v>1032</v>
      </c>
      <c r="E333" s="91">
        <v>242482.867</v>
      </c>
      <c r="F333" s="91">
        <v>310109.712</v>
      </c>
      <c r="G333" s="91">
        <v>80138.146999999997</v>
      </c>
      <c r="H333" s="91">
        <v>0</v>
      </c>
      <c r="I333" s="91">
        <v>210369.92000000001</v>
      </c>
      <c r="J333" s="91">
        <v>0</v>
      </c>
      <c r="K333" s="91">
        <v>42416.701000000001</v>
      </c>
      <c r="L333" s="91">
        <v>27357.888999999999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6431.4110000000001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1784910000000</v>
      </c>
      <c r="C334" s="91">
        <v>1101553.7180000001</v>
      </c>
      <c r="D334" s="91" t="s">
        <v>1080</v>
      </c>
      <c r="E334" s="91">
        <v>242482.867</v>
      </c>
      <c r="F334" s="91">
        <v>310109.712</v>
      </c>
      <c r="G334" s="91">
        <v>87056.39</v>
      </c>
      <c r="H334" s="91">
        <v>0</v>
      </c>
      <c r="I334" s="91">
        <v>222000.05900000001</v>
      </c>
      <c r="J334" s="91">
        <v>0</v>
      </c>
      <c r="K334" s="91">
        <v>42982.851000000002</v>
      </c>
      <c r="L334" s="91">
        <v>27357.888999999999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6601.3119999999999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1772860000000</v>
      </c>
      <c r="C335" s="91">
        <v>1096571.7819999999</v>
      </c>
      <c r="D335" s="91" t="s">
        <v>1033</v>
      </c>
      <c r="E335" s="91">
        <v>242482.867</v>
      </c>
      <c r="F335" s="91">
        <v>310109.712</v>
      </c>
      <c r="G335" s="91">
        <v>84120.508000000002</v>
      </c>
      <c r="H335" s="91">
        <v>0</v>
      </c>
      <c r="I335" s="91">
        <v>220143.26699999999</v>
      </c>
      <c r="J335" s="91">
        <v>0</v>
      </c>
      <c r="K335" s="91">
        <v>42858.019</v>
      </c>
      <c r="L335" s="91">
        <v>27357.888999999999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6536.8810000000003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1587910000000</v>
      </c>
      <c r="C336" s="91">
        <v>1075813.3430000001</v>
      </c>
      <c r="D336" s="91" t="s">
        <v>1034</v>
      </c>
      <c r="E336" s="91">
        <v>242482.867</v>
      </c>
      <c r="F336" s="91">
        <v>310109.712</v>
      </c>
      <c r="G336" s="91">
        <v>77422.653999999995</v>
      </c>
      <c r="H336" s="91">
        <v>0</v>
      </c>
      <c r="I336" s="91">
        <v>206085.495</v>
      </c>
      <c r="J336" s="91">
        <v>0</v>
      </c>
      <c r="K336" s="91">
        <v>43221.324000000001</v>
      </c>
      <c r="L336" s="91">
        <v>27357.888999999999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6170.7640000000001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1657860000000</v>
      </c>
      <c r="C337" s="91">
        <v>980313.201</v>
      </c>
      <c r="D337" s="91" t="s">
        <v>1035</v>
      </c>
      <c r="E337" s="91">
        <v>242482.867</v>
      </c>
      <c r="F337" s="91">
        <v>310109.712</v>
      </c>
      <c r="G337" s="91">
        <v>72453.149000000005</v>
      </c>
      <c r="H337" s="91">
        <v>0</v>
      </c>
      <c r="I337" s="91">
        <v>53845.821000000004</v>
      </c>
      <c r="J337" s="91">
        <v>0</v>
      </c>
      <c r="K337" s="91">
        <v>34150.642999999996</v>
      </c>
      <c r="L337" s="91">
        <v>27357.888999999999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5488.26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1632460000000</v>
      </c>
      <c r="C338" s="91">
        <v>985944.99</v>
      </c>
      <c r="D338" s="91" t="s">
        <v>1036</v>
      </c>
      <c r="E338" s="91">
        <v>242482.867</v>
      </c>
      <c r="F338" s="91">
        <v>310109.712</v>
      </c>
      <c r="G338" s="91">
        <v>72086.743000000002</v>
      </c>
      <c r="H338" s="91">
        <v>0</v>
      </c>
      <c r="I338" s="91">
        <v>29070.596000000001</v>
      </c>
      <c r="J338" s="91">
        <v>3239</v>
      </c>
      <c r="K338" s="91">
        <v>32536.673999999999</v>
      </c>
      <c r="L338" s="91">
        <v>27357.888999999999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5366.6540000000005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1699040000000</v>
      </c>
      <c r="C339" s="91">
        <v>964098.59199999995</v>
      </c>
      <c r="D339" s="91" t="s">
        <v>1037</v>
      </c>
      <c r="E339" s="91">
        <v>242482.867</v>
      </c>
      <c r="F339" s="91">
        <v>302612.43699999998</v>
      </c>
      <c r="G339" s="91">
        <v>69689.282999999996</v>
      </c>
      <c r="H339" s="91">
        <v>0</v>
      </c>
      <c r="I339" s="91">
        <v>239.989</v>
      </c>
      <c r="J339" s="91">
        <v>0</v>
      </c>
      <c r="K339" s="91">
        <v>30030.937999999998</v>
      </c>
      <c r="L339" s="91">
        <v>0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5780.2460000000001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20145500000000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1554810000000</v>
      </c>
      <c r="C342" s="91">
        <v>964098.59199999995</v>
      </c>
      <c r="D342" s="91"/>
      <c r="E342" s="91">
        <v>242482.867</v>
      </c>
      <c r="F342" s="91">
        <v>302612.43699999998</v>
      </c>
      <c r="G342" s="91">
        <v>67934.148000000001</v>
      </c>
      <c r="H342" s="91">
        <v>0</v>
      </c>
      <c r="I342" s="91">
        <v>227.96100000000001</v>
      </c>
      <c r="J342" s="91">
        <v>0</v>
      </c>
      <c r="K342" s="91">
        <v>30030.937999999998</v>
      </c>
      <c r="L342" s="91">
        <v>0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4920.991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1784910000000</v>
      </c>
      <c r="C343" s="91">
        <v>1101553.7180000001</v>
      </c>
      <c r="D343" s="91"/>
      <c r="E343" s="91">
        <v>242482.867</v>
      </c>
      <c r="F343" s="91">
        <v>310109.712</v>
      </c>
      <c r="G343" s="91">
        <v>87056.39</v>
      </c>
      <c r="H343" s="91">
        <v>0</v>
      </c>
      <c r="I343" s="91">
        <v>222000.05900000001</v>
      </c>
      <c r="J343" s="91">
        <v>3239</v>
      </c>
      <c r="K343" s="91">
        <v>43221.324000000001</v>
      </c>
      <c r="L343" s="91">
        <v>27357.888999999999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6601.3119999999999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289359.07</v>
      </c>
      <c r="C346" s="91">
        <v>154880.23000000001</v>
      </c>
      <c r="D346" s="91">
        <v>0</v>
      </c>
      <c r="E346" s="91">
        <v>444239.3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12.91</v>
      </c>
      <c r="C347" s="91">
        <v>6.91</v>
      </c>
      <c r="D347" s="91">
        <v>0</v>
      </c>
      <c r="E347" s="91">
        <v>19.809999999999999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12.91</v>
      </c>
      <c r="C348" s="91">
        <v>6.91</v>
      </c>
      <c r="D348" s="91">
        <v>0</v>
      </c>
      <c r="E348" s="91">
        <v>19.809999999999999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4"/>
      <c r="Y357" s="76"/>
    </row>
    <row r="358" spans="20:34">
      <c r="T358" s="74"/>
      <c r="U358" s="76"/>
      <c r="V358" s="76"/>
      <c r="W358" s="76"/>
      <c r="X358" s="74"/>
      <c r="Y358" s="76"/>
    </row>
    <row r="359" spans="20:34">
      <c r="T359" s="74"/>
      <c r="U359" s="76"/>
      <c r="V359" s="76"/>
      <c r="W359" s="76"/>
      <c r="X359" s="74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4"/>
      <c r="Y367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47189.29</v>
      </c>
      <c r="C2" s="91">
        <v>2104.58</v>
      </c>
      <c r="D2" s="91">
        <v>2104.58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47189.29</v>
      </c>
      <c r="C3" s="91">
        <v>2104.58</v>
      </c>
      <c r="D3" s="91">
        <v>2104.58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102100.88</v>
      </c>
      <c r="C4" s="91">
        <v>4553.55</v>
      </c>
      <c r="D4" s="91">
        <v>4553.55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102100.88</v>
      </c>
      <c r="C5" s="91">
        <v>4553.55</v>
      </c>
      <c r="D5" s="91">
        <v>4553.55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24431.56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816.55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50.5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2319.5300000000002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649.17999999999995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304.83999999999997</v>
      </c>
      <c r="C21" s="91">
        <v>0</v>
      </c>
      <c r="D21" s="91">
        <v>0</v>
      </c>
      <c r="E21" s="91">
        <v>0</v>
      </c>
      <c r="F21" s="91">
        <v>0</v>
      </c>
      <c r="G21" s="91">
        <v>5215.67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2884.25</v>
      </c>
      <c r="C22" s="91">
        <v>0</v>
      </c>
      <c r="D22" s="91">
        <v>0</v>
      </c>
      <c r="E22" s="91">
        <v>0</v>
      </c>
      <c r="F22" s="91">
        <v>0</v>
      </c>
      <c r="G22" s="91">
        <v>1072.94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1008.11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172.15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20391.2</v>
      </c>
      <c r="C28" s="91">
        <v>26798.09</v>
      </c>
      <c r="D28" s="91">
        <v>0</v>
      </c>
      <c r="E28" s="91">
        <v>0</v>
      </c>
      <c r="F28" s="91">
        <v>0</v>
      </c>
      <c r="G28" s="91">
        <v>10326.219999999999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0.45400000000000001</v>
      </c>
      <c r="E96" s="91">
        <v>0.48699999999999999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0.45400000000000001</v>
      </c>
      <c r="E97" s="91">
        <v>0.48699999999999999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0.45400000000000001</v>
      </c>
      <c r="E98" s="91">
        <v>0.48699999999999999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0.45400000000000001</v>
      </c>
      <c r="E99" s="91">
        <v>0.48699999999999999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0.45400000000000001</v>
      </c>
      <c r="E100" s="91">
        <v>0.48699999999999999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0.45400000000000001</v>
      </c>
      <c r="E101" s="91">
        <v>0.48699999999999999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0.26900000000000002</v>
      </c>
      <c r="E102" s="91">
        <v>0.28299999999999997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0.45400000000000001</v>
      </c>
      <c r="E103" s="91">
        <v>0.48699999999999999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0.45400000000000001</v>
      </c>
      <c r="E104" s="91">
        <v>0.48699999999999999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0.45400000000000001</v>
      </c>
      <c r="E105" s="91">
        <v>0.48699999999999999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0.45400000000000001</v>
      </c>
      <c r="E106" s="91">
        <v>0.48699999999999999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0.45400000000000001</v>
      </c>
      <c r="E107" s="91">
        <v>0.48699999999999999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0.45400000000000001</v>
      </c>
      <c r="E108" s="91">
        <v>0.48699999999999999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0.26900000000000002</v>
      </c>
      <c r="E109" s="91">
        <v>0.28299999999999997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0.45400000000000001</v>
      </c>
      <c r="E110" s="91">
        <v>0.48699999999999999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0.45400000000000001</v>
      </c>
      <c r="E111" s="91">
        <v>0.48699999999999999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0.45400000000000001</v>
      </c>
      <c r="E112" s="91">
        <v>0.48699999999999999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0.45400000000000001</v>
      </c>
      <c r="E113" s="91">
        <v>0.48699999999999999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0.45400000000000001</v>
      </c>
      <c r="E114" s="91">
        <v>0.48699999999999999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0.45400000000000001</v>
      </c>
      <c r="E115" s="91">
        <v>0.48699999999999999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0.45400000000000001</v>
      </c>
      <c r="E116" s="91">
        <v>0.48699999999999999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0.45400000000000001</v>
      </c>
      <c r="E117" s="91">
        <v>0.48699999999999999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0.45400000000000001</v>
      </c>
      <c r="E118" s="91">
        <v>0.48699999999999999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0.45400000000000001</v>
      </c>
      <c r="E119" s="91">
        <v>0.48699999999999999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0.45400000000000001</v>
      </c>
      <c r="E120" s="91">
        <v>0.48699999999999999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0.45400000000000001</v>
      </c>
      <c r="E121" s="91">
        <v>0.48699999999999999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0.45400000000000001</v>
      </c>
      <c r="E122" s="91">
        <v>0.48699999999999999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0.45400000000000001</v>
      </c>
      <c r="E123" s="91">
        <v>0.48699999999999999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0.45400000000000001</v>
      </c>
      <c r="E124" s="91">
        <v>0.48699999999999999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0.45400000000000001</v>
      </c>
      <c r="E125" s="91">
        <v>0.48699999999999999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0.26900000000000002</v>
      </c>
      <c r="E126" s="91">
        <v>0.28299999999999997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0.45400000000000001</v>
      </c>
      <c r="E127" s="91">
        <v>0.48699999999999999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0.45400000000000001</v>
      </c>
      <c r="E128" s="91">
        <v>0.48699999999999999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0.45400000000000001</v>
      </c>
      <c r="E129" s="91">
        <v>0.48699999999999999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0.45400000000000001</v>
      </c>
      <c r="E130" s="91">
        <v>0.48699999999999999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0.45400000000000001</v>
      </c>
      <c r="E131" s="91">
        <v>0.48699999999999999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0.26900000000000002</v>
      </c>
      <c r="E132" s="91">
        <v>0.28299999999999997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0.45400000000000001</v>
      </c>
      <c r="E133" s="91">
        <v>0.48699999999999999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0.45400000000000001</v>
      </c>
      <c r="E134" s="91">
        <v>0.48699999999999999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0.45400000000000001</v>
      </c>
      <c r="E135" s="91">
        <v>0.48699999999999999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0.45400000000000001</v>
      </c>
      <c r="E136" s="91">
        <v>0.48699999999999999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0.45400000000000001</v>
      </c>
      <c r="E137" s="91">
        <v>0.48699999999999999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0.45400000000000001</v>
      </c>
      <c r="E138" s="91">
        <v>0.48699999999999999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0.45400000000000001</v>
      </c>
      <c r="E139" s="91">
        <v>0.48699999999999999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0.45400000000000001</v>
      </c>
      <c r="E140" s="91">
        <v>0.48699999999999999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0.26900000000000002</v>
      </c>
      <c r="E141" s="91">
        <v>0.28299999999999997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0.45400000000000001</v>
      </c>
      <c r="E142" s="91">
        <v>0.48699999999999999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0.45400000000000001</v>
      </c>
      <c r="E143" s="91">
        <v>0.48699999999999999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0.26900000000000002</v>
      </c>
      <c r="E144" s="91">
        <v>0.28299999999999997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0.45400000000000001</v>
      </c>
      <c r="E145" s="91">
        <v>0.48699999999999999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0.45400000000000001</v>
      </c>
      <c r="E146" s="91">
        <v>0.48699999999999999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0.26900000000000002</v>
      </c>
      <c r="E147" s="91">
        <v>0.28299999999999997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0.45400000000000001</v>
      </c>
      <c r="E148" s="91">
        <v>0.48699999999999999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0.26900000000000002</v>
      </c>
      <c r="E149" s="91">
        <v>0.28299999999999997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0.45400000000000001</v>
      </c>
      <c r="E150" s="91">
        <v>0.48699999999999999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0.45400000000000001</v>
      </c>
      <c r="E151" s="91">
        <v>0.48699999999999999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0.45400000000000001</v>
      </c>
      <c r="E152" s="91">
        <v>0.48699999999999999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0.45400000000000001</v>
      </c>
      <c r="E153" s="91">
        <v>0.48699999999999999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0.45400000000000001</v>
      </c>
      <c r="E154" s="91">
        <v>0.48699999999999999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0.45400000000000001</v>
      </c>
      <c r="E155" s="91">
        <v>0.48699999999999999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0.45400000000000001</v>
      </c>
      <c r="E156" s="91">
        <v>0.48699999999999999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0.45400000000000001</v>
      </c>
      <c r="E157" s="91">
        <v>0.48699999999999999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0.45400000000000001</v>
      </c>
      <c r="E158" s="91">
        <v>0.48699999999999999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0.45400000000000001</v>
      </c>
      <c r="E159" s="91">
        <v>0.48699999999999999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0.45400000000000001</v>
      </c>
      <c r="E160" s="91">
        <v>0.48699999999999999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0.45400000000000001</v>
      </c>
      <c r="E161" s="91">
        <v>0.48699999999999999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0.45400000000000001</v>
      </c>
      <c r="E162" s="91">
        <v>0.48699999999999999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0.45400000000000001</v>
      </c>
      <c r="E163" s="91">
        <v>0.48699999999999999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0.45400000000000001</v>
      </c>
      <c r="E164" s="91">
        <v>0.48699999999999999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0.45400000000000001</v>
      </c>
      <c r="E165" s="91">
        <v>0.48699999999999999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0.45400000000000001</v>
      </c>
      <c r="E166" s="91">
        <v>0.48699999999999999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0.45400000000000001</v>
      </c>
      <c r="E167" s="91">
        <v>0.48699999999999999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0.45400000000000001</v>
      </c>
      <c r="E168" s="91">
        <v>0.48699999999999999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0.45400000000000001</v>
      </c>
      <c r="E169" s="91">
        <v>0.48699999999999999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0.45400000000000001</v>
      </c>
      <c r="E170" s="91">
        <v>0.48699999999999999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0.45400000000000001</v>
      </c>
      <c r="E171" s="91">
        <v>0.48699999999999999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0.45400000000000001</v>
      </c>
      <c r="E172" s="91">
        <v>0.48699999999999999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0.45400000000000001</v>
      </c>
      <c r="E173" s="91">
        <v>0.48699999999999999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2.6150000000000002</v>
      </c>
      <c r="F176" s="91">
        <v>0.70199999999999996</v>
      </c>
      <c r="G176" s="91">
        <v>0.63300000000000001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2.6150000000000002</v>
      </c>
      <c r="F177" s="91">
        <v>0.70199999999999996</v>
      </c>
      <c r="G177" s="91">
        <v>0.63300000000000001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2.6150000000000002</v>
      </c>
      <c r="F178" s="91">
        <v>0.70199999999999996</v>
      </c>
      <c r="G178" s="91">
        <v>0.63300000000000001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2.6150000000000002</v>
      </c>
      <c r="F179" s="91">
        <v>0.70199999999999996</v>
      </c>
      <c r="G179" s="91">
        <v>0.63300000000000001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2.6150000000000002</v>
      </c>
      <c r="F180" s="91">
        <v>0.70199999999999996</v>
      </c>
      <c r="G180" s="91">
        <v>0.63300000000000001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2.6150000000000002</v>
      </c>
      <c r="F181" s="91">
        <v>0.70199999999999996</v>
      </c>
      <c r="G181" s="91">
        <v>0.63300000000000001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2.6150000000000002</v>
      </c>
      <c r="F182" s="91">
        <v>0.70199999999999996</v>
      </c>
      <c r="G182" s="91">
        <v>0.63300000000000001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2.6150000000000002</v>
      </c>
      <c r="F183" s="91">
        <v>0.70199999999999996</v>
      </c>
      <c r="G183" s="91">
        <v>0.63300000000000001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2.6150000000000002</v>
      </c>
      <c r="F184" s="91">
        <v>0.70199999999999996</v>
      </c>
      <c r="G184" s="91">
        <v>0.63300000000000001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2.6150000000000002</v>
      </c>
      <c r="F185" s="91">
        <v>0.70199999999999996</v>
      </c>
      <c r="G185" s="91">
        <v>0.63300000000000001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2.6150000000000002</v>
      </c>
      <c r="F186" s="91">
        <v>0.70199999999999996</v>
      </c>
      <c r="G186" s="91">
        <v>0.63300000000000001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2.6150000000000002</v>
      </c>
      <c r="F187" s="91">
        <v>0.70199999999999996</v>
      </c>
      <c r="G187" s="91">
        <v>0.63300000000000001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2.6150000000000002</v>
      </c>
      <c r="F188" s="91">
        <v>0.70199999999999996</v>
      </c>
      <c r="G188" s="91">
        <v>0.63300000000000001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2.6150000000000002</v>
      </c>
      <c r="F189" s="91">
        <v>0.70199999999999996</v>
      </c>
      <c r="G189" s="91">
        <v>0.63300000000000001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2.6150000000000002</v>
      </c>
      <c r="F190" s="91">
        <v>0.70199999999999996</v>
      </c>
      <c r="G190" s="91">
        <v>0.63300000000000001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2.6150000000000002</v>
      </c>
      <c r="F191" s="91">
        <v>0.70199999999999996</v>
      </c>
      <c r="G191" s="91">
        <v>0.63300000000000001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2.6150000000000002</v>
      </c>
      <c r="F192" s="91">
        <v>0.70199999999999996</v>
      </c>
      <c r="G192" s="91">
        <v>0.63300000000000001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2.6150000000000002</v>
      </c>
      <c r="F193" s="91">
        <v>0.70199999999999996</v>
      </c>
      <c r="G193" s="91">
        <v>0.63300000000000001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2.6150000000000002</v>
      </c>
      <c r="F194" s="91">
        <v>0.70199999999999996</v>
      </c>
      <c r="G194" s="91">
        <v>0.63300000000000001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2.6150000000000002</v>
      </c>
      <c r="F195" s="91">
        <v>0.70199999999999996</v>
      </c>
      <c r="G195" s="91">
        <v>0.63300000000000001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2.6150000000000002</v>
      </c>
      <c r="F196" s="91">
        <v>0.70199999999999996</v>
      </c>
      <c r="G196" s="91">
        <v>0.63300000000000001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2.6150000000000002</v>
      </c>
      <c r="F197" s="91">
        <v>0.70199999999999996</v>
      </c>
      <c r="G197" s="91">
        <v>0.63300000000000001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2.6150000000000002</v>
      </c>
      <c r="F198" s="91">
        <v>0.70199999999999996</v>
      </c>
      <c r="G198" s="91">
        <v>0.63300000000000001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2.6150000000000002</v>
      </c>
      <c r="F199" s="91">
        <v>0.70199999999999996</v>
      </c>
      <c r="G199" s="91">
        <v>0.63300000000000001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2.6150000000000002</v>
      </c>
      <c r="F200" s="91">
        <v>0.70199999999999996</v>
      </c>
      <c r="G200" s="91">
        <v>0.63300000000000001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2.6150000000000002</v>
      </c>
      <c r="F201" s="91">
        <v>0.70199999999999996</v>
      </c>
      <c r="G201" s="91">
        <v>0.63300000000000001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2.6150000000000002</v>
      </c>
      <c r="F202" s="91">
        <v>0.70199999999999996</v>
      </c>
      <c r="G202" s="91">
        <v>0.63300000000000001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2.6150000000000002</v>
      </c>
      <c r="F203" s="91">
        <v>0.70199999999999996</v>
      </c>
      <c r="G203" s="91">
        <v>0.63300000000000001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2.6150000000000002</v>
      </c>
      <c r="F204" s="91">
        <v>0.70199999999999996</v>
      </c>
      <c r="G204" s="91">
        <v>0.63300000000000001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2.6150000000000002</v>
      </c>
      <c r="F205" s="91">
        <v>0.70199999999999996</v>
      </c>
      <c r="G205" s="91">
        <v>0.63300000000000001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2.6150000000000002</v>
      </c>
      <c r="F206" s="91">
        <v>0.70199999999999996</v>
      </c>
      <c r="G206" s="91">
        <v>0.63300000000000001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2.6150000000000002</v>
      </c>
      <c r="F207" s="91">
        <v>0.70199999999999996</v>
      </c>
      <c r="G207" s="91">
        <v>0.63300000000000001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2.6150000000000002</v>
      </c>
      <c r="F208" s="91">
        <v>0.70199999999999996</v>
      </c>
      <c r="G208" s="91">
        <v>0.63300000000000001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2.6150000000000002</v>
      </c>
      <c r="F209" s="91">
        <v>0.70199999999999996</v>
      </c>
      <c r="G209" s="91">
        <v>0.63300000000000001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2.6150000000000002</v>
      </c>
      <c r="F210" s="91">
        <v>0.70199999999999996</v>
      </c>
      <c r="G210" s="91">
        <v>0.63300000000000001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2.6150000000000002</v>
      </c>
      <c r="F211" s="91">
        <v>0.70199999999999996</v>
      </c>
      <c r="G211" s="91">
        <v>0.63300000000000001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2.6150000000000002</v>
      </c>
      <c r="F212" s="91">
        <v>0.70199999999999996</v>
      </c>
      <c r="G212" s="91">
        <v>0.63300000000000001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2.6150000000000002</v>
      </c>
      <c r="F213" s="91">
        <v>0.70199999999999996</v>
      </c>
      <c r="G213" s="91">
        <v>0.63300000000000001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2.6150000000000002</v>
      </c>
      <c r="F214" s="91">
        <v>0.70199999999999996</v>
      </c>
      <c r="G214" s="91">
        <v>0.63300000000000001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2.6150000000000002</v>
      </c>
      <c r="F215" s="91">
        <v>0.70199999999999996</v>
      </c>
      <c r="G215" s="91">
        <v>0.63300000000000001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2.61</v>
      </c>
      <c r="F216" s="91">
        <v>0.70199999999999996</v>
      </c>
      <c r="G216" s="91">
        <v>0.63300000000000001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2.61</v>
      </c>
      <c r="F217" s="91">
        <v>0.70199999999999996</v>
      </c>
      <c r="G217" s="91">
        <v>0.63300000000000001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2.61</v>
      </c>
      <c r="F218" s="91">
        <v>0.70199999999999996</v>
      </c>
      <c r="G218" s="91">
        <v>0.63300000000000001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1839029.81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4123194.61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1712408.09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470494.28</v>
      </c>
      <c r="D226" s="91">
        <v>322263.24</v>
      </c>
      <c r="E226" s="91">
        <v>148231.04000000001</v>
      </c>
      <c r="F226" s="91">
        <v>0.68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178169.44</v>
      </c>
      <c r="D227" s="91">
        <v>150915.64000000001</v>
      </c>
      <c r="E227" s="91">
        <v>27253.81</v>
      </c>
      <c r="F227" s="91">
        <v>0.85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596115.87</v>
      </c>
      <c r="D228" s="91">
        <v>408885.94</v>
      </c>
      <c r="E228" s="91">
        <v>187229.94</v>
      </c>
      <c r="F228" s="91">
        <v>0.69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1081137.8899999999</v>
      </c>
      <c r="D229" s="91">
        <v>736740.45</v>
      </c>
      <c r="E229" s="91">
        <v>344397.43</v>
      </c>
      <c r="F229" s="91">
        <v>0.68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17126.25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9082.07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16468.09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11110.04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16400.89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16400.89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16400.89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16400.89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37774.01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64527.33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64527.33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49133.18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16131.83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16131.83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64527.33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178840.95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25930.04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30243.75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11737.74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59986.81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119382.3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76563.89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76563.89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49830.48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26552.12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27171.8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32490.14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40327.93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201639.66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40327.93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161321.85999999999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40807.57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8052.48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6596.1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29116.03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6228.12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4497.22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86755.520000000004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86595.18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16532.560000000001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16494.95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78041.42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77881.2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10083.08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10083.08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60487.5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60487.5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14815.7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14781.3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88515.69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88349.63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10593.46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10570.09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42346.5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105866.25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178227.66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218137.89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250880.13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460898.39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18.03</v>
      </c>
      <c r="F295" s="91">
        <v>30344.71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12.47</v>
      </c>
      <c r="F296" s="91">
        <v>21130.86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22.93</v>
      </c>
      <c r="F297" s="91">
        <v>38601.72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40.82</v>
      </c>
      <c r="F298" s="91">
        <v>67625.36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16852.16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22704.06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24168.25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548242.25569999998</v>
      </c>
      <c r="C310" s="91">
        <v>614.88009999999997</v>
      </c>
      <c r="D310" s="91">
        <v>2453.6772000000001</v>
      </c>
      <c r="E310" s="91">
        <v>0</v>
      </c>
      <c r="F310" s="91">
        <v>8.6999999999999994E-3</v>
      </c>
      <c r="G310" s="91">
        <v>492255.33179999999</v>
      </c>
      <c r="H310" s="91">
        <v>207783.6041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81"/>
      <c r="AA310" s="81"/>
    </row>
    <row r="311" spans="1:27">
      <c r="A311" s="91" t="s">
        <v>808</v>
      </c>
      <c r="B311" s="91">
        <v>487156.51799999998</v>
      </c>
      <c r="C311" s="91">
        <v>549.9171</v>
      </c>
      <c r="D311" s="91">
        <v>2254.5048000000002</v>
      </c>
      <c r="E311" s="91">
        <v>0</v>
      </c>
      <c r="F311" s="91">
        <v>8.0000000000000002E-3</v>
      </c>
      <c r="G311" s="91">
        <v>452314.59860000003</v>
      </c>
      <c r="H311" s="91">
        <v>185178.0545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81"/>
      <c r="AA311" s="81"/>
    </row>
    <row r="312" spans="1:27">
      <c r="A312" s="91" t="s">
        <v>809</v>
      </c>
      <c r="B312" s="91">
        <v>490706.87829999998</v>
      </c>
      <c r="C312" s="91">
        <v>566.97469999999998</v>
      </c>
      <c r="D312" s="91">
        <v>2543.9535000000001</v>
      </c>
      <c r="E312" s="91">
        <v>0</v>
      </c>
      <c r="F312" s="91">
        <v>8.8999999999999999E-3</v>
      </c>
      <c r="G312" s="91">
        <v>510446.79330000002</v>
      </c>
      <c r="H312" s="91">
        <v>188535.81969999999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81"/>
      <c r="AA312" s="81"/>
    </row>
    <row r="313" spans="1:27">
      <c r="A313" s="91" t="s">
        <v>810</v>
      </c>
      <c r="B313" s="91">
        <v>428109.80810000002</v>
      </c>
      <c r="C313" s="91">
        <v>504.99380000000002</v>
      </c>
      <c r="D313" s="91">
        <v>2435.8692000000001</v>
      </c>
      <c r="E313" s="91">
        <v>0</v>
      </c>
      <c r="F313" s="91">
        <v>8.3999999999999995E-3</v>
      </c>
      <c r="G313" s="91">
        <v>488802.68910000002</v>
      </c>
      <c r="H313" s="91">
        <v>166077.2328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81"/>
      <c r="AA313" s="81"/>
    </row>
    <row r="314" spans="1:27">
      <c r="A314" s="91" t="s">
        <v>433</v>
      </c>
      <c r="B314" s="91">
        <v>416829.96120000002</v>
      </c>
      <c r="C314" s="91">
        <v>497.71730000000002</v>
      </c>
      <c r="D314" s="91">
        <v>2497.8231999999998</v>
      </c>
      <c r="E314" s="91">
        <v>0</v>
      </c>
      <c r="F314" s="91">
        <v>8.6E-3</v>
      </c>
      <c r="G314" s="91">
        <v>501257.8407</v>
      </c>
      <c r="H314" s="91">
        <v>162629.2157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81"/>
      <c r="AA314" s="81"/>
    </row>
    <row r="315" spans="1:27">
      <c r="A315" s="91" t="s">
        <v>811</v>
      </c>
      <c r="B315" s="91">
        <v>388977.0465</v>
      </c>
      <c r="C315" s="91">
        <v>466.04289999999997</v>
      </c>
      <c r="D315" s="91">
        <v>2364.0452</v>
      </c>
      <c r="E315" s="91">
        <v>0</v>
      </c>
      <c r="F315" s="91">
        <v>8.0999999999999996E-3</v>
      </c>
      <c r="G315" s="91">
        <v>474417.25429999997</v>
      </c>
      <c r="H315" s="91">
        <v>152005.87880000001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81"/>
      <c r="AA315" s="81"/>
    </row>
    <row r="316" spans="1:27">
      <c r="A316" s="91" t="s">
        <v>812</v>
      </c>
      <c r="B316" s="91">
        <v>390731.96769999998</v>
      </c>
      <c r="C316" s="91">
        <v>467.71789999999999</v>
      </c>
      <c r="D316" s="91">
        <v>2365.7645000000002</v>
      </c>
      <c r="E316" s="91">
        <v>0</v>
      </c>
      <c r="F316" s="91">
        <v>8.0999999999999996E-3</v>
      </c>
      <c r="G316" s="91">
        <v>474760.77730000002</v>
      </c>
      <c r="H316" s="91">
        <v>152625.86809999999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81"/>
      <c r="AA316" s="81"/>
    </row>
    <row r="317" spans="1:27">
      <c r="A317" s="91" t="s">
        <v>813</v>
      </c>
      <c r="B317" s="91">
        <v>395945.62929999997</v>
      </c>
      <c r="C317" s="91">
        <v>472.5539</v>
      </c>
      <c r="D317" s="91">
        <v>2367.9398000000001</v>
      </c>
      <c r="E317" s="91">
        <v>0</v>
      </c>
      <c r="F317" s="91">
        <v>8.0999999999999996E-3</v>
      </c>
      <c r="G317" s="91">
        <v>475192.29259999999</v>
      </c>
      <c r="H317" s="91">
        <v>154446.21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81"/>
      <c r="AA317" s="81"/>
    </row>
    <row r="318" spans="1:27">
      <c r="A318" s="91" t="s">
        <v>814</v>
      </c>
      <c r="B318" s="91">
        <v>385843.9681</v>
      </c>
      <c r="C318" s="91">
        <v>457.22149999999999</v>
      </c>
      <c r="D318" s="91">
        <v>2238.9843000000001</v>
      </c>
      <c r="E318" s="91">
        <v>0</v>
      </c>
      <c r="F318" s="91">
        <v>7.7000000000000002E-3</v>
      </c>
      <c r="G318" s="91">
        <v>449301.97869999998</v>
      </c>
      <c r="H318" s="91">
        <v>150001.69149999999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81"/>
      <c r="AA318" s="81"/>
    </row>
    <row r="319" spans="1:27">
      <c r="A319" s="91" t="s">
        <v>815</v>
      </c>
      <c r="B319" s="91">
        <v>440910.97739999997</v>
      </c>
      <c r="C319" s="91">
        <v>516.4796</v>
      </c>
      <c r="D319" s="91">
        <v>2433.0889999999999</v>
      </c>
      <c r="E319" s="91">
        <v>0</v>
      </c>
      <c r="F319" s="91">
        <v>8.3999999999999995E-3</v>
      </c>
      <c r="G319" s="91">
        <v>488231.07829999999</v>
      </c>
      <c r="H319" s="91">
        <v>170487.00640000001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81"/>
      <c r="AA319" s="81"/>
    </row>
    <row r="320" spans="1:27">
      <c r="A320" s="91" t="s">
        <v>816</v>
      </c>
      <c r="B320" s="91">
        <v>487442.20449999999</v>
      </c>
      <c r="C320" s="91">
        <v>557.50559999999996</v>
      </c>
      <c r="D320" s="91">
        <v>2407.8402999999998</v>
      </c>
      <c r="E320" s="91">
        <v>0</v>
      </c>
      <c r="F320" s="91">
        <v>8.5000000000000006E-3</v>
      </c>
      <c r="G320" s="91">
        <v>483111.78049999999</v>
      </c>
      <c r="H320" s="91">
        <v>186404.7934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81"/>
      <c r="AA320" s="81"/>
    </row>
    <row r="321" spans="1:38">
      <c r="A321" s="91" t="s">
        <v>817</v>
      </c>
      <c r="B321" s="91">
        <v>527879.97140000004</v>
      </c>
      <c r="C321" s="91">
        <v>597.50620000000004</v>
      </c>
      <c r="D321" s="91">
        <v>2476.8449999999998</v>
      </c>
      <c r="E321" s="91">
        <v>0</v>
      </c>
      <c r="F321" s="91">
        <v>8.8000000000000005E-3</v>
      </c>
      <c r="G321" s="91">
        <v>496929.61700000003</v>
      </c>
      <c r="H321" s="91">
        <v>200907.04579999999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81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5388780</v>
      </c>
      <c r="C323" s="91">
        <v>6269.5106999999998</v>
      </c>
      <c r="D323" s="91">
        <v>28840.3361</v>
      </c>
      <c r="E323" s="91">
        <v>0</v>
      </c>
      <c r="F323" s="91">
        <v>0.1004</v>
      </c>
      <c r="G323" s="92">
        <v>5787020</v>
      </c>
      <c r="H323" s="92">
        <v>2077080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385843.9681</v>
      </c>
      <c r="C324" s="91">
        <v>457.22149999999999</v>
      </c>
      <c r="D324" s="91">
        <v>2238.9843000000001</v>
      </c>
      <c r="E324" s="91">
        <v>0</v>
      </c>
      <c r="F324" s="91">
        <v>7.7000000000000002E-3</v>
      </c>
      <c r="G324" s="91">
        <v>449301.97869999998</v>
      </c>
      <c r="H324" s="91">
        <v>150001.69149999999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81"/>
      <c r="AA324" s="81"/>
    </row>
    <row r="325" spans="1:38">
      <c r="A325" s="91" t="s">
        <v>820</v>
      </c>
      <c r="B325" s="91">
        <v>548242.25569999998</v>
      </c>
      <c r="C325" s="91">
        <v>614.88009999999997</v>
      </c>
      <c r="D325" s="91">
        <v>2543.9535000000001</v>
      </c>
      <c r="E325" s="91">
        <v>0</v>
      </c>
      <c r="F325" s="91">
        <v>8.8999999999999999E-3</v>
      </c>
      <c r="G325" s="91">
        <v>510446.79330000002</v>
      </c>
      <c r="H325" s="91">
        <v>207783.6041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81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1734510000000</v>
      </c>
      <c r="C328" s="91">
        <v>983697.88899999997</v>
      </c>
      <c r="D328" s="91" t="s">
        <v>917</v>
      </c>
      <c r="E328" s="91">
        <v>242482.867</v>
      </c>
      <c r="F328" s="91">
        <v>310109.712</v>
      </c>
      <c r="G328" s="91">
        <v>75149.173999999999</v>
      </c>
      <c r="H328" s="91">
        <v>0</v>
      </c>
      <c r="I328" s="91">
        <v>50.963999999999999</v>
      </c>
      <c r="J328" s="91">
        <v>3239</v>
      </c>
      <c r="K328" s="91">
        <v>24839.876</v>
      </c>
      <c r="L328" s="91">
        <v>0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4908.4129999999996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1593780000000</v>
      </c>
      <c r="C329" s="91">
        <v>986692.46900000004</v>
      </c>
      <c r="D329" s="91" t="s">
        <v>1038</v>
      </c>
      <c r="E329" s="91">
        <v>242482.867</v>
      </c>
      <c r="F329" s="91">
        <v>310109.712</v>
      </c>
      <c r="G329" s="91">
        <v>76395.683999999994</v>
      </c>
      <c r="H329" s="91">
        <v>0</v>
      </c>
      <c r="I329" s="91">
        <v>222.852</v>
      </c>
      <c r="J329" s="91">
        <v>3239</v>
      </c>
      <c r="K329" s="91">
        <v>24825.987000000001</v>
      </c>
      <c r="L329" s="91">
        <v>0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4926.0129999999999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1798610000000</v>
      </c>
      <c r="C330" s="91">
        <v>988494.05099999998</v>
      </c>
      <c r="D330" s="91" t="s">
        <v>1039</v>
      </c>
      <c r="E330" s="91">
        <v>242482.867</v>
      </c>
      <c r="F330" s="91">
        <v>310109.712</v>
      </c>
      <c r="G330" s="91">
        <v>78663.509999999995</v>
      </c>
      <c r="H330" s="91">
        <v>0</v>
      </c>
      <c r="I330" s="91">
        <v>2440.0010000000002</v>
      </c>
      <c r="J330" s="91">
        <v>0</v>
      </c>
      <c r="K330" s="91">
        <v>24997.738000000001</v>
      </c>
      <c r="L330" s="91">
        <v>0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4907.1049999999996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1722350000000</v>
      </c>
      <c r="C331" s="91">
        <v>995332.06400000001</v>
      </c>
      <c r="D331" s="91" t="s">
        <v>974</v>
      </c>
      <c r="E331" s="91">
        <v>242482.867</v>
      </c>
      <c r="F331" s="91">
        <v>310109.712</v>
      </c>
      <c r="G331" s="91">
        <v>82919.082999999999</v>
      </c>
      <c r="H331" s="91">
        <v>0</v>
      </c>
      <c r="I331" s="91">
        <v>27821.111000000001</v>
      </c>
      <c r="J331" s="91">
        <v>0</v>
      </c>
      <c r="K331" s="91">
        <v>27355.02</v>
      </c>
      <c r="L331" s="91">
        <v>14265.353999999999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5290.8829999999998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1766240000000</v>
      </c>
      <c r="C332" s="91">
        <v>1053797.673</v>
      </c>
      <c r="D332" s="91" t="s">
        <v>1040</v>
      </c>
      <c r="E332" s="91">
        <v>242482.867</v>
      </c>
      <c r="F332" s="91">
        <v>310109.712</v>
      </c>
      <c r="G332" s="91">
        <v>86160.347999999998</v>
      </c>
      <c r="H332" s="91">
        <v>0</v>
      </c>
      <c r="I332" s="91">
        <v>86263.516000000003</v>
      </c>
      <c r="J332" s="91">
        <v>0</v>
      </c>
      <c r="K332" s="91">
        <v>32210.656999999999</v>
      </c>
      <c r="L332" s="91">
        <v>22475.356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5841.5690000000004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1671660000000</v>
      </c>
      <c r="C333" s="91">
        <v>1063186.202</v>
      </c>
      <c r="D333" s="91" t="s">
        <v>1041</v>
      </c>
      <c r="E333" s="91">
        <v>242482.867</v>
      </c>
      <c r="F333" s="91">
        <v>310109.712</v>
      </c>
      <c r="G333" s="91">
        <v>92535.732999999993</v>
      </c>
      <c r="H333" s="91">
        <v>0</v>
      </c>
      <c r="I333" s="91">
        <v>113543.86599999999</v>
      </c>
      <c r="J333" s="91">
        <v>0</v>
      </c>
      <c r="K333" s="91">
        <v>33738.43</v>
      </c>
      <c r="L333" s="91">
        <v>22475.356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6179.5379999999996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1672870000000</v>
      </c>
      <c r="C334" s="91">
        <v>1024251.0060000001</v>
      </c>
      <c r="D334" s="91" t="s">
        <v>1042</v>
      </c>
      <c r="E334" s="91">
        <v>242482.867</v>
      </c>
      <c r="F334" s="91">
        <v>310109.712</v>
      </c>
      <c r="G334" s="91">
        <v>90178.75</v>
      </c>
      <c r="H334" s="91">
        <v>0</v>
      </c>
      <c r="I334" s="91">
        <v>125790.129</v>
      </c>
      <c r="J334" s="91">
        <v>0</v>
      </c>
      <c r="K334" s="91">
        <v>33875.652000000002</v>
      </c>
      <c r="L334" s="91">
        <v>22475.356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6328.5690000000004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1674390000000</v>
      </c>
      <c r="C335" s="91">
        <v>1009763.776</v>
      </c>
      <c r="D335" s="91" t="s">
        <v>986</v>
      </c>
      <c r="E335" s="91">
        <v>242482.867</v>
      </c>
      <c r="F335" s="91">
        <v>310109.712</v>
      </c>
      <c r="G335" s="91">
        <v>86779.630999999994</v>
      </c>
      <c r="H335" s="91">
        <v>0</v>
      </c>
      <c r="I335" s="91">
        <v>142627.54999999999</v>
      </c>
      <c r="J335" s="91">
        <v>0</v>
      </c>
      <c r="K335" s="91">
        <v>36365.993999999999</v>
      </c>
      <c r="L335" s="91">
        <v>22475.356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5960.0290000000005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1583160000000</v>
      </c>
      <c r="C336" s="91">
        <v>978275.60400000005</v>
      </c>
      <c r="D336" s="91" t="s">
        <v>1043</v>
      </c>
      <c r="E336" s="91">
        <v>242482.867</v>
      </c>
      <c r="F336" s="91">
        <v>310109.712</v>
      </c>
      <c r="G336" s="91">
        <v>79909.892000000007</v>
      </c>
      <c r="H336" s="91">
        <v>0</v>
      </c>
      <c r="I336" s="91">
        <v>67775.161999999997</v>
      </c>
      <c r="J336" s="91">
        <v>0</v>
      </c>
      <c r="K336" s="91">
        <v>30630.772000000001</v>
      </c>
      <c r="L336" s="91">
        <v>22475.356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5729.9560000000001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1720340000000</v>
      </c>
      <c r="C337" s="91">
        <v>974594.022</v>
      </c>
      <c r="D337" s="91" t="s">
        <v>1081</v>
      </c>
      <c r="E337" s="91">
        <v>242482.867</v>
      </c>
      <c r="F337" s="91">
        <v>310109.712</v>
      </c>
      <c r="G337" s="91">
        <v>76632.172999999995</v>
      </c>
      <c r="H337" s="91">
        <v>0</v>
      </c>
      <c r="I337" s="91">
        <v>1610.5219999999999</v>
      </c>
      <c r="J337" s="91">
        <v>3239</v>
      </c>
      <c r="K337" s="91">
        <v>24983.356</v>
      </c>
      <c r="L337" s="91">
        <v>0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4935.893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1702300000000</v>
      </c>
      <c r="C338" s="91">
        <v>975461.66099999996</v>
      </c>
      <c r="D338" s="91" t="s">
        <v>1044</v>
      </c>
      <c r="E338" s="91">
        <v>242482.867</v>
      </c>
      <c r="F338" s="91">
        <v>310109.712</v>
      </c>
      <c r="G338" s="91">
        <v>75268.597999999998</v>
      </c>
      <c r="H338" s="91">
        <v>0</v>
      </c>
      <c r="I338" s="91">
        <v>165.42500000000001</v>
      </c>
      <c r="J338" s="91">
        <v>3239</v>
      </c>
      <c r="K338" s="91">
        <v>24852.483</v>
      </c>
      <c r="L338" s="91">
        <v>0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4942.4390000000003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1750990000000</v>
      </c>
      <c r="C339" s="91">
        <v>983931.70700000005</v>
      </c>
      <c r="D339" s="91" t="s">
        <v>1045</v>
      </c>
      <c r="E339" s="91">
        <v>242482.867</v>
      </c>
      <c r="F339" s="91">
        <v>310109.712</v>
      </c>
      <c r="G339" s="91">
        <v>75372.989000000001</v>
      </c>
      <c r="H339" s="91">
        <v>0</v>
      </c>
      <c r="I339" s="91">
        <v>472.16199999999998</v>
      </c>
      <c r="J339" s="91">
        <v>3239</v>
      </c>
      <c r="K339" s="91">
        <v>24901.962</v>
      </c>
      <c r="L339" s="91">
        <v>0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4924.4570000000003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20391200000000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1583160000000</v>
      </c>
      <c r="C342" s="91">
        <v>974594.022</v>
      </c>
      <c r="D342" s="91"/>
      <c r="E342" s="91">
        <v>242482.867</v>
      </c>
      <c r="F342" s="91">
        <v>310109.712</v>
      </c>
      <c r="G342" s="91">
        <v>75149.173999999999</v>
      </c>
      <c r="H342" s="91">
        <v>0</v>
      </c>
      <c r="I342" s="91">
        <v>50.963999999999999</v>
      </c>
      <c r="J342" s="91">
        <v>0</v>
      </c>
      <c r="K342" s="91">
        <v>24825.987000000001</v>
      </c>
      <c r="L342" s="91">
        <v>0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4907.1049999999996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1798610000000</v>
      </c>
      <c r="C343" s="91">
        <v>1063186.202</v>
      </c>
      <c r="D343" s="91"/>
      <c r="E343" s="91">
        <v>242482.867</v>
      </c>
      <c r="F343" s="91">
        <v>310109.712</v>
      </c>
      <c r="G343" s="91">
        <v>92535.732999999993</v>
      </c>
      <c r="H343" s="91">
        <v>0</v>
      </c>
      <c r="I343" s="91">
        <v>142627.54999999999</v>
      </c>
      <c r="J343" s="91">
        <v>3239</v>
      </c>
      <c r="K343" s="91">
        <v>36365.993999999999</v>
      </c>
      <c r="L343" s="91">
        <v>22475.356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6328.5690000000004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494639.03</v>
      </c>
      <c r="C346" s="91">
        <v>111963.29</v>
      </c>
      <c r="D346" s="91">
        <v>0</v>
      </c>
      <c r="E346" s="91">
        <v>606602.31999999995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22.06</v>
      </c>
      <c r="C347" s="91">
        <v>4.99</v>
      </c>
      <c r="D347" s="91">
        <v>0</v>
      </c>
      <c r="E347" s="91">
        <v>27.05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22.06</v>
      </c>
      <c r="C348" s="91">
        <v>4.99</v>
      </c>
      <c r="D348" s="91">
        <v>0</v>
      </c>
      <c r="E348" s="91">
        <v>27.05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4"/>
      <c r="Y357" s="76"/>
    </row>
    <row r="358" spans="20:34">
      <c r="T358" s="74"/>
      <c r="U358" s="76"/>
      <c r="V358" s="76"/>
      <c r="W358" s="76"/>
      <c r="X358" s="74"/>
      <c r="Y358" s="76"/>
    </row>
    <row r="359" spans="20:34">
      <c r="T359" s="74"/>
      <c r="U359" s="76"/>
      <c r="V359" s="76"/>
      <c r="W359" s="76"/>
      <c r="X359" s="74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4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4"/>
      <c r="Y367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11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M12" sqref="M12"/>
    </sheetView>
  </sheetViews>
  <sheetFormatPr defaultRowHeight="12.75"/>
  <cols>
    <col min="1" max="1" width="46.5" style="21" customWidth="1"/>
    <col min="2" max="2" width="10.6640625" style="21" customWidth="1"/>
    <col min="3" max="3" width="7.1640625" style="21" customWidth="1"/>
    <col min="4" max="4" width="9.1640625" style="21" customWidth="1"/>
    <col min="5" max="5" width="12.6640625" style="21" customWidth="1"/>
    <col min="6" max="6" width="13.6640625" style="21" bestFit="1" customWidth="1"/>
    <col min="7" max="7" width="9.33203125" style="21"/>
    <col min="8" max="8" width="10.1640625" style="21" customWidth="1"/>
    <col min="9" max="11" width="9.33203125" style="21"/>
    <col min="12" max="13" width="11" style="21" customWidth="1"/>
    <col min="14" max="14" width="9.33203125" style="21"/>
    <col min="15" max="15" width="12.6640625" style="21" customWidth="1"/>
    <col min="16" max="16" width="12.5" style="21" customWidth="1"/>
    <col min="17" max="17" width="12.6640625" style="21" customWidth="1"/>
    <col min="18" max="18" width="9.33203125" style="21"/>
    <col min="19" max="19" width="12.6640625" style="21" customWidth="1"/>
    <col min="20" max="16384" width="9.33203125" style="21"/>
  </cols>
  <sheetData>
    <row r="1" spans="1:19" ht="20.25">
      <c r="A1" s="19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22" t="s">
        <v>42</v>
      </c>
      <c r="B2" s="23" t="s">
        <v>43</v>
      </c>
      <c r="C2" s="23" t="s">
        <v>360</v>
      </c>
      <c r="D2" s="24" t="s">
        <v>267</v>
      </c>
      <c r="E2" s="24" t="s">
        <v>268</v>
      </c>
      <c r="F2" s="23" t="s">
        <v>44</v>
      </c>
      <c r="G2" s="23" t="s">
        <v>269</v>
      </c>
      <c r="H2" s="23" t="s">
        <v>270</v>
      </c>
      <c r="I2" s="25" t="s">
        <v>271</v>
      </c>
      <c r="J2" s="25" t="s">
        <v>45</v>
      </c>
      <c r="K2" s="25" t="s">
        <v>272</v>
      </c>
      <c r="L2" s="25" t="s">
        <v>273</v>
      </c>
      <c r="M2" s="25" t="s">
        <v>274</v>
      </c>
      <c r="N2" s="26" t="s">
        <v>46</v>
      </c>
      <c r="O2" s="25" t="s">
        <v>47</v>
      </c>
      <c r="P2" s="25" t="s">
        <v>275</v>
      </c>
      <c r="Q2" s="25" t="s">
        <v>48</v>
      </c>
      <c r="R2" s="25" t="s">
        <v>49</v>
      </c>
      <c r="S2" s="25" t="s">
        <v>323</v>
      </c>
    </row>
    <row r="3" spans="1:19">
      <c r="A3" s="27" t="s">
        <v>420</v>
      </c>
      <c r="B3" s="27" t="s">
        <v>50</v>
      </c>
      <c r="C3" s="27">
        <v>1</v>
      </c>
      <c r="D3" s="28">
        <v>3739.35</v>
      </c>
      <c r="E3" s="28">
        <v>9120.3660696288007</v>
      </c>
      <c r="F3" s="30">
        <v>2.4390244480000001</v>
      </c>
      <c r="G3" s="37">
        <v>0</v>
      </c>
      <c r="H3" s="37">
        <v>0</v>
      </c>
      <c r="I3" s="30">
        <v>37.161251962578618</v>
      </c>
      <c r="J3" s="30">
        <v>100.6249736625</v>
      </c>
      <c r="K3" s="30">
        <v>11.836</v>
      </c>
      <c r="L3" s="30">
        <v>8.07</v>
      </c>
      <c r="M3" s="30"/>
      <c r="N3" s="29"/>
      <c r="O3" s="30">
        <v>10</v>
      </c>
      <c r="P3" s="30">
        <v>0</v>
      </c>
      <c r="Q3" s="30">
        <v>1006.249736625</v>
      </c>
      <c r="R3" s="30"/>
      <c r="S3" s="30">
        <v>0</v>
      </c>
    </row>
    <row r="4" spans="1:19">
      <c r="A4" s="27" t="s">
        <v>57</v>
      </c>
      <c r="B4" s="27" t="s">
        <v>50</v>
      </c>
      <c r="C4" s="27">
        <v>4</v>
      </c>
      <c r="D4" s="28">
        <v>27.87</v>
      </c>
      <c r="E4" s="28">
        <v>118.95733650060001</v>
      </c>
      <c r="F4" s="30">
        <v>4.2682933800000002</v>
      </c>
      <c r="G4" s="37">
        <v>26.02</v>
      </c>
      <c r="H4" s="37">
        <v>0</v>
      </c>
      <c r="I4" s="30">
        <v>4.6451564953223272</v>
      </c>
      <c r="J4" s="30">
        <v>5.9997978600000001</v>
      </c>
      <c r="K4" s="30">
        <v>29.052</v>
      </c>
      <c r="L4" s="30">
        <v>16.14</v>
      </c>
      <c r="M4" s="30"/>
      <c r="N4" s="29">
        <v>3.7854000000000001</v>
      </c>
      <c r="O4" s="30"/>
      <c r="P4" s="30"/>
      <c r="Q4" s="30">
        <v>66.087409167000004</v>
      </c>
      <c r="R4" s="30"/>
      <c r="S4" s="30">
        <v>0.23806271434139759</v>
      </c>
    </row>
    <row r="5" spans="1:19">
      <c r="A5" s="27" t="s">
        <v>59</v>
      </c>
      <c r="B5" s="27" t="s">
        <v>50</v>
      </c>
      <c r="C5" s="27">
        <v>1</v>
      </c>
      <c r="D5" s="28">
        <v>27.87</v>
      </c>
      <c r="E5" s="28">
        <v>118.95733650060001</v>
      </c>
      <c r="F5" s="30">
        <v>4.2682933800000002</v>
      </c>
      <c r="G5" s="37">
        <v>45.53</v>
      </c>
      <c r="H5" s="37">
        <v>0</v>
      </c>
      <c r="I5" s="30">
        <v>4.6451564953223272</v>
      </c>
      <c r="J5" s="30">
        <v>5.9997978600000001</v>
      </c>
      <c r="K5" s="30">
        <v>29.052</v>
      </c>
      <c r="L5" s="30">
        <v>43.04</v>
      </c>
      <c r="M5" s="30"/>
      <c r="N5" s="29">
        <v>3.7854000000000001</v>
      </c>
      <c r="O5" s="30"/>
      <c r="P5" s="30"/>
      <c r="Q5" s="30">
        <v>66.087409167000004</v>
      </c>
      <c r="R5" s="30"/>
      <c r="S5" s="30">
        <v>0.41656400399553545</v>
      </c>
    </row>
    <row r="6" spans="1:19">
      <c r="A6" s="27" t="s">
        <v>58</v>
      </c>
      <c r="B6" s="27" t="s">
        <v>50</v>
      </c>
      <c r="C6" s="27">
        <v>4</v>
      </c>
      <c r="D6" s="28">
        <v>27.87</v>
      </c>
      <c r="E6" s="28">
        <v>118.95733650060001</v>
      </c>
      <c r="F6" s="30">
        <v>4.2682933800000002</v>
      </c>
      <c r="G6" s="37">
        <v>19.510000000000002</v>
      </c>
      <c r="H6" s="37">
        <v>0</v>
      </c>
      <c r="I6" s="30">
        <v>4.6451564953223272</v>
      </c>
      <c r="J6" s="30">
        <v>5.9997978600000001</v>
      </c>
      <c r="K6" s="30">
        <v>29.052</v>
      </c>
      <c r="L6" s="30">
        <v>16.14</v>
      </c>
      <c r="M6" s="30"/>
      <c r="N6" s="29">
        <v>3.7854000000000001</v>
      </c>
      <c r="O6" s="30"/>
      <c r="P6" s="30"/>
      <c r="Q6" s="30">
        <v>66.087409167000004</v>
      </c>
      <c r="R6" s="30"/>
      <c r="S6" s="30">
        <v>0.17850128965413781</v>
      </c>
    </row>
    <row r="7" spans="1:19">
      <c r="A7" s="27" t="s">
        <v>60</v>
      </c>
      <c r="B7" s="27" t="s">
        <v>50</v>
      </c>
      <c r="C7" s="27">
        <v>1</v>
      </c>
      <c r="D7" s="28">
        <v>27.87</v>
      </c>
      <c r="E7" s="28">
        <v>118.95733650060001</v>
      </c>
      <c r="F7" s="30">
        <v>4.2682933800000002</v>
      </c>
      <c r="G7" s="37">
        <v>45.53</v>
      </c>
      <c r="H7" s="37">
        <v>0</v>
      </c>
      <c r="I7" s="30">
        <v>4.6451564953223272</v>
      </c>
      <c r="J7" s="30">
        <v>5.9997978600000001</v>
      </c>
      <c r="K7" s="30">
        <v>29.052</v>
      </c>
      <c r="L7" s="30">
        <v>43.04</v>
      </c>
      <c r="M7" s="30"/>
      <c r="N7" s="29">
        <v>3.7854000000000001</v>
      </c>
      <c r="O7" s="30"/>
      <c r="P7" s="30"/>
      <c r="Q7" s="30">
        <v>66.087409167000004</v>
      </c>
      <c r="R7" s="30"/>
      <c r="S7" s="30">
        <v>0.41656400399553545</v>
      </c>
    </row>
    <row r="8" spans="1:19">
      <c r="A8" s="27" t="s">
        <v>61</v>
      </c>
      <c r="B8" s="27" t="s">
        <v>50</v>
      </c>
      <c r="C8" s="27">
        <v>4</v>
      </c>
      <c r="D8" s="28">
        <v>27.87</v>
      </c>
      <c r="E8" s="28">
        <v>118.95733650060001</v>
      </c>
      <c r="F8" s="30">
        <v>4.2682933800000002</v>
      </c>
      <c r="G8" s="37">
        <v>26.02</v>
      </c>
      <c r="H8" s="37">
        <v>0</v>
      </c>
      <c r="I8" s="30">
        <v>4.6451564953223272</v>
      </c>
      <c r="J8" s="30">
        <v>5.9997978600000001</v>
      </c>
      <c r="K8" s="30">
        <v>29.052</v>
      </c>
      <c r="L8" s="30">
        <v>21.52</v>
      </c>
      <c r="M8" s="30"/>
      <c r="N8" s="29">
        <v>3.7854000000000001</v>
      </c>
      <c r="O8" s="30"/>
      <c r="P8" s="30"/>
      <c r="Q8" s="30">
        <v>66.087409167000004</v>
      </c>
      <c r="R8" s="30"/>
      <c r="S8" s="30">
        <v>0.23806271434139759</v>
      </c>
    </row>
    <row r="9" spans="1:19">
      <c r="A9" s="27" t="s">
        <v>62</v>
      </c>
      <c r="B9" s="27" t="s">
        <v>50</v>
      </c>
      <c r="C9" s="27">
        <v>4</v>
      </c>
      <c r="D9" s="28">
        <v>13.94</v>
      </c>
      <c r="E9" s="28">
        <v>59.500009717200001</v>
      </c>
      <c r="F9" s="30">
        <v>4.2682933800000002</v>
      </c>
      <c r="G9" s="37">
        <v>13.01</v>
      </c>
      <c r="H9" s="37">
        <v>2.96</v>
      </c>
      <c r="I9" s="30">
        <v>13.271875700920935</v>
      </c>
      <c r="J9" s="30">
        <v>1.0503413619999999</v>
      </c>
      <c r="K9" s="30">
        <v>11.836</v>
      </c>
      <c r="L9" s="30">
        <v>11.836</v>
      </c>
      <c r="M9" s="30"/>
      <c r="N9" s="29"/>
      <c r="O9" s="30">
        <v>10</v>
      </c>
      <c r="P9" s="30">
        <v>0</v>
      </c>
      <c r="Q9" s="30">
        <v>10.50341362</v>
      </c>
      <c r="R9" s="30"/>
      <c r="S9" s="30">
        <v>0.2379773259933555</v>
      </c>
    </row>
    <row r="10" spans="1:19">
      <c r="A10" s="27" t="s">
        <v>56</v>
      </c>
      <c r="B10" s="27" t="s">
        <v>50</v>
      </c>
      <c r="C10" s="27">
        <v>1</v>
      </c>
      <c r="D10" s="28">
        <v>1474.81</v>
      </c>
      <c r="E10" s="28">
        <v>6294.9217597577999</v>
      </c>
      <c r="F10" s="30">
        <v>4.2682933800000002</v>
      </c>
      <c r="G10" s="37">
        <v>409.78</v>
      </c>
      <c r="H10" s="37">
        <v>62.63</v>
      </c>
      <c r="I10" s="30">
        <v>13.006438186902518</v>
      </c>
      <c r="J10" s="30">
        <v>113.39076684999999</v>
      </c>
      <c r="K10" s="30">
        <v>15.817200000000001</v>
      </c>
      <c r="L10" s="30">
        <v>1.0760000000000001</v>
      </c>
      <c r="M10" s="30"/>
      <c r="N10" s="29"/>
      <c r="O10" s="30">
        <v>10</v>
      </c>
      <c r="P10" s="30">
        <v>0</v>
      </c>
      <c r="Q10" s="30">
        <v>1133.9076685</v>
      </c>
      <c r="R10" s="30"/>
      <c r="S10" s="30">
        <v>7.0849329072843706E-2</v>
      </c>
    </row>
    <row r="11" spans="1:19">
      <c r="A11" s="27" t="s">
        <v>63</v>
      </c>
      <c r="B11" s="27" t="s">
        <v>50</v>
      </c>
      <c r="C11" s="27">
        <v>1</v>
      </c>
      <c r="D11" s="28">
        <v>569.03</v>
      </c>
      <c r="E11" s="28">
        <v>2428.7869820214</v>
      </c>
      <c r="F11" s="30">
        <v>4.2682933800000002</v>
      </c>
      <c r="G11" s="37">
        <v>91.07</v>
      </c>
      <c r="H11" s="37">
        <v>0</v>
      </c>
      <c r="I11" s="30">
        <v>92.903129906446551</v>
      </c>
      <c r="J11" s="30">
        <v>6.1249820169999998</v>
      </c>
      <c r="K11" s="30">
        <v>10.76</v>
      </c>
      <c r="L11" s="30">
        <v>0</v>
      </c>
      <c r="M11" s="30"/>
      <c r="N11" s="29"/>
      <c r="O11" s="30">
        <v>0</v>
      </c>
      <c r="P11" s="30">
        <v>0.25</v>
      </c>
      <c r="Q11" s="30">
        <v>142.25749999999999</v>
      </c>
      <c r="R11" s="30"/>
      <c r="S11" s="30">
        <v>4.0809495932431723E-2</v>
      </c>
    </row>
    <row r="12" spans="1:19">
      <c r="A12" s="27" t="s">
        <v>64</v>
      </c>
      <c r="B12" s="27" t="s">
        <v>50</v>
      </c>
      <c r="C12" s="27">
        <v>1</v>
      </c>
      <c r="D12" s="28">
        <v>1235.6099999999999</v>
      </c>
      <c r="E12" s="28">
        <v>5273.9459832617995</v>
      </c>
      <c r="F12" s="30">
        <v>4.2682933800000002</v>
      </c>
      <c r="G12" s="37">
        <v>110.58</v>
      </c>
      <c r="H12" s="37">
        <v>30.42</v>
      </c>
      <c r="I12" s="30">
        <v>14.864500785031449</v>
      </c>
      <c r="J12" s="30">
        <v>83.124890493749987</v>
      </c>
      <c r="K12" s="30">
        <v>12.051200000000001</v>
      </c>
      <c r="L12" s="30">
        <v>14.633599999999998</v>
      </c>
      <c r="M12" s="30"/>
      <c r="N12" s="29"/>
      <c r="O12" s="30"/>
      <c r="P12" s="30"/>
      <c r="Q12" s="30">
        <v>2929.9699907009995</v>
      </c>
      <c r="R12" s="30"/>
      <c r="S12" s="30">
        <v>2.2820030926499823E-2</v>
      </c>
    </row>
    <row r="13" spans="1:19">
      <c r="A13" s="27" t="s">
        <v>66</v>
      </c>
      <c r="B13" s="27" t="s">
        <v>50</v>
      </c>
      <c r="C13" s="27">
        <v>1</v>
      </c>
      <c r="D13" s="28">
        <v>55.74</v>
      </c>
      <c r="E13" s="28">
        <v>237.91467300120001</v>
      </c>
      <c r="F13" s="30">
        <v>4.2682933800000002</v>
      </c>
      <c r="G13" s="37">
        <v>65.05</v>
      </c>
      <c r="H13" s="37">
        <v>0</v>
      </c>
      <c r="I13" s="30">
        <v>18.580625981289309</v>
      </c>
      <c r="J13" s="30">
        <v>2.9998989300000001</v>
      </c>
      <c r="K13" s="30">
        <v>23.672000000000001</v>
      </c>
      <c r="L13" s="30">
        <v>53.8</v>
      </c>
      <c r="M13" s="30"/>
      <c r="N13" s="29">
        <v>7.5708000000000002</v>
      </c>
      <c r="O13" s="30"/>
      <c r="P13" s="30"/>
      <c r="Q13" s="30">
        <v>198.26222750099998</v>
      </c>
      <c r="R13" s="30"/>
      <c r="S13" s="30">
        <v>0.29757839292674693</v>
      </c>
    </row>
    <row r="14" spans="1:19">
      <c r="A14" s="27" t="s">
        <v>67</v>
      </c>
      <c r="B14" s="27" t="s">
        <v>50</v>
      </c>
      <c r="C14" s="27">
        <v>5</v>
      </c>
      <c r="D14" s="28">
        <v>55.74</v>
      </c>
      <c r="E14" s="28">
        <v>237.91467300120001</v>
      </c>
      <c r="F14" s="30">
        <v>4.2682933800000002</v>
      </c>
      <c r="G14" s="37">
        <v>26.02</v>
      </c>
      <c r="H14" s="37">
        <v>0</v>
      </c>
      <c r="I14" s="30">
        <v>18.580625981289309</v>
      </c>
      <c r="J14" s="30">
        <v>2.9998989300000001</v>
      </c>
      <c r="K14" s="30">
        <v>23.672000000000001</v>
      </c>
      <c r="L14" s="30">
        <v>53.8</v>
      </c>
      <c r="M14" s="30"/>
      <c r="N14" s="29">
        <v>7.5708000000000002</v>
      </c>
      <c r="O14" s="30"/>
      <c r="P14" s="30"/>
      <c r="Q14" s="30">
        <v>198.26222750099998</v>
      </c>
      <c r="R14" s="30"/>
      <c r="S14" s="30">
        <v>0.11903135717069879</v>
      </c>
    </row>
    <row r="15" spans="1:19">
      <c r="A15" s="27" t="s">
        <v>65</v>
      </c>
      <c r="B15" s="27" t="s">
        <v>50</v>
      </c>
      <c r="C15" s="27">
        <v>1</v>
      </c>
      <c r="D15" s="28">
        <v>55.74</v>
      </c>
      <c r="E15" s="28">
        <v>237.91467300120001</v>
      </c>
      <c r="F15" s="30">
        <v>4.2682933800000002</v>
      </c>
      <c r="G15" s="37">
        <v>39.03</v>
      </c>
      <c r="H15" s="37">
        <v>0</v>
      </c>
      <c r="I15" s="30">
        <v>18.580625981289309</v>
      </c>
      <c r="J15" s="30">
        <v>2.9998989300000001</v>
      </c>
      <c r="K15" s="30">
        <v>23.672000000000001</v>
      </c>
      <c r="L15" s="30">
        <v>53.8</v>
      </c>
      <c r="M15" s="30"/>
      <c r="N15" s="29">
        <v>7.5708000000000002</v>
      </c>
      <c r="O15" s="30"/>
      <c r="P15" s="30"/>
      <c r="Q15" s="30">
        <v>198.26222750099998</v>
      </c>
      <c r="R15" s="30"/>
      <c r="S15" s="30">
        <v>0.17854703575604816</v>
      </c>
    </row>
    <row r="16" spans="1:19">
      <c r="A16" s="27" t="s">
        <v>68</v>
      </c>
      <c r="B16" s="27" t="s">
        <v>50</v>
      </c>
      <c r="C16" s="27">
        <v>1</v>
      </c>
      <c r="D16" s="28">
        <v>222.97</v>
      </c>
      <c r="E16" s="28">
        <v>951.7013749386</v>
      </c>
      <c r="F16" s="30">
        <v>4.2682933800000002</v>
      </c>
      <c r="G16" s="37">
        <v>0</v>
      </c>
      <c r="H16" s="37">
        <v>0</v>
      </c>
      <c r="I16" s="30">
        <v>18.580625981289312</v>
      </c>
      <c r="J16" s="30">
        <v>12.000133914999999</v>
      </c>
      <c r="K16" s="30">
        <v>23.672000000000001</v>
      </c>
      <c r="L16" s="30">
        <v>53.8</v>
      </c>
      <c r="M16" s="30"/>
      <c r="N16" s="29">
        <v>22.712400000000002</v>
      </c>
      <c r="O16" s="30"/>
      <c r="P16" s="30"/>
      <c r="Q16" s="30">
        <v>793.0844791154999</v>
      </c>
      <c r="R16" s="30"/>
      <c r="S16" s="30">
        <v>0</v>
      </c>
    </row>
    <row r="17" spans="1:19">
      <c r="A17" s="27" t="s">
        <v>69</v>
      </c>
      <c r="B17" s="27" t="s">
        <v>50</v>
      </c>
      <c r="C17" s="27">
        <v>5</v>
      </c>
      <c r="D17" s="28">
        <v>20.9</v>
      </c>
      <c r="E17" s="28">
        <v>89.207331642</v>
      </c>
      <c r="F17" s="30">
        <v>4.2682933800000002</v>
      </c>
      <c r="G17" s="37">
        <v>19.510000000000002</v>
      </c>
      <c r="H17" s="37">
        <v>4.91</v>
      </c>
      <c r="I17" s="30">
        <v>18.580625981289312</v>
      </c>
      <c r="J17" s="30">
        <v>1.1248275499999998</v>
      </c>
      <c r="K17" s="30">
        <v>8.6080000000000005</v>
      </c>
      <c r="L17" s="30">
        <v>32.28</v>
      </c>
      <c r="M17" s="30"/>
      <c r="N17" s="29"/>
      <c r="O17" s="30"/>
      <c r="P17" s="30"/>
      <c r="Q17" s="30">
        <v>49.559628689999997</v>
      </c>
      <c r="R17" s="30"/>
      <c r="S17" s="30">
        <v>0.23803018864405845</v>
      </c>
    </row>
    <row r="18" spans="1:19">
      <c r="A18" s="27" t="s">
        <v>70</v>
      </c>
      <c r="B18" s="27" t="s">
        <v>50</v>
      </c>
      <c r="C18" s="27">
        <v>1</v>
      </c>
      <c r="D18" s="28">
        <v>27.87</v>
      </c>
      <c r="E18" s="28">
        <v>118.95733650060001</v>
      </c>
      <c r="F18" s="30">
        <v>4.2682933800000002</v>
      </c>
      <c r="G18" s="37">
        <v>45.53</v>
      </c>
      <c r="H18" s="37">
        <v>11.44</v>
      </c>
      <c r="I18" s="30">
        <v>18.580625981289309</v>
      </c>
      <c r="J18" s="30">
        <v>1.499949465</v>
      </c>
      <c r="K18" s="30">
        <v>8.6080000000000005</v>
      </c>
      <c r="L18" s="30">
        <v>32.28</v>
      </c>
      <c r="M18" s="30"/>
      <c r="N18" s="29"/>
      <c r="O18" s="30"/>
      <c r="P18" s="30"/>
      <c r="Q18" s="30">
        <v>66.087409167000004</v>
      </c>
      <c r="R18" s="30"/>
      <c r="S18" s="30">
        <v>0.41656400399553545</v>
      </c>
    </row>
    <row r="19" spans="1:19">
      <c r="A19" s="27" t="s">
        <v>71</v>
      </c>
      <c r="B19" s="27" t="s">
        <v>50</v>
      </c>
      <c r="C19" s="27">
        <v>6</v>
      </c>
      <c r="D19" s="28">
        <v>20.9</v>
      </c>
      <c r="E19" s="28">
        <v>89.207331642</v>
      </c>
      <c r="F19" s="30">
        <v>4.2682933800000002</v>
      </c>
      <c r="G19" s="37">
        <v>19.510000000000002</v>
      </c>
      <c r="H19" s="37">
        <v>4.91</v>
      </c>
      <c r="I19" s="30">
        <v>18.580625981289312</v>
      </c>
      <c r="J19" s="30">
        <v>1.1248275499999998</v>
      </c>
      <c r="K19" s="30">
        <v>8.6080000000000005</v>
      </c>
      <c r="L19" s="30">
        <v>32.28</v>
      </c>
      <c r="M19" s="30"/>
      <c r="N19" s="29"/>
      <c r="O19" s="30"/>
      <c r="P19" s="30"/>
      <c r="Q19" s="30">
        <v>49.559628689999997</v>
      </c>
      <c r="R19" s="30"/>
      <c r="S19" s="30">
        <v>0.23803018864405845</v>
      </c>
    </row>
    <row r="20" spans="1:19">
      <c r="A20" s="27" t="s">
        <v>72</v>
      </c>
      <c r="B20" s="27" t="s">
        <v>50</v>
      </c>
      <c r="C20" s="27">
        <v>1</v>
      </c>
      <c r="D20" s="28">
        <v>617.96</v>
      </c>
      <c r="E20" s="28">
        <v>2637.6345771048004</v>
      </c>
      <c r="F20" s="30">
        <v>4.2682933800000002</v>
      </c>
      <c r="G20" s="37">
        <v>214.68</v>
      </c>
      <c r="H20" s="37">
        <v>25.03</v>
      </c>
      <c r="I20" s="30">
        <v>4.6451564953223272</v>
      </c>
      <c r="J20" s="30">
        <v>133.03319288</v>
      </c>
      <c r="K20" s="30">
        <v>8.6080000000000005</v>
      </c>
      <c r="L20" s="30">
        <v>32.28</v>
      </c>
      <c r="M20" s="30"/>
      <c r="N20" s="29"/>
      <c r="O20" s="30"/>
      <c r="P20" s="30"/>
      <c r="Q20" s="30">
        <v>1465.3525428360001</v>
      </c>
      <c r="R20" s="30"/>
      <c r="S20" s="30">
        <v>8.858338659996183E-2</v>
      </c>
    </row>
    <row r="21" spans="1:19">
      <c r="A21" s="27" t="s">
        <v>73</v>
      </c>
      <c r="B21" s="27" t="s">
        <v>50</v>
      </c>
      <c r="C21" s="27">
        <v>1</v>
      </c>
      <c r="D21" s="28">
        <v>668.77</v>
      </c>
      <c r="E21" s="28">
        <v>2854.5065637426001</v>
      </c>
      <c r="F21" s="30">
        <v>4.2682933800000002</v>
      </c>
      <c r="G21" s="37">
        <v>0</v>
      </c>
      <c r="H21" s="37">
        <v>0</v>
      </c>
      <c r="I21" s="30">
        <v>18.580625981289312</v>
      </c>
      <c r="J21" s="30">
        <v>35.992867014999995</v>
      </c>
      <c r="K21" s="30">
        <v>10.76</v>
      </c>
      <c r="L21" s="30">
        <v>21.52</v>
      </c>
      <c r="M21" s="30"/>
      <c r="N21" s="29"/>
      <c r="O21" s="30">
        <v>10</v>
      </c>
      <c r="P21" s="30">
        <v>0</v>
      </c>
      <c r="Q21" s="30">
        <v>359.92867014999996</v>
      </c>
      <c r="R21" s="30"/>
      <c r="S21" s="30">
        <v>0</v>
      </c>
    </row>
    <row r="22" spans="1:19">
      <c r="A22" s="27" t="s">
        <v>74</v>
      </c>
      <c r="B22" s="27" t="s">
        <v>50</v>
      </c>
      <c r="C22" s="27">
        <v>1</v>
      </c>
      <c r="D22" s="28">
        <v>569.03</v>
      </c>
      <c r="E22" s="28">
        <v>2428.7869820214</v>
      </c>
      <c r="F22" s="30">
        <v>4.2682933800000002</v>
      </c>
      <c r="G22" s="37">
        <v>91.07</v>
      </c>
      <c r="H22" s="37">
        <v>0</v>
      </c>
      <c r="I22" s="30">
        <v>92.903129906446551</v>
      </c>
      <c r="J22" s="30">
        <v>6.1249820169999998</v>
      </c>
      <c r="K22" s="30">
        <v>10.76</v>
      </c>
      <c r="L22" s="30">
        <v>0</v>
      </c>
      <c r="M22" s="30"/>
      <c r="N22" s="29"/>
      <c r="O22" s="30">
        <v>0</v>
      </c>
      <c r="P22" s="30">
        <v>0.25</v>
      </c>
      <c r="Q22" s="30">
        <v>142.25749999999999</v>
      </c>
      <c r="R22" s="30"/>
      <c r="S22" s="30">
        <v>4.0809495932431723E-2</v>
      </c>
    </row>
    <row r="23" spans="1:19">
      <c r="A23" s="27" t="s">
        <v>75</v>
      </c>
      <c r="B23" s="27" t="s">
        <v>50</v>
      </c>
      <c r="C23" s="27">
        <v>1</v>
      </c>
      <c r="D23" s="28">
        <v>1012.64</v>
      </c>
      <c r="E23" s="28">
        <v>4322.2446083231998</v>
      </c>
      <c r="F23" s="30">
        <v>4.2682933800000002</v>
      </c>
      <c r="G23" s="37">
        <v>182.14</v>
      </c>
      <c r="H23" s="37">
        <v>35.76</v>
      </c>
      <c r="I23" s="30">
        <v>13.006438186902518</v>
      </c>
      <c r="J23" s="30">
        <v>77.856826399999989</v>
      </c>
      <c r="K23" s="30">
        <v>12.696800000000001</v>
      </c>
      <c r="L23" s="30">
        <v>11.1904</v>
      </c>
      <c r="M23" s="30"/>
      <c r="N23" s="29"/>
      <c r="O23" s="30">
        <v>10</v>
      </c>
      <c r="P23" s="30">
        <v>0</v>
      </c>
      <c r="Q23" s="30">
        <v>778.56826399999989</v>
      </c>
      <c r="R23" s="30"/>
      <c r="S23" s="30">
        <v>4.5863934804928952E-2</v>
      </c>
    </row>
    <row r="24" spans="1:19">
      <c r="A24" s="27" t="s">
        <v>76</v>
      </c>
      <c r="B24" s="27" t="s">
        <v>50</v>
      </c>
      <c r="C24" s="27">
        <v>10</v>
      </c>
      <c r="D24" s="28">
        <v>20.9</v>
      </c>
      <c r="E24" s="28">
        <v>89.207331642</v>
      </c>
      <c r="F24" s="30">
        <v>4.2682933800000002</v>
      </c>
      <c r="G24" s="37">
        <v>19.510000000000002</v>
      </c>
      <c r="H24" s="37">
        <v>4.91</v>
      </c>
      <c r="I24" s="30">
        <v>18.580625981289312</v>
      </c>
      <c r="J24" s="30">
        <v>1.1248275499999998</v>
      </c>
      <c r="K24" s="30">
        <v>7.5319999999999991</v>
      </c>
      <c r="L24" s="30">
        <v>21.52</v>
      </c>
      <c r="M24" s="30"/>
      <c r="N24" s="29">
        <v>3.7854000000000001</v>
      </c>
      <c r="O24" s="30"/>
      <c r="P24" s="30"/>
      <c r="Q24" s="30">
        <v>49.559628689999997</v>
      </c>
      <c r="R24" s="30"/>
      <c r="S24" s="30">
        <v>0.23803018864405845</v>
      </c>
    </row>
    <row r="25" spans="1:19">
      <c r="A25" s="27" t="s">
        <v>77</v>
      </c>
      <c r="B25" s="27" t="s">
        <v>50</v>
      </c>
      <c r="C25" s="27">
        <v>1</v>
      </c>
      <c r="D25" s="28">
        <v>34.840000000000003</v>
      </c>
      <c r="E25" s="28">
        <v>148.70734135920003</v>
      </c>
      <c r="F25" s="30">
        <v>4.2682933800000002</v>
      </c>
      <c r="G25" s="37">
        <v>52.04</v>
      </c>
      <c r="H25" s="37">
        <v>13.08</v>
      </c>
      <c r="I25" s="30">
        <v>18.580625981289312</v>
      </c>
      <c r="J25" s="30">
        <v>1.8750713800000001</v>
      </c>
      <c r="K25" s="30">
        <v>7.5319999999999991</v>
      </c>
      <c r="L25" s="30">
        <v>21.52</v>
      </c>
      <c r="M25" s="30"/>
      <c r="N25" s="29">
        <v>3.7854000000000001</v>
      </c>
      <c r="O25" s="30"/>
      <c r="P25" s="30"/>
      <c r="Q25" s="30">
        <v>82.615189644000012</v>
      </c>
      <c r="R25" s="30"/>
      <c r="S25" s="30">
        <v>0.3808730108320752</v>
      </c>
    </row>
    <row r="26" spans="1:19">
      <c r="A26" s="27" t="s">
        <v>78</v>
      </c>
      <c r="B26" s="27" t="s">
        <v>50</v>
      </c>
      <c r="C26" s="27">
        <v>10</v>
      </c>
      <c r="D26" s="28">
        <v>20.21</v>
      </c>
      <c r="E26" s="28">
        <v>86.262209209800005</v>
      </c>
      <c r="F26" s="30">
        <v>4.2682933800000002</v>
      </c>
      <c r="G26" s="37">
        <v>18.87</v>
      </c>
      <c r="H26" s="37">
        <v>4.74</v>
      </c>
      <c r="I26" s="30">
        <v>18.580625981289312</v>
      </c>
      <c r="J26" s="30">
        <v>1.087692095</v>
      </c>
      <c r="K26" s="30">
        <v>7.5319999999999991</v>
      </c>
      <c r="L26" s="30">
        <v>21.52</v>
      </c>
      <c r="M26" s="30"/>
      <c r="N26" s="29">
        <v>3.7854000000000001</v>
      </c>
      <c r="O26" s="30"/>
      <c r="P26" s="30"/>
      <c r="Q26" s="30">
        <v>47.923449561000005</v>
      </c>
      <c r="R26" s="30"/>
      <c r="S26" s="30">
        <v>0.23808204495546559</v>
      </c>
    </row>
    <row r="27" spans="1:19">
      <c r="A27" s="27" t="s">
        <v>79</v>
      </c>
      <c r="B27" s="27" t="s">
        <v>50</v>
      </c>
      <c r="C27" s="27">
        <v>1</v>
      </c>
      <c r="D27" s="28">
        <v>34.840000000000003</v>
      </c>
      <c r="E27" s="28">
        <v>148.70734135920003</v>
      </c>
      <c r="F27" s="30">
        <v>4.2682933800000002</v>
      </c>
      <c r="G27" s="37">
        <v>52.04</v>
      </c>
      <c r="H27" s="37">
        <v>13.08</v>
      </c>
      <c r="I27" s="30">
        <v>18.580625981289312</v>
      </c>
      <c r="J27" s="30">
        <v>1.8750713800000001</v>
      </c>
      <c r="K27" s="30">
        <v>7.5319999999999991</v>
      </c>
      <c r="L27" s="30">
        <v>21.52</v>
      </c>
      <c r="M27" s="30"/>
      <c r="N27" s="29">
        <v>3.7854000000000001</v>
      </c>
      <c r="O27" s="30"/>
      <c r="P27" s="30"/>
      <c r="Q27" s="30">
        <v>82.615189644000012</v>
      </c>
      <c r="R27" s="30"/>
      <c r="S27" s="30">
        <v>0.3808730108320752</v>
      </c>
    </row>
    <row r="28" spans="1:19">
      <c r="A28" s="27" t="s">
        <v>80</v>
      </c>
      <c r="B28" s="27" t="s">
        <v>50</v>
      </c>
      <c r="C28" s="27">
        <v>10</v>
      </c>
      <c r="D28" s="28">
        <v>20.9</v>
      </c>
      <c r="E28" s="28">
        <v>89.207331642</v>
      </c>
      <c r="F28" s="30">
        <v>4.2682933800000002</v>
      </c>
      <c r="G28" s="37">
        <v>19.510000000000002</v>
      </c>
      <c r="H28" s="37">
        <v>4.91</v>
      </c>
      <c r="I28" s="30">
        <v>18.580625981289312</v>
      </c>
      <c r="J28" s="30">
        <v>1.1248275499999998</v>
      </c>
      <c r="K28" s="30">
        <v>7.5319999999999991</v>
      </c>
      <c r="L28" s="30">
        <v>21.52</v>
      </c>
      <c r="M28" s="30"/>
      <c r="N28" s="29">
        <v>3.7854000000000001</v>
      </c>
      <c r="O28" s="30"/>
      <c r="P28" s="30"/>
      <c r="Q28" s="30">
        <v>49.559628689999997</v>
      </c>
      <c r="R28" s="30"/>
      <c r="S28" s="30">
        <v>0.23803018864405845</v>
      </c>
    </row>
    <row r="29" spans="1:19">
      <c r="A29" s="27" t="s">
        <v>81</v>
      </c>
      <c r="B29" s="27" t="s">
        <v>50</v>
      </c>
      <c r="C29" s="27">
        <v>1</v>
      </c>
      <c r="D29" s="28">
        <v>487.74</v>
      </c>
      <c r="E29" s="28">
        <v>2081.8174131612</v>
      </c>
      <c r="F29" s="30">
        <v>4.2682933800000002</v>
      </c>
      <c r="G29" s="37">
        <v>0</v>
      </c>
      <c r="H29" s="37">
        <v>0</v>
      </c>
      <c r="I29" s="30">
        <v>18.580625981289312</v>
      </c>
      <c r="J29" s="30">
        <v>26.249922929999997</v>
      </c>
      <c r="K29" s="30">
        <v>9.6839999999999993</v>
      </c>
      <c r="L29" s="30">
        <v>16.14</v>
      </c>
      <c r="M29" s="30"/>
      <c r="N29" s="29">
        <v>3.7854000000000001</v>
      </c>
      <c r="O29" s="30">
        <v>8</v>
      </c>
      <c r="P29" s="30">
        <v>0</v>
      </c>
      <c r="Q29" s="30">
        <v>209.99938343999997</v>
      </c>
      <c r="R29" s="30"/>
      <c r="S29" s="30">
        <v>0</v>
      </c>
    </row>
    <row r="30" spans="1:19">
      <c r="A30" s="27" t="s">
        <v>82</v>
      </c>
      <c r="B30" s="27" t="s">
        <v>50</v>
      </c>
      <c r="C30" s="27">
        <v>1</v>
      </c>
      <c r="D30" s="28">
        <v>27.87</v>
      </c>
      <c r="E30" s="28">
        <v>118.95733650060001</v>
      </c>
      <c r="F30" s="30">
        <v>4.2682933800000002</v>
      </c>
      <c r="G30" s="37">
        <v>45.53</v>
      </c>
      <c r="H30" s="37">
        <v>11.44</v>
      </c>
      <c r="I30" s="30">
        <v>18.580625981289309</v>
      </c>
      <c r="J30" s="30">
        <v>1.499949465</v>
      </c>
      <c r="K30" s="30">
        <v>7.5319999999999991</v>
      </c>
      <c r="L30" s="30">
        <v>21.52</v>
      </c>
      <c r="M30" s="30"/>
      <c r="N30" s="29">
        <v>3.7854000000000001</v>
      </c>
      <c r="O30" s="30"/>
      <c r="P30" s="30"/>
      <c r="Q30" s="30">
        <v>66.087409167000004</v>
      </c>
      <c r="R30" s="30"/>
      <c r="S30" s="30">
        <v>0.41656400399553545</v>
      </c>
    </row>
    <row r="31" spans="1:19">
      <c r="A31" s="27" t="s">
        <v>83</v>
      </c>
      <c r="B31" s="27" t="s">
        <v>50</v>
      </c>
      <c r="C31" s="27">
        <v>10</v>
      </c>
      <c r="D31" s="28">
        <v>20.21</v>
      </c>
      <c r="E31" s="28">
        <v>86.262209209800005</v>
      </c>
      <c r="F31" s="30">
        <v>4.2682933800000002</v>
      </c>
      <c r="G31" s="37">
        <v>18.87</v>
      </c>
      <c r="H31" s="37">
        <v>4.74</v>
      </c>
      <c r="I31" s="30">
        <v>18.580625981289312</v>
      </c>
      <c r="J31" s="30">
        <v>1.087692095</v>
      </c>
      <c r="K31" s="30">
        <v>7.5319999999999991</v>
      </c>
      <c r="L31" s="30">
        <v>21.52</v>
      </c>
      <c r="M31" s="30"/>
      <c r="N31" s="29">
        <v>3.7854000000000001</v>
      </c>
      <c r="O31" s="30"/>
      <c r="P31" s="30"/>
      <c r="Q31" s="30">
        <v>47.923449561000005</v>
      </c>
      <c r="R31" s="30"/>
      <c r="S31" s="30">
        <v>0.23808204495546559</v>
      </c>
    </row>
    <row r="32" spans="1:19">
      <c r="A32" s="27" t="s">
        <v>84</v>
      </c>
      <c r="B32" s="27" t="s">
        <v>50</v>
      </c>
      <c r="C32" s="27">
        <v>1</v>
      </c>
      <c r="D32" s="28">
        <v>27.87</v>
      </c>
      <c r="E32" s="28">
        <v>118.95733650060001</v>
      </c>
      <c r="F32" s="30">
        <v>4.2682933800000002</v>
      </c>
      <c r="G32" s="37">
        <v>45.53</v>
      </c>
      <c r="H32" s="37">
        <v>11.44</v>
      </c>
      <c r="I32" s="30">
        <v>18.580625981289309</v>
      </c>
      <c r="J32" s="30">
        <v>1.499949465</v>
      </c>
      <c r="K32" s="30">
        <v>7.5319999999999991</v>
      </c>
      <c r="L32" s="30">
        <v>21.52</v>
      </c>
      <c r="M32" s="30"/>
      <c r="N32" s="29">
        <v>3.7854000000000001</v>
      </c>
      <c r="O32" s="30"/>
      <c r="P32" s="30"/>
      <c r="Q32" s="30">
        <v>66.087409167000004</v>
      </c>
      <c r="R32" s="30"/>
      <c r="S32" s="30">
        <v>0.41656400399553545</v>
      </c>
    </row>
    <row r="33" spans="1:19">
      <c r="A33" s="27" t="s">
        <v>86</v>
      </c>
      <c r="B33" s="27" t="s">
        <v>50</v>
      </c>
      <c r="C33" s="27">
        <v>1</v>
      </c>
      <c r="D33" s="28">
        <v>905.8</v>
      </c>
      <c r="E33" s="28">
        <v>3866.220143604</v>
      </c>
      <c r="F33" s="30">
        <v>4.2682933800000002</v>
      </c>
      <c r="G33" s="37">
        <v>0</v>
      </c>
      <c r="H33" s="37">
        <v>0</v>
      </c>
      <c r="I33" s="30">
        <v>13.006438186902516</v>
      </c>
      <c r="J33" s="30">
        <v>69.642432999999997</v>
      </c>
      <c r="K33" s="30">
        <v>12.696800000000001</v>
      </c>
      <c r="L33" s="30">
        <v>11.1904</v>
      </c>
      <c r="M33" s="30"/>
      <c r="N33" s="29"/>
      <c r="O33" s="30">
        <v>10</v>
      </c>
      <c r="P33" s="30">
        <v>0</v>
      </c>
      <c r="Q33" s="30">
        <v>696.42432999999994</v>
      </c>
      <c r="R33" s="30"/>
      <c r="S33" s="30">
        <v>0</v>
      </c>
    </row>
    <row r="34" spans="1:19">
      <c r="A34" s="27" t="s">
        <v>85</v>
      </c>
      <c r="B34" s="27" t="s">
        <v>50</v>
      </c>
      <c r="C34" s="27">
        <v>1</v>
      </c>
      <c r="D34" s="28">
        <v>264.77</v>
      </c>
      <c r="E34" s="28">
        <v>1130.1160382226001</v>
      </c>
      <c r="F34" s="30">
        <v>4.2682933800000002</v>
      </c>
      <c r="G34" s="37">
        <v>0</v>
      </c>
      <c r="H34" s="37">
        <v>0</v>
      </c>
      <c r="I34" s="30">
        <v>18.580625981289309</v>
      </c>
      <c r="J34" s="30">
        <v>14.249789014999999</v>
      </c>
      <c r="K34" s="30">
        <v>15.063999999999998</v>
      </c>
      <c r="L34" s="30">
        <v>43.04</v>
      </c>
      <c r="M34" s="30"/>
      <c r="N34" s="29">
        <v>7.5708000000000002</v>
      </c>
      <c r="O34" s="30">
        <v>10</v>
      </c>
      <c r="P34" s="30">
        <v>0</v>
      </c>
      <c r="Q34" s="30">
        <v>142.49789014999999</v>
      </c>
      <c r="R34" s="30"/>
      <c r="S34" s="30">
        <v>0</v>
      </c>
    </row>
    <row r="35" spans="1:19">
      <c r="A35" s="27" t="s">
        <v>51</v>
      </c>
      <c r="B35" s="27" t="s">
        <v>50</v>
      </c>
      <c r="C35" s="27">
        <v>1</v>
      </c>
      <c r="D35" s="28">
        <v>566.71</v>
      </c>
      <c r="E35" s="28">
        <v>2418.8845413798003</v>
      </c>
      <c r="F35" s="30">
        <v>4.2682933800000002</v>
      </c>
      <c r="G35" s="37">
        <v>45.53</v>
      </c>
      <c r="H35" s="37">
        <v>0</v>
      </c>
      <c r="I35" s="30">
        <v>92.903129906446551</v>
      </c>
      <c r="J35" s="30">
        <v>6.1000097690000006</v>
      </c>
      <c r="K35" s="30">
        <v>10.76</v>
      </c>
      <c r="L35" s="30">
        <v>0</v>
      </c>
      <c r="M35" s="30"/>
      <c r="N35" s="29"/>
      <c r="O35" s="30">
        <v>0</v>
      </c>
      <c r="P35" s="30">
        <v>0.25</v>
      </c>
      <c r="Q35" s="30">
        <v>141.67750000000001</v>
      </c>
      <c r="R35" s="30"/>
      <c r="S35" s="30">
        <v>2.0486031288234851E-2</v>
      </c>
    </row>
    <row r="36" spans="1:19">
      <c r="A36" s="27" t="s">
        <v>52</v>
      </c>
      <c r="B36" s="27" t="s">
        <v>50</v>
      </c>
      <c r="C36" s="27">
        <v>1</v>
      </c>
      <c r="D36" s="28">
        <v>566.71</v>
      </c>
      <c r="E36" s="28">
        <v>2418.8845413798003</v>
      </c>
      <c r="F36" s="30">
        <v>4.2682933800000002</v>
      </c>
      <c r="G36" s="37">
        <v>45.53</v>
      </c>
      <c r="H36" s="37">
        <v>0</v>
      </c>
      <c r="I36" s="30">
        <v>92.903129906446551</v>
      </c>
      <c r="J36" s="30">
        <v>6.1000097690000006</v>
      </c>
      <c r="K36" s="30">
        <v>10.76</v>
      </c>
      <c r="L36" s="30">
        <v>0</v>
      </c>
      <c r="M36" s="30"/>
      <c r="N36" s="29"/>
      <c r="O36" s="30">
        <v>0</v>
      </c>
      <c r="P36" s="30">
        <v>0.25</v>
      </c>
      <c r="Q36" s="30">
        <v>141.67750000000001</v>
      </c>
      <c r="R36" s="30"/>
      <c r="S36" s="30">
        <v>2.0486031288234851E-2</v>
      </c>
    </row>
    <row r="37" spans="1:19">
      <c r="A37" s="27" t="s">
        <v>87</v>
      </c>
      <c r="B37" s="27" t="s">
        <v>50</v>
      </c>
      <c r="C37" s="27">
        <v>10</v>
      </c>
      <c r="D37" s="28">
        <v>20.9</v>
      </c>
      <c r="E37" s="28">
        <v>89.207331642</v>
      </c>
      <c r="F37" s="30">
        <v>4.2682933800000002</v>
      </c>
      <c r="G37" s="37">
        <v>19.510000000000002</v>
      </c>
      <c r="H37" s="37">
        <v>4.91</v>
      </c>
      <c r="I37" s="30">
        <v>18.580625981289312</v>
      </c>
      <c r="J37" s="30">
        <v>1.1248275499999998</v>
      </c>
      <c r="K37" s="30">
        <v>7.5319999999999991</v>
      </c>
      <c r="L37" s="30">
        <v>21.52</v>
      </c>
      <c r="M37" s="30"/>
      <c r="N37" s="29">
        <v>3.7854000000000001</v>
      </c>
      <c r="O37" s="30"/>
      <c r="P37" s="30"/>
      <c r="Q37" s="30">
        <v>49.559628689999997</v>
      </c>
      <c r="R37" s="30"/>
      <c r="S37" s="30">
        <v>0.23803018864405845</v>
      </c>
    </row>
    <row r="38" spans="1:19">
      <c r="A38" s="27" t="s">
        <v>88</v>
      </c>
      <c r="B38" s="27" t="s">
        <v>50</v>
      </c>
      <c r="C38" s="27">
        <v>1</v>
      </c>
      <c r="D38" s="28">
        <v>34.840000000000003</v>
      </c>
      <c r="E38" s="28">
        <v>148.70734135920003</v>
      </c>
      <c r="F38" s="30">
        <v>4.2682933800000002</v>
      </c>
      <c r="G38" s="37">
        <v>52.04</v>
      </c>
      <c r="H38" s="37">
        <v>13.08</v>
      </c>
      <c r="I38" s="30">
        <v>18.580625981289312</v>
      </c>
      <c r="J38" s="30">
        <v>1.8750713800000001</v>
      </c>
      <c r="K38" s="30">
        <v>7.5319999999999991</v>
      </c>
      <c r="L38" s="30">
        <v>21.52</v>
      </c>
      <c r="M38" s="30"/>
      <c r="N38" s="29">
        <v>3.7854000000000001</v>
      </c>
      <c r="O38" s="30"/>
      <c r="P38" s="30"/>
      <c r="Q38" s="30">
        <v>82.615189644000012</v>
      </c>
      <c r="R38" s="30"/>
      <c r="S38" s="30">
        <v>0.3808730108320752</v>
      </c>
    </row>
    <row r="39" spans="1:19">
      <c r="A39" s="27" t="s">
        <v>89</v>
      </c>
      <c r="B39" s="27" t="s">
        <v>50</v>
      </c>
      <c r="C39" s="27">
        <v>10</v>
      </c>
      <c r="D39" s="28">
        <v>20.21</v>
      </c>
      <c r="E39" s="28">
        <v>86.262209209800005</v>
      </c>
      <c r="F39" s="30">
        <v>4.2682933800000002</v>
      </c>
      <c r="G39" s="37">
        <v>18.87</v>
      </c>
      <c r="H39" s="37">
        <v>4.74</v>
      </c>
      <c r="I39" s="30">
        <v>18.580625981289312</v>
      </c>
      <c r="J39" s="30">
        <v>1.087692095</v>
      </c>
      <c r="K39" s="30">
        <v>7.5319999999999991</v>
      </c>
      <c r="L39" s="30">
        <v>21.52</v>
      </c>
      <c r="M39" s="30"/>
      <c r="N39" s="29">
        <v>3.7854000000000001</v>
      </c>
      <c r="O39" s="30"/>
      <c r="P39" s="30"/>
      <c r="Q39" s="30">
        <v>47.923449561000005</v>
      </c>
      <c r="R39" s="30"/>
      <c r="S39" s="30">
        <v>0.23808204495546559</v>
      </c>
    </row>
    <row r="40" spans="1:19">
      <c r="A40" s="27" t="s">
        <v>90</v>
      </c>
      <c r="B40" s="27" t="s">
        <v>50</v>
      </c>
      <c r="C40" s="27">
        <v>1</v>
      </c>
      <c r="D40" s="28">
        <v>34.840000000000003</v>
      </c>
      <c r="E40" s="28">
        <v>148.70734135920003</v>
      </c>
      <c r="F40" s="30">
        <v>4.2682933800000002</v>
      </c>
      <c r="G40" s="37">
        <v>52.04</v>
      </c>
      <c r="H40" s="37">
        <v>13.08</v>
      </c>
      <c r="I40" s="30">
        <v>18.580625981289312</v>
      </c>
      <c r="J40" s="30">
        <v>1.8750713800000001</v>
      </c>
      <c r="K40" s="30">
        <v>7.5319999999999991</v>
      </c>
      <c r="L40" s="30">
        <v>21.52</v>
      </c>
      <c r="M40" s="30"/>
      <c r="N40" s="29">
        <v>3.7854000000000001</v>
      </c>
      <c r="O40" s="30"/>
      <c r="P40" s="30"/>
      <c r="Q40" s="30">
        <v>82.615189644000012</v>
      </c>
      <c r="R40" s="30"/>
      <c r="S40" s="30">
        <v>0.3808730108320752</v>
      </c>
    </row>
    <row r="41" spans="1:19">
      <c r="A41" s="27" t="s">
        <v>91</v>
      </c>
      <c r="B41" s="27" t="s">
        <v>50</v>
      </c>
      <c r="C41" s="27">
        <v>10</v>
      </c>
      <c r="D41" s="28">
        <v>20.9</v>
      </c>
      <c r="E41" s="28">
        <v>89.207331642</v>
      </c>
      <c r="F41" s="30">
        <v>4.2682933800000002</v>
      </c>
      <c r="G41" s="37">
        <v>19.510000000000002</v>
      </c>
      <c r="H41" s="37">
        <v>4.91</v>
      </c>
      <c r="I41" s="30">
        <v>18.580625981289312</v>
      </c>
      <c r="J41" s="30">
        <v>1.1248275499999998</v>
      </c>
      <c r="K41" s="30">
        <v>7.5319999999999991</v>
      </c>
      <c r="L41" s="30">
        <v>21.52</v>
      </c>
      <c r="M41" s="30"/>
      <c r="N41" s="29">
        <v>3.7854000000000001</v>
      </c>
      <c r="O41" s="30"/>
      <c r="P41" s="30"/>
      <c r="Q41" s="30">
        <v>49.559628689999997</v>
      </c>
      <c r="R41" s="30"/>
      <c r="S41" s="30">
        <v>0.23803018864405845</v>
      </c>
    </row>
    <row r="42" spans="1:19">
      <c r="A42" s="27" t="s">
        <v>105</v>
      </c>
      <c r="B42" s="27" t="s">
        <v>50</v>
      </c>
      <c r="C42" s="27">
        <v>1</v>
      </c>
      <c r="D42" s="28">
        <v>487.74</v>
      </c>
      <c r="E42" s="28">
        <v>2081.8174131612</v>
      </c>
      <c r="F42" s="30">
        <v>4.2682933800000002</v>
      </c>
      <c r="G42" s="37">
        <v>0</v>
      </c>
      <c r="H42" s="37">
        <v>0</v>
      </c>
      <c r="I42" s="30">
        <v>18.580625981289312</v>
      </c>
      <c r="J42" s="30">
        <v>26.249922929999997</v>
      </c>
      <c r="K42" s="30">
        <v>4.3040000000000003</v>
      </c>
      <c r="L42" s="30">
        <v>107.6</v>
      </c>
      <c r="M42" s="30"/>
      <c r="N42" s="29">
        <v>3.7854000000000001</v>
      </c>
      <c r="O42" s="30">
        <v>8</v>
      </c>
      <c r="P42" s="30">
        <v>0</v>
      </c>
      <c r="Q42" s="30">
        <v>209.99938343999997</v>
      </c>
      <c r="R42" s="30"/>
      <c r="S42" s="30">
        <v>0</v>
      </c>
    </row>
    <row r="43" spans="1:19">
      <c r="A43" s="27" t="s">
        <v>92</v>
      </c>
      <c r="B43" s="27" t="s">
        <v>50</v>
      </c>
      <c r="C43" s="27">
        <v>1</v>
      </c>
      <c r="D43" s="28">
        <v>27.87</v>
      </c>
      <c r="E43" s="28">
        <v>118.95733650060001</v>
      </c>
      <c r="F43" s="30">
        <v>4.2682933800000002</v>
      </c>
      <c r="G43" s="37">
        <v>45.53</v>
      </c>
      <c r="H43" s="37">
        <v>11.44</v>
      </c>
      <c r="I43" s="30">
        <v>18.580625981289309</v>
      </c>
      <c r="J43" s="30">
        <v>1.499949465</v>
      </c>
      <c r="K43" s="30">
        <v>7.5319999999999991</v>
      </c>
      <c r="L43" s="30">
        <v>21.52</v>
      </c>
      <c r="M43" s="30"/>
      <c r="N43" s="29">
        <v>3.7854000000000001</v>
      </c>
      <c r="O43" s="30"/>
      <c r="P43" s="30"/>
      <c r="Q43" s="30">
        <v>66.087409167000004</v>
      </c>
      <c r="R43" s="30"/>
      <c r="S43" s="30">
        <v>0.41656400399553545</v>
      </c>
    </row>
    <row r="44" spans="1:19">
      <c r="A44" s="27" t="s">
        <v>93</v>
      </c>
      <c r="B44" s="27" t="s">
        <v>50</v>
      </c>
      <c r="C44" s="27">
        <v>10</v>
      </c>
      <c r="D44" s="28">
        <v>20.21</v>
      </c>
      <c r="E44" s="28">
        <v>86.262209209800005</v>
      </c>
      <c r="F44" s="30">
        <v>4.2682933800000002</v>
      </c>
      <c r="G44" s="37">
        <v>18.87</v>
      </c>
      <c r="H44" s="37">
        <v>4.74</v>
      </c>
      <c r="I44" s="30">
        <v>18.580625981289312</v>
      </c>
      <c r="J44" s="30">
        <v>1.087692095</v>
      </c>
      <c r="K44" s="30">
        <v>7.5319999999999991</v>
      </c>
      <c r="L44" s="30">
        <v>21.52</v>
      </c>
      <c r="M44" s="30"/>
      <c r="N44" s="29">
        <v>3.7854000000000001</v>
      </c>
      <c r="O44" s="30"/>
      <c r="P44" s="30"/>
      <c r="Q44" s="30">
        <v>47.923449561000005</v>
      </c>
      <c r="R44" s="30"/>
      <c r="S44" s="30">
        <v>0.23808204495546559</v>
      </c>
    </row>
    <row r="45" spans="1:19">
      <c r="A45" s="27" t="s">
        <v>94</v>
      </c>
      <c r="B45" s="27" t="s">
        <v>50</v>
      </c>
      <c r="C45" s="27">
        <v>1</v>
      </c>
      <c r="D45" s="28">
        <v>27.87</v>
      </c>
      <c r="E45" s="28">
        <v>118.95733650060001</v>
      </c>
      <c r="F45" s="30">
        <v>4.2682933800000002</v>
      </c>
      <c r="G45" s="37">
        <v>45.53</v>
      </c>
      <c r="H45" s="37">
        <v>11.44</v>
      </c>
      <c r="I45" s="30">
        <v>18.580625981289309</v>
      </c>
      <c r="J45" s="30">
        <v>1.499949465</v>
      </c>
      <c r="K45" s="30">
        <v>7.5319999999999991</v>
      </c>
      <c r="L45" s="30">
        <v>21.52</v>
      </c>
      <c r="M45" s="30"/>
      <c r="N45" s="29">
        <v>3.7854000000000001</v>
      </c>
      <c r="O45" s="30"/>
      <c r="P45" s="30"/>
      <c r="Q45" s="30">
        <v>66.087409167000004</v>
      </c>
      <c r="R45" s="30"/>
      <c r="S45" s="30">
        <v>0.41656400399553545</v>
      </c>
    </row>
    <row r="46" spans="1:19">
      <c r="A46" s="27" t="s">
        <v>95</v>
      </c>
      <c r="B46" s="27" t="s">
        <v>50</v>
      </c>
      <c r="C46" s="27">
        <v>1</v>
      </c>
      <c r="D46" s="28">
        <v>905.8</v>
      </c>
      <c r="E46" s="28">
        <v>3866.220143604</v>
      </c>
      <c r="F46" s="30">
        <v>4.2682933800000002</v>
      </c>
      <c r="G46" s="37">
        <v>0</v>
      </c>
      <c r="H46" s="37">
        <v>0</v>
      </c>
      <c r="I46" s="30">
        <v>13.006438186902516</v>
      </c>
      <c r="J46" s="30">
        <v>69.642432999999997</v>
      </c>
      <c r="K46" s="30">
        <v>12.696800000000001</v>
      </c>
      <c r="L46" s="30">
        <v>11.1904</v>
      </c>
      <c r="M46" s="30"/>
      <c r="N46" s="29"/>
      <c r="O46" s="30">
        <v>10</v>
      </c>
      <c r="P46" s="30">
        <v>0</v>
      </c>
      <c r="Q46" s="30">
        <v>696.42432999999994</v>
      </c>
      <c r="R46" s="30"/>
      <c r="S46" s="30">
        <v>0</v>
      </c>
    </row>
    <row r="47" spans="1:19">
      <c r="A47" s="27" t="s">
        <v>96</v>
      </c>
      <c r="B47" s="27" t="s">
        <v>50</v>
      </c>
      <c r="C47" s="27">
        <v>1</v>
      </c>
      <c r="D47" s="28">
        <v>264.77</v>
      </c>
      <c r="E47" s="28">
        <v>1130.1160382226001</v>
      </c>
      <c r="F47" s="30">
        <v>4.2682933800000002</v>
      </c>
      <c r="G47" s="37">
        <v>0</v>
      </c>
      <c r="H47" s="37">
        <v>0</v>
      </c>
      <c r="I47" s="30">
        <v>18.580625981289309</v>
      </c>
      <c r="J47" s="30">
        <v>14.249789014999999</v>
      </c>
      <c r="K47" s="30">
        <v>15.063999999999998</v>
      </c>
      <c r="L47" s="30">
        <v>43.04</v>
      </c>
      <c r="M47" s="30"/>
      <c r="N47" s="29">
        <v>7.5708000000000002</v>
      </c>
      <c r="O47" s="30">
        <v>10</v>
      </c>
      <c r="P47" s="30">
        <v>0</v>
      </c>
      <c r="Q47" s="30">
        <v>142.49789014999999</v>
      </c>
      <c r="R47" s="30"/>
      <c r="S47" s="30">
        <v>0</v>
      </c>
    </row>
    <row r="48" spans="1:19">
      <c r="A48" s="27" t="s">
        <v>53</v>
      </c>
      <c r="B48" s="27" t="s">
        <v>50</v>
      </c>
      <c r="C48" s="27">
        <v>1</v>
      </c>
      <c r="D48" s="28">
        <v>566.71</v>
      </c>
      <c r="E48" s="28">
        <v>2418.8845413798003</v>
      </c>
      <c r="F48" s="30">
        <v>4.2682933800000002</v>
      </c>
      <c r="G48" s="37">
        <v>45.53</v>
      </c>
      <c r="H48" s="37">
        <v>0</v>
      </c>
      <c r="I48" s="30">
        <v>92.903129906446551</v>
      </c>
      <c r="J48" s="30">
        <v>6.1000097690000006</v>
      </c>
      <c r="K48" s="30">
        <v>10.76</v>
      </c>
      <c r="L48" s="30">
        <v>0</v>
      </c>
      <c r="M48" s="30"/>
      <c r="N48" s="29"/>
      <c r="O48" s="30">
        <v>0</v>
      </c>
      <c r="P48" s="30">
        <v>0.25</v>
      </c>
      <c r="Q48" s="30">
        <v>141.67750000000001</v>
      </c>
      <c r="R48" s="30"/>
      <c r="S48" s="30">
        <v>2.0486031288234851E-2</v>
      </c>
    </row>
    <row r="49" spans="1:19">
      <c r="A49" s="27" t="s">
        <v>54</v>
      </c>
      <c r="B49" s="27" t="s">
        <v>50</v>
      </c>
      <c r="C49" s="27">
        <v>1</v>
      </c>
      <c r="D49" s="28">
        <v>566.71</v>
      </c>
      <c r="E49" s="28">
        <v>2418.8845413798003</v>
      </c>
      <c r="F49" s="30">
        <v>4.2682933800000002</v>
      </c>
      <c r="G49" s="37">
        <v>45.53</v>
      </c>
      <c r="H49" s="37">
        <v>0</v>
      </c>
      <c r="I49" s="30">
        <v>92.903129906446551</v>
      </c>
      <c r="J49" s="30">
        <v>6.1000097690000006</v>
      </c>
      <c r="K49" s="30">
        <v>10.76</v>
      </c>
      <c r="L49" s="30">
        <v>0</v>
      </c>
      <c r="M49" s="30"/>
      <c r="N49" s="29"/>
      <c r="O49" s="30">
        <v>0</v>
      </c>
      <c r="P49" s="30">
        <v>0.25</v>
      </c>
      <c r="Q49" s="30">
        <v>141.67750000000001</v>
      </c>
      <c r="R49" s="30"/>
      <c r="S49" s="30">
        <v>2.0486031288234851E-2</v>
      </c>
    </row>
    <row r="50" spans="1:19">
      <c r="A50" s="27" t="s">
        <v>103</v>
      </c>
      <c r="B50" s="27" t="s">
        <v>50</v>
      </c>
      <c r="C50" s="27">
        <v>1</v>
      </c>
      <c r="D50" s="28">
        <v>696.77279999999996</v>
      </c>
      <c r="E50" s="28">
        <v>2974.0307296040642</v>
      </c>
      <c r="F50" s="30">
        <v>4.2682933800000002</v>
      </c>
      <c r="G50" s="37">
        <v>227.67</v>
      </c>
      <c r="H50" s="37">
        <v>35.76</v>
      </c>
      <c r="I50" s="30">
        <v>9.2903129906446562</v>
      </c>
      <c r="J50" s="30">
        <v>74.999927419199992</v>
      </c>
      <c r="K50" s="30">
        <v>9.6839999999999993</v>
      </c>
      <c r="L50" s="30">
        <v>10.76</v>
      </c>
      <c r="M50" s="30"/>
      <c r="N50" s="29"/>
      <c r="O50" s="30">
        <v>10</v>
      </c>
      <c r="P50" s="30">
        <v>0</v>
      </c>
      <c r="Q50" s="30">
        <v>749.99927419199992</v>
      </c>
      <c r="R50" s="30"/>
      <c r="S50" s="30">
        <v>0.33830592890636441</v>
      </c>
    </row>
    <row r="51" spans="1:19">
      <c r="A51" s="27" t="s">
        <v>104</v>
      </c>
      <c r="B51" s="27" t="s">
        <v>50</v>
      </c>
      <c r="C51" s="27">
        <v>1</v>
      </c>
      <c r="D51" s="28">
        <v>1040.514048</v>
      </c>
      <c r="E51" s="28">
        <v>4441.2192228754029</v>
      </c>
      <c r="F51" s="30">
        <v>4.2682933800000002</v>
      </c>
      <c r="G51" s="37">
        <v>104.08</v>
      </c>
      <c r="H51" s="37">
        <v>0</v>
      </c>
      <c r="I51" s="30">
        <v>13.006438186902516</v>
      </c>
      <c r="J51" s="30">
        <v>79.999922580480003</v>
      </c>
      <c r="K51" s="30">
        <v>12.696800000000001</v>
      </c>
      <c r="L51" s="30">
        <v>11.1904</v>
      </c>
      <c r="M51" s="30"/>
      <c r="N51" s="29"/>
      <c r="O51" s="30">
        <v>10</v>
      </c>
      <c r="P51" s="30">
        <v>0</v>
      </c>
      <c r="Q51" s="30">
        <v>799.99922580480006</v>
      </c>
      <c r="R51" s="30"/>
      <c r="S51" s="30">
        <v>0.28049441991140417</v>
      </c>
    </row>
    <row r="52" spans="1:19">
      <c r="A52" s="27" t="s">
        <v>97</v>
      </c>
      <c r="B52" s="27" t="s">
        <v>50</v>
      </c>
      <c r="C52" s="27">
        <v>1</v>
      </c>
      <c r="D52" s="28">
        <v>929.03</v>
      </c>
      <c r="E52" s="28">
        <v>3965.3725988214001</v>
      </c>
      <c r="F52" s="30">
        <v>4.2682933800000002</v>
      </c>
      <c r="G52" s="37">
        <v>260.2</v>
      </c>
      <c r="H52" s="37">
        <v>0</v>
      </c>
      <c r="I52" s="30">
        <v>18.580625981289312</v>
      </c>
      <c r="J52" s="30">
        <v>49.999930084999995</v>
      </c>
      <c r="K52" s="30">
        <v>12.911999999999999</v>
      </c>
      <c r="L52" s="30">
        <v>80.700112842967783</v>
      </c>
      <c r="M52" s="30">
        <v>304.83079999999995</v>
      </c>
      <c r="N52" s="29">
        <v>567.81000000000006</v>
      </c>
      <c r="O52" s="30">
        <v>8</v>
      </c>
      <c r="P52" s="30">
        <v>0</v>
      </c>
      <c r="Q52" s="30">
        <v>399.99944067999996</v>
      </c>
      <c r="R52" s="30">
        <v>2501.3191000000002</v>
      </c>
      <c r="S52" s="30">
        <v>0.32640504322016106</v>
      </c>
    </row>
    <row r="53" spans="1:19">
      <c r="A53" s="27" t="s">
        <v>98</v>
      </c>
      <c r="B53" s="27" t="s">
        <v>50</v>
      </c>
      <c r="C53" s="27">
        <v>1</v>
      </c>
      <c r="D53" s="28">
        <v>69.7</v>
      </c>
      <c r="E53" s="28">
        <v>297.50004858600005</v>
      </c>
      <c r="F53" s="30">
        <v>4.2682933800000002</v>
      </c>
      <c r="G53" s="37">
        <v>71.56</v>
      </c>
      <c r="H53" s="37">
        <v>17.98</v>
      </c>
      <c r="I53" s="30">
        <v>13.271875700920937</v>
      </c>
      <c r="J53" s="30">
        <v>5.2517068099999999</v>
      </c>
      <c r="K53" s="30">
        <v>11.836</v>
      </c>
      <c r="L53" s="30">
        <v>10.76</v>
      </c>
      <c r="M53" s="30"/>
      <c r="N53" s="29"/>
      <c r="O53" s="30">
        <v>10</v>
      </c>
      <c r="P53" s="30">
        <v>0</v>
      </c>
      <c r="Q53" s="30">
        <v>52.517068100000003</v>
      </c>
      <c r="R53" s="30"/>
      <c r="S53" s="30">
        <v>0.51678188562606175</v>
      </c>
    </row>
    <row r="54" spans="1:19">
      <c r="A54" s="27" t="s">
        <v>100</v>
      </c>
      <c r="B54" s="27" t="s">
        <v>50</v>
      </c>
      <c r="C54" s="27">
        <v>5</v>
      </c>
      <c r="D54" s="28">
        <v>69.680000000000007</v>
      </c>
      <c r="E54" s="28">
        <v>297.41468271840006</v>
      </c>
      <c r="F54" s="30">
        <v>4.2682933800000002</v>
      </c>
      <c r="G54" s="37">
        <v>32.520000000000003</v>
      </c>
      <c r="H54" s="37">
        <v>8.17</v>
      </c>
      <c r="I54" s="30">
        <v>13.271875700920937</v>
      </c>
      <c r="J54" s="30">
        <v>5.2501998639999998</v>
      </c>
      <c r="K54" s="30">
        <v>11.836</v>
      </c>
      <c r="L54" s="30">
        <v>10.76</v>
      </c>
      <c r="M54" s="30"/>
      <c r="N54" s="29"/>
      <c r="O54" s="30">
        <v>10</v>
      </c>
      <c r="P54" s="30">
        <v>0</v>
      </c>
      <c r="Q54" s="30">
        <v>52.501998639999996</v>
      </c>
      <c r="R54" s="30"/>
      <c r="S54" s="30">
        <v>0.37399305391318571</v>
      </c>
    </row>
    <row r="55" spans="1:19">
      <c r="A55" s="27" t="s">
        <v>101</v>
      </c>
      <c r="B55" s="27" t="s">
        <v>50</v>
      </c>
      <c r="C55" s="27">
        <v>1</v>
      </c>
      <c r="D55" s="28">
        <v>69.680000000000007</v>
      </c>
      <c r="E55" s="28">
        <v>297.41468271840006</v>
      </c>
      <c r="F55" s="30">
        <v>4.2682933800000002</v>
      </c>
      <c r="G55" s="37">
        <v>71.55</v>
      </c>
      <c r="H55" s="37">
        <v>17.98</v>
      </c>
      <c r="I55" s="30">
        <v>13.271875700920937</v>
      </c>
      <c r="J55" s="30">
        <v>5.2501998639999998</v>
      </c>
      <c r="K55" s="30">
        <v>11.836</v>
      </c>
      <c r="L55" s="30">
        <v>10.76</v>
      </c>
      <c r="M55" s="30"/>
      <c r="N55" s="29"/>
      <c r="O55" s="30">
        <v>10</v>
      </c>
      <c r="P55" s="30">
        <v>0</v>
      </c>
      <c r="Q55" s="30">
        <v>52.501998639999996</v>
      </c>
      <c r="R55" s="30"/>
      <c r="S55" s="30">
        <v>0.51682043297521396</v>
      </c>
    </row>
    <row r="56" spans="1:19">
      <c r="A56" s="27" t="s">
        <v>102</v>
      </c>
      <c r="B56" s="27" t="s">
        <v>50</v>
      </c>
      <c r="C56" s="27">
        <v>6</v>
      </c>
      <c r="D56" s="28">
        <v>13.94</v>
      </c>
      <c r="E56" s="28">
        <v>59.500009717200001</v>
      </c>
      <c r="F56" s="30">
        <v>4.2682933800000002</v>
      </c>
      <c r="G56" s="37">
        <v>13.01</v>
      </c>
      <c r="H56" s="37">
        <v>2.96</v>
      </c>
      <c r="I56" s="30">
        <v>13.94</v>
      </c>
      <c r="J56" s="30">
        <v>1</v>
      </c>
      <c r="K56" s="30">
        <v>11.836</v>
      </c>
      <c r="L56" s="30">
        <v>10.76</v>
      </c>
      <c r="M56" s="30"/>
      <c r="N56" s="29"/>
      <c r="O56" s="30">
        <v>10</v>
      </c>
      <c r="P56" s="30">
        <v>0</v>
      </c>
      <c r="Q56" s="30">
        <v>10</v>
      </c>
      <c r="R56" s="30"/>
      <c r="S56" s="30">
        <v>0.49296586114924801</v>
      </c>
    </row>
    <row r="57" spans="1:19">
      <c r="A57" s="27" t="s">
        <v>99</v>
      </c>
      <c r="B57" s="27" t="s">
        <v>50</v>
      </c>
      <c r="C57" s="27">
        <v>1</v>
      </c>
      <c r="D57" s="28">
        <v>501.68</v>
      </c>
      <c r="E57" s="28">
        <v>2141.3174228784001</v>
      </c>
      <c r="F57" s="30">
        <v>4.2682933800000002</v>
      </c>
      <c r="G57" s="37">
        <v>78.06</v>
      </c>
      <c r="H57" s="37">
        <v>0</v>
      </c>
      <c r="I57" s="30">
        <v>92.903129906446566</v>
      </c>
      <c r="J57" s="30">
        <v>5.4000333519999995</v>
      </c>
      <c r="K57" s="30">
        <v>10.76</v>
      </c>
      <c r="L57" s="30">
        <v>0</v>
      </c>
      <c r="M57" s="30"/>
      <c r="N57" s="29"/>
      <c r="O57" s="30">
        <v>0</v>
      </c>
      <c r="P57" s="30">
        <v>0.25</v>
      </c>
      <c r="Q57" s="30">
        <v>125.42</v>
      </c>
      <c r="R57" s="30"/>
      <c r="S57" s="30">
        <v>0.29466407244277704</v>
      </c>
    </row>
    <row r="58" spans="1:19">
      <c r="A58" s="31" t="s">
        <v>263</v>
      </c>
      <c r="B58" s="32"/>
      <c r="C58" s="32"/>
      <c r="D58" s="33">
        <f>SUMPRODUCT($C3:$C57,D3:D57)</f>
        <v>22422.176848000003</v>
      </c>
      <c r="E58" s="33">
        <f>SUMPRODUCT($C3:$C57,E3:E57)</f>
        <v>88864.15222463345</v>
      </c>
      <c r="F58" s="33"/>
      <c r="G58" s="33">
        <f>SUMPRODUCT($C3:$C57,G3:G57)</f>
        <v>5184.3200000000015</v>
      </c>
      <c r="H58" s="33">
        <f>SUMPRODUCT($C3:$C57,H3:H57)</f>
        <v>845.54000000000019</v>
      </c>
      <c r="I58" s="33"/>
      <c r="J58" s="33">
        <f>SUMPRODUCT($C3:$C57,J3:J57)</f>
        <v>1291.18241333993</v>
      </c>
      <c r="K58" s="30"/>
      <c r="L58" s="30"/>
      <c r="M58" s="30"/>
      <c r="N58" s="33">
        <f>SUMPRODUCT($C3:$C57,N3:N57)</f>
        <v>1052.3411999999998</v>
      </c>
      <c r="O58" s="30"/>
      <c r="P58" s="30"/>
      <c r="Q58" s="30"/>
      <c r="R58" s="30"/>
      <c r="S58" s="30"/>
    </row>
    <row r="59" spans="1:19">
      <c r="D59" s="34"/>
      <c r="G59" s="34"/>
    </row>
    <row r="60" spans="1:19">
      <c r="A60" s="31" t="s">
        <v>264</v>
      </c>
      <c r="E60" s="34"/>
      <c r="I60" s="21">
        <v>1</v>
      </c>
      <c r="K60" s="21">
        <v>2</v>
      </c>
      <c r="L60" s="21" t="s">
        <v>1053</v>
      </c>
      <c r="M60" s="21" t="s">
        <v>1053</v>
      </c>
      <c r="N60" s="21" t="s">
        <v>1053</v>
      </c>
      <c r="O60" s="21" t="s">
        <v>1054</v>
      </c>
      <c r="P60" s="21" t="s">
        <v>1054</v>
      </c>
      <c r="Q60" s="21" t="s">
        <v>1054</v>
      </c>
      <c r="R60" s="21">
        <v>5</v>
      </c>
      <c r="S60" s="21">
        <v>5</v>
      </c>
    </row>
    <row r="62" spans="1:19">
      <c r="A62" s="31" t="s">
        <v>265</v>
      </c>
    </row>
    <row r="63" spans="1:19">
      <c r="A63" s="35" t="s">
        <v>106</v>
      </c>
    </row>
    <row r="64" spans="1:19">
      <c r="A64" s="35" t="s">
        <v>266</v>
      </c>
    </row>
    <row r="65" spans="1:1">
      <c r="A65" s="35" t="s">
        <v>1055</v>
      </c>
    </row>
    <row r="66" spans="1:1">
      <c r="A66" s="35" t="s">
        <v>1056</v>
      </c>
    </row>
    <row r="67" spans="1:1">
      <c r="A67" s="35" t="s">
        <v>1051</v>
      </c>
    </row>
    <row r="68" spans="1:1">
      <c r="A68" s="35" t="s">
        <v>1052</v>
      </c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  <row r="112" spans="1:1">
      <c r="A112" s="35"/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64"/>
  <sheetViews>
    <sheetView zoomScaleNormal="100" workbookViewId="0">
      <selection activeCell="A2" sqref="A2:L2"/>
    </sheetView>
  </sheetViews>
  <sheetFormatPr defaultRowHeight="10.5"/>
  <cols>
    <col min="1" max="1" width="9.33203125" style="77"/>
  </cols>
  <sheetData>
    <row r="2" spans="1:16" ht="15.75">
      <c r="A2" s="94" t="s">
        <v>422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36"/>
      <c r="N2" s="36"/>
      <c r="O2" s="36"/>
      <c r="P2" s="36"/>
    </row>
    <row r="64" spans="1:1">
      <c r="A64" s="7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65"/>
  <sheetViews>
    <sheetView workbookViewId="0">
      <pane ySplit="1" topLeftCell="A214" activePane="bottomLeft" state="frozen"/>
      <selection pane="bottomLeft" activeCell="D234" sqref="D234"/>
    </sheetView>
  </sheetViews>
  <sheetFormatPr defaultColWidth="10.6640625" defaultRowHeight="12.75"/>
  <cols>
    <col min="1" max="1" width="30.6640625" style="63" customWidth="1"/>
    <col min="2" max="2" width="13.5" style="63" customWidth="1"/>
    <col min="3" max="3" width="14.33203125" style="63" customWidth="1"/>
    <col min="4" max="4" width="20.83203125" style="63" customWidth="1"/>
    <col min="5" max="28" width="5" style="63" customWidth="1"/>
    <col min="29" max="16384" width="10.6640625" style="63"/>
  </cols>
  <sheetData>
    <row r="1" spans="1:31" s="61" customFormat="1" ht="25.5">
      <c r="A1" s="61" t="s">
        <v>340</v>
      </c>
      <c r="B1" s="61" t="s">
        <v>378</v>
      </c>
      <c r="C1" s="61" t="s">
        <v>379</v>
      </c>
      <c r="D1" s="61" t="s">
        <v>380</v>
      </c>
      <c r="E1" s="61">
        <v>1</v>
      </c>
      <c r="F1" s="61">
        <v>2</v>
      </c>
      <c r="G1" s="61">
        <v>3</v>
      </c>
      <c r="H1" s="61">
        <v>4</v>
      </c>
      <c r="I1" s="61">
        <v>5</v>
      </c>
      <c r="J1" s="61">
        <v>6</v>
      </c>
      <c r="K1" s="61">
        <v>7</v>
      </c>
      <c r="L1" s="61">
        <v>8</v>
      </c>
      <c r="M1" s="61">
        <v>9</v>
      </c>
      <c r="N1" s="61">
        <v>10</v>
      </c>
      <c r="O1" s="61">
        <v>11</v>
      </c>
      <c r="P1" s="61">
        <v>12</v>
      </c>
      <c r="Q1" s="61">
        <v>13</v>
      </c>
      <c r="R1" s="61">
        <v>14</v>
      </c>
      <c r="S1" s="61">
        <v>15</v>
      </c>
      <c r="T1" s="61">
        <v>16</v>
      </c>
      <c r="U1" s="61">
        <v>17</v>
      </c>
      <c r="V1" s="61">
        <v>18</v>
      </c>
      <c r="W1" s="61">
        <v>19</v>
      </c>
      <c r="X1" s="61">
        <v>20</v>
      </c>
      <c r="Y1" s="61">
        <v>21</v>
      </c>
      <c r="Z1" s="61">
        <v>22</v>
      </c>
      <c r="AA1" s="61">
        <v>23</v>
      </c>
      <c r="AB1" s="61">
        <v>24</v>
      </c>
      <c r="AC1" s="62" t="s">
        <v>139</v>
      </c>
      <c r="AD1" s="62" t="s">
        <v>140</v>
      </c>
      <c r="AE1" s="62" t="s">
        <v>141</v>
      </c>
    </row>
    <row r="2" spans="1:31" s="80" customFormat="1" ht="10.5">
      <c r="A2" s="80" t="s">
        <v>149</v>
      </c>
      <c r="B2" s="80" t="s">
        <v>381</v>
      </c>
      <c r="C2" s="80" t="s">
        <v>382</v>
      </c>
      <c r="D2" s="80" t="s">
        <v>383</v>
      </c>
      <c r="E2" s="80">
        <v>0.05</v>
      </c>
      <c r="F2" s="80">
        <v>0.05</v>
      </c>
      <c r="G2" s="80">
        <v>0.05</v>
      </c>
      <c r="H2" s="80">
        <v>0.05</v>
      </c>
      <c r="I2" s="80">
        <v>0.05</v>
      </c>
      <c r="J2" s="80">
        <v>0.05</v>
      </c>
      <c r="K2" s="80">
        <v>0.05</v>
      </c>
      <c r="L2" s="80">
        <v>0.05</v>
      </c>
      <c r="M2" s="80">
        <v>0.05</v>
      </c>
      <c r="N2" s="80">
        <v>0.05</v>
      </c>
      <c r="O2" s="80">
        <v>0.05</v>
      </c>
      <c r="P2" s="80">
        <v>0.05</v>
      </c>
      <c r="Q2" s="80">
        <v>0.05</v>
      </c>
      <c r="R2" s="80">
        <v>0.05</v>
      </c>
      <c r="S2" s="80">
        <v>0.05</v>
      </c>
      <c r="T2" s="80">
        <v>0.05</v>
      </c>
      <c r="U2" s="80">
        <v>0.05</v>
      </c>
      <c r="V2" s="80">
        <v>0.05</v>
      </c>
      <c r="W2" s="80">
        <v>0.05</v>
      </c>
      <c r="X2" s="80">
        <v>0.05</v>
      </c>
      <c r="Y2" s="80">
        <v>0.05</v>
      </c>
      <c r="Z2" s="80">
        <v>0.05</v>
      </c>
      <c r="AA2" s="80">
        <v>0.05</v>
      </c>
      <c r="AB2" s="80">
        <v>0.05</v>
      </c>
      <c r="AC2" s="80">
        <v>1.2</v>
      </c>
      <c r="AD2" s="80">
        <v>8.4</v>
      </c>
      <c r="AE2" s="80">
        <v>438</v>
      </c>
    </row>
    <row r="3" spans="1:31" s="80" customFormat="1" ht="10.5">
      <c r="A3" s="80" t="s">
        <v>150</v>
      </c>
      <c r="B3" s="80" t="s">
        <v>381</v>
      </c>
      <c r="C3" s="80" t="s">
        <v>382</v>
      </c>
      <c r="D3" s="80" t="s">
        <v>383</v>
      </c>
      <c r="E3" s="80">
        <v>0.2</v>
      </c>
      <c r="F3" s="80">
        <v>0.2</v>
      </c>
      <c r="G3" s="80">
        <v>0.2</v>
      </c>
      <c r="H3" s="80">
        <v>0.2</v>
      </c>
      <c r="I3" s="80">
        <v>0.2</v>
      </c>
      <c r="J3" s="80">
        <v>0.2</v>
      </c>
      <c r="K3" s="80">
        <v>0.2</v>
      </c>
      <c r="L3" s="80">
        <v>0.2</v>
      </c>
      <c r="M3" s="80">
        <v>0.2</v>
      </c>
      <c r="N3" s="80">
        <v>0.2</v>
      </c>
      <c r="O3" s="80">
        <v>0.2</v>
      </c>
      <c r="P3" s="80">
        <v>0.2</v>
      </c>
      <c r="Q3" s="80">
        <v>0.2</v>
      </c>
      <c r="R3" s="80">
        <v>0.2</v>
      </c>
      <c r="S3" s="80">
        <v>0.2</v>
      </c>
      <c r="T3" s="80">
        <v>0.2</v>
      </c>
      <c r="U3" s="80">
        <v>0.2</v>
      </c>
      <c r="V3" s="80">
        <v>0.2</v>
      </c>
      <c r="W3" s="80">
        <v>0.2</v>
      </c>
      <c r="X3" s="80">
        <v>0.2</v>
      </c>
      <c r="Y3" s="80">
        <v>0.2</v>
      </c>
      <c r="Z3" s="80">
        <v>0.2</v>
      </c>
      <c r="AA3" s="80">
        <v>0.2</v>
      </c>
      <c r="AB3" s="80">
        <v>0.2</v>
      </c>
      <c r="AC3" s="80">
        <v>4.8</v>
      </c>
      <c r="AD3" s="80">
        <v>33.6</v>
      </c>
      <c r="AE3" s="80">
        <v>1752</v>
      </c>
    </row>
    <row r="4" spans="1:31" s="80" customFormat="1" ht="10.5">
      <c r="A4" s="80" t="s">
        <v>151</v>
      </c>
      <c r="B4" s="80" t="s">
        <v>384</v>
      </c>
      <c r="C4" s="80" t="s">
        <v>382</v>
      </c>
      <c r="D4" s="80" t="s">
        <v>383</v>
      </c>
      <c r="E4" s="80">
        <v>49</v>
      </c>
      <c r="F4" s="80">
        <v>49</v>
      </c>
      <c r="G4" s="80">
        <v>49</v>
      </c>
      <c r="H4" s="80">
        <v>49</v>
      </c>
      <c r="I4" s="80">
        <v>49</v>
      </c>
      <c r="J4" s="80">
        <v>49</v>
      </c>
      <c r="K4" s="80">
        <v>49</v>
      </c>
      <c r="L4" s="80">
        <v>49</v>
      </c>
      <c r="M4" s="80">
        <v>49</v>
      </c>
      <c r="N4" s="80">
        <v>49</v>
      </c>
      <c r="O4" s="80">
        <v>49</v>
      </c>
      <c r="P4" s="80">
        <v>49</v>
      </c>
      <c r="Q4" s="80">
        <v>49</v>
      </c>
      <c r="R4" s="80">
        <v>49</v>
      </c>
      <c r="S4" s="80">
        <v>49</v>
      </c>
      <c r="T4" s="80">
        <v>49</v>
      </c>
      <c r="U4" s="80">
        <v>49</v>
      </c>
      <c r="V4" s="80">
        <v>49</v>
      </c>
      <c r="W4" s="80">
        <v>49</v>
      </c>
      <c r="X4" s="80">
        <v>49</v>
      </c>
      <c r="Y4" s="80">
        <v>49</v>
      </c>
      <c r="Z4" s="80">
        <v>49</v>
      </c>
      <c r="AA4" s="80">
        <v>49</v>
      </c>
      <c r="AB4" s="80">
        <v>49</v>
      </c>
      <c r="AC4" s="80">
        <v>1176</v>
      </c>
      <c r="AD4" s="80">
        <v>8232</v>
      </c>
      <c r="AE4" s="80">
        <v>429240</v>
      </c>
    </row>
    <row r="5" spans="1:31" s="80" customFormat="1" ht="10.5">
      <c r="A5" s="80" t="s">
        <v>152</v>
      </c>
      <c r="B5" s="80" t="s">
        <v>384</v>
      </c>
      <c r="C5" s="80" t="s">
        <v>382</v>
      </c>
      <c r="D5" s="80" t="s">
        <v>383</v>
      </c>
      <c r="E5" s="80">
        <v>55</v>
      </c>
      <c r="F5" s="80">
        <v>55</v>
      </c>
      <c r="G5" s="80">
        <v>55</v>
      </c>
      <c r="H5" s="80">
        <v>55</v>
      </c>
      <c r="I5" s="80">
        <v>55</v>
      </c>
      <c r="J5" s="80">
        <v>55</v>
      </c>
      <c r="K5" s="80">
        <v>55</v>
      </c>
      <c r="L5" s="80">
        <v>55</v>
      </c>
      <c r="M5" s="80">
        <v>55</v>
      </c>
      <c r="N5" s="80">
        <v>55</v>
      </c>
      <c r="O5" s="80">
        <v>55</v>
      </c>
      <c r="P5" s="80">
        <v>55</v>
      </c>
      <c r="Q5" s="80">
        <v>55</v>
      </c>
      <c r="R5" s="80">
        <v>55</v>
      </c>
      <c r="S5" s="80">
        <v>55</v>
      </c>
      <c r="T5" s="80">
        <v>55</v>
      </c>
      <c r="U5" s="80">
        <v>55</v>
      </c>
      <c r="V5" s="80">
        <v>55</v>
      </c>
      <c r="W5" s="80">
        <v>55</v>
      </c>
      <c r="X5" s="80">
        <v>55</v>
      </c>
      <c r="Y5" s="80">
        <v>55</v>
      </c>
      <c r="Z5" s="80">
        <v>55</v>
      </c>
      <c r="AA5" s="80">
        <v>55</v>
      </c>
      <c r="AB5" s="80">
        <v>55</v>
      </c>
      <c r="AC5" s="80">
        <v>1320</v>
      </c>
      <c r="AD5" s="80">
        <v>9240</v>
      </c>
      <c r="AE5" s="80">
        <v>481800</v>
      </c>
    </row>
    <row r="6" spans="1:31" s="80" customFormat="1" ht="10.5">
      <c r="A6" s="80" t="s">
        <v>822</v>
      </c>
      <c r="B6" s="80" t="s">
        <v>381</v>
      </c>
      <c r="C6" s="80" t="s">
        <v>382</v>
      </c>
      <c r="D6" s="80" t="s">
        <v>383</v>
      </c>
      <c r="E6" s="80">
        <v>0.05</v>
      </c>
      <c r="F6" s="80">
        <v>0.05</v>
      </c>
      <c r="G6" s="80">
        <v>0.05</v>
      </c>
      <c r="H6" s="80">
        <v>0.05</v>
      </c>
      <c r="I6" s="80">
        <v>0.05</v>
      </c>
      <c r="J6" s="80">
        <v>0.05</v>
      </c>
      <c r="K6" s="80">
        <v>0.05</v>
      </c>
      <c r="L6" s="80">
        <v>0.05</v>
      </c>
      <c r="M6" s="80">
        <v>0.05</v>
      </c>
      <c r="N6" s="80">
        <v>0.05</v>
      </c>
      <c r="O6" s="80">
        <v>0.05</v>
      </c>
      <c r="P6" s="80">
        <v>0.05</v>
      </c>
      <c r="Q6" s="80">
        <v>0.05</v>
      </c>
      <c r="R6" s="80">
        <v>0.05</v>
      </c>
      <c r="S6" s="80">
        <v>0.05</v>
      </c>
      <c r="T6" s="80">
        <v>0.05</v>
      </c>
      <c r="U6" s="80">
        <v>0.05</v>
      </c>
      <c r="V6" s="80">
        <v>0.05</v>
      </c>
      <c r="W6" s="80">
        <v>0.05</v>
      </c>
      <c r="X6" s="80">
        <v>0.05</v>
      </c>
      <c r="Y6" s="80">
        <v>0.05</v>
      </c>
      <c r="Z6" s="80">
        <v>0.05</v>
      </c>
      <c r="AA6" s="80">
        <v>0.05</v>
      </c>
      <c r="AB6" s="80">
        <v>0.05</v>
      </c>
      <c r="AC6" s="80">
        <v>1.2</v>
      </c>
      <c r="AD6" s="80">
        <v>8.4</v>
      </c>
      <c r="AE6" s="80">
        <v>438</v>
      </c>
    </row>
    <row r="7" spans="1:31" s="80" customFormat="1" ht="10.5">
      <c r="A7" s="80" t="s">
        <v>823</v>
      </c>
      <c r="B7" s="80" t="s">
        <v>381</v>
      </c>
      <c r="C7" s="80" t="s">
        <v>382</v>
      </c>
      <c r="D7" s="80" t="s">
        <v>383</v>
      </c>
      <c r="E7" s="80">
        <v>0.2</v>
      </c>
      <c r="F7" s="80">
        <v>0.2</v>
      </c>
      <c r="G7" s="80">
        <v>0.2</v>
      </c>
      <c r="H7" s="80">
        <v>0.2</v>
      </c>
      <c r="I7" s="80">
        <v>0.2</v>
      </c>
      <c r="J7" s="80">
        <v>0.2</v>
      </c>
      <c r="K7" s="80">
        <v>0.2</v>
      </c>
      <c r="L7" s="80">
        <v>0.2</v>
      </c>
      <c r="M7" s="80">
        <v>0.2</v>
      </c>
      <c r="N7" s="80">
        <v>0.2</v>
      </c>
      <c r="O7" s="80">
        <v>0.2</v>
      </c>
      <c r="P7" s="80">
        <v>0.2</v>
      </c>
      <c r="Q7" s="80">
        <v>0.2</v>
      </c>
      <c r="R7" s="80">
        <v>0.2</v>
      </c>
      <c r="S7" s="80">
        <v>0.2</v>
      </c>
      <c r="T7" s="80">
        <v>0.2</v>
      </c>
      <c r="U7" s="80">
        <v>0.2</v>
      </c>
      <c r="V7" s="80">
        <v>0.2</v>
      </c>
      <c r="W7" s="80">
        <v>0.2</v>
      </c>
      <c r="X7" s="80">
        <v>0.2</v>
      </c>
      <c r="Y7" s="80">
        <v>0.2</v>
      </c>
      <c r="Z7" s="80">
        <v>0.2</v>
      </c>
      <c r="AA7" s="80">
        <v>0.2</v>
      </c>
      <c r="AB7" s="80">
        <v>0.2</v>
      </c>
      <c r="AC7" s="80">
        <v>4.8</v>
      </c>
      <c r="AD7" s="80">
        <v>33.6</v>
      </c>
      <c r="AE7" s="80">
        <v>1752</v>
      </c>
    </row>
    <row r="8" spans="1:31" s="80" customFormat="1" ht="10.5">
      <c r="A8" s="80" t="s">
        <v>824</v>
      </c>
      <c r="B8" s="80" t="s">
        <v>384</v>
      </c>
      <c r="C8" s="80" t="s">
        <v>382</v>
      </c>
      <c r="D8" s="80" t="s">
        <v>383</v>
      </c>
      <c r="E8" s="80">
        <v>49</v>
      </c>
      <c r="F8" s="80">
        <v>49</v>
      </c>
      <c r="G8" s="80">
        <v>49</v>
      </c>
      <c r="H8" s="80">
        <v>49</v>
      </c>
      <c r="I8" s="80">
        <v>49</v>
      </c>
      <c r="J8" s="80">
        <v>49</v>
      </c>
      <c r="K8" s="80">
        <v>49</v>
      </c>
      <c r="L8" s="80">
        <v>49</v>
      </c>
      <c r="M8" s="80">
        <v>49</v>
      </c>
      <c r="N8" s="80">
        <v>49</v>
      </c>
      <c r="O8" s="80">
        <v>49</v>
      </c>
      <c r="P8" s="80">
        <v>49</v>
      </c>
      <c r="Q8" s="80">
        <v>49</v>
      </c>
      <c r="R8" s="80">
        <v>49</v>
      </c>
      <c r="S8" s="80">
        <v>49</v>
      </c>
      <c r="T8" s="80">
        <v>49</v>
      </c>
      <c r="U8" s="80">
        <v>49</v>
      </c>
      <c r="V8" s="80">
        <v>49</v>
      </c>
      <c r="W8" s="80">
        <v>49</v>
      </c>
      <c r="X8" s="80">
        <v>49</v>
      </c>
      <c r="Y8" s="80">
        <v>49</v>
      </c>
      <c r="Z8" s="80">
        <v>49</v>
      </c>
      <c r="AA8" s="80">
        <v>49</v>
      </c>
      <c r="AB8" s="80">
        <v>49</v>
      </c>
      <c r="AC8" s="80">
        <v>1176</v>
      </c>
      <c r="AD8" s="80">
        <v>8232</v>
      </c>
      <c r="AE8" s="80">
        <v>429240</v>
      </c>
    </row>
    <row r="9" spans="1:31" s="80" customFormat="1" ht="10.5">
      <c r="A9" s="80" t="s">
        <v>825</v>
      </c>
      <c r="B9" s="80" t="s">
        <v>384</v>
      </c>
      <c r="C9" s="80" t="s">
        <v>382</v>
      </c>
      <c r="D9" s="80" t="s">
        <v>383</v>
      </c>
      <c r="E9" s="80">
        <v>55</v>
      </c>
      <c r="F9" s="80">
        <v>55</v>
      </c>
      <c r="G9" s="80">
        <v>55</v>
      </c>
      <c r="H9" s="80">
        <v>55</v>
      </c>
      <c r="I9" s="80">
        <v>55</v>
      </c>
      <c r="J9" s="80">
        <v>55</v>
      </c>
      <c r="K9" s="80">
        <v>55</v>
      </c>
      <c r="L9" s="80">
        <v>55</v>
      </c>
      <c r="M9" s="80">
        <v>55</v>
      </c>
      <c r="N9" s="80">
        <v>55</v>
      </c>
      <c r="O9" s="80">
        <v>55</v>
      </c>
      <c r="P9" s="80">
        <v>55</v>
      </c>
      <c r="Q9" s="80">
        <v>55</v>
      </c>
      <c r="R9" s="80">
        <v>55</v>
      </c>
      <c r="S9" s="80">
        <v>55</v>
      </c>
      <c r="T9" s="80">
        <v>55</v>
      </c>
      <c r="U9" s="80">
        <v>55</v>
      </c>
      <c r="V9" s="80">
        <v>55</v>
      </c>
      <c r="W9" s="80">
        <v>55</v>
      </c>
      <c r="X9" s="80">
        <v>55</v>
      </c>
      <c r="Y9" s="80">
        <v>55</v>
      </c>
      <c r="Z9" s="80">
        <v>55</v>
      </c>
      <c r="AA9" s="80">
        <v>55</v>
      </c>
      <c r="AB9" s="80">
        <v>55</v>
      </c>
      <c r="AC9" s="80">
        <v>1320</v>
      </c>
      <c r="AD9" s="80">
        <v>9240</v>
      </c>
      <c r="AE9" s="80">
        <v>481800</v>
      </c>
    </row>
    <row r="10" spans="1:31" s="80" customFormat="1" ht="10.5">
      <c r="A10" s="80" t="s">
        <v>826</v>
      </c>
      <c r="B10" s="80" t="s">
        <v>390</v>
      </c>
      <c r="C10" s="80" t="s">
        <v>382</v>
      </c>
      <c r="D10" s="80" t="s">
        <v>383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  <c r="P10" s="80">
        <v>0</v>
      </c>
      <c r="Q10" s="80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0">
        <v>0</v>
      </c>
      <c r="Y10" s="80">
        <v>0</v>
      </c>
      <c r="Z10" s="80">
        <v>0</v>
      </c>
      <c r="AA10" s="80">
        <v>0</v>
      </c>
      <c r="AB10" s="80">
        <v>0</v>
      </c>
      <c r="AC10" s="80">
        <v>0</v>
      </c>
      <c r="AD10" s="80">
        <v>0</v>
      </c>
      <c r="AE10" s="80">
        <v>0</v>
      </c>
    </row>
    <row r="11" spans="1:31" s="80" customFormat="1" ht="10.5">
      <c r="A11" s="80" t="s">
        <v>153</v>
      </c>
      <c r="B11" s="80" t="s">
        <v>381</v>
      </c>
      <c r="C11" s="80" t="s">
        <v>382</v>
      </c>
      <c r="D11" s="80" t="s">
        <v>383</v>
      </c>
      <c r="E11" s="80">
        <v>0.05</v>
      </c>
      <c r="F11" s="80">
        <v>0.05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0.05</v>
      </c>
      <c r="P11" s="80">
        <v>0.05</v>
      </c>
      <c r="Q11" s="80">
        <v>0.05</v>
      </c>
      <c r="R11" s="80">
        <v>0.05</v>
      </c>
      <c r="S11" s="80">
        <v>0.05</v>
      </c>
      <c r="T11" s="80">
        <v>0.05</v>
      </c>
      <c r="U11" s="80">
        <v>0.05</v>
      </c>
      <c r="V11" s="80">
        <v>0.05</v>
      </c>
      <c r="W11" s="80">
        <v>0.05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1.2</v>
      </c>
      <c r="AD11" s="80">
        <v>8.4</v>
      </c>
      <c r="AE11" s="80">
        <v>438</v>
      </c>
    </row>
    <row r="12" spans="1:31" s="80" customFormat="1" ht="10.5">
      <c r="A12" s="80" t="s">
        <v>154</v>
      </c>
      <c r="B12" s="80" t="s">
        <v>381</v>
      </c>
      <c r="C12" s="80" t="s">
        <v>382</v>
      </c>
      <c r="D12" s="80" t="s">
        <v>383</v>
      </c>
      <c r="E12" s="80">
        <v>0.2</v>
      </c>
      <c r="F12" s="80">
        <v>0.2</v>
      </c>
      <c r="G12" s="80">
        <v>0.2</v>
      </c>
      <c r="H12" s="80">
        <v>0.2</v>
      </c>
      <c r="I12" s="80">
        <v>0.2</v>
      </c>
      <c r="J12" s="80">
        <v>0.2</v>
      </c>
      <c r="K12" s="80">
        <v>0.2</v>
      </c>
      <c r="L12" s="80">
        <v>0.2</v>
      </c>
      <c r="M12" s="80">
        <v>0.2</v>
      </c>
      <c r="N12" s="80">
        <v>0.2</v>
      </c>
      <c r="O12" s="80">
        <v>0.2</v>
      </c>
      <c r="P12" s="80">
        <v>0.2</v>
      </c>
      <c r="Q12" s="80">
        <v>0.2</v>
      </c>
      <c r="R12" s="80">
        <v>0.2</v>
      </c>
      <c r="S12" s="80">
        <v>0.2</v>
      </c>
      <c r="T12" s="80">
        <v>0.2</v>
      </c>
      <c r="U12" s="80">
        <v>0.2</v>
      </c>
      <c r="V12" s="80">
        <v>0.2</v>
      </c>
      <c r="W12" s="80">
        <v>0.2</v>
      </c>
      <c r="X12" s="80">
        <v>0.2</v>
      </c>
      <c r="Y12" s="80">
        <v>0.2</v>
      </c>
      <c r="Z12" s="80">
        <v>0.2</v>
      </c>
      <c r="AA12" s="80">
        <v>0.2</v>
      </c>
      <c r="AB12" s="80">
        <v>0.2</v>
      </c>
      <c r="AC12" s="80">
        <v>4.8</v>
      </c>
      <c r="AD12" s="80">
        <v>33.6</v>
      </c>
      <c r="AE12" s="80">
        <v>1752</v>
      </c>
    </row>
    <row r="13" spans="1:31" s="80" customFormat="1" ht="10.5">
      <c r="A13" s="80" t="s">
        <v>155</v>
      </c>
      <c r="B13" s="80" t="s">
        <v>384</v>
      </c>
      <c r="C13" s="80" t="s">
        <v>382</v>
      </c>
      <c r="D13" s="80" t="s">
        <v>383</v>
      </c>
      <c r="E13" s="80">
        <v>49</v>
      </c>
      <c r="F13" s="80">
        <v>49</v>
      </c>
      <c r="G13" s="80">
        <v>49</v>
      </c>
      <c r="H13" s="80">
        <v>49</v>
      </c>
      <c r="I13" s="80">
        <v>49</v>
      </c>
      <c r="J13" s="80">
        <v>49</v>
      </c>
      <c r="K13" s="80">
        <v>49</v>
      </c>
      <c r="L13" s="80">
        <v>49</v>
      </c>
      <c r="M13" s="80">
        <v>49</v>
      </c>
      <c r="N13" s="80">
        <v>49</v>
      </c>
      <c r="O13" s="80">
        <v>49</v>
      </c>
      <c r="P13" s="80">
        <v>49</v>
      </c>
      <c r="Q13" s="80">
        <v>49</v>
      </c>
      <c r="R13" s="80">
        <v>49</v>
      </c>
      <c r="S13" s="80">
        <v>49</v>
      </c>
      <c r="T13" s="80">
        <v>49</v>
      </c>
      <c r="U13" s="80">
        <v>49</v>
      </c>
      <c r="V13" s="80">
        <v>49</v>
      </c>
      <c r="W13" s="80">
        <v>49</v>
      </c>
      <c r="X13" s="80">
        <v>49</v>
      </c>
      <c r="Y13" s="80">
        <v>49</v>
      </c>
      <c r="Z13" s="80">
        <v>49</v>
      </c>
      <c r="AA13" s="80">
        <v>49</v>
      </c>
      <c r="AB13" s="80">
        <v>49</v>
      </c>
      <c r="AC13" s="80">
        <v>1176</v>
      </c>
      <c r="AD13" s="80">
        <v>8232</v>
      </c>
      <c r="AE13" s="80">
        <v>429240</v>
      </c>
    </row>
    <row r="14" spans="1:31" s="80" customFormat="1" ht="10.5">
      <c r="A14" s="80" t="s">
        <v>156</v>
      </c>
      <c r="B14" s="80" t="s">
        <v>384</v>
      </c>
      <c r="C14" s="80" t="s">
        <v>382</v>
      </c>
      <c r="D14" s="80" t="s">
        <v>383</v>
      </c>
      <c r="E14" s="80">
        <v>55</v>
      </c>
      <c r="F14" s="80">
        <v>55</v>
      </c>
      <c r="G14" s="80">
        <v>55</v>
      </c>
      <c r="H14" s="80">
        <v>55</v>
      </c>
      <c r="I14" s="80">
        <v>55</v>
      </c>
      <c r="J14" s="80">
        <v>55</v>
      </c>
      <c r="K14" s="80">
        <v>55</v>
      </c>
      <c r="L14" s="80">
        <v>55</v>
      </c>
      <c r="M14" s="80">
        <v>55</v>
      </c>
      <c r="N14" s="80">
        <v>55</v>
      </c>
      <c r="O14" s="80">
        <v>55</v>
      </c>
      <c r="P14" s="80">
        <v>55</v>
      </c>
      <c r="Q14" s="80">
        <v>55</v>
      </c>
      <c r="R14" s="80">
        <v>55</v>
      </c>
      <c r="S14" s="80">
        <v>55</v>
      </c>
      <c r="T14" s="80">
        <v>55</v>
      </c>
      <c r="U14" s="80">
        <v>55</v>
      </c>
      <c r="V14" s="80">
        <v>55</v>
      </c>
      <c r="W14" s="80">
        <v>55</v>
      </c>
      <c r="X14" s="80">
        <v>55</v>
      </c>
      <c r="Y14" s="80">
        <v>55</v>
      </c>
      <c r="Z14" s="80">
        <v>55</v>
      </c>
      <c r="AA14" s="80">
        <v>55</v>
      </c>
      <c r="AB14" s="80">
        <v>55</v>
      </c>
      <c r="AC14" s="80">
        <v>1320</v>
      </c>
      <c r="AD14" s="80">
        <v>9240</v>
      </c>
      <c r="AE14" s="80">
        <v>481800</v>
      </c>
    </row>
    <row r="15" spans="1:31" s="80" customFormat="1" ht="10.5">
      <c r="A15" s="80" t="s">
        <v>827</v>
      </c>
      <c r="B15" s="80" t="s">
        <v>381</v>
      </c>
      <c r="C15" s="80" t="s">
        <v>382</v>
      </c>
      <c r="D15" s="80" t="s">
        <v>383</v>
      </c>
      <c r="E15" s="80">
        <v>0.05</v>
      </c>
      <c r="F15" s="80">
        <v>0.05</v>
      </c>
      <c r="G15" s="80">
        <v>0.05</v>
      </c>
      <c r="H15" s="80">
        <v>0.05</v>
      </c>
      <c r="I15" s="80">
        <v>0.05</v>
      </c>
      <c r="J15" s="80">
        <v>0.05</v>
      </c>
      <c r="K15" s="80">
        <v>0.05</v>
      </c>
      <c r="L15" s="80">
        <v>0.05</v>
      </c>
      <c r="M15" s="80">
        <v>0.05</v>
      </c>
      <c r="N15" s="80">
        <v>0.05</v>
      </c>
      <c r="O15" s="80">
        <v>0.05</v>
      </c>
      <c r="P15" s="80">
        <v>0.05</v>
      </c>
      <c r="Q15" s="80">
        <v>0.05</v>
      </c>
      <c r="R15" s="80">
        <v>0.05</v>
      </c>
      <c r="S15" s="80">
        <v>0.05</v>
      </c>
      <c r="T15" s="80">
        <v>0.05</v>
      </c>
      <c r="U15" s="80">
        <v>0.05</v>
      </c>
      <c r="V15" s="80">
        <v>0.05</v>
      </c>
      <c r="W15" s="80">
        <v>0.05</v>
      </c>
      <c r="X15" s="80">
        <v>0.05</v>
      </c>
      <c r="Y15" s="80">
        <v>0.05</v>
      </c>
      <c r="Z15" s="80">
        <v>0.05</v>
      </c>
      <c r="AA15" s="80">
        <v>0.05</v>
      </c>
      <c r="AB15" s="80">
        <v>0.05</v>
      </c>
      <c r="AC15" s="80">
        <v>1.2</v>
      </c>
      <c r="AD15" s="80">
        <v>8.4</v>
      </c>
      <c r="AE15" s="80">
        <v>438</v>
      </c>
    </row>
    <row r="16" spans="1:31" s="80" customFormat="1" ht="10.5">
      <c r="A16" s="80" t="s">
        <v>828</v>
      </c>
      <c r="B16" s="80" t="s">
        <v>381</v>
      </c>
      <c r="C16" s="80" t="s">
        <v>382</v>
      </c>
      <c r="D16" s="80" t="s">
        <v>383</v>
      </c>
      <c r="E16" s="80">
        <v>0.2</v>
      </c>
      <c r="F16" s="80">
        <v>0.2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0.2</v>
      </c>
      <c r="O16" s="80">
        <v>0.2</v>
      </c>
      <c r="P16" s="80">
        <v>0.2</v>
      </c>
      <c r="Q16" s="80">
        <v>0.2</v>
      </c>
      <c r="R16" s="80">
        <v>0.2</v>
      </c>
      <c r="S16" s="80">
        <v>0.2</v>
      </c>
      <c r="T16" s="80">
        <v>0.2</v>
      </c>
      <c r="U16" s="80">
        <v>0.2</v>
      </c>
      <c r="V16" s="80">
        <v>0.2</v>
      </c>
      <c r="W16" s="80">
        <v>0.2</v>
      </c>
      <c r="X16" s="80">
        <v>0.2</v>
      </c>
      <c r="Y16" s="80">
        <v>0.2</v>
      </c>
      <c r="Z16" s="80">
        <v>0.2</v>
      </c>
      <c r="AA16" s="80">
        <v>0.2</v>
      </c>
      <c r="AB16" s="80">
        <v>0.2</v>
      </c>
      <c r="AC16" s="80">
        <v>4.8</v>
      </c>
      <c r="AD16" s="80">
        <v>33.6</v>
      </c>
      <c r="AE16" s="80">
        <v>1752</v>
      </c>
    </row>
    <row r="17" spans="1:31" s="80" customFormat="1" ht="10.5">
      <c r="A17" s="80" t="s">
        <v>829</v>
      </c>
      <c r="B17" s="80" t="s">
        <v>384</v>
      </c>
      <c r="C17" s="80" t="s">
        <v>382</v>
      </c>
      <c r="D17" s="80" t="s">
        <v>383</v>
      </c>
      <c r="E17" s="80">
        <v>49</v>
      </c>
      <c r="F17" s="80">
        <v>49</v>
      </c>
      <c r="G17" s="80">
        <v>49</v>
      </c>
      <c r="H17" s="80">
        <v>49</v>
      </c>
      <c r="I17" s="80">
        <v>49</v>
      </c>
      <c r="J17" s="80">
        <v>49</v>
      </c>
      <c r="K17" s="80">
        <v>49</v>
      </c>
      <c r="L17" s="80">
        <v>49</v>
      </c>
      <c r="M17" s="80">
        <v>49</v>
      </c>
      <c r="N17" s="80">
        <v>49</v>
      </c>
      <c r="O17" s="80">
        <v>49</v>
      </c>
      <c r="P17" s="80">
        <v>49</v>
      </c>
      <c r="Q17" s="80">
        <v>49</v>
      </c>
      <c r="R17" s="80">
        <v>49</v>
      </c>
      <c r="S17" s="80">
        <v>49</v>
      </c>
      <c r="T17" s="80">
        <v>49</v>
      </c>
      <c r="U17" s="80">
        <v>49</v>
      </c>
      <c r="V17" s="80">
        <v>49</v>
      </c>
      <c r="W17" s="80">
        <v>49</v>
      </c>
      <c r="X17" s="80">
        <v>49</v>
      </c>
      <c r="Y17" s="80">
        <v>49</v>
      </c>
      <c r="Z17" s="80">
        <v>49</v>
      </c>
      <c r="AA17" s="80">
        <v>49</v>
      </c>
      <c r="AB17" s="80">
        <v>49</v>
      </c>
      <c r="AC17" s="80">
        <v>1176</v>
      </c>
      <c r="AD17" s="80">
        <v>8232</v>
      </c>
      <c r="AE17" s="80">
        <v>429240</v>
      </c>
    </row>
    <row r="18" spans="1:31" s="80" customFormat="1" ht="10.5">
      <c r="A18" s="80" t="s">
        <v>830</v>
      </c>
      <c r="B18" s="80" t="s">
        <v>384</v>
      </c>
      <c r="C18" s="80" t="s">
        <v>382</v>
      </c>
      <c r="D18" s="80" t="s">
        <v>383</v>
      </c>
      <c r="E18" s="80">
        <v>55</v>
      </c>
      <c r="F18" s="80">
        <v>55</v>
      </c>
      <c r="G18" s="80">
        <v>55</v>
      </c>
      <c r="H18" s="80">
        <v>55</v>
      </c>
      <c r="I18" s="80">
        <v>55</v>
      </c>
      <c r="J18" s="80">
        <v>55</v>
      </c>
      <c r="K18" s="80">
        <v>55</v>
      </c>
      <c r="L18" s="80">
        <v>55</v>
      </c>
      <c r="M18" s="80">
        <v>55</v>
      </c>
      <c r="N18" s="80">
        <v>55</v>
      </c>
      <c r="O18" s="80">
        <v>55</v>
      </c>
      <c r="P18" s="80">
        <v>55</v>
      </c>
      <c r="Q18" s="80">
        <v>55</v>
      </c>
      <c r="R18" s="80">
        <v>55</v>
      </c>
      <c r="S18" s="80">
        <v>55</v>
      </c>
      <c r="T18" s="80">
        <v>55</v>
      </c>
      <c r="U18" s="80">
        <v>55</v>
      </c>
      <c r="V18" s="80">
        <v>55</v>
      </c>
      <c r="W18" s="80">
        <v>55</v>
      </c>
      <c r="X18" s="80">
        <v>55</v>
      </c>
      <c r="Y18" s="80">
        <v>55</v>
      </c>
      <c r="Z18" s="80">
        <v>55</v>
      </c>
      <c r="AA18" s="80">
        <v>55</v>
      </c>
      <c r="AB18" s="80">
        <v>55</v>
      </c>
      <c r="AC18" s="80">
        <v>1320</v>
      </c>
      <c r="AD18" s="80">
        <v>9240</v>
      </c>
      <c r="AE18" s="80">
        <v>481800</v>
      </c>
    </row>
    <row r="19" spans="1:31" s="80" customFormat="1" ht="10.5">
      <c r="A19" s="80" t="s">
        <v>831</v>
      </c>
      <c r="B19" s="80" t="s">
        <v>381</v>
      </c>
      <c r="C19" s="80" t="s">
        <v>382</v>
      </c>
      <c r="D19" s="80" t="s">
        <v>383</v>
      </c>
      <c r="E19" s="80">
        <v>0.05</v>
      </c>
      <c r="F19" s="80">
        <v>0.05</v>
      </c>
      <c r="G19" s="80">
        <v>0.05</v>
      </c>
      <c r="H19" s="80">
        <v>0.05</v>
      </c>
      <c r="I19" s="80">
        <v>0.05</v>
      </c>
      <c r="J19" s="80">
        <v>0.05</v>
      </c>
      <c r="K19" s="80">
        <v>0.05</v>
      </c>
      <c r="L19" s="80">
        <v>0.05</v>
      </c>
      <c r="M19" s="80">
        <v>0.05</v>
      </c>
      <c r="N19" s="80">
        <v>0.05</v>
      </c>
      <c r="O19" s="80">
        <v>0.05</v>
      </c>
      <c r="P19" s="80">
        <v>0.05</v>
      </c>
      <c r="Q19" s="80">
        <v>0.05</v>
      </c>
      <c r="R19" s="80">
        <v>0.05</v>
      </c>
      <c r="S19" s="80">
        <v>0.05</v>
      </c>
      <c r="T19" s="80">
        <v>0.05</v>
      </c>
      <c r="U19" s="80">
        <v>0.05</v>
      </c>
      <c r="V19" s="80">
        <v>0.05</v>
      </c>
      <c r="W19" s="80">
        <v>0.05</v>
      </c>
      <c r="X19" s="80">
        <v>0.05</v>
      </c>
      <c r="Y19" s="80">
        <v>0.05</v>
      </c>
      <c r="Z19" s="80">
        <v>0.05</v>
      </c>
      <c r="AA19" s="80">
        <v>0.05</v>
      </c>
      <c r="AB19" s="80">
        <v>0.05</v>
      </c>
      <c r="AC19" s="80">
        <v>1.2</v>
      </c>
      <c r="AD19" s="80">
        <v>8.4</v>
      </c>
      <c r="AE19" s="80">
        <v>438</v>
      </c>
    </row>
    <row r="20" spans="1:31" s="80" customFormat="1" ht="10.5">
      <c r="A20" s="80" t="s">
        <v>832</v>
      </c>
      <c r="B20" s="80" t="s">
        <v>381</v>
      </c>
      <c r="C20" s="80" t="s">
        <v>382</v>
      </c>
      <c r="D20" s="80" t="s">
        <v>383</v>
      </c>
      <c r="E20" s="80">
        <v>0.2</v>
      </c>
      <c r="F20" s="80">
        <v>0.2</v>
      </c>
      <c r="G20" s="80">
        <v>0.2</v>
      </c>
      <c r="H20" s="80">
        <v>0.2</v>
      </c>
      <c r="I20" s="80">
        <v>0.2</v>
      </c>
      <c r="J20" s="80">
        <v>0.2</v>
      </c>
      <c r="K20" s="80">
        <v>0.2</v>
      </c>
      <c r="L20" s="80">
        <v>0.2</v>
      </c>
      <c r="M20" s="80">
        <v>0.2</v>
      </c>
      <c r="N20" s="80">
        <v>0.2</v>
      </c>
      <c r="O20" s="80">
        <v>0.2</v>
      </c>
      <c r="P20" s="80">
        <v>0.2</v>
      </c>
      <c r="Q20" s="80">
        <v>0.2</v>
      </c>
      <c r="R20" s="80">
        <v>0.2</v>
      </c>
      <c r="S20" s="80">
        <v>0.2</v>
      </c>
      <c r="T20" s="80">
        <v>0.2</v>
      </c>
      <c r="U20" s="80">
        <v>0.2</v>
      </c>
      <c r="V20" s="80">
        <v>0.2</v>
      </c>
      <c r="W20" s="80">
        <v>0.2</v>
      </c>
      <c r="X20" s="80">
        <v>0.2</v>
      </c>
      <c r="Y20" s="80">
        <v>0.2</v>
      </c>
      <c r="Z20" s="80">
        <v>0.2</v>
      </c>
      <c r="AA20" s="80">
        <v>0.2</v>
      </c>
      <c r="AB20" s="80">
        <v>0.2</v>
      </c>
      <c r="AC20" s="80">
        <v>4.8</v>
      </c>
      <c r="AD20" s="80">
        <v>33.6</v>
      </c>
      <c r="AE20" s="80">
        <v>1752</v>
      </c>
    </row>
    <row r="21" spans="1:31" s="80" customFormat="1" ht="10.5">
      <c r="A21" s="80" t="s">
        <v>833</v>
      </c>
      <c r="B21" s="80" t="s">
        <v>384</v>
      </c>
      <c r="C21" s="80" t="s">
        <v>382</v>
      </c>
      <c r="D21" s="80" t="s">
        <v>383</v>
      </c>
      <c r="E21" s="80">
        <v>49</v>
      </c>
      <c r="F21" s="80">
        <v>49</v>
      </c>
      <c r="G21" s="80">
        <v>49</v>
      </c>
      <c r="H21" s="80">
        <v>49</v>
      </c>
      <c r="I21" s="80">
        <v>49</v>
      </c>
      <c r="J21" s="80">
        <v>49</v>
      </c>
      <c r="K21" s="80">
        <v>49</v>
      </c>
      <c r="L21" s="80">
        <v>49</v>
      </c>
      <c r="M21" s="80">
        <v>49</v>
      </c>
      <c r="N21" s="80">
        <v>49</v>
      </c>
      <c r="O21" s="80">
        <v>49</v>
      </c>
      <c r="P21" s="80">
        <v>49</v>
      </c>
      <c r="Q21" s="80">
        <v>49</v>
      </c>
      <c r="R21" s="80">
        <v>49</v>
      </c>
      <c r="S21" s="80">
        <v>49</v>
      </c>
      <c r="T21" s="80">
        <v>49</v>
      </c>
      <c r="U21" s="80">
        <v>49</v>
      </c>
      <c r="V21" s="80">
        <v>49</v>
      </c>
      <c r="W21" s="80">
        <v>49</v>
      </c>
      <c r="X21" s="80">
        <v>49</v>
      </c>
      <c r="Y21" s="80">
        <v>49</v>
      </c>
      <c r="Z21" s="80">
        <v>49</v>
      </c>
      <c r="AA21" s="80">
        <v>49</v>
      </c>
      <c r="AB21" s="80">
        <v>49</v>
      </c>
      <c r="AC21" s="80">
        <v>1176</v>
      </c>
      <c r="AD21" s="80">
        <v>8232</v>
      </c>
      <c r="AE21" s="80">
        <v>429240</v>
      </c>
    </row>
    <row r="22" spans="1:31" s="80" customFormat="1" ht="10.5">
      <c r="A22" s="80" t="s">
        <v>834</v>
      </c>
      <c r="B22" s="80" t="s">
        <v>384</v>
      </c>
      <c r="C22" s="80" t="s">
        <v>382</v>
      </c>
      <c r="D22" s="80" t="s">
        <v>383</v>
      </c>
      <c r="E22" s="80">
        <v>55</v>
      </c>
      <c r="F22" s="80">
        <v>55</v>
      </c>
      <c r="G22" s="80">
        <v>55</v>
      </c>
      <c r="H22" s="80">
        <v>55</v>
      </c>
      <c r="I22" s="80">
        <v>55</v>
      </c>
      <c r="J22" s="80">
        <v>55</v>
      </c>
      <c r="K22" s="80">
        <v>55</v>
      </c>
      <c r="L22" s="80">
        <v>55</v>
      </c>
      <c r="M22" s="80">
        <v>55</v>
      </c>
      <c r="N22" s="80">
        <v>55</v>
      </c>
      <c r="O22" s="80">
        <v>55</v>
      </c>
      <c r="P22" s="80">
        <v>55</v>
      </c>
      <c r="Q22" s="80">
        <v>55</v>
      </c>
      <c r="R22" s="80">
        <v>55</v>
      </c>
      <c r="S22" s="80">
        <v>55</v>
      </c>
      <c r="T22" s="80">
        <v>55</v>
      </c>
      <c r="U22" s="80">
        <v>55</v>
      </c>
      <c r="V22" s="80">
        <v>55</v>
      </c>
      <c r="W22" s="80">
        <v>55</v>
      </c>
      <c r="X22" s="80">
        <v>55</v>
      </c>
      <c r="Y22" s="80">
        <v>55</v>
      </c>
      <c r="Z22" s="80">
        <v>55</v>
      </c>
      <c r="AA22" s="80">
        <v>55</v>
      </c>
      <c r="AB22" s="80">
        <v>55</v>
      </c>
      <c r="AC22" s="80">
        <v>1320</v>
      </c>
      <c r="AD22" s="80">
        <v>9240</v>
      </c>
      <c r="AE22" s="80">
        <v>481800</v>
      </c>
    </row>
    <row r="23" spans="1:31" s="80" customFormat="1" ht="10.5">
      <c r="A23" s="80" t="s">
        <v>157</v>
      </c>
      <c r="B23" s="80" t="s">
        <v>381</v>
      </c>
      <c r="C23" s="80" t="s">
        <v>382</v>
      </c>
      <c r="D23" s="80" t="s">
        <v>383</v>
      </c>
      <c r="E23" s="80">
        <v>0.05</v>
      </c>
      <c r="F23" s="80">
        <v>0.05</v>
      </c>
      <c r="G23" s="80">
        <v>0.05</v>
      </c>
      <c r="H23" s="80">
        <v>0.05</v>
      </c>
      <c r="I23" s="80">
        <v>0.05</v>
      </c>
      <c r="J23" s="80">
        <v>0.05</v>
      </c>
      <c r="K23" s="80">
        <v>0.05</v>
      </c>
      <c r="L23" s="80">
        <v>0.05</v>
      </c>
      <c r="M23" s="80">
        <v>0.05</v>
      </c>
      <c r="N23" s="80">
        <v>0.05</v>
      </c>
      <c r="O23" s="80">
        <v>0.05</v>
      </c>
      <c r="P23" s="80">
        <v>0.05</v>
      </c>
      <c r="Q23" s="80">
        <v>0.05</v>
      </c>
      <c r="R23" s="80">
        <v>0.05</v>
      </c>
      <c r="S23" s="80">
        <v>0.05</v>
      </c>
      <c r="T23" s="80">
        <v>0.05</v>
      </c>
      <c r="U23" s="80">
        <v>0.05</v>
      </c>
      <c r="V23" s="80">
        <v>0.05</v>
      </c>
      <c r="W23" s="80">
        <v>0.05</v>
      </c>
      <c r="X23" s="80">
        <v>0.05</v>
      </c>
      <c r="Y23" s="80">
        <v>0.05</v>
      </c>
      <c r="Z23" s="80">
        <v>0.05</v>
      </c>
      <c r="AA23" s="80">
        <v>0.05</v>
      </c>
      <c r="AB23" s="80">
        <v>0.05</v>
      </c>
      <c r="AC23" s="80">
        <v>1.2</v>
      </c>
      <c r="AD23" s="80">
        <v>8.4</v>
      </c>
      <c r="AE23" s="80">
        <v>438</v>
      </c>
    </row>
    <row r="24" spans="1:31" s="80" customFormat="1" ht="10.5">
      <c r="A24" s="80" t="s">
        <v>158</v>
      </c>
      <c r="B24" s="80" t="s">
        <v>381</v>
      </c>
      <c r="C24" s="80" t="s">
        <v>382</v>
      </c>
      <c r="D24" s="80" t="s">
        <v>383</v>
      </c>
      <c r="E24" s="80">
        <v>0.2</v>
      </c>
      <c r="F24" s="80">
        <v>0.2</v>
      </c>
      <c r="G24" s="80">
        <v>0.2</v>
      </c>
      <c r="H24" s="80">
        <v>0.2</v>
      </c>
      <c r="I24" s="80">
        <v>0.2</v>
      </c>
      <c r="J24" s="80">
        <v>0.2</v>
      </c>
      <c r="K24" s="80">
        <v>0.2</v>
      </c>
      <c r="L24" s="80">
        <v>0.2</v>
      </c>
      <c r="M24" s="80">
        <v>0.2</v>
      </c>
      <c r="N24" s="80">
        <v>0.2</v>
      </c>
      <c r="O24" s="80">
        <v>0.2</v>
      </c>
      <c r="P24" s="80">
        <v>0.2</v>
      </c>
      <c r="Q24" s="80">
        <v>0.2</v>
      </c>
      <c r="R24" s="80">
        <v>0.2</v>
      </c>
      <c r="S24" s="80">
        <v>0.2</v>
      </c>
      <c r="T24" s="80">
        <v>0.2</v>
      </c>
      <c r="U24" s="80">
        <v>0.2</v>
      </c>
      <c r="V24" s="80">
        <v>0.2</v>
      </c>
      <c r="W24" s="80">
        <v>0.2</v>
      </c>
      <c r="X24" s="80">
        <v>0.2</v>
      </c>
      <c r="Y24" s="80">
        <v>0.2</v>
      </c>
      <c r="Z24" s="80">
        <v>0.2</v>
      </c>
      <c r="AA24" s="80">
        <v>0.2</v>
      </c>
      <c r="AB24" s="80">
        <v>0.2</v>
      </c>
      <c r="AC24" s="80">
        <v>4.8</v>
      </c>
      <c r="AD24" s="80">
        <v>33.6</v>
      </c>
      <c r="AE24" s="80">
        <v>1752</v>
      </c>
    </row>
    <row r="25" spans="1:31" s="80" customFormat="1" ht="10.5">
      <c r="A25" s="80" t="s">
        <v>159</v>
      </c>
      <c r="B25" s="80" t="s">
        <v>384</v>
      </c>
      <c r="C25" s="80" t="s">
        <v>382</v>
      </c>
      <c r="D25" s="80" t="s">
        <v>383</v>
      </c>
      <c r="E25" s="80">
        <v>49</v>
      </c>
      <c r="F25" s="80">
        <v>49</v>
      </c>
      <c r="G25" s="80">
        <v>49</v>
      </c>
      <c r="H25" s="80">
        <v>49</v>
      </c>
      <c r="I25" s="80">
        <v>49</v>
      </c>
      <c r="J25" s="80">
        <v>49</v>
      </c>
      <c r="K25" s="80">
        <v>49</v>
      </c>
      <c r="L25" s="80">
        <v>49</v>
      </c>
      <c r="M25" s="80">
        <v>49</v>
      </c>
      <c r="N25" s="80">
        <v>49</v>
      </c>
      <c r="O25" s="80">
        <v>49</v>
      </c>
      <c r="P25" s="80">
        <v>49</v>
      </c>
      <c r="Q25" s="80">
        <v>49</v>
      </c>
      <c r="R25" s="80">
        <v>49</v>
      </c>
      <c r="S25" s="80">
        <v>49</v>
      </c>
      <c r="T25" s="80">
        <v>49</v>
      </c>
      <c r="U25" s="80">
        <v>49</v>
      </c>
      <c r="V25" s="80">
        <v>49</v>
      </c>
      <c r="W25" s="80">
        <v>49</v>
      </c>
      <c r="X25" s="80">
        <v>49</v>
      </c>
      <c r="Y25" s="80">
        <v>49</v>
      </c>
      <c r="Z25" s="80">
        <v>49</v>
      </c>
      <c r="AA25" s="80">
        <v>49</v>
      </c>
      <c r="AB25" s="80">
        <v>49</v>
      </c>
      <c r="AC25" s="80">
        <v>1176</v>
      </c>
      <c r="AD25" s="80">
        <v>8232</v>
      </c>
      <c r="AE25" s="80">
        <v>429240</v>
      </c>
    </row>
    <row r="26" spans="1:31" s="80" customFormat="1" ht="10.5">
      <c r="A26" s="80" t="s">
        <v>160</v>
      </c>
      <c r="B26" s="80" t="s">
        <v>384</v>
      </c>
      <c r="C26" s="80" t="s">
        <v>382</v>
      </c>
      <c r="D26" s="80" t="s">
        <v>383</v>
      </c>
      <c r="E26" s="80">
        <v>55</v>
      </c>
      <c r="F26" s="80">
        <v>55</v>
      </c>
      <c r="G26" s="80">
        <v>55</v>
      </c>
      <c r="H26" s="80">
        <v>55</v>
      </c>
      <c r="I26" s="80">
        <v>55</v>
      </c>
      <c r="J26" s="80">
        <v>55</v>
      </c>
      <c r="K26" s="80">
        <v>55</v>
      </c>
      <c r="L26" s="80">
        <v>55</v>
      </c>
      <c r="M26" s="80">
        <v>55</v>
      </c>
      <c r="N26" s="80">
        <v>55</v>
      </c>
      <c r="O26" s="80">
        <v>55</v>
      </c>
      <c r="P26" s="80">
        <v>55</v>
      </c>
      <c r="Q26" s="80">
        <v>55</v>
      </c>
      <c r="R26" s="80">
        <v>55</v>
      </c>
      <c r="S26" s="80">
        <v>55</v>
      </c>
      <c r="T26" s="80">
        <v>55</v>
      </c>
      <c r="U26" s="80">
        <v>55</v>
      </c>
      <c r="V26" s="80">
        <v>55</v>
      </c>
      <c r="W26" s="80">
        <v>55</v>
      </c>
      <c r="X26" s="80">
        <v>55</v>
      </c>
      <c r="Y26" s="80">
        <v>55</v>
      </c>
      <c r="Z26" s="80">
        <v>55</v>
      </c>
      <c r="AA26" s="80">
        <v>55</v>
      </c>
      <c r="AB26" s="80">
        <v>55</v>
      </c>
      <c r="AC26" s="80">
        <v>1320</v>
      </c>
      <c r="AD26" s="80">
        <v>9240</v>
      </c>
      <c r="AE26" s="80">
        <v>481800</v>
      </c>
    </row>
    <row r="27" spans="1:31" s="80" customFormat="1" ht="10.5">
      <c r="A27" s="80" t="s">
        <v>835</v>
      </c>
      <c r="B27" s="80" t="s">
        <v>390</v>
      </c>
      <c r="C27" s="80" t="s">
        <v>382</v>
      </c>
      <c r="D27" s="80" t="s">
        <v>383</v>
      </c>
      <c r="E27" s="80">
        <v>0</v>
      </c>
      <c r="F27" s="80">
        <v>0</v>
      </c>
      <c r="G27" s="80">
        <v>0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</row>
    <row r="28" spans="1:31" s="80" customFormat="1" ht="10.5">
      <c r="A28" s="80" t="s">
        <v>161</v>
      </c>
      <c r="B28" s="80" t="s">
        <v>381</v>
      </c>
      <c r="C28" s="80" t="s">
        <v>382</v>
      </c>
      <c r="D28" s="80" t="s">
        <v>383</v>
      </c>
      <c r="E28" s="80">
        <v>0.05</v>
      </c>
      <c r="F28" s="80">
        <v>0.05</v>
      </c>
      <c r="G28" s="80">
        <v>0.05</v>
      </c>
      <c r="H28" s="80">
        <v>0.05</v>
      </c>
      <c r="I28" s="80">
        <v>0.05</v>
      </c>
      <c r="J28" s="80">
        <v>0.05</v>
      </c>
      <c r="K28" s="80">
        <v>0.05</v>
      </c>
      <c r="L28" s="80">
        <v>0.05</v>
      </c>
      <c r="M28" s="80">
        <v>0.05</v>
      </c>
      <c r="N28" s="80">
        <v>0.05</v>
      </c>
      <c r="O28" s="80">
        <v>0.05</v>
      </c>
      <c r="P28" s="80">
        <v>0.05</v>
      </c>
      <c r="Q28" s="80">
        <v>0.05</v>
      </c>
      <c r="R28" s="80">
        <v>0.05</v>
      </c>
      <c r="S28" s="80">
        <v>0.05</v>
      </c>
      <c r="T28" s="80">
        <v>0.05</v>
      </c>
      <c r="U28" s="80">
        <v>0.05</v>
      </c>
      <c r="V28" s="80">
        <v>0.05</v>
      </c>
      <c r="W28" s="80">
        <v>0.05</v>
      </c>
      <c r="X28" s="80">
        <v>0.05</v>
      </c>
      <c r="Y28" s="80">
        <v>0.05</v>
      </c>
      <c r="Z28" s="80">
        <v>0.05</v>
      </c>
      <c r="AA28" s="80">
        <v>0.05</v>
      </c>
      <c r="AB28" s="80">
        <v>0.05</v>
      </c>
      <c r="AC28" s="80">
        <v>1.2</v>
      </c>
      <c r="AD28" s="80">
        <v>8.4</v>
      </c>
      <c r="AE28" s="80">
        <v>438</v>
      </c>
    </row>
    <row r="29" spans="1:31" s="80" customFormat="1" ht="10.5">
      <c r="A29" s="80" t="s">
        <v>162</v>
      </c>
      <c r="B29" s="80" t="s">
        <v>381</v>
      </c>
      <c r="C29" s="80" t="s">
        <v>382</v>
      </c>
      <c r="D29" s="80" t="s">
        <v>383</v>
      </c>
      <c r="E29" s="80">
        <v>0.2</v>
      </c>
      <c r="F29" s="80">
        <v>0.2</v>
      </c>
      <c r="G29" s="80">
        <v>0.2</v>
      </c>
      <c r="H29" s="80">
        <v>0.2</v>
      </c>
      <c r="I29" s="80">
        <v>0.2</v>
      </c>
      <c r="J29" s="80">
        <v>0.2</v>
      </c>
      <c r="K29" s="80">
        <v>0.2</v>
      </c>
      <c r="L29" s="80">
        <v>0.2</v>
      </c>
      <c r="M29" s="80">
        <v>0.2</v>
      </c>
      <c r="N29" s="80">
        <v>0.2</v>
      </c>
      <c r="O29" s="80">
        <v>0.2</v>
      </c>
      <c r="P29" s="80">
        <v>0.2</v>
      </c>
      <c r="Q29" s="80">
        <v>0.2</v>
      </c>
      <c r="R29" s="80">
        <v>0.2</v>
      </c>
      <c r="S29" s="80">
        <v>0.2</v>
      </c>
      <c r="T29" s="80">
        <v>0.2</v>
      </c>
      <c r="U29" s="80">
        <v>0.2</v>
      </c>
      <c r="V29" s="80">
        <v>0.2</v>
      </c>
      <c r="W29" s="80">
        <v>0.2</v>
      </c>
      <c r="X29" s="80">
        <v>0.2</v>
      </c>
      <c r="Y29" s="80">
        <v>0.2</v>
      </c>
      <c r="Z29" s="80">
        <v>0.2</v>
      </c>
      <c r="AA29" s="80">
        <v>0.2</v>
      </c>
      <c r="AB29" s="80">
        <v>0.2</v>
      </c>
      <c r="AC29" s="80">
        <v>4.8</v>
      </c>
      <c r="AD29" s="80">
        <v>33.6</v>
      </c>
      <c r="AE29" s="80">
        <v>1752</v>
      </c>
    </row>
    <row r="30" spans="1:31" s="80" customFormat="1" ht="10.5">
      <c r="A30" s="80" t="s">
        <v>163</v>
      </c>
      <c r="B30" s="80" t="s">
        <v>384</v>
      </c>
      <c r="C30" s="80" t="s">
        <v>382</v>
      </c>
      <c r="D30" s="80" t="s">
        <v>383</v>
      </c>
      <c r="E30" s="80">
        <v>49</v>
      </c>
      <c r="F30" s="80">
        <v>49</v>
      </c>
      <c r="G30" s="80">
        <v>49</v>
      </c>
      <c r="H30" s="80">
        <v>49</v>
      </c>
      <c r="I30" s="80">
        <v>49</v>
      </c>
      <c r="J30" s="80">
        <v>49</v>
      </c>
      <c r="K30" s="80">
        <v>49</v>
      </c>
      <c r="L30" s="80">
        <v>49</v>
      </c>
      <c r="M30" s="80">
        <v>49</v>
      </c>
      <c r="N30" s="80">
        <v>49</v>
      </c>
      <c r="O30" s="80">
        <v>49</v>
      </c>
      <c r="P30" s="80">
        <v>49</v>
      </c>
      <c r="Q30" s="80">
        <v>49</v>
      </c>
      <c r="R30" s="80">
        <v>49</v>
      </c>
      <c r="S30" s="80">
        <v>49</v>
      </c>
      <c r="T30" s="80">
        <v>49</v>
      </c>
      <c r="U30" s="80">
        <v>49</v>
      </c>
      <c r="V30" s="80">
        <v>49</v>
      </c>
      <c r="W30" s="80">
        <v>49</v>
      </c>
      <c r="X30" s="80">
        <v>49</v>
      </c>
      <c r="Y30" s="80">
        <v>49</v>
      </c>
      <c r="Z30" s="80">
        <v>49</v>
      </c>
      <c r="AA30" s="80">
        <v>49</v>
      </c>
      <c r="AB30" s="80">
        <v>49</v>
      </c>
      <c r="AC30" s="80">
        <v>1176</v>
      </c>
      <c r="AD30" s="80">
        <v>8232</v>
      </c>
      <c r="AE30" s="80">
        <v>429240</v>
      </c>
    </row>
    <row r="31" spans="1:31" s="80" customFormat="1" ht="10.5">
      <c r="A31" s="80" t="s">
        <v>164</v>
      </c>
      <c r="B31" s="80" t="s">
        <v>384</v>
      </c>
      <c r="C31" s="80" t="s">
        <v>382</v>
      </c>
      <c r="D31" s="80" t="s">
        <v>383</v>
      </c>
      <c r="E31" s="80">
        <v>55</v>
      </c>
      <c r="F31" s="80">
        <v>55</v>
      </c>
      <c r="G31" s="80">
        <v>55</v>
      </c>
      <c r="H31" s="80">
        <v>55</v>
      </c>
      <c r="I31" s="80">
        <v>55</v>
      </c>
      <c r="J31" s="80">
        <v>55</v>
      </c>
      <c r="K31" s="80">
        <v>55</v>
      </c>
      <c r="L31" s="80">
        <v>55</v>
      </c>
      <c r="M31" s="80">
        <v>55</v>
      </c>
      <c r="N31" s="80">
        <v>55</v>
      </c>
      <c r="O31" s="80">
        <v>55</v>
      </c>
      <c r="P31" s="80">
        <v>55</v>
      </c>
      <c r="Q31" s="80">
        <v>55</v>
      </c>
      <c r="R31" s="80">
        <v>55</v>
      </c>
      <c r="S31" s="80">
        <v>55</v>
      </c>
      <c r="T31" s="80">
        <v>55</v>
      </c>
      <c r="U31" s="80">
        <v>55</v>
      </c>
      <c r="V31" s="80">
        <v>55</v>
      </c>
      <c r="W31" s="80">
        <v>55</v>
      </c>
      <c r="X31" s="80">
        <v>55</v>
      </c>
      <c r="Y31" s="80">
        <v>55</v>
      </c>
      <c r="Z31" s="80">
        <v>55</v>
      </c>
      <c r="AA31" s="80">
        <v>55</v>
      </c>
      <c r="AB31" s="80">
        <v>55</v>
      </c>
      <c r="AC31" s="80">
        <v>1320</v>
      </c>
      <c r="AD31" s="80">
        <v>9240</v>
      </c>
      <c r="AE31" s="80">
        <v>481800</v>
      </c>
    </row>
    <row r="32" spans="1:31" s="80" customFormat="1" ht="10.5">
      <c r="A32" s="80" t="s">
        <v>165</v>
      </c>
      <c r="B32" s="80" t="s">
        <v>381</v>
      </c>
      <c r="C32" s="80" t="s">
        <v>382</v>
      </c>
      <c r="D32" s="80" t="s">
        <v>383</v>
      </c>
      <c r="E32" s="80">
        <v>0.05</v>
      </c>
      <c r="F32" s="80">
        <v>0.05</v>
      </c>
      <c r="G32" s="80">
        <v>0.05</v>
      </c>
      <c r="H32" s="80">
        <v>0.05</v>
      </c>
      <c r="I32" s="80">
        <v>0.05</v>
      </c>
      <c r="J32" s="80">
        <v>0.05</v>
      </c>
      <c r="K32" s="80">
        <v>0.05</v>
      </c>
      <c r="L32" s="80">
        <v>0.05</v>
      </c>
      <c r="M32" s="80">
        <v>0.05</v>
      </c>
      <c r="N32" s="80">
        <v>0.05</v>
      </c>
      <c r="O32" s="80">
        <v>0.05</v>
      </c>
      <c r="P32" s="80">
        <v>0.05</v>
      </c>
      <c r="Q32" s="80">
        <v>0.05</v>
      </c>
      <c r="R32" s="80">
        <v>0.05</v>
      </c>
      <c r="S32" s="80">
        <v>0.05</v>
      </c>
      <c r="T32" s="80">
        <v>0.05</v>
      </c>
      <c r="U32" s="80">
        <v>0.05</v>
      </c>
      <c r="V32" s="80">
        <v>0.05</v>
      </c>
      <c r="W32" s="80">
        <v>0.05</v>
      </c>
      <c r="X32" s="80">
        <v>0.05</v>
      </c>
      <c r="Y32" s="80">
        <v>0.05</v>
      </c>
      <c r="Z32" s="80">
        <v>0.05</v>
      </c>
      <c r="AA32" s="80">
        <v>0.05</v>
      </c>
      <c r="AB32" s="80">
        <v>0.05</v>
      </c>
      <c r="AC32" s="80">
        <v>1.2</v>
      </c>
      <c r="AD32" s="80">
        <v>8.4</v>
      </c>
      <c r="AE32" s="80">
        <v>438</v>
      </c>
    </row>
    <row r="33" spans="1:31" s="80" customFormat="1" ht="10.5">
      <c r="A33" s="80" t="s">
        <v>166</v>
      </c>
      <c r="B33" s="80" t="s">
        <v>381</v>
      </c>
      <c r="C33" s="80" t="s">
        <v>382</v>
      </c>
      <c r="D33" s="80" t="s">
        <v>383</v>
      </c>
      <c r="E33" s="80">
        <v>0.2</v>
      </c>
      <c r="F33" s="80">
        <v>0.2</v>
      </c>
      <c r="G33" s="80">
        <v>0.2</v>
      </c>
      <c r="H33" s="80">
        <v>0.2</v>
      </c>
      <c r="I33" s="80">
        <v>0.2</v>
      </c>
      <c r="J33" s="80">
        <v>0.2</v>
      </c>
      <c r="K33" s="80">
        <v>0.2</v>
      </c>
      <c r="L33" s="80">
        <v>0.2</v>
      </c>
      <c r="M33" s="80">
        <v>0.2</v>
      </c>
      <c r="N33" s="80">
        <v>0.2</v>
      </c>
      <c r="O33" s="80">
        <v>0.2</v>
      </c>
      <c r="P33" s="80">
        <v>0.2</v>
      </c>
      <c r="Q33" s="80">
        <v>0.2</v>
      </c>
      <c r="R33" s="80">
        <v>0.2</v>
      </c>
      <c r="S33" s="80">
        <v>0.2</v>
      </c>
      <c r="T33" s="80">
        <v>0.2</v>
      </c>
      <c r="U33" s="80">
        <v>0.2</v>
      </c>
      <c r="V33" s="80">
        <v>0.2</v>
      </c>
      <c r="W33" s="80">
        <v>0.2</v>
      </c>
      <c r="X33" s="80">
        <v>0.2</v>
      </c>
      <c r="Y33" s="80">
        <v>0.2</v>
      </c>
      <c r="Z33" s="80">
        <v>0.2</v>
      </c>
      <c r="AA33" s="80">
        <v>0.2</v>
      </c>
      <c r="AB33" s="80">
        <v>0.2</v>
      </c>
      <c r="AC33" s="80">
        <v>4.8</v>
      </c>
      <c r="AD33" s="80">
        <v>33.6</v>
      </c>
      <c r="AE33" s="80">
        <v>1752</v>
      </c>
    </row>
    <row r="34" spans="1:31" s="80" customFormat="1" ht="10.5">
      <c r="A34" s="80" t="s">
        <v>167</v>
      </c>
      <c r="B34" s="80" t="s">
        <v>384</v>
      </c>
      <c r="C34" s="80" t="s">
        <v>382</v>
      </c>
      <c r="D34" s="80" t="s">
        <v>383</v>
      </c>
      <c r="E34" s="80">
        <v>49</v>
      </c>
      <c r="F34" s="80">
        <v>49</v>
      </c>
      <c r="G34" s="80">
        <v>49</v>
      </c>
      <c r="H34" s="80">
        <v>49</v>
      </c>
      <c r="I34" s="80">
        <v>49</v>
      </c>
      <c r="J34" s="80">
        <v>49</v>
      </c>
      <c r="K34" s="80">
        <v>49</v>
      </c>
      <c r="L34" s="80">
        <v>49</v>
      </c>
      <c r="M34" s="80">
        <v>49</v>
      </c>
      <c r="N34" s="80">
        <v>49</v>
      </c>
      <c r="O34" s="80">
        <v>49</v>
      </c>
      <c r="P34" s="80">
        <v>49</v>
      </c>
      <c r="Q34" s="80">
        <v>49</v>
      </c>
      <c r="R34" s="80">
        <v>49</v>
      </c>
      <c r="S34" s="80">
        <v>49</v>
      </c>
      <c r="T34" s="80">
        <v>49</v>
      </c>
      <c r="U34" s="80">
        <v>49</v>
      </c>
      <c r="V34" s="80">
        <v>49</v>
      </c>
      <c r="W34" s="80">
        <v>49</v>
      </c>
      <c r="X34" s="80">
        <v>49</v>
      </c>
      <c r="Y34" s="80">
        <v>49</v>
      </c>
      <c r="Z34" s="80">
        <v>49</v>
      </c>
      <c r="AA34" s="80">
        <v>49</v>
      </c>
      <c r="AB34" s="80">
        <v>49</v>
      </c>
      <c r="AC34" s="80">
        <v>1176</v>
      </c>
      <c r="AD34" s="80">
        <v>8232</v>
      </c>
      <c r="AE34" s="80">
        <v>429240</v>
      </c>
    </row>
    <row r="35" spans="1:31" s="80" customFormat="1" ht="10.5">
      <c r="A35" s="80" t="s">
        <v>168</v>
      </c>
      <c r="B35" s="80" t="s">
        <v>384</v>
      </c>
      <c r="C35" s="80" t="s">
        <v>382</v>
      </c>
      <c r="D35" s="80" t="s">
        <v>383</v>
      </c>
      <c r="E35" s="80">
        <v>55</v>
      </c>
      <c r="F35" s="80">
        <v>55</v>
      </c>
      <c r="G35" s="80">
        <v>55</v>
      </c>
      <c r="H35" s="80">
        <v>55</v>
      </c>
      <c r="I35" s="80">
        <v>55</v>
      </c>
      <c r="J35" s="80">
        <v>55</v>
      </c>
      <c r="K35" s="80">
        <v>55</v>
      </c>
      <c r="L35" s="80">
        <v>55</v>
      </c>
      <c r="M35" s="80">
        <v>55</v>
      </c>
      <c r="N35" s="80">
        <v>55</v>
      </c>
      <c r="O35" s="80">
        <v>55</v>
      </c>
      <c r="P35" s="80">
        <v>55</v>
      </c>
      <c r="Q35" s="80">
        <v>55</v>
      </c>
      <c r="R35" s="80">
        <v>55</v>
      </c>
      <c r="S35" s="80">
        <v>55</v>
      </c>
      <c r="T35" s="80">
        <v>55</v>
      </c>
      <c r="U35" s="80">
        <v>55</v>
      </c>
      <c r="V35" s="80">
        <v>55</v>
      </c>
      <c r="W35" s="80">
        <v>55</v>
      </c>
      <c r="X35" s="80">
        <v>55</v>
      </c>
      <c r="Y35" s="80">
        <v>55</v>
      </c>
      <c r="Z35" s="80">
        <v>55</v>
      </c>
      <c r="AA35" s="80">
        <v>55</v>
      </c>
      <c r="AB35" s="80">
        <v>55</v>
      </c>
      <c r="AC35" s="80">
        <v>1320</v>
      </c>
      <c r="AD35" s="80">
        <v>9240</v>
      </c>
      <c r="AE35" s="80">
        <v>481800</v>
      </c>
    </row>
    <row r="36" spans="1:31" s="80" customFormat="1" ht="10.5">
      <c r="A36" s="80" t="s">
        <v>169</v>
      </c>
      <c r="B36" s="80" t="s">
        <v>381</v>
      </c>
      <c r="C36" s="80" t="s">
        <v>382</v>
      </c>
      <c r="D36" s="80" t="s">
        <v>383</v>
      </c>
      <c r="E36" s="80">
        <v>0.05</v>
      </c>
      <c r="F36" s="80">
        <v>0.05</v>
      </c>
      <c r="G36" s="80">
        <v>0.05</v>
      </c>
      <c r="H36" s="80">
        <v>0.05</v>
      </c>
      <c r="I36" s="80">
        <v>0.05</v>
      </c>
      <c r="J36" s="80">
        <v>0.05</v>
      </c>
      <c r="K36" s="80">
        <v>0.05</v>
      </c>
      <c r="L36" s="80">
        <v>0.05</v>
      </c>
      <c r="M36" s="80">
        <v>0.05</v>
      </c>
      <c r="N36" s="80">
        <v>0.05</v>
      </c>
      <c r="O36" s="80">
        <v>0.05</v>
      </c>
      <c r="P36" s="80">
        <v>0.05</v>
      </c>
      <c r="Q36" s="80">
        <v>0.05</v>
      </c>
      <c r="R36" s="80">
        <v>0.05</v>
      </c>
      <c r="S36" s="80">
        <v>0.05</v>
      </c>
      <c r="T36" s="80">
        <v>0.05</v>
      </c>
      <c r="U36" s="80">
        <v>0.05</v>
      </c>
      <c r="V36" s="80">
        <v>0.05</v>
      </c>
      <c r="W36" s="80">
        <v>0.05</v>
      </c>
      <c r="X36" s="80">
        <v>0.05</v>
      </c>
      <c r="Y36" s="80">
        <v>0.05</v>
      </c>
      <c r="Z36" s="80">
        <v>0.05</v>
      </c>
      <c r="AA36" s="80">
        <v>0.05</v>
      </c>
      <c r="AB36" s="80">
        <v>0.05</v>
      </c>
      <c r="AC36" s="80">
        <v>1.2</v>
      </c>
      <c r="AD36" s="80">
        <v>8.4</v>
      </c>
      <c r="AE36" s="80">
        <v>438</v>
      </c>
    </row>
    <row r="37" spans="1:31" s="80" customFormat="1" ht="10.5">
      <c r="A37" s="80" t="s">
        <v>170</v>
      </c>
      <c r="B37" s="80" t="s">
        <v>381</v>
      </c>
      <c r="C37" s="80" t="s">
        <v>382</v>
      </c>
      <c r="D37" s="80" t="s">
        <v>383</v>
      </c>
      <c r="E37" s="80">
        <v>0.2</v>
      </c>
      <c r="F37" s="80">
        <v>0.2</v>
      </c>
      <c r="G37" s="80">
        <v>0.2</v>
      </c>
      <c r="H37" s="80">
        <v>0.2</v>
      </c>
      <c r="I37" s="80">
        <v>0.2</v>
      </c>
      <c r="J37" s="80">
        <v>0.2</v>
      </c>
      <c r="K37" s="80">
        <v>0.2</v>
      </c>
      <c r="L37" s="80">
        <v>0.2</v>
      </c>
      <c r="M37" s="80">
        <v>0.2</v>
      </c>
      <c r="N37" s="80">
        <v>0.2</v>
      </c>
      <c r="O37" s="80">
        <v>0.2</v>
      </c>
      <c r="P37" s="80">
        <v>0.2</v>
      </c>
      <c r="Q37" s="80">
        <v>0.2</v>
      </c>
      <c r="R37" s="80">
        <v>0.2</v>
      </c>
      <c r="S37" s="80">
        <v>0.2</v>
      </c>
      <c r="T37" s="80">
        <v>0.2</v>
      </c>
      <c r="U37" s="80">
        <v>0.2</v>
      </c>
      <c r="V37" s="80">
        <v>0.2</v>
      </c>
      <c r="W37" s="80">
        <v>0.2</v>
      </c>
      <c r="X37" s="80">
        <v>0.2</v>
      </c>
      <c r="Y37" s="80">
        <v>0.2</v>
      </c>
      <c r="Z37" s="80">
        <v>0.2</v>
      </c>
      <c r="AA37" s="80">
        <v>0.2</v>
      </c>
      <c r="AB37" s="80">
        <v>0.2</v>
      </c>
      <c r="AC37" s="80">
        <v>4.8</v>
      </c>
      <c r="AD37" s="80">
        <v>33.6</v>
      </c>
      <c r="AE37" s="80">
        <v>1752</v>
      </c>
    </row>
    <row r="38" spans="1:31" s="80" customFormat="1" ht="10.5">
      <c r="A38" s="80" t="s">
        <v>171</v>
      </c>
      <c r="B38" s="80" t="s">
        <v>384</v>
      </c>
      <c r="C38" s="80" t="s">
        <v>382</v>
      </c>
      <c r="D38" s="80" t="s">
        <v>383</v>
      </c>
      <c r="E38" s="80">
        <v>49</v>
      </c>
      <c r="F38" s="80">
        <v>49</v>
      </c>
      <c r="G38" s="80">
        <v>49</v>
      </c>
      <c r="H38" s="80">
        <v>49</v>
      </c>
      <c r="I38" s="80">
        <v>49</v>
      </c>
      <c r="J38" s="80">
        <v>49</v>
      </c>
      <c r="K38" s="80">
        <v>49</v>
      </c>
      <c r="L38" s="80">
        <v>49</v>
      </c>
      <c r="M38" s="80">
        <v>49</v>
      </c>
      <c r="N38" s="80">
        <v>49</v>
      </c>
      <c r="O38" s="80">
        <v>49</v>
      </c>
      <c r="P38" s="80">
        <v>49</v>
      </c>
      <c r="Q38" s="80">
        <v>49</v>
      </c>
      <c r="R38" s="80">
        <v>49</v>
      </c>
      <c r="S38" s="80">
        <v>49</v>
      </c>
      <c r="T38" s="80">
        <v>49</v>
      </c>
      <c r="U38" s="80">
        <v>49</v>
      </c>
      <c r="V38" s="80">
        <v>49</v>
      </c>
      <c r="W38" s="80">
        <v>49</v>
      </c>
      <c r="X38" s="80">
        <v>49</v>
      </c>
      <c r="Y38" s="80">
        <v>49</v>
      </c>
      <c r="Z38" s="80">
        <v>49</v>
      </c>
      <c r="AA38" s="80">
        <v>49</v>
      </c>
      <c r="AB38" s="80">
        <v>49</v>
      </c>
      <c r="AC38" s="80">
        <v>1176</v>
      </c>
      <c r="AD38" s="80">
        <v>8232</v>
      </c>
      <c r="AE38" s="80">
        <v>429240</v>
      </c>
    </row>
    <row r="39" spans="1:31" s="80" customFormat="1" ht="10.5">
      <c r="A39" s="80" t="s">
        <v>172</v>
      </c>
      <c r="B39" s="80" t="s">
        <v>384</v>
      </c>
      <c r="C39" s="80" t="s">
        <v>382</v>
      </c>
      <c r="D39" s="80" t="s">
        <v>383</v>
      </c>
      <c r="E39" s="80">
        <v>55</v>
      </c>
      <c r="F39" s="80">
        <v>55</v>
      </c>
      <c r="G39" s="80">
        <v>55</v>
      </c>
      <c r="H39" s="80">
        <v>55</v>
      </c>
      <c r="I39" s="80">
        <v>55</v>
      </c>
      <c r="J39" s="80">
        <v>55</v>
      </c>
      <c r="K39" s="80">
        <v>55</v>
      </c>
      <c r="L39" s="80">
        <v>55</v>
      </c>
      <c r="M39" s="80">
        <v>55</v>
      </c>
      <c r="N39" s="80">
        <v>55</v>
      </c>
      <c r="O39" s="80">
        <v>55</v>
      </c>
      <c r="P39" s="80">
        <v>55</v>
      </c>
      <c r="Q39" s="80">
        <v>55</v>
      </c>
      <c r="R39" s="80">
        <v>55</v>
      </c>
      <c r="S39" s="80">
        <v>55</v>
      </c>
      <c r="T39" s="80">
        <v>55</v>
      </c>
      <c r="U39" s="80">
        <v>55</v>
      </c>
      <c r="V39" s="80">
        <v>55</v>
      </c>
      <c r="W39" s="80">
        <v>55</v>
      </c>
      <c r="X39" s="80">
        <v>55</v>
      </c>
      <c r="Y39" s="80">
        <v>55</v>
      </c>
      <c r="Z39" s="80">
        <v>55</v>
      </c>
      <c r="AA39" s="80">
        <v>55</v>
      </c>
      <c r="AB39" s="80">
        <v>55</v>
      </c>
      <c r="AC39" s="80">
        <v>1320</v>
      </c>
      <c r="AD39" s="80">
        <v>9240</v>
      </c>
      <c r="AE39" s="80">
        <v>481800</v>
      </c>
    </row>
    <row r="40" spans="1:31" s="80" customFormat="1" ht="10.5">
      <c r="A40" s="80" t="s">
        <v>173</v>
      </c>
      <c r="B40" s="80" t="s">
        <v>381</v>
      </c>
      <c r="C40" s="80" t="s">
        <v>382</v>
      </c>
      <c r="D40" s="80" t="s">
        <v>383</v>
      </c>
      <c r="E40" s="80">
        <v>0.05</v>
      </c>
      <c r="F40" s="80">
        <v>0.05</v>
      </c>
      <c r="G40" s="80">
        <v>0.05</v>
      </c>
      <c r="H40" s="80">
        <v>0.05</v>
      </c>
      <c r="I40" s="80">
        <v>0.05</v>
      </c>
      <c r="J40" s="80">
        <v>0.05</v>
      </c>
      <c r="K40" s="80">
        <v>0.05</v>
      </c>
      <c r="L40" s="80">
        <v>0.05</v>
      </c>
      <c r="M40" s="80">
        <v>0.05</v>
      </c>
      <c r="N40" s="80">
        <v>0.05</v>
      </c>
      <c r="O40" s="80">
        <v>0.05</v>
      </c>
      <c r="P40" s="80">
        <v>0.05</v>
      </c>
      <c r="Q40" s="80">
        <v>0.05</v>
      </c>
      <c r="R40" s="80">
        <v>0.05</v>
      </c>
      <c r="S40" s="80">
        <v>0.05</v>
      </c>
      <c r="T40" s="80">
        <v>0.05</v>
      </c>
      <c r="U40" s="80">
        <v>0.05</v>
      </c>
      <c r="V40" s="80">
        <v>0.05</v>
      </c>
      <c r="W40" s="80">
        <v>0.05</v>
      </c>
      <c r="X40" s="80">
        <v>0.05</v>
      </c>
      <c r="Y40" s="80">
        <v>0.05</v>
      </c>
      <c r="Z40" s="80">
        <v>0.05</v>
      </c>
      <c r="AA40" s="80">
        <v>0.05</v>
      </c>
      <c r="AB40" s="80">
        <v>0.05</v>
      </c>
      <c r="AC40" s="80">
        <v>1.2</v>
      </c>
      <c r="AD40" s="80">
        <v>8.4</v>
      </c>
      <c r="AE40" s="80">
        <v>438</v>
      </c>
    </row>
    <row r="41" spans="1:31" s="80" customFormat="1" ht="10.5">
      <c r="A41" s="80" t="s">
        <v>174</v>
      </c>
      <c r="B41" s="80" t="s">
        <v>381</v>
      </c>
      <c r="C41" s="80" t="s">
        <v>382</v>
      </c>
      <c r="D41" s="80" t="s">
        <v>383</v>
      </c>
      <c r="E41" s="80">
        <v>0.2</v>
      </c>
      <c r="F41" s="80">
        <v>0.2</v>
      </c>
      <c r="G41" s="80">
        <v>0.2</v>
      </c>
      <c r="H41" s="80">
        <v>0.2</v>
      </c>
      <c r="I41" s="80">
        <v>0.2</v>
      </c>
      <c r="J41" s="80">
        <v>0.2</v>
      </c>
      <c r="K41" s="80">
        <v>0.2</v>
      </c>
      <c r="L41" s="80">
        <v>0.2</v>
      </c>
      <c r="M41" s="80">
        <v>0.2</v>
      </c>
      <c r="N41" s="80">
        <v>0.2</v>
      </c>
      <c r="O41" s="80">
        <v>0.2</v>
      </c>
      <c r="P41" s="80">
        <v>0.2</v>
      </c>
      <c r="Q41" s="80">
        <v>0.2</v>
      </c>
      <c r="R41" s="80">
        <v>0.2</v>
      </c>
      <c r="S41" s="80">
        <v>0.2</v>
      </c>
      <c r="T41" s="80">
        <v>0.2</v>
      </c>
      <c r="U41" s="80">
        <v>0.2</v>
      </c>
      <c r="V41" s="80">
        <v>0.2</v>
      </c>
      <c r="W41" s="80">
        <v>0.2</v>
      </c>
      <c r="X41" s="80">
        <v>0.2</v>
      </c>
      <c r="Y41" s="80">
        <v>0.2</v>
      </c>
      <c r="Z41" s="80">
        <v>0.2</v>
      </c>
      <c r="AA41" s="80">
        <v>0.2</v>
      </c>
      <c r="AB41" s="80">
        <v>0.2</v>
      </c>
      <c r="AC41" s="80">
        <v>4.8</v>
      </c>
      <c r="AD41" s="80">
        <v>33.6</v>
      </c>
      <c r="AE41" s="80">
        <v>1752</v>
      </c>
    </row>
    <row r="42" spans="1:31" s="80" customFormat="1" ht="10.5">
      <c r="A42" s="80" t="s">
        <v>175</v>
      </c>
      <c r="B42" s="80" t="s">
        <v>384</v>
      </c>
      <c r="C42" s="80" t="s">
        <v>382</v>
      </c>
      <c r="D42" s="80" t="s">
        <v>383</v>
      </c>
      <c r="E42" s="80">
        <v>49</v>
      </c>
      <c r="F42" s="80">
        <v>49</v>
      </c>
      <c r="G42" s="80">
        <v>49</v>
      </c>
      <c r="H42" s="80">
        <v>49</v>
      </c>
      <c r="I42" s="80">
        <v>49</v>
      </c>
      <c r="J42" s="80">
        <v>49</v>
      </c>
      <c r="K42" s="80">
        <v>49</v>
      </c>
      <c r="L42" s="80">
        <v>49</v>
      </c>
      <c r="M42" s="80">
        <v>49</v>
      </c>
      <c r="N42" s="80">
        <v>49</v>
      </c>
      <c r="O42" s="80">
        <v>49</v>
      </c>
      <c r="P42" s="80">
        <v>49</v>
      </c>
      <c r="Q42" s="80">
        <v>49</v>
      </c>
      <c r="R42" s="80">
        <v>49</v>
      </c>
      <c r="S42" s="80">
        <v>49</v>
      </c>
      <c r="T42" s="80">
        <v>49</v>
      </c>
      <c r="U42" s="80">
        <v>49</v>
      </c>
      <c r="V42" s="80">
        <v>49</v>
      </c>
      <c r="W42" s="80">
        <v>49</v>
      </c>
      <c r="X42" s="80">
        <v>49</v>
      </c>
      <c r="Y42" s="80">
        <v>49</v>
      </c>
      <c r="Z42" s="80">
        <v>49</v>
      </c>
      <c r="AA42" s="80">
        <v>49</v>
      </c>
      <c r="AB42" s="80">
        <v>49</v>
      </c>
      <c r="AC42" s="80">
        <v>1176</v>
      </c>
      <c r="AD42" s="80">
        <v>8232</v>
      </c>
      <c r="AE42" s="80">
        <v>429240</v>
      </c>
    </row>
    <row r="43" spans="1:31" s="80" customFormat="1" ht="10.5">
      <c r="A43" s="80" t="s">
        <v>176</v>
      </c>
      <c r="B43" s="80" t="s">
        <v>384</v>
      </c>
      <c r="C43" s="80" t="s">
        <v>382</v>
      </c>
      <c r="D43" s="80" t="s">
        <v>383</v>
      </c>
      <c r="E43" s="80">
        <v>55</v>
      </c>
      <c r="F43" s="80">
        <v>55</v>
      </c>
      <c r="G43" s="80">
        <v>55</v>
      </c>
      <c r="H43" s="80">
        <v>55</v>
      </c>
      <c r="I43" s="80">
        <v>55</v>
      </c>
      <c r="J43" s="80">
        <v>55</v>
      </c>
      <c r="K43" s="80">
        <v>55</v>
      </c>
      <c r="L43" s="80">
        <v>55</v>
      </c>
      <c r="M43" s="80">
        <v>55</v>
      </c>
      <c r="N43" s="80">
        <v>55</v>
      </c>
      <c r="O43" s="80">
        <v>55</v>
      </c>
      <c r="P43" s="80">
        <v>55</v>
      </c>
      <c r="Q43" s="80">
        <v>55</v>
      </c>
      <c r="R43" s="80">
        <v>55</v>
      </c>
      <c r="S43" s="80">
        <v>55</v>
      </c>
      <c r="T43" s="80">
        <v>55</v>
      </c>
      <c r="U43" s="80">
        <v>55</v>
      </c>
      <c r="V43" s="80">
        <v>55</v>
      </c>
      <c r="W43" s="80">
        <v>55</v>
      </c>
      <c r="X43" s="80">
        <v>55</v>
      </c>
      <c r="Y43" s="80">
        <v>55</v>
      </c>
      <c r="Z43" s="80">
        <v>55</v>
      </c>
      <c r="AA43" s="80">
        <v>55</v>
      </c>
      <c r="AB43" s="80">
        <v>55</v>
      </c>
      <c r="AC43" s="80">
        <v>1320</v>
      </c>
      <c r="AD43" s="80">
        <v>9240</v>
      </c>
      <c r="AE43" s="80">
        <v>481800</v>
      </c>
    </row>
    <row r="44" spans="1:31" s="80" customFormat="1" ht="10.5">
      <c r="A44" s="80" t="s">
        <v>177</v>
      </c>
      <c r="B44" s="80" t="s">
        <v>381</v>
      </c>
      <c r="C44" s="80" t="s">
        <v>382</v>
      </c>
      <c r="D44" s="80" t="s">
        <v>383</v>
      </c>
      <c r="E44" s="80">
        <v>0.05</v>
      </c>
      <c r="F44" s="80">
        <v>0.05</v>
      </c>
      <c r="G44" s="80">
        <v>0.05</v>
      </c>
      <c r="H44" s="80">
        <v>0.05</v>
      </c>
      <c r="I44" s="80">
        <v>0.05</v>
      </c>
      <c r="J44" s="80">
        <v>0.05</v>
      </c>
      <c r="K44" s="80">
        <v>0.05</v>
      </c>
      <c r="L44" s="80">
        <v>0.05</v>
      </c>
      <c r="M44" s="80">
        <v>0.05</v>
      </c>
      <c r="N44" s="80">
        <v>0.05</v>
      </c>
      <c r="O44" s="80">
        <v>0.05</v>
      </c>
      <c r="P44" s="80">
        <v>0.05</v>
      </c>
      <c r="Q44" s="80">
        <v>0.05</v>
      </c>
      <c r="R44" s="80">
        <v>0.05</v>
      </c>
      <c r="S44" s="80">
        <v>0.05</v>
      </c>
      <c r="T44" s="80">
        <v>0.05</v>
      </c>
      <c r="U44" s="80">
        <v>0.05</v>
      </c>
      <c r="V44" s="80">
        <v>0.05</v>
      </c>
      <c r="W44" s="80">
        <v>0.05</v>
      </c>
      <c r="X44" s="80">
        <v>0.05</v>
      </c>
      <c r="Y44" s="80">
        <v>0.05</v>
      </c>
      <c r="Z44" s="80">
        <v>0.05</v>
      </c>
      <c r="AA44" s="80">
        <v>0.05</v>
      </c>
      <c r="AB44" s="80">
        <v>0.05</v>
      </c>
      <c r="AC44" s="80">
        <v>1.2</v>
      </c>
      <c r="AD44" s="80">
        <v>8.4</v>
      </c>
      <c r="AE44" s="80">
        <v>438</v>
      </c>
    </row>
    <row r="45" spans="1:31" s="80" customFormat="1" ht="10.5">
      <c r="A45" s="80" t="s">
        <v>178</v>
      </c>
      <c r="B45" s="80" t="s">
        <v>381</v>
      </c>
      <c r="C45" s="80" t="s">
        <v>382</v>
      </c>
      <c r="D45" s="80" t="s">
        <v>383</v>
      </c>
      <c r="E45" s="80">
        <v>0.2</v>
      </c>
      <c r="F45" s="80">
        <v>0.2</v>
      </c>
      <c r="G45" s="80">
        <v>0.2</v>
      </c>
      <c r="H45" s="80">
        <v>0.2</v>
      </c>
      <c r="I45" s="80">
        <v>0.2</v>
      </c>
      <c r="J45" s="80">
        <v>0.2</v>
      </c>
      <c r="K45" s="80">
        <v>0.2</v>
      </c>
      <c r="L45" s="80">
        <v>0.2</v>
      </c>
      <c r="M45" s="80">
        <v>0.2</v>
      </c>
      <c r="N45" s="80">
        <v>0.2</v>
      </c>
      <c r="O45" s="80">
        <v>0.2</v>
      </c>
      <c r="P45" s="80">
        <v>0.2</v>
      </c>
      <c r="Q45" s="80">
        <v>0.2</v>
      </c>
      <c r="R45" s="80">
        <v>0.2</v>
      </c>
      <c r="S45" s="80">
        <v>0.2</v>
      </c>
      <c r="T45" s="80">
        <v>0.2</v>
      </c>
      <c r="U45" s="80">
        <v>0.2</v>
      </c>
      <c r="V45" s="80">
        <v>0.2</v>
      </c>
      <c r="W45" s="80">
        <v>0.2</v>
      </c>
      <c r="X45" s="80">
        <v>0.2</v>
      </c>
      <c r="Y45" s="80">
        <v>0.2</v>
      </c>
      <c r="Z45" s="80">
        <v>0.2</v>
      </c>
      <c r="AA45" s="80">
        <v>0.2</v>
      </c>
      <c r="AB45" s="80">
        <v>0.2</v>
      </c>
      <c r="AC45" s="80">
        <v>4.8</v>
      </c>
      <c r="AD45" s="80">
        <v>33.6</v>
      </c>
      <c r="AE45" s="80">
        <v>1752</v>
      </c>
    </row>
    <row r="46" spans="1:31" s="80" customFormat="1" ht="10.5">
      <c r="A46" s="80" t="s">
        <v>179</v>
      </c>
      <c r="B46" s="80" t="s">
        <v>384</v>
      </c>
      <c r="C46" s="80" t="s">
        <v>382</v>
      </c>
      <c r="D46" s="80" t="s">
        <v>383</v>
      </c>
      <c r="E46" s="80">
        <v>49</v>
      </c>
      <c r="F46" s="80">
        <v>49</v>
      </c>
      <c r="G46" s="80">
        <v>49</v>
      </c>
      <c r="H46" s="80">
        <v>49</v>
      </c>
      <c r="I46" s="80">
        <v>49</v>
      </c>
      <c r="J46" s="80">
        <v>49</v>
      </c>
      <c r="K46" s="80">
        <v>49</v>
      </c>
      <c r="L46" s="80">
        <v>49</v>
      </c>
      <c r="M46" s="80">
        <v>49</v>
      </c>
      <c r="N46" s="80">
        <v>49</v>
      </c>
      <c r="O46" s="80">
        <v>49</v>
      </c>
      <c r="P46" s="80">
        <v>49</v>
      </c>
      <c r="Q46" s="80">
        <v>49</v>
      </c>
      <c r="R46" s="80">
        <v>49</v>
      </c>
      <c r="S46" s="80">
        <v>49</v>
      </c>
      <c r="T46" s="80">
        <v>49</v>
      </c>
      <c r="U46" s="80">
        <v>49</v>
      </c>
      <c r="V46" s="80">
        <v>49</v>
      </c>
      <c r="W46" s="80">
        <v>49</v>
      </c>
      <c r="X46" s="80">
        <v>49</v>
      </c>
      <c r="Y46" s="80">
        <v>49</v>
      </c>
      <c r="Z46" s="80">
        <v>49</v>
      </c>
      <c r="AA46" s="80">
        <v>49</v>
      </c>
      <c r="AB46" s="80">
        <v>49</v>
      </c>
      <c r="AC46" s="80">
        <v>1176</v>
      </c>
      <c r="AD46" s="80">
        <v>8232</v>
      </c>
      <c r="AE46" s="80">
        <v>429240</v>
      </c>
    </row>
    <row r="47" spans="1:31" s="80" customFormat="1" ht="10.5">
      <c r="A47" s="80" t="s">
        <v>180</v>
      </c>
      <c r="B47" s="80" t="s">
        <v>384</v>
      </c>
      <c r="C47" s="80" t="s">
        <v>382</v>
      </c>
      <c r="D47" s="80" t="s">
        <v>383</v>
      </c>
      <c r="E47" s="80">
        <v>55</v>
      </c>
      <c r="F47" s="80">
        <v>55</v>
      </c>
      <c r="G47" s="80">
        <v>55</v>
      </c>
      <c r="H47" s="80">
        <v>55</v>
      </c>
      <c r="I47" s="80">
        <v>55</v>
      </c>
      <c r="J47" s="80">
        <v>55</v>
      </c>
      <c r="K47" s="80">
        <v>55</v>
      </c>
      <c r="L47" s="80">
        <v>55</v>
      </c>
      <c r="M47" s="80">
        <v>55</v>
      </c>
      <c r="N47" s="80">
        <v>55</v>
      </c>
      <c r="O47" s="80">
        <v>55</v>
      </c>
      <c r="P47" s="80">
        <v>55</v>
      </c>
      <c r="Q47" s="80">
        <v>55</v>
      </c>
      <c r="R47" s="80">
        <v>55</v>
      </c>
      <c r="S47" s="80">
        <v>55</v>
      </c>
      <c r="T47" s="80">
        <v>55</v>
      </c>
      <c r="U47" s="80">
        <v>55</v>
      </c>
      <c r="V47" s="80">
        <v>55</v>
      </c>
      <c r="W47" s="80">
        <v>55</v>
      </c>
      <c r="X47" s="80">
        <v>55</v>
      </c>
      <c r="Y47" s="80">
        <v>55</v>
      </c>
      <c r="Z47" s="80">
        <v>55</v>
      </c>
      <c r="AA47" s="80">
        <v>55</v>
      </c>
      <c r="AB47" s="80">
        <v>55</v>
      </c>
      <c r="AC47" s="80">
        <v>1320</v>
      </c>
      <c r="AD47" s="80">
        <v>9240</v>
      </c>
      <c r="AE47" s="80">
        <v>481800</v>
      </c>
    </row>
    <row r="48" spans="1:31" s="80" customFormat="1" ht="10.5">
      <c r="A48" s="80" t="s">
        <v>181</v>
      </c>
      <c r="B48" s="80" t="s">
        <v>381</v>
      </c>
      <c r="C48" s="80" t="s">
        <v>382</v>
      </c>
      <c r="D48" s="80" t="s">
        <v>383</v>
      </c>
      <c r="E48" s="80">
        <v>0.05</v>
      </c>
      <c r="F48" s="80">
        <v>0.05</v>
      </c>
      <c r="G48" s="80">
        <v>0.05</v>
      </c>
      <c r="H48" s="80">
        <v>0.05</v>
      </c>
      <c r="I48" s="80">
        <v>0.05</v>
      </c>
      <c r="J48" s="80">
        <v>0.05</v>
      </c>
      <c r="K48" s="80">
        <v>0.05</v>
      </c>
      <c r="L48" s="80">
        <v>0.05</v>
      </c>
      <c r="M48" s="80">
        <v>0.05</v>
      </c>
      <c r="N48" s="80">
        <v>0.05</v>
      </c>
      <c r="O48" s="80">
        <v>0.05</v>
      </c>
      <c r="P48" s="80">
        <v>0.05</v>
      </c>
      <c r="Q48" s="80">
        <v>0.05</v>
      </c>
      <c r="R48" s="80">
        <v>0.05</v>
      </c>
      <c r="S48" s="80">
        <v>0.05</v>
      </c>
      <c r="T48" s="80">
        <v>0.05</v>
      </c>
      <c r="U48" s="80">
        <v>0.05</v>
      </c>
      <c r="V48" s="80">
        <v>0.05</v>
      </c>
      <c r="W48" s="80">
        <v>0.05</v>
      </c>
      <c r="X48" s="80">
        <v>0.05</v>
      </c>
      <c r="Y48" s="80">
        <v>0.05</v>
      </c>
      <c r="Z48" s="80">
        <v>0.05</v>
      </c>
      <c r="AA48" s="80">
        <v>0.05</v>
      </c>
      <c r="AB48" s="80">
        <v>0.05</v>
      </c>
      <c r="AC48" s="80">
        <v>1.2</v>
      </c>
      <c r="AD48" s="80">
        <v>8.4</v>
      </c>
      <c r="AE48" s="80">
        <v>438</v>
      </c>
    </row>
    <row r="49" spans="1:31" s="80" customFormat="1" ht="10.5">
      <c r="A49" s="80" t="s">
        <v>182</v>
      </c>
      <c r="B49" s="80" t="s">
        <v>381</v>
      </c>
      <c r="C49" s="80" t="s">
        <v>382</v>
      </c>
      <c r="D49" s="80" t="s">
        <v>383</v>
      </c>
      <c r="E49" s="80">
        <v>0.2</v>
      </c>
      <c r="F49" s="80">
        <v>0.2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4.8</v>
      </c>
      <c r="AD49" s="80">
        <v>33.6</v>
      </c>
      <c r="AE49" s="80">
        <v>1752</v>
      </c>
    </row>
    <row r="50" spans="1:31" s="80" customFormat="1" ht="10.5">
      <c r="A50" s="80" t="s">
        <v>183</v>
      </c>
      <c r="B50" s="80" t="s">
        <v>384</v>
      </c>
      <c r="C50" s="80" t="s">
        <v>382</v>
      </c>
      <c r="D50" s="80" t="s">
        <v>383</v>
      </c>
      <c r="E50" s="80">
        <v>49</v>
      </c>
      <c r="F50" s="80">
        <v>49</v>
      </c>
      <c r="G50" s="80">
        <v>49</v>
      </c>
      <c r="H50" s="80">
        <v>49</v>
      </c>
      <c r="I50" s="80">
        <v>49</v>
      </c>
      <c r="J50" s="80">
        <v>49</v>
      </c>
      <c r="K50" s="80">
        <v>49</v>
      </c>
      <c r="L50" s="80">
        <v>49</v>
      </c>
      <c r="M50" s="80">
        <v>49</v>
      </c>
      <c r="N50" s="80">
        <v>49</v>
      </c>
      <c r="O50" s="80">
        <v>49</v>
      </c>
      <c r="P50" s="80">
        <v>49</v>
      </c>
      <c r="Q50" s="80">
        <v>49</v>
      </c>
      <c r="R50" s="80">
        <v>49</v>
      </c>
      <c r="S50" s="80">
        <v>49</v>
      </c>
      <c r="T50" s="80">
        <v>49</v>
      </c>
      <c r="U50" s="80">
        <v>49</v>
      </c>
      <c r="V50" s="80">
        <v>49</v>
      </c>
      <c r="W50" s="80">
        <v>49</v>
      </c>
      <c r="X50" s="80">
        <v>49</v>
      </c>
      <c r="Y50" s="80">
        <v>49</v>
      </c>
      <c r="Z50" s="80">
        <v>49</v>
      </c>
      <c r="AA50" s="80">
        <v>49</v>
      </c>
      <c r="AB50" s="80">
        <v>49</v>
      </c>
      <c r="AC50" s="80">
        <v>1176</v>
      </c>
      <c r="AD50" s="80">
        <v>8232</v>
      </c>
      <c r="AE50" s="80">
        <v>429240</v>
      </c>
    </row>
    <row r="51" spans="1:31" s="80" customFormat="1" ht="10.5">
      <c r="A51" s="80" t="s">
        <v>184</v>
      </c>
      <c r="B51" s="80" t="s">
        <v>384</v>
      </c>
      <c r="C51" s="80" t="s">
        <v>382</v>
      </c>
      <c r="D51" s="80" t="s">
        <v>383</v>
      </c>
      <c r="E51" s="80">
        <v>55</v>
      </c>
      <c r="F51" s="80">
        <v>55</v>
      </c>
      <c r="G51" s="80">
        <v>55</v>
      </c>
      <c r="H51" s="80">
        <v>55</v>
      </c>
      <c r="I51" s="80">
        <v>55</v>
      </c>
      <c r="J51" s="80">
        <v>55</v>
      </c>
      <c r="K51" s="80">
        <v>55</v>
      </c>
      <c r="L51" s="80">
        <v>55</v>
      </c>
      <c r="M51" s="80">
        <v>55</v>
      </c>
      <c r="N51" s="80">
        <v>55</v>
      </c>
      <c r="O51" s="80">
        <v>55</v>
      </c>
      <c r="P51" s="80">
        <v>55</v>
      </c>
      <c r="Q51" s="80">
        <v>55</v>
      </c>
      <c r="R51" s="80">
        <v>55</v>
      </c>
      <c r="S51" s="80">
        <v>55</v>
      </c>
      <c r="T51" s="80">
        <v>55</v>
      </c>
      <c r="U51" s="80">
        <v>55</v>
      </c>
      <c r="V51" s="80">
        <v>55</v>
      </c>
      <c r="W51" s="80">
        <v>55</v>
      </c>
      <c r="X51" s="80">
        <v>55</v>
      </c>
      <c r="Y51" s="80">
        <v>55</v>
      </c>
      <c r="Z51" s="80">
        <v>55</v>
      </c>
      <c r="AA51" s="80">
        <v>55</v>
      </c>
      <c r="AB51" s="80">
        <v>55</v>
      </c>
      <c r="AC51" s="80">
        <v>1320</v>
      </c>
      <c r="AD51" s="80">
        <v>9240</v>
      </c>
      <c r="AE51" s="80">
        <v>481800</v>
      </c>
    </row>
    <row r="52" spans="1:31" s="80" customFormat="1" ht="10.5">
      <c r="A52" s="80" t="s">
        <v>185</v>
      </c>
      <c r="B52" s="80" t="s">
        <v>381</v>
      </c>
      <c r="C52" s="80" t="s">
        <v>382</v>
      </c>
      <c r="D52" s="80" t="s">
        <v>383</v>
      </c>
      <c r="E52" s="80">
        <v>0.05</v>
      </c>
      <c r="F52" s="80">
        <v>0.05</v>
      </c>
      <c r="G52" s="80">
        <v>0.05</v>
      </c>
      <c r="H52" s="80">
        <v>0.05</v>
      </c>
      <c r="I52" s="80">
        <v>0.05</v>
      </c>
      <c r="J52" s="80">
        <v>0.05</v>
      </c>
      <c r="K52" s="80">
        <v>0.05</v>
      </c>
      <c r="L52" s="80">
        <v>0.05</v>
      </c>
      <c r="M52" s="80">
        <v>0.05</v>
      </c>
      <c r="N52" s="80">
        <v>0.05</v>
      </c>
      <c r="O52" s="80">
        <v>0.05</v>
      </c>
      <c r="P52" s="80">
        <v>0.05</v>
      </c>
      <c r="Q52" s="80">
        <v>0.05</v>
      </c>
      <c r="R52" s="80">
        <v>0.05</v>
      </c>
      <c r="S52" s="80">
        <v>0.05</v>
      </c>
      <c r="T52" s="80">
        <v>0.05</v>
      </c>
      <c r="U52" s="80">
        <v>0.05</v>
      </c>
      <c r="V52" s="80">
        <v>0.05</v>
      </c>
      <c r="W52" s="80">
        <v>0.05</v>
      </c>
      <c r="X52" s="80">
        <v>0.05</v>
      </c>
      <c r="Y52" s="80">
        <v>0.05</v>
      </c>
      <c r="Z52" s="80">
        <v>0.05</v>
      </c>
      <c r="AA52" s="80">
        <v>0.05</v>
      </c>
      <c r="AB52" s="80">
        <v>0.05</v>
      </c>
      <c r="AC52" s="80">
        <v>1.2</v>
      </c>
      <c r="AD52" s="80">
        <v>8.4</v>
      </c>
      <c r="AE52" s="80">
        <v>438</v>
      </c>
    </row>
    <row r="53" spans="1:31" s="80" customFormat="1" ht="10.5">
      <c r="A53" s="80" t="s">
        <v>186</v>
      </c>
      <c r="B53" s="80" t="s">
        <v>381</v>
      </c>
      <c r="C53" s="80" t="s">
        <v>382</v>
      </c>
      <c r="D53" s="80" t="s">
        <v>383</v>
      </c>
      <c r="E53" s="80">
        <v>0.2</v>
      </c>
      <c r="F53" s="80">
        <v>0.2</v>
      </c>
      <c r="G53" s="80">
        <v>0.2</v>
      </c>
      <c r="H53" s="80">
        <v>0.2</v>
      </c>
      <c r="I53" s="80">
        <v>0.2</v>
      </c>
      <c r="J53" s="80">
        <v>0.2</v>
      </c>
      <c r="K53" s="80">
        <v>0.2</v>
      </c>
      <c r="L53" s="80">
        <v>0.2</v>
      </c>
      <c r="M53" s="80">
        <v>0.2</v>
      </c>
      <c r="N53" s="80">
        <v>0.2</v>
      </c>
      <c r="O53" s="80">
        <v>0.2</v>
      </c>
      <c r="P53" s="80">
        <v>0.2</v>
      </c>
      <c r="Q53" s="80">
        <v>0.2</v>
      </c>
      <c r="R53" s="80">
        <v>0.2</v>
      </c>
      <c r="S53" s="80">
        <v>0.2</v>
      </c>
      <c r="T53" s="80">
        <v>0.2</v>
      </c>
      <c r="U53" s="80">
        <v>0.2</v>
      </c>
      <c r="V53" s="80">
        <v>0.2</v>
      </c>
      <c r="W53" s="80">
        <v>0.2</v>
      </c>
      <c r="X53" s="80">
        <v>0.2</v>
      </c>
      <c r="Y53" s="80">
        <v>0.2</v>
      </c>
      <c r="Z53" s="80">
        <v>0.2</v>
      </c>
      <c r="AA53" s="80">
        <v>0.2</v>
      </c>
      <c r="AB53" s="80">
        <v>0.2</v>
      </c>
      <c r="AC53" s="80">
        <v>4.8</v>
      </c>
      <c r="AD53" s="80">
        <v>33.6</v>
      </c>
      <c r="AE53" s="80">
        <v>1752</v>
      </c>
    </row>
    <row r="54" spans="1:31" s="80" customFormat="1" ht="10.5">
      <c r="A54" s="80" t="s">
        <v>187</v>
      </c>
      <c r="B54" s="80" t="s">
        <v>384</v>
      </c>
      <c r="C54" s="80" t="s">
        <v>382</v>
      </c>
      <c r="D54" s="80" t="s">
        <v>383</v>
      </c>
      <c r="E54" s="80">
        <v>49</v>
      </c>
      <c r="F54" s="80">
        <v>49</v>
      </c>
      <c r="G54" s="80">
        <v>49</v>
      </c>
      <c r="H54" s="80">
        <v>49</v>
      </c>
      <c r="I54" s="80">
        <v>49</v>
      </c>
      <c r="J54" s="80">
        <v>49</v>
      </c>
      <c r="K54" s="80">
        <v>49</v>
      </c>
      <c r="L54" s="80">
        <v>49</v>
      </c>
      <c r="M54" s="80">
        <v>49</v>
      </c>
      <c r="N54" s="80">
        <v>49</v>
      </c>
      <c r="O54" s="80">
        <v>49</v>
      </c>
      <c r="P54" s="80">
        <v>49</v>
      </c>
      <c r="Q54" s="80">
        <v>49</v>
      </c>
      <c r="R54" s="80">
        <v>49</v>
      </c>
      <c r="S54" s="80">
        <v>49</v>
      </c>
      <c r="T54" s="80">
        <v>49</v>
      </c>
      <c r="U54" s="80">
        <v>49</v>
      </c>
      <c r="V54" s="80">
        <v>49</v>
      </c>
      <c r="W54" s="80">
        <v>49</v>
      </c>
      <c r="X54" s="80">
        <v>49</v>
      </c>
      <c r="Y54" s="80">
        <v>49</v>
      </c>
      <c r="Z54" s="80">
        <v>49</v>
      </c>
      <c r="AA54" s="80">
        <v>49</v>
      </c>
      <c r="AB54" s="80">
        <v>49</v>
      </c>
      <c r="AC54" s="80">
        <v>1176</v>
      </c>
      <c r="AD54" s="80">
        <v>8232</v>
      </c>
      <c r="AE54" s="80">
        <v>429240</v>
      </c>
    </row>
    <row r="55" spans="1:31" s="80" customFormat="1" ht="10.5">
      <c r="A55" s="80" t="s">
        <v>188</v>
      </c>
      <c r="B55" s="80" t="s">
        <v>384</v>
      </c>
      <c r="C55" s="80" t="s">
        <v>382</v>
      </c>
      <c r="D55" s="80" t="s">
        <v>383</v>
      </c>
      <c r="E55" s="80">
        <v>55</v>
      </c>
      <c r="F55" s="80">
        <v>55</v>
      </c>
      <c r="G55" s="80">
        <v>55</v>
      </c>
      <c r="H55" s="80">
        <v>55</v>
      </c>
      <c r="I55" s="80">
        <v>55</v>
      </c>
      <c r="J55" s="80">
        <v>55</v>
      </c>
      <c r="K55" s="80">
        <v>55</v>
      </c>
      <c r="L55" s="80">
        <v>55</v>
      </c>
      <c r="M55" s="80">
        <v>55</v>
      </c>
      <c r="N55" s="80">
        <v>55</v>
      </c>
      <c r="O55" s="80">
        <v>55</v>
      </c>
      <c r="P55" s="80">
        <v>55</v>
      </c>
      <c r="Q55" s="80">
        <v>55</v>
      </c>
      <c r="R55" s="80">
        <v>55</v>
      </c>
      <c r="S55" s="80">
        <v>55</v>
      </c>
      <c r="T55" s="80">
        <v>55</v>
      </c>
      <c r="U55" s="80">
        <v>55</v>
      </c>
      <c r="V55" s="80">
        <v>55</v>
      </c>
      <c r="W55" s="80">
        <v>55</v>
      </c>
      <c r="X55" s="80">
        <v>55</v>
      </c>
      <c r="Y55" s="80">
        <v>55</v>
      </c>
      <c r="Z55" s="80">
        <v>55</v>
      </c>
      <c r="AA55" s="80">
        <v>55</v>
      </c>
      <c r="AB55" s="80">
        <v>55</v>
      </c>
      <c r="AC55" s="80">
        <v>1320</v>
      </c>
      <c r="AD55" s="80">
        <v>9240</v>
      </c>
      <c r="AE55" s="80">
        <v>481800</v>
      </c>
    </row>
    <row r="56" spans="1:31" s="80" customFormat="1" ht="10.5">
      <c r="A56" s="80" t="s">
        <v>189</v>
      </c>
      <c r="B56" s="80" t="s">
        <v>381</v>
      </c>
      <c r="C56" s="80" t="s">
        <v>382</v>
      </c>
      <c r="D56" s="80" t="s">
        <v>383</v>
      </c>
      <c r="E56" s="80">
        <v>0.05</v>
      </c>
      <c r="F56" s="80">
        <v>0.05</v>
      </c>
      <c r="G56" s="80">
        <v>0.05</v>
      </c>
      <c r="H56" s="80">
        <v>0.05</v>
      </c>
      <c r="I56" s="80">
        <v>0.05</v>
      </c>
      <c r="J56" s="80">
        <v>0.05</v>
      </c>
      <c r="K56" s="80">
        <v>0.05</v>
      </c>
      <c r="L56" s="80">
        <v>0.05</v>
      </c>
      <c r="M56" s="80">
        <v>0.05</v>
      </c>
      <c r="N56" s="80">
        <v>0.05</v>
      </c>
      <c r="O56" s="80">
        <v>0.05</v>
      </c>
      <c r="P56" s="80">
        <v>0.05</v>
      </c>
      <c r="Q56" s="80">
        <v>0.05</v>
      </c>
      <c r="R56" s="80">
        <v>0.05</v>
      </c>
      <c r="S56" s="80">
        <v>0.05</v>
      </c>
      <c r="T56" s="80">
        <v>0.05</v>
      </c>
      <c r="U56" s="80">
        <v>0.05</v>
      </c>
      <c r="V56" s="80">
        <v>0.05</v>
      </c>
      <c r="W56" s="80">
        <v>0.05</v>
      </c>
      <c r="X56" s="80">
        <v>0.05</v>
      </c>
      <c r="Y56" s="80">
        <v>0.05</v>
      </c>
      <c r="Z56" s="80">
        <v>0.05</v>
      </c>
      <c r="AA56" s="80">
        <v>0.05</v>
      </c>
      <c r="AB56" s="80">
        <v>0.05</v>
      </c>
      <c r="AC56" s="80">
        <v>1.2</v>
      </c>
      <c r="AD56" s="80">
        <v>8.4</v>
      </c>
      <c r="AE56" s="80">
        <v>438</v>
      </c>
    </row>
    <row r="57" spans="1:31" s="80" customFormat="1" ht="10.5">
      <c r="A57" s="80" t="s">
        <v>190</v>
      </c>
      <c r="B57" s="80" t="s">
        <v>381</v>
      </c>
      <c r="C57" s="80" t="s">
        <v>382</v>
      </c>
      <c r="D57" s="80" t="s">
        <v>383</v>
      </c>
      <c r="E57" s="80">
        <v>0.2</v>
      </c>
      <c r="F57" s="80">
        <v>0.2</v>
      </c>
      <c r="G57" s="80">
        <v>0.2</v>
      </c>
      <c r="H57" s="80">
        <v>0.2</v>
      </c>
      <c r="I57" s="80">
        <v>0.2</v>
      </c>
      <c r="J57" s="80">
        <v>0.2</v>
      </c>
      <c r="K57" s="80">
        <v>0.2</v>
      </c>
      <c r="L57" s="80">
        <v>0.2</v>
      </c>
      <c r="M57" s="80">
        <v>0.2</v>
      </c>
      <c r="N57" s="80">
        <v>0.2</v>
      </c>
      <c r="O57" s="80">
        <v>0.2</v>
      </c>
      <c r="P57" s="80">
        <v>0.2</v>
      </c>
      <c r="Q57" s="80">
        <v>0.2</v>
      </c>
      <c r="R57" s="80">
        <v>0.2</v>
      </c>
      <c r="S57" s="80">
        <v>0.2</v>
      </c>
      <c r="T57" s="80">
        <v>0.2</v>
      </c>
      <c r="U57" s="80">
        <v>0.2</v>
      </c>
      <c r="V57" s="80">
        <v>0.2</v>
      </c>
      <c r="W57" s="80">
        <v>0.2</v>
      </c>
      <c r="X57" s="80">
        <v>0.2</v>
      </c>
      <c r="Y57" s="80">
        <v>0.2</v>
      </c>
      <c r="Z57" s="80">
        <v>0.2</v>
      </c>
      <c r="AA57" s="80">
        <v>0.2</v>
      </c>
      <c r="AB57" s="80">
        <v>0.2</v>
      </c>
      <c r="AC57" s="80">
        <v>4.8</v>
      </c>
      <c r="AD57" s="80">
        <v>33.6</v>
      </c>
      <c r="AE57" s="80">
        <v>1752</v>
      </c>
    </row>
    <row r="58" spans="1:31" s="80" customFormat="1" ht="10.5">
      <c r="A58" s="80" t="s">
        <v>191</v>
      </c>
      <c r="B58" s="80" t="s">
        <v>384</v>
      </c>
      <c r="C58" s="80" t="s">
        <v>382</v>
      </c>
      <c r="D58" s="80" t="s">
        <v>383</v>
      </c>
      <c r="E58" s="80">
        <v>49</v>
      </c>
      <c r="F58" s="80">
        <v>49</v>
      </c>
      <c r="G58" s="80">
        <v>49</v>
      </c>
      <c r="H58" s="80">
        <v>49</v>
      </c>
      <c r="I58" s="80">
        <v>49</v>
      </c>
      <c r="J58" s="80">
        <v>49</v>
      </c>
      <c r="K58" s="80">
        <v>49</v>
      </c>
      <c r="L58" s="80">
        <v>49</v>
      </c>
      <c r="M58" s="80">
        <v>49</v>
      </c>
      <c r="N58" s="80">
        <v>49</v>
      </c>
      <c r="O58" s="80">
        <v>49</v>
      </c>
      <c r="P58" s="80">
        <v>49</v>
      </c>
      <c r="Q58" s="80">
        <v>49</v>
      </c>
      <c r="R58" s="80">
        <v>49</v>
      </c>
      <c r="S58" s="80">
        <v>49</v>
      </c>
      <c r="T58" s="80">
        <v>49</v>
      </c>
      <c r="U58" s="80">
        <v>49</v>
      </c>
      <c r="V58" s="80">
        <v>49</v>
      </c>
      <c r="W58" s="80">
        <v>49</v>
      </c>
      <c r="X58" s="80">
        <v>49</v>
      </c>
      <c r="Y58" s="80">
        <v>49</v>
      </c>
      <c r="Z58" s="80">
        <v>49</v>
      </c>
      <c r="AA58" s="80">
        <v>49</v>
      </c>
      <c r="AB58" s="80">
        <v>49</v>
      </c>
      <c r="AC58" s="80">
        <v>1176</v>
      </c>
      <c r="AD58" s="80">
        <v>8232</v>
      </c>
      <c r="AE58" s="80">
        <v>429240</v>
      </c>
    </row>
    <row r="59" spans="1:31" s="80" customFormat="1" ht="10.5">
      <c r="A59" s="80" t="s">
        <v>192</v>
      </c>
      <c r="B59" s="80" t="s">
        <v>384</v>
      </c>
      <c r="C59" s="80" t="s">
        <v>382</v>
      </c>
      <c r="D59" s="80" t="s">
        <v>383</v>
      </c>
      <c r="E59" s="80">
        <v>55</v>
      </c>
      <c r="F59" s="80">
        <v>55</v>
      </c>
      <c r="G59" s="80">
        <v>55</v>
      </c>
      <c r="H59" s="80">
        <v>55</v>
      </c>
      <c r="I59" s="80">
        <v>55</v>
      </c>
      <c r="J59" s="80">
        <v>55</v>
      </c>
      <c r="K59" s="80">
        <v>55</v>
      </c>
      <c r="L59" s="80">
        <v>55</v>
      </c>
      <c r="M59" s="80">
        <v>55</v>
      </c>
      <c r="N59" s="80">
        <v>55</v>
      </c>
      <c r="O59" s="80">
        <v>55</v>
      </c>
      <c r="P59" s="80">
        <v>55</v>
      </c>
      <c r="Q59" s="80">
        <v>55</v>
      </c>
      <c r="R59" s="80">
        <v>55</v>
      </c>
      <c r="S59" s="80">
        <v>55</v>
      </c>
      <c r="T59" s="80">
        <v>55</v>
      </c>
      <c r="U59" s="80">
        <v>55</v>
      </c>
      <c r="V59" s="80">
        <v>55</v>
      </c>
      <c r="W59" s="80">
        <v>55</v>
      </c>
      <c r="X59" s="80">
        <v>55</v>
      </c>
      <c r="Y59" s="80">
        <v>55</v>
      </c>
      <c r="Z59" s="80">
        <v>55</v>
      </c>
      <c r="AA59" s="80">
        <v>55</v>
      </c>
      <c r="AB59" s="80">
        <v>55</v>
      </c>
      <c r="AC59" s="80">
        <v>1320</v>
      </c>
      <c r="AD59" s="80">
        <v>9240</v>
      </c>
      <c r="AE59" s="80">
        <v>481800</v>
      </c>
    </row>
    <row r="60" spans="1:31" s="80" customFormat="1" ht="10.5">
      <c r="A60" s="80" t="s">
        <v>193</v>
      </c>
      <c r="B60" s="80" t="s">
        <v>381</v>
      </c>
      <c r="C60" s="80" t="s">
        <v>382</v>
      </c>
      <c r="D60" s="80" t="s">
        <v>383</v>
      </c>
      <c r="E60" s="80">
        <v>0.05</v>
      </c>
      <c r="F60" s="80">
        <v>0.05</v>
      </c>
      <c r="G60" s="80">
        <v>0.05</v>
      </c>
      <c r="H60" s="80">
        <v>0.05</v>
      </c>
      <c r="I60" s="80">
        <v>0.05</v>
      </c>
      <c r="J60" s="80">
        <v>0.05</v>
      </c>
      <c r="K60" s="80">
        <v>0.05</v>
      </c>
      <c r="L60" s="80">
        <v>0.05</v>
      </c>
      <c r="M60" s="80">
        <v>0.05</v>
      </c>
      <c r="N60" s="80">
        <v>0.05</v>
      </c>
      <c r="O60" s="80">
        <v>0.05</v>
      </c>
      <c r="P60" s="80">
        <v>0.05</v>
      </c>
      <c r="Q60" s="80">
        <v>0.05</v>
      </c>
      <c r="R60" s="80">
        <v>0.05</v>
      </c>
      <c r="S60" s="80">
        <v>0.05</v>
      </c>
      <c r="T60" s="80">
        <v>0.05</v>
      </c>
      <c r="U60" s="80">
        <v>0.05</v>
      </c>
      <c r="V60" s="80">
        <v>0.05</v>
      </c>
      <c r="W60" s="80">
        <v>0.05</v>
      </c>
      <c r="X60" s="80">
        <v>0.05</v>
      </c>
      <c r="Y60" s="80">
        <v>0.05</v>
      </c>
      <c r="Z60" s="80">
        <v>0.05</v>
      </c>
      <c r="AA60" s="80">
        <v>0.05</v>
      </c>
      <c r="AB60" s="80">
        <v>0.05</v>
      </c>
      <c r="AC60" s="80">
        <v>1.2</v>
      </c>
      <c r="AD60" s="80">
        <v>8.4</v>
      </c>
      <c r="AE60" s="80">
        <v>438</v>
      </c>
    </row>
    <row r="61" spans="1:31" s="80" customFormat="1" ht="10.5">
      <c r="A61" s="80" t="s">
        <v>194</v>
      </c>
      <c r="B61" s="80" t="s">
        <v>381</v>
      </c>
      <c r="C61" s="80" t="s">
        <v>382</v>
      </c>
      <c r="D61" s="80" t="s">
        <v>383</v>
      </c>
      <c r="E61" s="80">
        <v>0.2</v>
      </c>
      <c r="F61" s="80">
        <v>0.2</v>
      </c>
      <c r="G61" s="80">
        <v>0.2</v>
      </c>
      <c r="H61" s="80">
        <v>0.2</v>
      </c>
      <c r="I61" s="80">
        <v>0.2</v>
      </c>
      <c r="J61" s="80">
        <v>0.2</v>
      </c>
      <c r="K61" s="80">
        <v>0.2</v>
      </c>
      <c r="L61" s="80">
        <v>0.2</v>
      </c>
      <c r="M61" s="80">
        <v>0.2</v>
      </c>
      <c r="N61" s="80">
        <v>0.2</v>
      </c>
      <c r="O61" s="80">
        <v>0.2</v>
      </c>
      <c r="P61" s="80">
        <v>0.2</v>
      </c>
      <c r="Q61" s="80">
        <v>0.2</v>
      </c>
      <c r="R61" s="80">
        <v>0.2</v>
      </c>
      <c r="S61" s="80">
        <v>0.2</v>
      </c>
      <c r="T61" s="80">
        <v>0.2</v>
      </c>
      <c r="U61" s="80">
        <v>0.2</v>
      </c>
      <c r="V61" s="80">
        <v>0.2</v>
      </c>
      <c r="W61" s="80">
        <v>0.2</v>
      </c>
      <c r="X61" s="80">
        <v>0.2</v>
      </c>
      <c r="Y61" s="80">
        <v>0.2</v>
      </c>
      <c r="Z61" s="80">
        <v>0.2</v>
      </c>
      <c r="AA61" s="80">
        <v>0.2</v>
      </c>
      <c r="AB61" s="80">
        <v>0.2</v>
      </c>
      <c r="AC61" s="80">
        <v>4.8</v>
      </c>
      <c r="AD61" s="80">
        <v>33.6</v>
      </c>
      <c r="AE61" s="80">
        <v>1752</v>
      </c>
    </row>
    <row r="62" spans="1:31" s="80" customFormat="1" ht="10.5">
      <c r="A62" s="80" t="s">
        <v>195</v>
      </c>
      <c r="B62" s="80" t="s">
        <v>384</v>
      </c>
      <c r="C62" s="80" t="s">
        <v>382</v>
      </c>
      <c r="D62" s="80" t="s">
        <v>383</v>
      </c>
      <c r="E62" s="80">
        <v>49</v>
      </c>
      <c r="F62" s="80">
        <v>49</v>
      </c>
      <c r="G62" s="80">
        <v>49</v>
      </c>
      <c r="H62" s="80">
        <v>49</v>
      </c>
      <c r="I62" s="80">
        <v>49</v>
      </c>
      <c r="J62" s="80">
        <v>49</v>
      </c>
      <c r="K62" s="80">
        <v>49</v>
      </c>
      <c r="L62" s="80">
        <v>49</v>
      </c>
      <c r="M62" s="80">
        <v>49</v>
      </c>
      <c r="N62" s="80">
        <v>49</v>
      </c>
      <c r="O62" s="80">
        <v>49</v>
      </c>
      <c r="P62" s="80">
        <v>49</v>
      </c>
      <c r="Q62" s="80">
        <v>49</v>
      </c>
      <c r="R62" s="80">
        <v>49</v>
      </c>
      <c r="S62" s="80">
        <v>49</v>
      </c>
      <c r="T62" s="80">
        <v>49</v>
      </c>
      <c r="U62" s="80">
        <v>49</v>
      </c>
      <c r="V62" s="80">
        <v>49</v>
      </c>
      <c r="W62" s="80">
        <v>49</v>
      </c>
      <c r="X62" s="80">
        <v>49</v>
      </c>
      <c r="Y62" s="80">
        <v>49</v>
      </c>
      <c r="Z62" s="80">
        <v>49</v>
      </c>
      <c r="AA62" s="80">
        <v>49</v>
      </c>
      <c r="AB62" s="80">
        <v>49</v>
      </c>
      <c r="AC62" s="80">
        <v>1176</v>
      </c>
      <c r="AD62" s="80">
        <v>8232</v>
      </c>
      <c r="AE62" s="80">
        <v>429240</v>
      </c>
    </row>
    <row r="63" spans="1:31" s="80" customFormat="1" ht="10.5">
      <c r="A63" s="80" t="s">
        <v>196</v>
      </c>
      <c r="B63" s="80" t="s">
        <v>384</v>
      </c>
      <c r="C63" s="80" t="s">
        <v>382</v>
      </c>
      <c r="D63" s="80" t="s">
        <v>383</v>
      </c>
      <c r="E63" s="80">
        <v>55</v>
      </c>
      <c r="F63" s="80">
        <v>55</v>
      </c>
      <c r="G63" s="80">
        <v>55</v>
      </c>
      <c r="H63" s="80">
        <v>55</v>
      </c>
      <c r="I63" s="80">
        <v>55</v>
      </c>
      <c r="J63" s="80">
        <v>55</v>
      </c>
      <c r="K63" s="80">
        <v>55</v>
      </c>
      <c r="L63" s="80">
        <v>55</v>
      </c>
      <c r="M63" s="80">
        <v>55</v>
      </c>
      <c r="N63" s="80">
        <v>55</v>
      </c>
      <c r="O63" s="80">
        <v>55</v>
      </c>
      <c r="P63" s="80">
        <v>55</v>
      </c>
      <c r="Q63" s="80">
        <v>55</v>
      </c>
      <c r="R63" s="80">
        <v>55</v>
      </c>
      <c r="S63" s="80">
        <v>55</v>
      </c>
      <c r="T63" s="80">
        <v>55</v>
      </c>
      <c r="U63" s="80">
        <v>55</v>
      </c>
      <c r="V63" s="80">
        <v>55</v>
      </c>
      <c r="W63" s="80">
        <v>55</v>
      </c>
      <c r="X63" s="80">
        <v>55</v>
      </c>
      <c r="Y63" s="80">
        <v>55</v>
      </c>
      <c r="Z63" s="80">
        <v>55</v>
      </c>
      <c r="AA63" s="80">
        <v>55</v>
      </c>
      <c r="AB63" s="80">
        <v>55</v>
      </c>
      <c r="AC63" s="80">
        <v>1320</v>
      </c>
      <c r="AD63" s="80">
        <v>9240</v>
      </c>
      <c r="AE63" s="80">
        <v>481800</v>
      </c>
    </row>
    <row r="64" spans="1:31" s="80" customFormat="1" ht="10.5">
      <c r="A64" s="80" t="s">
        <v>197</v>
      </c>
      <c r="B64" s="80" t="s">
        <v>381</v>
      </c>
      <c r="C64" s="80" t="s">
        <v>382</v>
      </c>
      <c r="D64" s="80" t="s">
        <v>383</v>
      </c>
      <c r="E64" s="80">
        <v>0.05</v>
      </c>
      <c r="F64" s="80">
        <v>0.05</v>
      </c>
      <c r="G64" s="80">
        <v>0.05</v>
      </c>
      <c r="H64" s="80">
        <v>0.05</v>
      </c>
      <c r="I64" s="80">
        <v>0.05</v>
      </c>
      <c r="J64" s="80">
        <v>0.05</v>
      </c>
      <c r="K64" s="80">
        <v>0.05</v>
      </c>
      <c r="L64" s="80">
        <v>0.05</v>
      </c>
      <c r="M64" s="80">
        <v>0.05</v>
      </c>
      <c r="N64" s="80">
        <v>0.05</v>
      </c>
      <c r="O64" s="80">
        <v>0.05</v>
      </c>
      <c r="P64" s="80">
        <v>0.05</v>
      </c>
      <c r="Q64" s="80">
        <v>0.05</v>
      </c>
      <c r="R64" s="80">
        <v>0.05</v>
      </c>
      <c r="S64" s="80">
        <v>0.05</v>
      </c>
      <c r="T64" s="80">
        <v>0.05</v>
      </c>
      <c r="U64" s="80">
        <v>0.05</v>
      </c>
      <c r="V64" s="80">
        <v>0.05</v>
      </c>
      <c r="W64" s="80">
        <v>0.05</v>
      </c>
      <c r="X64" s="80">
        <v>0.05</v>
      </c>
      <c r="Y64" s="80">
        <v>0.05</v>
      </c>
      <c r="Z64" s="80">
        <v>0.05</v>
      </c>
      <c r="AA64" s="80">
        <v>0.05</v>
      </c>
      <c r="AB64" s="80">
        <v>0.05</v>
      </c>
      <c r="AC64" s="80">
        <v>1.2</v>
      </c>
      <c r="AD64" s="80">
        <v>8.4</v>
      </c>
      <c r="AE64" s="80">
        <v>438</v>
      </c>
    </row>
    <row r="65" spans="1:31" s="80" customFormat="1" ht="10.5">
      <c r="A65" s="80" t="s">
        <v>198</v>
      </c>
      <c r="B65" s="80" t="s">
        <v>381</v>
      </c>
      <c r="C65" s="80" t="s">
        <v>382</v>
      </c>
      <c r="D65" s="80" t="s">
        <v>383</v>
      </c>
      <c r="E65" s="80">
        <v>0.2</v>
      </c>
      <c r="F65" s="80">
        <v>0.2</v>
      </c>
      <c r="G65" s="80">
        <v>0.2</v>
      </c>
      <c r="H65" s="80">
        <v>0.2</v>
      </c>
      <c r="I65" s="80">
        <v>0.2</v>
      </c>
      <c r="J65" s="80">
        <v>0.2</v>
      </c>
      <c r="K65" s="80">
        <v>0.2</v>
      </c>
      <c r="L65" s="80">
        <v>0.2</v>
      </c>
      <c r="M65" s="80">
        <v>0.2</v>
      </c>
      <c r="N65" s="80">
        <v>0.2</v>
      </c>
      <c r="O65" s="80">
        <v>0.2</v>
      </c>
      <c r="P65" s="80">
        <v>0.2</v>
      </c>
      <c r="Q65" s="80">
        <v>0.2</v>
      </c>
      <c r="R65" s="80">
        <v>0.2</v>
      </c>
      <c r="S65" s="80">
        <v>0.2</v>
      </c>
      <c r="T65" s="80">
        <v>0.2</v>
      </c>
      <c r="U65" s="80">
        <v>0.2</v>
      </c>
      <c r="V65" s="80">
        <v>0.2</v>
      </c>
      <c r="W65" s="80">
        <v>0.2</v>
      </c>
      <c r="X65" s="80">
        <v>0.2</v>
      </c>
      <c r="Y65" s="80">
        <v>0.2</v>
      </c>
      <c r="Z65" s="80">
        <v>0.2</v>
      </c>
      <c r="AA65" s="80">
        <v>0.2</v>
      </c>
      <c r="AB65" s="80">
        <v>0.2</v>
      </c>
      <c r="AC65" s="80">
        <v>4.8</v>
      </c>
      <c r="AD65" s="80">
        <v>33.6</v>
      </c>
      <c r="AE65" s="80">
        <v>1752</v>
      </c>
    </row>
    <row r="66" spans="1:31" s="80" customFormat="1" ht="10.5">
      <c r="A66" s="80" t="s">
        <v>199</v>
      </c>
      <c r="B66" s="80" t="s">
        <v>384</v>
      </c>
      <c r="C66" s="80" t="s">
        <v>382</v>
      </c>
      <c r="D66" s="80" t="s">
        <v>383</v>
      </c>
      <c r="E66" s="80">
        <v>49</v>
      </c>
      <c r="F66" s="80">
        <v>49</v>
      </c>
      <c r="G66" s="80">
        <v>49</v>
      </c>
      <c r="H66" s="80">
        <v>49</v>
      </c>
      <c r="I66" s="80">
        <v>49</v>
      </c>
      <c r="J66" s="80">
        <v>49</v>
      </c>
      <c r="K66" s="80">
        <v>49</v>
      </c>
      <c r="L66" s="80">
        <v>49</v>
      </c>
      <c r="M66" s="80">
        <v>49</v>
      </c>
      <c r="N66" s="80">
        <v>49</v>
      </c>
      <c r="O66" s="80">
        <v>49</v>
      </c>
      <c r="P66" s="80">
        <v>49</v>
      </c>
      <c r="Q66" s="80">
        <v>49</v>
      </c>
      <c r="R66" s="80">
        <v>49</v>
      </c>
      <c r="S66" s="80">
        <v>49</v>
      </c>
      <c r="T66" s="80">
        <v>49</v>
      </c>
      <c r="U66" s="80">
        <v>49</v>
      </c>
      <c r="V66" s="80">
        <v>49</v>
      </c>
      <c r="W66" s="80">
        <v>49</v>
      </c>
      <c r="X66" s="80">
        <v>49</v>
      </c>
      <c r="Y66" s="80">
        <v>49</v>
      </c>
      <c r="Z66" s="80">
        <v>49</v>
      </c>
      <c r="AA66" s="80">
        <v>49</v>
      </c>
      <c r="AB66" s="80">
        <v>49</v>
      </c>
      <c r="AC66" s="80">
        <v>1176</v>
      </c>
      <c r="AD66" s="80">
        <v>8232</v>
      </c>
      <c r="AE66" s="80">
        <v>429240</v>
      </c>
    </row>
    <row r="67" spans="1:31" s="80" customFormat="1" ht="10.5">
      <c r="A67" s="80" t="s">
        <v>200</v>
      </c>
      <c r="B67" s="80" t="s">
        <v>384</v>
      </c>
      <c r="C67" s="80" t="s">
        <v>382</v>
      </c>
      <c r="D67" s="80" t="s">
        <v>383</v>
      </c>
      <c r="E67" s="80">
        <v>55</v>
      </c>
      <c r="F67" s="80">
        <v>55</v>
      </c>
      <c r="G67" s="80">
        <v>55</v>
      </c>
      <c r="H67" s="80">
        <v>55</v>
      </c>
      <c r="I67" s="80">
        <v>55</v>
      </c>
      <c r="J67" s="80">
        <v>55</v>
      </c>
      <c r="K67" s="80">
        <v>55</v>
      </c>
      <c r="L67" s="80">
        <v>55</v>
      </c>
      <c r="M67" s="80">
        <v>55</v>
      </c>
      <c r="N67" s="80">
        <v>55</v>
      </c>
      <c r="O67" s="80">
        <v>55</v>
      </c>
      <c r="P67" s="80">
        <v>55</v>
      </c>
      <c r="Q67" s="80">
        <v>55</v>
      </c>
      <c r="R67" s="80">
        <v>55</v>
      </c>
      <c r="S67" s="80">
        <v>55</v>
      </c>
      <c r="T67" s="80">
        <v>55</v>
      </c>
      <c r="U67" s="80">
        <v>55</v>
      </c>
      <c r="V67" s="80">
        <v>55</v>
      </c>
      <c r="W67" s="80">
        <v>55</v>
      </c>
      <c r="X67" s="80">
        <v>55</v>
      </c>
      <c r="Y67" s="80">
        <v>55</v>
      </c>
      <c r="Z67" s="80">
        <v>55</v>
      </c>
      <c r="AA67" s="80">
        <v>55</v>
      </c>
      <c r="AB67" s="80">
        <v>55</v>
      </c>
      <c r="AC67" s="80">
        <v>1320</v>
      </c>
      <c r="AD67" s="80">
        <v>9240</v>
      </c>
      <c r="AE67" s="80">
        <v>481800</v>
      </c>
    </row>
    <row r="68" spans="1:31" s="80" customFormat="1" ht="10.5">
      <c r="A68" s="80" t="s">
        <v>201</v>
      </c>
      <c r="B68" s="80" t="s">
        <v>381</v>
      </c>
      <c r="C68" s="80" t="s">
        <v>382</v>
      </c>
      <c r="D68" s="80" t="s">
        <v>383</v>
      </c>
      <c r="E68" s="80">
        <v>0.05</v>
      </c>
      <c r="F68" s="80">
        <v>0.05</v>
      </c>
      <c r="G68" s="80">
        <v>0.05</v>
      </c>
      <c r="H68" s="80">
        <v>0.05</v>
      </c>
      <c r="I68" s="80">
        <v>0.05</v>
      </c>
      <c r="J68" s="80">
        <v>0.05</v>
      </c>
      <c r="K68" s="80">
        <v>0.05</v>
      </c>
      <c r="L68" s="80">
        <v>0.05</v>
      </c>
      <c r="M68" s="80">
        <v>0.05</v>
      </c>
      <c r="N68" s="80">
        <v>0.05</v>
      </c>
      <c r="O68" s="80">
        <v>0.05</v>
      </c>
      <c r="P68" s="80">
        <v>0.05</v>
      </c>
      <c r="Q68" s="80">
        <v>0.05</v>
      </c>
      <c r="R68" s="80">
        <v>0.05</v>
      </c>
      <c r="S68" s="80">
        <v>0.05</v>
      </c>
      <c r="T68" s="80">
        <v>0.05</v>
      </c>
      <c r="U68" s="80">
        <v>0.05</v>
      </c>
      <c r="V68" s="80">
        <v>0.05</v>
      </c>
      <c r="W68" s="80">
        <v>0.05</v>
      </c>
      <c r="X68" s="80">
        <v>0.05</v>
      </c>
      <c r="Y68" s="80">
        <v>0.05</v>
      </c>
      <c r="Z68" s="80">
        <v>0.05</v>
      </c>
      <c r="AA68" s="80">
        <v>0.05</v>
      </c>
      <c r="AB68" s="80">
        <v>0.05</v>
      </c>
      <c r="AC68" s="80">
        <v>1.2</v>
      </c>
      <c r="AD68" s="80">
        <v>8.4</v>
      </c>
      <c r="AE68" s="80">
        <v>438</v>
      </c>
    </row>
    <row r="69" spans="1:31" s="80" customFormat="1" ht="10.5">
      <c r="A69" s="80" t="s">
        <v>202</v>
      </c>
      <c r="B69" s="80" t="s">
        <v>381</v>
      </c>
      <c r="C69" s="80" t="s">
        <v>382</v>
      </c>
      <c r="D69" s="80" t="s">
        <v>383</v>
      </c>
      <c r="E69" s="80">
        <v>0.2</v>
      </c>
      <c r="F69" s="80">
        <v>0.2</v>
      </c>
      <c r="G69" s="80">
        <v>0.2</v>
      </c>
      <c r="H69" s="80">
        <v>0.2</v>
      </c>
      <c r="I69" s="80">
        <v>0.2</v>
      </c>
      <c r="J69" s="80">
        <v>0.2</v>
      </c>
      <c r="K69" s="80">
        <v>0.2</v>
      </c>
      <c r="L69" s="80">
        <v>0.2</v>
      </c>
      <c r="M69" s="80">
        <v>0.2</v>
      </c>
      <c r="N69" s="80">
        <v>0.2</v>
      </c>
      <c r="O69" s="80">
        <v>0.2</v>
      </c>
      <c r="P69" s="80">
        <v>0.2</v>
      </c>
      <c r="Q69" s="80">
        <v>0.2</v>
      </c>
      <c r="R69" s="80">
        <v>0.2</v>
      </c>
      <c r="S69" s="80">
        <v>0.2</v>
      </c>
      <c r="T69" s="80">
        <v>0.2</v>
      </c>
      <c r="U69" s="80">
        <v>0.2</v>
      </c>
      <c r="V69" s="80">
        <v>0.2</v>
      </c>
      <c r="W69" s="80">
        <v>0.2</v>
      </c>
      <c r="X69" s="80">
        <v>0.2</v>
      </c>
      <c r="Y69" s="80">
        <v>0.2</v>
      </c>
      <c r="Z69" s="80">
        <v>0.2</v>
      </c>
      <c r="AA69" s="80">
        <v>0.2</v>
      </c>
      <c r="AB69" s="80">
        <v>0.2</v>
      </c>
      <c r="AC69" s="80">
        <v>4.8</v>
      </c>
      <c r="AD69" s="80">
        <v>33.6</v>
      </c>
      <c r="AE69" s="80">
        <v>1752</v>
      </c>
    </row>
    <row r="70" spans="1:31" s="80" customFormat="1" ht="10.5">
      <c r="A70" s="80" t="s">
        <v>203</v>
      </c>
      <c r="B70" s="80" t="s">
        <v>384</v>
      </c>
      <c r="C70" s="80" t="s">
        <v>382</v>
      </c>
      <c r="D70" s="80" t="s">
        <v>383</v>
      </c>
      <c r="E70" s="80">
        <v>49</v>
      </c>
      <c r="F70" s="80">
        <v>49</v>
      </c>
      <c r="G70" s="80">
        <v>49</v>
      </c>
      <c r="H70" s="80">
        <v>49</v>
      </c>
      <c r="I70" s="80">
        <v>49</v>
      </c>
      <c r="J70" s="80">
        <v>49</v>
      </c>
      <c r="K70" s="80">
        <v>49</v>
      </c>
      <c r="L70" s="80">
        <v>49</v>
      </c>
      <c r="M70" s="80">
        <v>49</v>
      </c>
      <c r="N70" s="80">
        <v>49</v>
      </c>
      <c r="O70" s="80">
        <v>49</v>
      </c>
      <c r="P70" s="80">
        <v>49</v>
      </c>
      <c r="Q70" s="80">
        <v>49</v>
      </c>
      <c r="R70" s="80">
        <v>49</v>
      </c>
      <c r="S70" s="80">
        <v>49</v>
      </c>
      <c r="T70" s="80">
        <v>49</v>
      </c>
      <c r="U70" s="80">
        <v>49</v>
      </c>
      <c r="V70" s="80">
        <v>49</v>
      </c>
      <c r="W70" s="80">
        <v>49</v>
      </c>
      <c r="X70" s="80">
        <v>49</v>
      </c>
      <c r="Y70" s="80">
        <v>49</v>
      </c>
      <c r="Z70" s="80">
        <v>49</v>
      </c>
      <c r="AA70" s="80">
        <v>49</v>
      </c>
      <c r="AB70" s="80">
        <v>49</v>
      </c>
      <c r="AC70" s="80">
        <v>1176</v>
      </c>
      <c r="AD70" s="80">
        <v>8232</v>
      </c>
      <c r="AE70" s="80">
        <v>429240</v>
      </c>
    </row>
    <row r="71" spans="1:31" s="80" customFormat="1" ht="10.5">
      <c r="A71" s="80" t="s">
        <v>204</v>
      </c>
      <c r="B71" s="80" t="s">
        <v>384</v>
      </c>
      <c r="C71" s="80" t="s">
        <v>382</v>
      </c>
      <c r="D71" s="80" t="s">
        <v>383</v>
      </c>
      <c r="E71" s="80">
        <v>55</v>
      </c>
      <c r="F71" s="80">
        <v>55</v>
      </c>
      <c r="G71" s="80">
        <v>55</v>
      </c>
      <c r="H71" s="80">
        <v>55</v>
      </c>
      <c r="I71" s="80">
        <v>55</v>
      </c>
      <c r="J71" s="80">
        <v>55</v>
      </c>
      <c r="K71" s="80">
        <v>55</v>
      </c>
      <c r="L71" s="80">
        <v>55</v>
      </c>
      <c r="M71" s="80">
        <v>55</v>
      </c>
      <c r="N71" s="80">
        <v>55</v>
      </c>
      <c r="O71" s="80">
        <v>55</v>
      </c>
      <c r="P71" s="80">
        <v>55</v>
      </c>
      <c r="Q71" s="80">
        <v>55</v>
      </c>
      <c r="R71" s="80">
        <v>55</v>
      </c>
      <c r="S71" s="80">
        <v>55</v>
      </c>
      <c r="T71" s="80">
        <v>55</v>
      </c>
      <c r="U71" s="80">
        <v>55</v>
      </c>
      <c r="V71" s="80">
        <v>55</v>
      </c>
      <c r="W71" s="80">
        <v>55</v>
      </c>
      <c r="X71" s="80">
        <v>55</v>
      </c>
      <c r="Y71" s="80">
        <v>55</v>
      </c>
      <c r="Z71" s="80">
        <v>55</v>
      </c>
      <c r="AA71" s="80">
        <v>55</v>
      </c>
      <c r="AB71" s="80">
        <v>55</v>
      </c>
      <c r="AC71" s="80">
        <v>1320</v>
      </c>
      <c r="AD71" s="80">
        <v>9240</v>
      </c>
      <c r="AE71" s="80">
        <v>481800</v>
      </c>
    </row>
    <row r="72" spans="1:31" s="80" customFormat="1" ht="10.5">
      <c r="A72" s="80" t="s">
        <v>205</v>
      </c>
      <c r="B72" s="80" t="s">
        <v>381</v>
      </c>
      <c r="C72" s="80" t="s">
        <v>382</v>
      </c>
      <c r="D72" s="80" t="s">
        <v>383</v>
      </c>
      <c r="E72" s="80">
        <v>0.05</v>
      </c>
      <c r="F72" s="80">
        <v>0.05</v>
      </c>
      <c r="G72" s="80">
        <v>0.05</v>
      </c>
      <c r="H72" s="80">
        <v>0.05</v>
      </c>
      <c r="I72" s="80">
        <v>0.05</v>
      </c>
      <c r="J72" s="80">
        <v>0.05</v>
      </c>
      <c r="K72" s="80">
        <v>0.05</v>
      </c>
      <c r="L72" s="80">
        <v>0.05</v>
      </c>
      <c r="M72" s="80">
        <v>0.05</v>
      </c>
      <c r="N72" s="80">
        <v>0.05</v>
      </c>
      <c r="O72" s="80">
        <v>0.05</v>
      </c>
      <c r="P72" s="80">
        <v>0.05</v>
      </c>
      <c r="Q72" s="80">
        <v>0.05</v>
      </c>
      <c r="R72" s="80">
        <v>0.05</v>
      </c>
      <c r="S72" s="80">
        <v>0.05</v>
      </c>
      <c r="T72" s="80">
        <v>0.05</v>
      </c>
      <c r="U72" s="80">
        <v>0.05</v>
      </c>
      <c r="V72" s="80">
        <v>0.05</v>
      </c>
      <c r="W72" s="80">
        <v>0.05</v>
      </c>
      <c r="X72" s="80">
        <v>0.05</v>
      </c>
      <c r="Y72" s="80">
        <v>0.05</v>
      </c>
      <c r="Z72" s="80">
        <v>0.05</v>
      </c>
      <c r="AA72" s="80">
        <v>0.05</v>
      </c>
      <c r="AB72" s="80">
        <v>0.05</v>
      </c>
      <c r="AC72" s="80">
        <v>1.2</v>
      </c>
      <c r="AD72" s="80">
        <v>8.4</v>
      </c>
      <c r="AE72" s="80">
        <v>438</v>
      </c>
    </row>
    <row r="73" spans="1:31" s="80" customFormat="1" ht="10.5">
      <c r="A73" s="80" t="s">
        <v>206</v>
      </c>
      <c r="B73" s="80" t="s">
        <v>381</v>
      </c>
      <c r="C73" s="80" t="s">
        <v>382</v>
      </c>
      <c r="D73" s="80" t="s">
        <v>383</v>
      </c>
      <c r="E73" s="80">
        <v>0.2</v>
      </c>
      <c r="F73" s="80">
        <v>0.2</v>
      </c>
      <c r="G73" s="80">
        <v>0.2</v>
      </c>
      <c r="H73" s="80">
        <v>0.2</v>
      </c>
      <c r="I73" s="80">
        <v>0.2</v>
      </c>
      <c r="J73" s="80">
        <v>0.2</v>
      </c>
      <c r="K73" s="80">
        <v>0.2</v>
      </c>
      <c r="L73" s="80">
        <v>0.2</v>
      </c>
      <c r="M73" s="80">
        <v>0.2</v>
      </c>
      <c r="N73" s="80">
        <v>0.2</v>
      </c>
      <c r="O73" s="80">
        <v>0.2</v>
      </c>
      <c r="P73" s="80">
        <v>0.2</v>
      </c>
      <c r="Q73" s="80">
        <v>0.2</v>
      </c>
      <c r="R73" s="80">
        <v>0.2</v>
      </c>
      <c r="S73" s="80">
        <v>0.2</v>
      </c>
      <c r="T73" s="80">
        <v>0.2</v>
      </c>
      <c r="U73" s="80">
        <v>0.2</v>
      </c>
      <c r="V73" s="80">
        <v>0.2</v>
      </c>
      <c r="W73" s="80">
        <v>0.2</v>
      </c>
      <c r="X73" s="80">
        <v>0.2</v>
      </c>
      <c r="Y73" s="80">
        <v>0.2</v>
      </c>
      <c r="Z73" s="80">
        <v>0.2</v>
      </c>
      <c r="AA73" s="80">
        <v>0.2</v>
      </c>
      <c r="AB73" s="80">
        <v>0.2</v>
      </c>
      <c r="AC73" s="80">
        <v>4.8</v>
      </c>
      <c r="AD73" s="80">
        <v>33.6</v>
      </c>
      <c r="AE73" s="80">
        <v>1752</v>
      </c>
    </row>
    <row r="74" spans="1:31" s="80" customFormat="1" ht="10.5">
      <c r="A74" s="80" t="s">
        <v>207</v>
      </c>
      <c r="B74" s="80" t="s">
        <v>384</v>
      </c>
      <c r="C74" s="80" t="s">
        <v>382</v>
      </c>
      <c r="D74" s="80" t="s">
        <v>383</v>
      </c>
      <c r="E74" s="80">
        <v>49</v>
      </c>
      <c r="F74" s="80">
        <v>49</v>
      </c>
      <c r="G74" s="80">
        <v>49</v>
      </c>
      <c r="H74" s="80">
        <v>49</v>
      </c>
      <c r="I74" s="80">
        <v>49</v>
      </c>
      <c r="J74" s="80">
        <v>49</v>
      </c>
      <c r="K74" s="80">
        <v>49</v>
      </c>
      <c r="L74" s="80">
        <v>49</v>
      </c>
      <c r="M74" s="80">
        <v>49</v>
      </c>
      <c r="N74" s="80">
        <v>49</v>
      </c>
      <c r="O74" s="80">
        <v>49</v>
      </c>
      <c r="P74" s="80">
        <v>49</v>
      </c>
      <c r="Q74" s="80">
        <v>49</v>
      </c>
      <c r="R74" s="80">
        <v>49</v>
      </c>
      <c r="S74" s="80">
        <v>49</v>
      </c>
      <c r="T74" s="80">
        <v>49</v>
      </c>
      <c r="U74" s="80">
        <v>49</v>
      </c>
      <c r="V74" s="80">
        <v>49</v>
      </c>
      <c r="W74" s="80">
        <v>49</v>
      </c>
      <c r="X74" s="80">
        <v>49</v>
      </c>
      <c r="Y74" s="80">
        <v>49</v>
      </c>
      <c r="Z74" s="80">
        <v>49</v>
      </c>
      <c r="AA74" s="80">
        <v>49</v>
      </c>
      <c r="AB74" s="80">
        <v>49</v>
      </c>
      <c r="AC74" s="80">
        <v>1176</v>
      </c>
      <c r="AD74" s="80">
        <v>8232</v>
      </c>
      <c r="AE74" s="80">
        <v>429240</v>
      </c>
    </row>
    <row r="75" spans="1:31" s="80" customFormat="1" ht="10.5">
      <c r="A75" s="80" t="s">
        <v>208</v>
      </c>
      <c r="B75" s="80" t="s">
        <v>384</v>
      </c>
      <c r="C75" s="80" t="s">
        <v>382</v>
      </c>
      <c r="D75" s="80" t="s">
        <v>383</v>
      </c>
      <c r="E75" s="80">
        <v>55</v>
      </c>
      <c r="F75" s="80">
        <v>55</v>
      </c>
      <c r="G75" s="80">
        <v>55</v>
      </c>
      <c r="H75" s="80">
        <v>55</v>
      </c>
      <c r="I75" s="80">
        <v>55</v>
      </c>
      <c r="J75" s="80">
        <v>55</v>
      </c>
      <c r="K75" s="80">
        <v>55</v>
      </c>
      <c r="L75" s="80">
        <v>55</v>
      </c>
      <c r="M75" s="80">
        <v>55</v>
      </c>
      <c r="N75" s="80">
        <v>55</v>
      </c>
      <c r="O75" s="80">
        <v>55</v>
      </c>
      <c r="P75" s="80">
        <v>55</v>
      </c>
      <c r="Q75" s="80">
        <v>55</v>
      </c>
      <c r="R75" s="80">
        <v>55</v>
      </c>
      <c r="S75" s="80">
        <v>55</v>
      </c>
      <c r="T75" s="80">
        <v>55</v>
      </c>
      <c r="U75" s="80">
        <v>55</v>
      </c>
      <c r="V75" s="80">
        <v>55</v>
      </c>
      <c r="W75" s="80">
        <v>55</v>
      </c>
      <c r="X75" s="80">
        <v>55</v>
      </c>
      <c r="Y75" s="80">
        <v>55</v>
      </c>
      <c r="Z75" s="80">
        <v>55</v>
      </c>
      <c r="AA75" s="80">
        <v>55</v>
      </c>
      <c r="AB75" s="80">
        <v>55</v>
      </c>
      <c r="AC75" s="80">
        <v>1320</v>
      </c>
      <c r="AD75" s="80">
        <v>9240</v>
      </c>
      <c r="AE75" s="80">
        <v>481800</v>
      </c>
    </row>
    <row r="76" spans="1:31" s="80" customFormat="1" ht="10.5">
      <c r="A76" s="80" t="s">
        <v>209</v>
      </c>
      <c r="B76" s="80" t="s">
        <v>381</v>
      </c>
      <c r="C76" s="80" t="s">
        <v>382</v>
      </c>
      <c r="D76" s="80" t="s">
        <v>383</v>
      </c>
      <c r="E76" s="80">
        <v>0.05</v>
      </c>
      <c r="F76" s="80">
        <v>0.05</v>
      </c>
      <c r="G76" s="80">
        <v>0.05</v>
      </c>
      <c r="H76" s="80">
        <v>0.05</v>
      </c>
      <c r="I76" s="80">
        <v>0.05</v>
      </c>
      <c r="J76" s="80">
        <v>0.05</v>
      </c>
      <c r="K76" s="80">
        <v>0.05</v>
      </c>
      <c r="L76" s="80">
        <v>0.05</v>
      </c>
      <c r="M76" s="80">
        <v>0.05</v>
      </c>
      <c r="N76" s="80">
        <v>0.05</v>
      </c>
      <c r="O76" s="80">
        <v>0.05</v>
      </c>
      <c r="P76" s="80">
        <v>0.05</v>
      </c>
      <c r="Q76" s="80">
        <v>0.05</v>
      </c>
      <c r="R76" s="80">
        <v>0.05</v>
      </c>
      <c r="S76" s="80">
        <v>0.05</v>
      </c>
      <c r="T76" s="80">
        <v>0.05</v>
      </c>
      <c r="U76" s="80">
        <v>0.05</v>
      </c>
      <c r="V76" s="80">
        <v>0.05</v>
      </c>
      <c r="W76" s="80">
        <v>0.05</v>
      </c>
      <c r="X76" s="80">
        <v>0.05</v>
      </c>
      <c r="Y76" s="80">
        <v>0.05</v>
      </c>
      <c r="Z76" s="80">
        <v>0.05</v>
      </c>
      <c r="AA76" s="80">
        <v>0.05</v>
      </c>
      <c r="AB76" s="80">
        <v>0.05</v>
      </c>
      <c r="AC76" s="80">
        <v>1.2</v>
      </c>
      <c r="AD76" s="80">
        <v>8.4</v>
      </c>
      <c r="AE76" s="80">
        <v>438</v>
      </c>
    </row>
    <row r="77" spans="1:31" s="80" customFormat="1" ht="10.5">
      <c r="A77" s="80" t="s">
        <v>210</v>
      </c>
      <c r="B77" s="80" t="s">
        <v>381</v>
      </c>
      <c r="C77" s="80" t="s">
        <v>382</v>
      </c>
      <c r="D77" s="80" t="s">
        <v>383</v>
      </c>
      <c r="E77" s="80">
        <v>0.2</v>
      </c>
      <c r="F77" s="80">
        <v>0.2</v>
      </c>
      <c r="G77" s="80">
        <v>0.2</v>
      </c>
      <c r="H77" s="80">
        <v>0.2</v>
      </c>
      <c r="I77" s="80">
        <v>0.2</v>
      </c>
      <c r="J77" s="80">
        <v>0.2</v>
      </c>
      <c r="K77" s="80">
        <v>0.2</v>
      </c>
      <c r="L77" s="80">
        <v>0.2</v>
      </c>
      <c r="M77" s="80">
        <v>0.2</v>
      </c>
      <c r="N77" s="80">
        <v>0.2</v>
      </c>
      <c r="O77" s="80">
        <v>0.2</v>
      </c>
      <c r="P77" s="80">
        <v>0.2</v>
      </c>
      <c r="Q77" s="80">
        <v>0.2</v>
      </c>
      <c r="R77" s="80">
        <v>0.2</v>
      </c>
      <c r="S77" s="80">
        <v>0.2</v>
      </c>
      <c r="T77" s="80">
        <v>0.2</v>
      </c>
      <c r="U77" s="80">
        <v>0.2</v>
      </c>
      <c r="V77" s="80">
        <v>0.2</v>
      </c>
      <c r="W77" s="80">
        <v>0.2</v>
      </c>
      <c r="X77" s="80">
        <v>0.2</v>
      </c>
      <c r="Y77" s="80">
        <v>0.2</v>
      </c>
      <c r="Z77" s="80">
        <v>0.2</v>
      </c>
      <c r="AA77" s="80">
        <v>0.2</v>
      </c>
      <c r="AB77" s="80">
        <v>0.2</v>
      </c>
      <c r="AC77" s="80">
        <v>4.8</v>
      </c>
      <c r="AD77" s="80">
        <v>33.6</v>
      </c>
      <c r="AE77" s="80">
        <v>1752</v>
      </c>
    </row>
    <row r="78" spans="1:31" s="80" customFormat="1" ht="10.5">
      <c r="A78" s="80" t="s">
        <v>211</v>
      </c>
      <c r="B78" s="80" t="s">
        <v>384</v>
      </c>
      <c r="C78" s="80" t="s">
        <v>382</v>
      </c>
      <c r="D78" s="80" t="s">
        <v>383</v>
      </c>
      <c r="E78" s="80">
        <v>49</v>
      </c>
      <c r="F78" s="80">
        <v>49</v>
      </c>
      <c r="G78" s="80">
        <v>49</v>
      </c>
      <c r="H78" s="80">
        <v>49</v>
      </c>
      <c r="I78" s="80">
        <v>49</v>
      </c>
      <c r="J78" s="80">
        <v>49</v>
      </c>
      <c r="K78" s="80">
        <v>49</v>
      </c>
      <c r="L78" s="80">
        <v>49</v>
      </c>
      <c r="M78" s="80">
        <v>49</v>
      </c>
      <c r="N78" s="80">
        <v>49</v>
      </c>
      <c r="O78" s="80">
        <v>49</v>
      </c>
      <c r="P78" s="80">
        <v>49</v>
      </c>
      <c r="Q78" s="80">
        <v>49</v>
      </c>
      <c r="R78" s="80">
        <v>49</v>
      </c>
      <c r="S78" s="80">
        <v>49</v>
      </c>
      <c r="T78" s="80">
        <v>49</v>
      </c>
      <c r="U78" s="80">
        <v>49</v>
      </c>
      <c r="V78" s="80">
        <v>49</v>
      </c>
      <c r="W78" s="80">
        <v>49</v>
      </c>
      <c r="X78" s="80">
        <v>49</v>
      </c>
      <c r="Y78" s="80">
        <v>49</v>
      </c>
      <c r="Z78" s="80">
        <v>49</v>
      </c>
      <c r="AA78" s="80">
        <v>49</v>
      </c>
      <c r="AB78" s="80">
        <v>49</v>
      </c>
      <c r="AC78" s="80">
        <v>1176</v>
      </c>
      <c r="AD78" s="80">
        <v>8232</v>
      </c>
      <c r="AE78" s="80">
        <v>429240</v>
      </c>
    </row>
    <row r="79" spans="1:31" s="80" customFormat="1" ht="10.5">
      <c r="A79" s="80" t="s">
        <v>212</v>
      </c>
      <c r="B79" s="80" t="s">
        <v>384</v>
      </c>
      <c r="C79" s="80" t="s">
        <v>382</v>
      </c>
      <c r="D79" s="80" t="s">
        <v>383</v>
      </c>
      <c r="E79" s="80">
        <v>55</v>
      </c>
      <c r="F79" s="80">
        <v>55</v>
      </c>
      <c r="G79" s="80">
        <v>55</v>
      </c>
      <c r="H79" s="80">
        <v>55</v>
      </c>
      <c r="I79" s="80">
        <v>55</v>
      </c>
      <c r="J79" s="80">
        <v>55</v>
      </c>
      <c r="K79" s="80">
        <v>55</v>
      </c>
      <c r="L79" s="80">
        <v>55</v>
      </c>
      <c r="M79" s="80">
        <v>55</v>
      </c>
      <c r="N79" s="80">
        <v>55</v>
      </c>
      <c r="O79" s="80">
        <v>55</v>
      </c>
      <c r="P79" s="80">
        <v>55</v>
      </c>
      <c r="Q79" s="80">
        <v>55</v>
      </c>
      <c r="R79" s="80">
        <v>55</v>
      </c>
      <c r="S79" s="80">
        <v>55</v>
      </c>
      <c r="T79" s="80">
        <v>55</v>
      </c>
      <c r="U79" s="80">
        <v>55</v>
      </c>
      <c r="V79" s="80">
        <v>55</v>
      </c>
      <c r="W79" s="80">
        <v>55</v>
      </c>
      <c r="X79" s="80">
        <v>55</v>
      </c>
      <c r="Y79" s="80">
        <v>55</v>
      </c>
      <c r="Z79" s="80">
        <v>55</v>
      </c>
      <c r="AA79" s="80">
        <v>55</v>
      </c>
      <c r="AB79" s="80">
        <v>55</v>
      </c>
      <c r="AC79" s="80">
        <v>1320</v>
      </c>
      <c r="AD79" s="80">
        <v>9240</v>
      </c>
      <c r="AE79" s="80">
        <v>481800</v>
      </c>
    </row>
    <row r="80" spans="1:31" s="80" customFormat="1" ht="10.5">
      <c r="A80" s="80" t="s">
        <v>213</v>
      </c>
      <c r="B80" s="80" t="s">
        <v>381</v>
      </c>
      <c r="C80" s="80" t="s">
        <v>382</v>
      </c>
      <c r="D80" s="80" t="s">
        <v>383</v>
      </c>
      <c r="E80" s="80">
        <v>0.05</v>
      </c>
      <c r="F80" s="80">
        <v>0.05</v>
      </c>
      <c r="G80" s="80">
        <v>0.05</v>
      </c>
      <c r="H80" s="80">
        <v>0.05</v>
      </c>
      <c r="I80" s="80">
        <v>0.05</v>
      </c>
      <c r="J80" s="80">
        <v>0.05</v>
      </c>
      <c r="K80" s="80">
        <v>0.05</v>
      </c>
      <c r="L80" s="80">
        <v>0.05</v>
      </c>
      <c r="M80" s="80">
        <v>0.05</v>
      </c>
      <c r="N80" s="80">
        <v>0.05</v>
      </c>
      <c r="O80" s="80">
        <v>0.05</v>
      </c>
      <c r="P80" s="80">
        <v>0.05</v>
      </c>
      <c r="Q80" s="80">
        <v>0.05</v>
      </c>
      <c r="R80" s="80">
        <v>0.05</v>
      </c>
      <c r="S80" s="80">
        <v>0.05</v>
      </c>
      <c r="T80" s="80">
        <v>0.05</v>
      </c>
      <c r="U80" s="80">
        <v>0.05</v>
      </c>
      <c r="V80" s="80">
        <v>0.05</v>
      </c>
      <c r="W80" s="80">
        <v>0.05</v>
      </c>
      <c r="X80" s="80">
        <v>0.05</v>
      </c>
      <c r="Y80" s="80">
        <v>0.05</v>
      </c>
      <c r="Z80" s="80">
        <v>0.05</v>
      </c>
      <c r="AA80" s="80">
        <v>0.05</v>
      </c>
      <c r="AB80" s="80">
        <v>0.05</v>
      </c>
      <c r="AC80" s="80">
        <v>1.2</v>
      </c>
      <c r="AD80" s="80">
        <v>8.4</v>
      </c>
      <c r="AE80" s="80">
        <v>438</v>
      </c>
    </row>
    <row r="81" spans="1:31" s="80" customFormat="1" ht="10.5">
      <c r="A81" s="80" t="s">
        <v>214</v>
      </c>
      <c r="B81" s="80" t="s">
        <v>381</v>
      </c>
      <c r="C81" s="80" t="s">
        <v>382</v>
      </c>
      <c r="D81" s="80" t="s">
        <v>383</v>
      </c>
      <c r="E81" s="80">
        <v>0.2</v>
      </c>
      <c r="F81" s="80">
        <v>0.2</v>
      </c>
      <c r="G81" s="80">
        <v>0.2</v>
      </c>
      <c r="H81" s="80">
        <v>0.2</v>
      </c>
      <c r="I81" s="80">
        <v>0.2</v>
      </c>
      <c r="J81" s="80">
        <v>0.2</v>
      </c>
      <c r="K81" s="80">
        <v>0.2</v>
      </c>
      <c r="L81" s="80">
        <v>0.2</v>
      </c>
      <c r="M81" s="80">
        <v>0.2</v>
      </c>
      <c r="N81" s="80">
        <v>0.2</v>
      </c>
      <c r="O81" s="80">
        <v>0.2</v>
      </c>
      <c r="P81" s="80">
        <v>0.2</v>
      </c>
      <c r="Q81" s="80">
        <v>0.2</v>
      </c>
      <c r="R81" s="80">
        <v>0.2</v>
      </c>
      <c r="S81" s="80">
        <v>0.2</v>
      </c>
      <c r="T81" s="80">
        <v>0.2</v>
      </c>
      <c r="U81" s="80">
        <v>0.2</v>
      </c>
      <c r="V81" s="80">
        <v>0.2</v>
      </c>
      <c r="W81" s="80">
        <v>0.2</v>
      </c>
      <c r="X81" s="80">
        <v>0.2</v>
      </c>
      <c r="Y81" s="80">
        <v>0.2</v>
      </c>
      <c r="Z81" s="80">
        <v>0.2</v>
      </c>
      <c r="AA81" s="80">
        <v>0.2</v>
      </c>
      <c r="AB81" s="80">
        <v>0.2</v>
      </c>
      <c r="AC81" s="80">
        <v>4.8</v>
      </c>
      <c r="AD81" s="80">
        <v>33.6</v>
      </c>
      <c r="AE81" s="80">
        <v>1752</v>
      </c>
    </row>
    <row r="82" spans="1:31" s="80" customFormat="1" ht="10.5">
      <c r="A82" s="80" t="s">
        <v>215</v>
      </c>
      <c r="B82" s="80" t="s">
        <v>384</v>
      </c>
      <c r="C82" s="80" t="s">
        <v>382</v>
      </c>
      <c r="D82" s="80" t="s">
        <v>383</v>
      </c>
      <c r="E82" s="80">
        <v>49</v>
      </c>
      <c r="F82" s="80">
        <v>49</v>
      </c>
      <c r="G82" s="80">
        <v>49</v>
      </c>
      <c r="H82" s="80">
        <v>49</v>
      </c>
      <c r="I82" s="80">
        <v>49</v>
      </c>
      <c r="J82" s="80">
        <v>49</v>
      </c>
      <c r="K82" s="80">
        <v>49</v>
      </c>
      <c r="L82" s="80">
        <v>49</v>
      </c>
      <c r="M82" s="80">
        <v>49</v>
      </c>
      <c r="N82" s="80">
        <v>49</v>
      </c>
      <c r="O82" s="80">
        <v>49</v>
      </c>
      <c r="P82" s="80">
        <v>49</v>
      </c>
      <c r="Q82" s="80">
        <v>49</v>
      </c>
      <c r="R82" s="80">
        <v>49</v>
      </c>
      <c r="S82" s="80">
        <v>49</v>
      </c>
      <c r="T82" s="80">
        <v>49</v>
      </c>
      <c r="U82" s="80">
        <v>49</v>
      </c>
      <c r="V82" s="80">
        <v>49</v>
      </c>
      <c r="W82" s="80">
        <v>49</v>
      </c>
      <c r="X82" s="80">
        <v>49</v>
      </c>
      <c r="Y82" s="80">
        <v>49</v>
      </c>
      <c r="Z82" s="80">
        <v>49</v>
      </c>
      <c r="AA82" s="80">
        <v>49</v>
      </c>
      <c r="AB82" s="80">
        <v>49</v>
      </c>
      <c r="AC82" s="80">
        <v>1176</v>
      </c>
      <c r="AD82" s="80">
        <v>8232</v>
      </c>
      <c r="AE82" s="80">
        <v>429240</v>
      </c>
    </row>
    <row r="83" spans="1:31" s="80" customFormat="1" ht="10.5">
      <c r="A83" s="80" t="s">
        <v>216</v>
      </c>
      <c r="B83" s="80" t="s">
        <v>384</v>
      </c>
      <c r="C83" s="80" t="s">
        <v>382</v>
      </c>
      <c r="D83" s="80" t="s">
        <v>383</v>
      </c>
      <c r="E83" s="80">
        <v>55</v>
      </c>
      <c r="F83" s="80">
        <v>55</v>
      </c>
      <c r="G83" s="80">
        <v>55</v>
      </c>
      <c r="H83" s="80">
        <v>55</v>
      </c>
      <c r="I83" s="80">
        <v>55</v>
      </c>
      <c r="J83" s="80">
        <v>55</v>
      </c>
      <c r="K83" s="80">
        <v>55</v>
      </c>
      <c r="L83" s="80">
        <v>55</v>
      </c>
      <c r="M83" s="80">
        <v>55</v>
      </c>
      <c r="N83" s="80">
        <v>55</v>
      </c>
      <c r="O83" s="80">
        <v>55</v>
      </c>
      <c r="P83" s="80">
        <v>55</v>
      </c>
      <c r="Q83" s="80">
        <v>55</v>
      </c>
      <c r="R83" s="80">
        <v>55</v>
      </c>
      <c r="S83" s="80">
        <v>55</v>
      </c>
      <c r="T83" s="80">
        <v>55</v>
      </c>
      <c r="U83" s="80">
        <v>55</v>
      </c>
      <c r="V83" s="80">
        <v>55</v>
      </c>
      <c r="W83" s="80">
        <v>55</v>
      </c>
      <c r="X83" s="80">
        <v>55</v>
      </c>
      <c r="Y83" s="80">
        <v>55</v>
      </c>
      <c r="Z83" s="80">
        <v>55</v>
      </c>
      <c r="AA83" s="80">
        <v>55</v>
      </c>
      <c r="AB83" s="80">
        <v>55</v>
      </c>
      <c r="AC83" s="80">
        <v>1320</v>
      </c>
      <c r="AD83" s="80">
        <v>9240</v>
      </c>
      <c r="AE83" s="80">
        <v>481800</v>
      </c>
    </row>
    <row r="84" spans="1:31" s="80" customFormat="1" ht="10.5">
      <c r="A84" s="80" t="s">
        <v>217</v>
      </c>
      <c r="B84" s="80" t="s">
        <v>381</v>
      </c>
      <c r="C84" s="80" t="s">
        <v>382</v>
      </c>
      <c r="D84" s="80" t="s">
        <v>383</v>
      </c>
      <c r="E84" s="80">
        <v>0.05</v>
      </c>
      <c r="F84" s="80">
        <v>0.05</v>
      </c>
      <c r="G84" s="80">
        <v>0.05</v>
      </c>
      <c r="H84" s="80">
        <v>0.05</v>
      </c>
      <c r="I84" s="80">
        <v>0.05</v>
      </c>
      <c r="J84" s="80">
        <v>0.05</v>
      </c>
      <c r="K84" s="80">
        <v>0.05</v>
      </c>
      <c r="L84" s="80">
        <v>0.05</v>
      </c>
      <c r="M84" s="80">
        <v>0.05</v>
      </c>
      <c r="N84" s="80">
        <v>0.05</v>
      </c>
      <c r="O84" s="80">
        <v>0.05</v>
      </c>
      <c r="P84" s="80">
        <v>0.05</v>
      </c>
      <c r="Q84" s="80">
        <v>0.05</v>
      </c>
      <c r="R84" s="80">
        <v>0.05</v>
      </c>
      <c r="S84" s="80">
        <v>0.05</v>
      </c>
      <c r="T84" s="80">
        <v>0.05</v>
      </c>
      <c r="U84" s="80">
        <v>0.05</v>
      </c>
      <c r="V84" s="80">
        <v>0.05</v>
      </c>
      <c r="W84" s="80">
        <v>0.05</v>
      </c>
      <c r="X84" s="80">
        <v>0.05</v>
      </c>
      <c r="Y84" s="80">
        <v>0.05</v>
      </c>
      <c r="Z84" s="80">
        <v>0.05</v>
      </c>
      <c r="AA84" s="80">
        <v>0.05</v>
      </c>
      <c r="AB84" s="80">
        <v>0.05</v>
      </c>
      <c r="AC84" s="80">
        <v>1.2</v>
      </c>
      <c r="AD84" s="80">
        <v>8.4</v>
      </c>
      <c r="AE84" s="80">
        <v>438</v>
      </c>
    </row>
    <row r="85" spans="1:31" s="80" customFormat="1" ht="10.5">
      <c r="A85" s="80" t="s">
        <v>218</v>
      </c>
      <c r="B85" s="80" t="s">
        <v>381</v>
      </c>
      <c r="C85" s="80" t="s">
        <v>382</v>
      </c>
      <c r="D85" s="80" t="s">
        <v>383</v>
      </c>
      <c r="E85" s="80">
        <v>0.2</v>
      </c>
      <c r="F85" s="80">
        <v>0.2</v>
      </c>
      <c r="G85" s="80">
        <v>0.2</v>
      </c>
      <c r="H85" s="80">
        <v>0.2</v>
      </c>
      <c r="I85" s="80">
        <v>0.2</v>
      </c>
      <c r="J85" s="80">
        <v>0.2</v>
      </c>
      <c r="K85" s="80">
        <v>0.2</v>
      </c>
      <c r="L85" s="80">
        <v>0.2</v>
      </c>
      <c r="M85" s="80">
        <v>0.2</v>
      </c>
      <c r="N85" s="80">
        <v>0.2</v>
      </c>
      <c r="O85" s="80">
        <v>0.2</v>
      </c>
      <c r="P85" s="80">
        <v>0.2</v>
      </c>
      <c r="Q85" s="80">
        <v>0.2</v>
      </c>
      <c r="R85" s="80">
        <v>0.2</v>
      </c>
      <c r="S85" s="80">
        <v>0.2</v>
      </c>
      <c r="T85" s="80">
        <v>0.2</v>
      </c>
      <c r="U85" s="80">
        <v>0.2</v>
      </c>
      <c r="V85" s="80">
        <v>0.2</v>
      </c>
      <c r="W85" s="80">
        <v>0.2</v>
      </c>
      <c r="X85" s="80">
        <v>0.2</v>
      </c>
      <c r="Y85" s="80">
        <v>0.2</v>
      </c>
      <c r="Z85" s="80">
        <v>0.2</v>
      </c>
      <c r="AA85" s="80">
        <v>0.2</v>
      </c>
      <c r="AB85" s="80">
        <v>0.2</v>
      </c>
      <c r="AC85" s="80">
        <v>4.8</v>
      </c>
      <c r="AD85" s="80">
        <v>33.6</v>
      </c>
      <c r="AE85" s="80">
        <v>1752</v>
      </c>
    </row>
    <row r="86" spans="1:31" s="80" customFormat="1" ht="10.5">
      <c r="A86" s="80" t="s">
        <v>219</v>
      </c>
      <c r="B86" s="80" t="s">
        <v>384</v>
      </c>
      <c r="C86" s="80" t="s">
        <v>382</v>
      </c>
      <c r="D86" s="80" t="s">
        <v>383</v>
      </c>
      <c r="E86" s="80">
        <v>49</v>
      </c>
      <c r="F86" s="80">
        <v>49</v>
      </c>
      <c r="G86" s="80">
        <v>49</v>
      </c>
      <c r="H86" s="80">
        <v>49</v>
      </c>
      <c r="I86" s="80">
        <v>49</v>
      </c>
      <c r="J86" s="80">
        <v>49</v>
      </c>
      <c r="K86" s="80">
        <v>49</v>
      </c>
      <c r="L86" s="80">
        <v>49</v>
      </c>
      <c r="M86" s="80">
        <v>49</v>
      </c>
      <c r="N86" s="80">
        <v>49</v>
      </c>
      <c r="O86" s="80">
        <v>49</v>
      </c>
      <c r="P86" s="80">
        <v>49</v>
      </c>
      <c r="Q86" s="80">
        <v>49</v>
      </c>
      <c r="R86" s="80">
        <v>49</v>
      </c>
      <c r="S86" s="80">
        <v>49</v>
      </c>
      <c r="T86" s="80">
        <v>49</v>
      </c>
      <c r="U86" s="80">
        <v>49</v>
      </c>
      <c r="V86" s="80">
        <v>49</v>
      </c>
      <c r="W86" s="80">
        <v>49</v>
      </c>
      <c r="X86" s="80">
        <v>49</v>
      </c>
      <c r="Y86" s="80">
        <v>49</v>
      </c>
      <c r="Z86" s="80">
        <v>49</v>
      </c>
      <c r="AA86" s="80">
        <v>49</v>
      </c>
      <c r="AB86" s="80">
        <v>49</v>
      </c>
      <c r="AC86" s="80">
        <v>1176</v>
      </c>
      <c r="AD86" s="80">
        <v>8232</v>
      </c>
      <c r="AE86" s="80">
        <v>429240</v>
      </c>
    </row>
    <row r="87" spans="1:31" s="80" customFormat="1" ht="10.5">
      <c r="A87" s="80" t="s">
        <v>220</v>
      </c>
      <c r="B87" s="80" t="s">
        <v>384</v>
      </c>
      <c r="C87" s="80" t="s">
        <v>382</v>
      </c>
      <c r="D87" s="80" t="s">
        <v>383</v>
      </c>
      <c r="E87" s="80">
        <v>55</v>
      </c>
      <c r="F87" s="80">
        <v>55</v>
      </c>
      <c r="G87" s="80">
        <v>55</v>
      </c>
      <c r="H87" s="80">
        <v>55</v>
      </c>
      <c r="I87" s="80">
        <v>55</v>
      </c>
      <c r="J87" s="80">
        <v>55</v>
      </c>
      <c r="K87" s="80">
        <v>55</v>
      </c>
      <c r="L87" s="80">
        <v>55</v>
      </c>
      <c r="M87" s="80">
        <v>55</v>
      </c>
      <c r="N87" s="80">
        <v>55</v>
      </c>
      <c r="O87" s="80">
        <v>55</v>
      </c>
      <c r="P87" s="80">
        <v>55</v>
      </c>
      <c r="Q87" s="80">
        <v>55</v>
      </c>
      <c r="R87" s="80">
        <v>55</v>
      </c>
      <c r="S87" s="80">
        <v>55</v>
      </c>
      <c r="T87" s="80">
        <v>55</v>
      </c>
      <c r="U87" s="80">
        <v>55</v>
      </c>
      <c r="V87" s="80">
        <v>55</v>
      </c>
      <c r="W87" s="80">
        <v>55</v>
      </c>
      <c r="X87" s="80">
        <v>55</v>
      </c>
      <c r="Y87" s="80">
        <v>55</v>
      </c>
      <c r="Z87" s="80">
        <v>55</v>
      </c>
      <c r="AA87" s="80">
        <v>55</v>
      </c>
      <c r="AB87" s="80">
        <v>55</v>
      </c>
      <c r="AC87" s="80">
        <v>1320</v>
      </c>
      <c r="AD87" s="80">
        <v>9240</v>
      </c>
      <c r="AE87" s="80">
        <v>481800</v>
      </c>
    </row>
    <row r="88" spans="1:31" s="80" customFormat="1" ht="10.5">
      <c r="A88" s="80" t="s">
        <v>221</v>
      </c>
      <c r="B88" s="80" t="s">
        <v>381</v>
      </c>
      <c r="C88" s="80" t="s">
        <v>382</v>
      </c>
      <c r="D88" s="80" t="s">
        <v>383</v>
      </c>
      <c r="E88" s="80">
        <v>0.05</v>
      </c>
      <c r="F88" s="80">
        <v>0.05</v>
      </c>
      <c r="G88" s="80">
        <v>0.05</v>
      </c>
      <c r="H88" s="80">
        <v>0.05</v>
      </c>
      <c r="I88" s="80">
        <v>0.05</v>
      </c>
      <c r="J88" s="80">
        <v>0.05</v>
      </c>
      <c r="K88" s="80">
        <v>0.05</v>
      </c>
      <c r="L88" s="80">
        <v>0.05</v>
      </c>
      <c r="M88" s="80">
        <v>0.05</v>
      </c>
      <c r="N88" s="80">
        <v>0.05</v>
      </c>
      <c r="O88" s="80">
        <v>0.05</v>
      </c>
      <c r="P88" s="80">
        <v>0.05</v>
      </c>
      <c r="Q88" s="80">
        <v>0.05</v>
      </c>
      <c r="R88" s="80">
        <v>0.05</v>
      </c>
      <c r="S88" s="80">
        <v>0.05</v>
      </c>
      <c r="T88" s="80">
        <v>0.05</v>
      </c>
      <c r="U88" s="80">
        <v>0.05</v>
      </c>
      <c r="V88" s="80">
        <v>0.05</v>
      </c>
      <c r="W88" s="80">
        <v>0.05</v>
      </c>
      <c r="X88" s="80">
        <v>0.05</v>
      </c>
      <c r="Y88" s="80">
        <v>0.05</v>
      </c>
      <c r="Z88" s="80">
        <v>0.05</v>
      </c>
      <c r="AA88" s="80">
        <v>0.05</v>
      </c>
      <c r="AB88" s="80">
        <v>0.05</v>
      </c>
      <c r="AC88" s="80">
        <v>1.2</v>
      </c>
      <c r="AD88" s="80">
        <v>8.4</v>
      </c>
      <c r="AE88" s="80">
        <v>438</v>
      </c>
    </row>
    <row r="89" spans="1:31" s="80" customFormat="1" ht="10.5">
      <c r="A89" s="80" t="s">
        <v>222</v>
      </c>
      <c r="B89" s="80" t="s">
        <v>381</v>
      </c>
      <c r="C89" s="80" t="s">
        <v>382</v>
      </c>
      <c r="D89" s="80" t="s">
        <v>383</v>
      </c>
      <c r="E89" s="80">
        <v>0.2</v>
      </c>
      <c r="F89" s="80">
        <v>0.2</v>
      </c>
      <c r="G89" s="80">
        <v>0.2</v>
      </c>
      <c r="H89" s="80">
        <v>0.2</v>
      </c>
      <c r="I89" s="80">
        <v>0.2</v>
      </c>
      <c r="J89" s="80">
        <v>0.2</v>
      </c>
      <c r="K89" s="80">
        <v>0.2</v>
      </c>
      <c r="L89" s="80">
        <v>0.2</v>
      </c>
      <c r="M89" s="80">
        <v>0.2</v>
      </c>
      <c r="N89" s="80">
        <v>0.2</v>
      </c>
      <c r="O89" s="80">
        <v>0.2</v>
      </c>
      <c r="P89" s="80">
        <v>0.2</v>
      </c>
      <c r="Q89" s="80">
        <v>0.2</v>
      </c>
      <c r="R89" s="80">
        <v>0.2</v>
      </c>
      <c r="S89" s="80">
        <v>0.2</v>
      </c>
      <c r="T89" s="80">
        <v>0.2</v>
      </c>
      <c r="U89" s="80">
        <v>0.2</v>
      </c>
      <c r="V89" s="80">
        <v>0.2</v>
      </c>
      <c r="W89" s="80">
        <v>0.2</v>
      </c>
      <c r="X89" s="80">
        <v>0.2</v>
      </c>
      <c r="Y89" s="80">
        <v>0.2</v>
      </c>
      <c r="Z89" s="80">
        <v>0.2</v>
      </c>
      <c r="AA89" s="80">
        <v>0.2</v>
      </c>
      <c r="AB89" s="80">
        <v>0.2</v>
      </c>
      <c r="AC89" s="80">
        <v>4.8</v>
      </c>
      <c r="AD89" s="80">
        <v>33.6</v>
      </c>
      <c r="AE89" s="80">
        <v>1752</v>
      </c>
    </row>
    <row r="90" spans="1:31" s="80" customFormat="1" ht="10.5">
      <c r="A90" s="80" t="s">
        <v>223</v>
      </c>
      <c r="B90" s="80" t="s">
        <v>384</v>
      </c>
      <c r="C90" s="80" t="s">
        <v>382</v>
      </c>
      <c r="D90" s="80" t="s">
        <v>383</v>
      </c>
      <c r="E90" s="80">
        <v>49</v>
      </c>
      <c r="F90" s="80">
        <v>49</v>
      </c>
      <c r="G90" s="80">
        <v>49</v>
      </c>
      <c r="H90" s="80">
        <v>49</v>
      </c>
      <c r="I90" s="80">
        <v>49</v>
      </c>
      <c r="J90" s="80">
        <v>49</v>
      </c>
      <c r="K90" s="80">
        <v>49</v>
      </c>
      <c r="L90" s="80">
        <v>49</v>
      </c>
      <c r="M90" s="80">
        <v>49</v>
      </c>
      <c r="N90" s="80">
        <v>49</v>
      </c>
      <c r="O90" s="80">
        <v>49</v>
      </c>
      <c r="P90" s="80">
        <v>49</v>
      </c>
      <c r="Q90" s="80">
        <v>49</v>
      </c>
      <c r="R90" s="80">
        <v>49</v>
      </c>
      <c r="S90" s="80">
        <v>49</v>
      </c>
      <c r="T90" s="80">
        <v>49</v>
      </c>
      <c r="U90" s="80">
        <v>49</v>
      </c>
      <c r="V90" s="80">
        <v>49</v>
      </c>
      <c r="W90" s="80">
        <v>49</v>
      </c>
      <c r="X90" s="80">
        <v>49</v>
      </c>
      <c r="Y90" s="80">
        <v>49</v>
      </c>
      <c r="Z90" s="80">
        <v>49</v>
      </c>
      <c r="AA90" s="80">
        <v>49</v>
      </c>
      <c r="AB90" s="80">
        <v>49</v>
      </c>
      <c r="AC90" s="80">
        <v>1176</v>
      </c>
      <c r="AD90" s="80">
        <v>8232</v>
      </c>
      <c r="AE90" s="80">
        <v>429240</v>
      </c>
    </row>
    <row r="91" spans="1:31" s="80" customFormat="1" ht="10.5">
      <c r="A91" s="80" t="s">
        <v>224</v>
      </c>
      <c r="B91" s="80" t="s">
        <v>384</v>
      </c>
      <c r="C91" s="80" t="s">
        <v>382</v>
      </c>
      <c r="D91" s="80" t="s">
        <v>383</v>
      </c>
      <c r="E91" s="80">
        <v>55</v>
      </c>
      <c r="F91" s="80">
        <v>55</v>
      </c>
      <c r="G91" s="80">
        <v>55</v>
      </c>
      <c r="H91" s="80">
        <v>55</v>
      </c>
      <c r="I91" s="80">
        <v>55</v>
      </c>
      <c r="J91" s="80">
        <v>55</v>
      </c>
      <c r="K91" s="80">
        <v>55</v>
      </c>
      <c r="L91" s="80">
        <v>55</v>
      </c>
      <c r="M91" s="80">
        <v>55</v>
      </c>
      <c r="N91" s="80">
        <v>55</v>
      </c>
      <c r="O91" s="80">
        <v>55</v>
      </c>
      <c r="P91" s="80">
        <v>55</v>
      </c>
      <c r="Q91" s="80">
        <v>55</v>
      </c>
      <c r="R91" s="80">
        <v>55</v>
      </c>
      <c r="S91" s="80">
        <v>55</v>
      </c>
      <c r="T91" s="80">
        <v>55</v>
      </c>
      <c r="U91" s="80">
        <v>55</v>
      </c>
      <c r="V91" s="80">
        <v>55</v>
      </c>
      <c r="W91" s="80">
        <v>55</v>
      </c>
      <c r="X91" s="80">
        <v>55</v>
      </c>
      <c r="Y91" s="80">
        <v>55</v>
      </c>
      <c r="Z91" s="80">
        <v>55</v>
      </c>
      <c r="AA91" s="80">
        <v>55</v>
      </c>
      <c r="AB91" s="80">
        <v>55</v>
      </c>
      <c r="AC91" s="80">
        <v>1320</v>
      </c>
      <c r="AD91" s="80">
        <v>9240</v>
      </c>
      <c r="AE91" s="80">
        <v>481800</v>
      </c>
    </row>
    <row r="92" spans="1:31" s="80" customFormat="1" ht="10.5">
      <c r="A92" s="80" t="s">
        <v>225</v>
      </c>
      <c r="B92" s="80" t="s">
        <v>381</v>
      </c>
      <c r="C92" s="80" t="s">
        <v>382</v>
      </c>
      <c r="D92" s="80" t="s">
        <v>383</v>
      </c>
      <c r="E92" s="80">
        <v>0.05</v>
      </c>
      <c r="F92" s="80">
        <v>0.05</v>
      </c>
      <c r="G92" s="80">
        <v>0.05</v>
      </c>
      <c r="H92" s="80">
        <v>0.05</v>
      </c>
      <c r="I92" s="80">
        <v>0.05</v>
      </c>
      <c r="J92" s="80">
        <v>0.05</v>
      </c>
      <c r="K92" s="80">
        <v>0.05</v>
      </c>
      <c r="L92" s="80">
        <v>0.05</v>
      </c>
      <c r="M92" s="80">
        <v>0.05</v>
      </c>
      <c r="N92" s="80">
        <v>0.05</v>
      </c>
      <c r="O92" s="80">
        <v>0.05</v>
      </c>
      <c r="P92" s="80">
        <v>0.05</v>
      </c>
      <c r="Q92" s="80">
        <v>0.05</v>
      </c>
      <c r="R92" s="80">
        <v>0.05</v>
      </c>
      <c r="S92" s="80">
        <v>0.05</v>
      </c>
      <c r="T92" s="80">
        <v>0.05</v>
      </c>
      <c r="U92" s="80">
        <v>0.05</v>
      </c>
      <c r="V92" s="80">
        <v>0.05</v>
      </c>
      <c r="W92" s="80">
        <v>0.05</v>
      </c>
      <c r="X92" s="80">
        <v>0.05</v>
      </c>
      <c r="Y92" s="80">
        <v>0.05</v>
      </c>
      <c r="Z92" s="80">
        <v>0.05</v>
      </c>
      <c r="AA92" s="80">
        <v>0.05</v>
      </c>
      <c r="AB92" s="80">
        <v>0.05</v>
      </c>
      <c r="AC92" s="80">
        <v>1.2</v>
      </c>
      <c r="AD92" s="80">
        <v>8.4</v>
      </c>
      <c r="AE92" s="80">
        <v>438</v>
      </c>
    </row>
    <row r="93" spans="1:31" s="80" customFormat="1" ht="10.5">
      <c r="A93" s="80" t="s">
        <v>226</v>
      </c>
      <c r="B93" s="80" t="s">
        <v>381</v>
      </c>
      <c r="C93" s="80" t="s">
        <v>382</v>
      </c>
      <c r="D93" s="80" t="s">
        <v>383</v>
      </c>
      <c r="E93" s="80">
        <v>0.2</v>
      </c>
      <c r="F93" s="80">
        <v>0.2</v>
      </c>
      <c r="G93" s="80">
        <v>0.2</v>
      </c>
      <c r="H93" s="80">
        <v>0.2</v>
      </c>
      <c r="I93" s="80">
        <v>0.2</v>
      </c>
      <c r="J93" s="80">
        <v>0.2</v>
      </c>
      <c r="K93" s="80">
        <v>0.2</v>
      </c>
      <c r="L93" s="80">
        <v>0.2</v>
      </c>
      <c r="M93" s="80">
        <v>0.2</v>
      </c>
      <c r="N93" s="80">
        <v>0.2</v>
      </c>
      <c r="O93" s="80">
        <v>0.2</v>
      </c>
      <c r="P93" s="80">
        <v>0.2</v>
      </c>
      <c r="Q93" s="80">
        <v>0.2</v>
      </c>
      <c r="R93" s="80">
        <v>0.2</v>
      </c>
      <c r="S93" s="80">
        <v>0.2</v>
      </c>
      <c r="T93" s="80">
        <v>0.2</v>
      </c>
      <c r="U93" s="80">
        <v>0.2</v>
      </c>
      <c r="V93" s="80">
        <v>0.2</v>
      </c>
      <c r="W93" s="80">
        <v>0.2</v>
      </c>
      <c r="X93" s="80">
        <v>0.2</v>
      </c>
      <c r="Y93" s="80">
        <v>0.2</v>
      </c>
      <c r="Z93" s="80">
        <v>0.2</v>
      </c>
      <c r="AA93" s="80">
        <v>0.2</v>
      </c>
      <c r="AB93" s="80">
        <v>0.2</v>
      </c>
      <c r="AC93" s="80">
        <v>4.8</v>
      </c>
      <c r="AD93" s="80">
        <v>33.6</v>
      </c>
      <c r="AE93" s="80">
        <v>1752</v>
      </c>
    </row>
    <row r="94" spans="1:31" s="80" customFormat="1" ht="10.5">
      <c r="A94" s="80" t="s">
        <v>227</v>
      </c>
      <c r="B94" s="80" t="s">
        <v>384</v>
      </c>
      <c r="C94" s="80" t="s">
        <v>382</v>
      </c>
      <c r="D94" s="80" t="s">
        <v>383</v>
      </c>
      <c r="E94" s="80">
        <v>49</v>
      </c>
      <c r="F94" s="80">
        <v>49</v>
      </c>
      <c r="G94" s="80">
        <v>49</v>
      </c>
      <c r="H94" s="80">
        <v>49</v>
      </c>
      <c r="I94" s="80">
        <v>49</v>
      </c>
      <c r="J94" s="80">
        <v>49</v>
      </c>
      <c r="K94" s="80">
        <v>49</v>
      </c>
      <c r="L94" s="80">
        <v>49</v>
      </c>
      <c r="M94" s="80">
        <v>49</v>
      </c>
      <c r="N94" s="80">
        <v>49</v>
      </c>
      <c r="O94" s="80">
        <v>49</v>
      </c>
      <c r="P94" s="80">
        <v>49</v>
      </c>
      <c r="Q94" s="80">
        <v>49</v>
      </c>
      <c r="R94" s="80">
        <v>49</v>
      </c>
      <c r="S94" s="80">
        <v>49</v>
      </c>
      <c r="T94" s="80">
        <v>49</v>
      </c>
      <c r="U94" s="80">
        <v>49</v>
      </c>
      <c r="V94" s="80">
        <v>49</v>
      </c>
      <c r="W94" s="80">
        <v>49</v>
      </c>
      <c r="X94" s="80">
        <v>49</v>
      </c>
      <c r="Y94" s="80">
        <v>49</v>
      </c>
      <c r="Z94" s="80">
        <v>49</v>
      </c>
      <c r="AA94" s="80">
        <v>49</v>
      </c>
      <c r="AB94" s="80">
        <v>49</v>
      </c>
      <c r="AC94" s="80">
        <v>1176</v>
      </c>
      <c r="AD94" s="80">
        <v>8232</v>
      </c>
      <c r="AE94" s="80">
        <v>429240</v>
      </c>
    </row>
    <row r="95" spans="1:31" s="80" customFormat="1" ht="10.5">
      <c r="A95" s="80" t="s">
        <v>228</v>
      </c>
      <c r="B95" s="80" t="s">
        <v>384</v>
      </c>
      <c r="C95" s="80" t="s">
        <v>382</v>
      </c>
      <c r="D95" s="80" t="s">
        <v>383</v>
      </c>
      <c r="E95" s="80">
        <v>55</v>
      </c>
      <c r="F95" s="80">
        <v>55</v>
      </c>
      <c r="G95" s="80">
        <v>55</v>
      </c>
      <c r="H95" s="80">
        <v>55</v>
      </c>
      <c r="I95" s="80">
        <v>55</v>
      </c>
      <c r="J95" s="80">
        <v>55</v>
      </c>
      <c r="K95" s="80">
        <v>55</v>
      </c>
      <c r="L95" s="80">
        <v>55</v>
      </c>
      <c r="M95" s="80">
        <v>55</v>
      </c>
      <c r="N95" s="80">
        <v>55</v>
      </c>
      <c r="O95" s="80">
        <v>55</v>
      </c>
      <c r="P95" s="80">
        <v>55</v>
      </c>
      <c r="Q95" s="80">
        <v>55</v>
      </c>
      <c r="R95" s="80">
        <v>55</v>
      </c>
      <c r="S95" s="80">
        <v>55</v>
      </c>
      <c r="T95" s="80">
        <v>55</v>
      </c>
      <c r="U95" s="80">
        <v>55</v>
      </c>
      <c r="V95" s="80">
        <v>55</v>
      </c>
      <c r="W95" s="80">
        <v>55</v>
      </c>
      <c r="X95" s="80">
        <v>55</v>
      </c>
      <c r="Y95" s="80">
        <v>55</v>
      </c>
      <c r="Z95" s="80">
        <v>55</v>
      </c>
      <c r="AA95" s="80">
        <v>55</v>
      </c>
      <c r="AB95" s="80">
        <v>55</v>
      </c>
      <c r="AC95" s="80">
        <v>1320</v>
      </c>
      <c r="AD95" s="80">
        <v>9240</v>
      </c>
      <c r="AE95" s="80">
        <v>481800</v>
      </c>
    </row>
    <row r="96" spans="1:31" s="80" customFormat="1" ht="10.5">
      <c r="A96" s="80" t="s">
        <v>229</v>
      </c>
      <c r="B96" s="80" t="s">
        <v>381</v>
      </c>
      <c r="C96" s="80" t="s">
        <v>382</v>
      </c>
      <c r="D96" s="80" t="s">
        <v>383</v>
      </c>
      <c r="E96" s="80">
        <v>0.05</v>
      </c>
      <c r="F96" s="80">
        <v>0.05</v>
      </c>
      <c r="G96" s="80">
        <v>0.05</v>
      </c>
      <c r="H96" s="80">
        <v>0.05</v>
      </c>
      <c r="I96" s="80">
        <v>0.05</v>
      </c>
      <c r="J96" s="80">
        <v>0.05</v>
      </c>
      <c r="K96" s="80">
        <v>0.05</v>
      </c>
      <c r="L96" s="80">
        <v>0.05</v>
      </c>
      <c r="M96" s="80">
        <v>0.05</v>
      </c>
      <c r="N96" s="80">
        <v>0.05</v>
      </c>
      <c r="O96" s="80">
        <v>0.05</v>
      </c>
      <c r="P96" s="80">
        <v>0.05</v>
      </c>
      <c r="Q96" s="80">
        <v>0.05</v>
      </c>
      <c r="R96" s="80">
        <v>0.05</v>
      </c>
      <c r="S96" s="80">
        <v>0.05</v>
      </c>
      <c r="T96" s="80">
        <v>0.05</v>
      </c>
      <c r="U96" s="80">
        <v>0.05</v>
      </c>
      <c r="V96" s="80">
        <v>0.05</v>
      </c>
      <c r="W96" s="80">
        <v>0.05</v>
      </c>
      <c r="X96" s="80">
        <v>0.05</v>
      </c>
      <c r="Y96" s="80">
        <v>0.05</v>
      </c>
      <c r="Z96" s="80">
        <v>0.05</v>
      </c>
      <c r="AA96" s="80">
        <v>0.05</v>
      </c>
      <c r="AB96" s="80">
        <v>0.05</v>
      </c>
      <c r="AC96" s="80">
        <v>1.2</v>
      </c>
      <c r="AD96" s="80">
        <v>8.4</v>
      </c>
      <c r="AE96" s="80">
        <v>438</v>
      </c>
    </row>
    <row r="97" spans="1:31" s="80" customFormat="1" ht="10.5">
      <c r="A97" s="80" t="s">
        <v>230</v>
      </c>
      <c r="B97" s="80" t="s">
        <v>381</v>
      </c>
      <c r="C97" s="80" t="s">
        <v>382</v>
      </c>
      <c r="D97" s="80" t="s">
        <v>383</v>
      </c>
      <c r="E97" s="80">
        <v>0.2</v>
      </c>
      <c r="F97" s="80">
        <v>0.2</v>
      </c>
      <c r="G97" s="80">
        <v>0.2</v>
      </c>
      <c r="H97" s="80">
        <v>0.2</v>
      </c>
      <c r="I97" s="80">
        <v>0.2</v>
      </c>
      <c r="J97" s="80">
        <v>0.2</v>
      </c>
      <c r="K97" s="80">
        <v>0.2</v>
      </c>
      <c r="L97" s="80">
        <v>0.2</v>
      </c>
      <c r="M97" s="80">
        <v>0.2</v>
      </c>
      <c r="N97" s="80">
        <v>0.2</v>
      </c>
      <c r="O97" s="80">
        <v>0.2</v>
      </c>
      <c r="P97" s="80">
        <v>0.2</v>
      </c>
      <c r="Q97" s="80">
        <v>0.2</v>
      </c>
      <c r="R97" s="80">
        <v>0.2</v>
      </c>
      <c r="S97" s="80">
        <v>0.2</v>
      </c>
      <c r="T97" s="80">
        <v>0.2</v>
      </c>
      <c r="U97" s="80">
        <v>0.2</v>
      </c>
      <c r="V97" s="80">
        <v>0.2</v>
      </c>
      <c r="W97" s="80">
        <v>0.2</v>
      </c>
      <c r="X97" s="80">
        <v>0.2</v>
      </c>
      <c r="Y97" s="80">
        <v>0.2</v>
      </c>
      <c r="Z97" s="80">
        <v>0.2</v>
      </c>
      <c r="AA97" s="80">
        <v>0.2</v>
      </c>
      <c r="AB97" s="80">
        <v>0.2</v>
      </c>
      <c r="AC97" s="80">
        <v>4.8</v>
      </c>
      <c r="AD97" s="80">
        <v>33.6</v>
      </c>
      <c r="AE97" s="80">
        <v>1752</v>
      </c>
    </row>
    <row r="98" spans="1:31" s="80" customFormat="1" ht="10.5">
      <c r="A98" s="80" t="s">
        <v>231</v>
      </c>
      <c r="B98" s="80" t="s">
        <v>384</v>
      </c>
      <c r="C98" s="80" t="s">
        <v>382</v>
      </c>
      <c r="D98" s="80" t="s">
        <v>383</v>
      </c>
      <c r="E98" s="80">
        <v>49</v>
      </c>
      <c r="F98" s="80">
        <v>49</v>
      </c>
      <c r="G98" s="80">
        <v>49</v>
      </c>
      <c r="H98" s="80">
        <v>49</v>
      </c>
      <c r="I98" s="80">
        <v>49</v>
      </c>
      <c r="J98" s="80">
        <v>49</v>
      </c>
      <c r="K98" s="80">
        <v>49</v>
      </c>
      <c r="L98" s="80">
        <v>49</v>
      </c>
      <c r="M98" s="80">
        <v>49</v>
      </c>
      <c r="N98" s="80">
        <v>49</v>
      </c>
      <c r="O98" s="80">
        <v>49</v>
      </c>
      <c r="P98" s="80">
        <v>49</v>
      </c>
      <c r="Q98" s="80">
        <v>49</v>
      </c>
      <c r="R98" s="80">
        <v>49</v>
      </c>
      <c r="S98" s="80">
        <v>49</v>
      </c>
      <c r="T98" s="80">
        <v>49</v>
      </c>
      <c r="U98" s="80">
        <v>49</v>
      </c>
      <c r="V98" s="80">
        <v>49</v>
      </c>
      <c r="W98" s="80">
        <v>49</v>
      </c>
      <c r="X98" s="80">
        <v>49</v>
      </c>
      <c r="Y98" s="80">
        <v>49</v>
      </c>
      <c r="Z98" s="80">
        <v>49</v>
      </c>
      <c r="AA98" s="80">
        <v>49</v>
      </c>
      <c r="AB98" s="80">
        <v>49</v>
      </c>
      <c r="AC98" s="80">
        <v>1176</v>
      </c>
      <c r="AD98" s="80">
        <v>8232</v>
      </c>
      <c r="AE98" s="80">
        <v>429240</v>
      </c>
    </row>
    <row r="99" spans="1:31" s="80" customFormat="1" ht="10.5">
      <c r="A99" s="80" t="s">
        <v>232</v>
      </c>
      <c r="B99" s="80" t="s">
        <v>384</v>
      </c>
      <c r="C99" s="80" t="s">
        <v>382</v>
      </c>
      <c r="D99" s="80" t="s">
        <v>383</v>
      </c>
      <c r="E99" s="80">
        <v>55</v>
      </c>
      <c r="F99" s="80">
        <v>55</v>
      </c>
      <c r="G99" s="80">
        <v>55</v>
      </c>
      <c r="H99" s="80">
        <v>55</v>
      </c>
      <c r="I99" s="80">
        <v>55</v>
      </c>
      <c r="J99" s="80">
        <v>55</v>
      </c>
      <c r="K99" s="80">
        <v>55</v>
      </c>
      <c r="L99" s="80">
        <v>55</v>
      </c>
      <c r="M99" s="80">
        <v>55</v>
      </c>
      <c r="N99" s="80">
        <v>55</v>
      </c>
      <c r="O99" s="80">
        <v>55</v>
      </c>
      <c r="P99" s="80">
        <v>55</v>
      </c>
      <c r="Q99" s="80">
        <v>55</v>
      </c>
      <c r="R99" s="80">
        <v>55</v>
      </c>
      <c r="S99" s="80">
        <v>55</v>
      </c>
      <c r="T99" s="80">
        <v>55</v>
      </c>
      <c r="U99" s="80">
        <v>55</v>
      </c>
      <c r="V99" s="80">
        <v>55</v>
      </c>
      <c r="W99" s="80">
        <v>55</v>
      </c>
      <c r="X99" s="80">
        <v>55</v>
      </c>
      <c r="Y99" s="80">
        <v>55</v>
      </c>
      <c r="Z99" s="80">
        <v>55</v>
      </c>
      <c r="AA99" s="80">
        <v>55</v>
      </c>
      <c r="AB99" s="80">
        <v>55</v>
      </c>
      <c r="AC99" s="80">
        <v>1320</v>
      </c>
      <c r="AD99" s="80">
        <v>9240</v>
      </c>
      <c r="AE99" s="80">
        <v>481800</v>
      </c>
    </row>
    <row r="100" spans="1:31" s="80" customFormat="1" ht="10.5">
      <c r="A100" s="80" t="s">
        <v>233</v>
      </c>
      <c r="B100" s="80" t="s">
        <v>381</v>
      </c>
      <c r="C100" s="80" t="s">
        <v>382</v>
      </c>
      <c r="D100" s="80" t="s">
        <v>383</v>
      </c>
      <c r="E100" s="80">
        <v>0.05</v>
      </c>
      <c r="F100" s="80">
        <v>0.05</v>
      </c>
      <c r="G100" s="80">
        <v>0.05</v>
      </c>
      <c r="H100" s="80">
        <v>0.05</v>
      </c>
      <c r="I100" s="80">
        <v>0.05</v>
      </c>
      <c r="J100" s="80">
        <v>0.05</v>
      </c>
      <c r="K100" s="80">
        <v>0.05</v>
      </c>
      <c r="L100" s="80">
        <v>0.05</v>
      </c>
      <c r="M100" s="80">
        <v>0.05</v>
      </c>
      <c r="N100" s="80">
        <v>0.05</v>
      </c>
      <c r="O100" s="80">
        <v>0.05</v>
      </c>
      <c r="P100" s="80">
        <v>0.05</v>
      </c>
      <c r="Q100" s="80">
        <v>0.05</v>
      </c>
      <c r="R100" s="80">
        <v>0.05</v>
      </c>
      <c r="S100" s="80">
        <v>0.05</v>
      </c>
      <c r="T100" s="80">
        <v>0.05</v>
      </c>
      <c r="U100" s="80">
        <v>0.05</v>
      </c>
      <c r="V100" s="80">
        <v>0.05</v>
      </c>
      <c r="W100" s="80">
        <v>0.05</v>
      </c>
      <c r="X100" s="80">
        <v>0.05</v>
      </c>
      <c r="Y100" s="80">
        <v>0.05</v>
      </c>
      <c r="Z100" s="80">
        <v>0.05</v>
      </c>
      <c r="AA100" s="80">
        <v>0.05</v>
      </c>
      <c r="AB100" s="80">
        <v>0.05</v>
      </c>
      <c r="AC100" s="80">
        <v>1.2</v>
      </c>
      <c r="AD100" s="80">
        <v>8.4</v>
      </c>
      <c r="AE100" s="80">
        <v>438</v>
      </c>
    </row>
    <row r="101" spans="1:31" s="80" customFormat="1" ht="10.5">
      <c r="A101" s="80" t="s">
        <v>234</v>
      </c>
      <c r="B101" s="80" t="s">
        <v>381</v>
      </c>
      <c r="C101" s="80" t="s">
        <v>382</v>
      </c>
      <c r="D101" s="80" t="s">
        <v>383</v>
      </c>
      <c r="E101" s="80">
        <v>0.2</v>
      </c>
      <c r="F101" s="80">
        <v>0.2</v>
      </c>
      <c r="G101" s="80">
        <v>0.2</v>
      </c>
      <c r="H101" s="80">
        <v>0.2</v>
      </c>
      <c r="I101" s="80">
        <v>0.2</v>
      </c>
      <c r="J101" s="80">
        <v>0.2</v>
      </c>
      <c r="K101" s="80">
        <v>0.2</v>
      </c>
      <c r="L101" s="80">
        <v>0.2</v>
      </c>
      <c r="M101" s="80">
        <v>0.2</v>
      </c>
      <c r="N101" s="80">
        <v>0.2</v>
      </c>
      <c r="O101" s="80">
        <v>0.2</v>
      </c>
      <c r="P101" s="80">
        <v>0.2</v>
      </c>
      <c r="Q101" s="80">
        <v>0.2</v>
      </c>
      <c r="R101" s="80">
        <v>0.2</v>
      </c>
      <c r="S101" s="80">
        <v>0.2</v>
      </c>
      <c r="T101" s="80">
        <v>0.2</v>
      </c>
      <c r="U101" s="80">
        <v>0.2</v>
      </c>
      <c r="V101" s="80">
        <v>0.2</v>
      </c>
      <c r="W101" s="80">
        <v>0.2</v>
      </c>
      <c r="X101" s="80">
        <v>0.2</v>
      </c>
      <c r="Y101" s="80">
        <v>0.2</v>
      </c>
      <c r="Z101" s="80">
        <v>0.2</v>
      </c>
      <c r="AA101" s="80">
        <v>0.2</v>
      </c>
      <c r="AB101" s="80">
        <v>0.2</v>
      </c>
      <c r="AC101" s="80">
        <v>4.8</v>
      </c>
      <c r="AD101" s="80">
        <v>33.6</v>
      </c>
      <c r="AE101" s="80">
        <v>1752</v>
      </c>
    </row>
    <row r="102" spans="1:31" s="80" customFormat="1" ht="10.5">
      <c r="A102" s="80" t="s">
        <v>235</v>
      </c>
      <c r="B102" s="80" t="s">
        <v>384</v>
      </c>
      <c r="C102" s="80" t="s">
        <v>382</v>
      </c>
      <c r="D102" s="80" t="s">
        <v>383</v>
      </c>
      <c r="E102" s="80">
        <v>49</v>
      </c>
      <c r="F102" s="80">
        <v>49</v>
      </c>
      <c r="G102" s="80">
        <v>49</v>
      </c>
      <c r="H102" s="80">
        <v>49</v>
      </c>
      <c r="I102" s="80">
        <v>49</v>
      </c>
      <c r="J102" s="80">
        <v>49</v>
      </c>
      <c r="K102" s="80">
        <v>49</v>
      </c>
      <c r="L102" s="80">
        <v>49</v>
      </c>
      <c r="M102" s="80">
        <v>49</v>
      </c>
      <c r="N102" s="80">
        <v>49</v>
      </c>
      <c r="O102" s="80">
        <v>49</v>
      </c>
      <c r="P102" s="80">
        <v>49</v>
      </c>
      <c r="Q102" s="80">
        <v>49</v>
      </c>
      <c r="R102" s="80">
        <v>49</v>
      </c>
      <c r="S102" s="80">
        <v>49</v>
      </c>
      <c r="T102" s="80">
        <v>49</v>
      </c>
      <c r="U102" s="80">
        <v>49</v>
      </c>
      <c r="V102" s="80">
        <v>49</v>
      </c>
      <c r="W102" s="80">
        <v>49</v>
      </c>
      <c r="X102" s="80">
        <v>49</v>
      </c>
      <c r="Y102" s="80">
        <v>49</v>
      </c>
      <c r="Z102" s="80">
        <v>49</v>
      </c>
      <c r="AA102" s="80">
        <v>49</v>
      </c>
      <c r="AB102" s="80">
        <v>49</v>
      </c>
      <c r="AC102" s="80">
        <v>1176</v>
      </c>
      <c r="AD102" s="80">
        <v>8232</v>
      </c>
      <c r="AE102" s="80">
        <v>429240</v>
      </c>
    </row>
    <row r="103" spans="1:31" s="80" customFormat="1" ht="10.5">
      <c r="A103" s="80" t="s">
        <v>236</v>
      </c>
      <c r="B103" s="80" t="s">
        <v>384</v>
      </c>
      <c r="C103" s="80" t="s">
        <v>382</v>
      </c>
      <c r="D103" s="80" t="s">
        <v>383</v>
      </c>
      <c r="E103" s="80">
        <v>55</v>
      </c>
      <c r="F103" s="80">
        <v>55</v>
      </c>
      <c r="G103" s="80">
        <v>55</v>
      </c>
      <c r="H103" s="80">
        <v>55</v>
      </c>
      <c r="I103" s="80">
        <v>55</v>
      </c>
      <c r="J103" s="80">
        <v>55</v>
      </c>
      <c r="K103" s="80">
        <v>55</v>
      </c>
      <c r="L103" s="80">
        <v>55</v>
      </c>
      <c r="M103" s="80">
        <v>55</v>
      </c>
      <c r="N103" s="80">
        <v>55</v>
      </c>
      <c r="O103" s="80">
        <v>55</v>
      </c>
      <c r="P103" s="80">
        <v>55</v>
      </c>
      <c r="Q103" s="80">
        <v>55</v>
      </c>
      <c r="R103" s="80">
        <v>55</v>
      </c>
      <c r="S103" s="80">
        <v>55</v>
      </c>
      <c r="T103" s="80">
        <v>55</v>
      </c>
      <c r="U103" s="80">
        <v>55</v>
      </c>
      <c r="V103" s="80">
        <v>55</v>
      </c>
      <c r="W103" s="80">
        <v>55</v>
      </c>
      <c r="X103" s="80">
        <v>55</v>
      </c>
      <c r="Y103" s="80">
        <v>55</v>
      </c>
      <c r="Z103" s="80">
        <v>55</v>
      </c>
      <c r="AA103" s="80">
        <v>55</v>
      </c>
      <c r="AB103" s="80">
        <v>55</v>
      </c>
      <c r="AC103" s="80">
        <v>1320</v>
      </c>
      <c r="AD103" s="80">
        <v>9240</v>
      </c>
      <c r="AE103" s="80">
        <v>481800</v>
      </c>
    </row>
    <row r="104" spans="1:31" s="80" customFormat="1" ht="10.5">
      <c r="A104" s="80" t="s">
        <v>237</v>
      </c>
      <c r="B104" s="80" t="s">
        <v>381</v>
      </c>
      <c r="C104" s="80" t="s">
        <v>382</v>
      </c>
      <c r="D104" s="80" t="s">
        <v>383</v>
      </c>
      <c r="E104" s="80">
        <v>0.05</v>
      </c>
      <c r="F104" s="80">
        <v>0.05</v>
      </c>
      <c r="G104" s="80">
        <v>0.05</v>
      </c>
      <c r="H104" s="80">
        <v>0.05</v>
      </c>
      <c r="I104" s="80">
        <v>0.05</v>
      </c>
      <c r="J104" s="80">
        <v>0.05</v>
      </c>
      <c r="K104" s="80">
        <v>0.05</v>
      </c>
      <c r="L104" s="80">
        <v>0.05</v>
      </c>
      <c r="M104" s="80">
        <v>0.05</v>
      </c>
      <c r="N104" s="80">
        <v>0.05</v>
      </c>
      <c r="O104" s="80">
        <v>0.05</v>
      </c>
      <c r="P104" s="80">
        <v>0.05</v>
      </c>
      <c r="Q104" s="80">
        <v>0.05</v>
      </c>
      <c r="R104" s="80">
        <v>0.05</v>
      </c>
      <c r="S104" s="80">
        <v>0.05</v>
      </c>
      <c r="T104" s="80">
        <v>0.05</v>
      </c>
      <c r="U104" s="80">
        <v>0.05</v>
      </c>
      <c r="V104" s="80">
        <v>0.05</v>
      </c>
      <c r="W104" s="80">
        <v>0.05</v>
      </c>
      <c r="X104" s="80">
        <v>0.05</v>
      </c>
      <c r="Y104" s="80">
        <v>0.05</v>
      </c>
      <c r="Z104" s="80">
        <v>0.05</v>
      </c>
      <c r="AA104" s="80">
        <v>0.05</v>
      </c>
      <c r="AB104" s="80">
        <v>0.05</v>
      </c>
      <c r="AC104" s="80">
        <v>1.2</v>
      </c>
      <c r="AD104" s="80">
        <v>8.4</v>
      </c>
      <c r="AE104" s="80">
        <v>438</v>
      </c>
    </row>
    <row r="105" spans="1:31" s="80" customFormat="1" ht="10.5">
      <c r="A105" s="80" t="s">
        <v>238</v>
      </c>
      <c r="B105" s="80" t="s">
        <v>381</v>
      </c>
      <c r="C105" s="80" t="s">
        <v>382</v>
      </c>
      <c r="D105" s="80" t="s">
        <v>383</v>
      </c>
      <c r="E105" s="80">
        <v>0.2</v>
      </c>
      <c r="F105" s="80">
        <v>0.2</v>
      </c>
      <c r="G105" s="80">
        <v>0.2</v>
      </c>
      <c r="H105" s="80">
        <v>0.2</v>
      </c>
      <c r="I105" s="80">
        <v>0.2</v>
      </c>
      <c r="J105" s="80">
        <v>0.2</v>
      </c>
      <c r="K105" s="80">
        <v>0.2</v>
      </c>
      <c r="L105" s="80">
        <v>0.2</v>
      </c>
      <c r="M105" s="80">
        <v>0.2</v>
      </c>
      <c r="N105" s="80">
        <v>0.2</v>
      </c>
      <c r="O105" s="80">
        <v>0.2</v>
      </c>
      <c r="P105" s="80">
        <v>0.2</v>
      </c>
      <c r="Q105" s="80">
        <v>0.2</v>
      </c>
      <c r="R105" s="80">
        <v>0.2</v>
      </c>
      <c r="S105" s="80">
        <v>0.2</v>
      </c>
      <c r="T105" s="80">
        <v>0.2</v>
      </c>
      <c r="U105" s="80">
        <v>0.2</v>
      </c>
      <c r="V105" s="80">
        <v>0.2</v>
      </c>
      <c r="W105" s="80">
        <v>0.2</v>
      </c>
      <c r="X105" s="80">
        <v>0.2</v>
      </c>
      <c r="Y105" s="80">
        <v>0.2</v>
      </c>
      <c r="Z105" s="80">
        <v>0.2</v>
      </c>
      <c r="AA105" s="80">
        <v>0.2</v>
      </c>
      <c r="AB105" s="80">
        <v>0.2</v>
      </c>
      <c r="AC105" s="80">
        <v>4.8</v>
      </c>
      <c r="AD105" s="80">
        <v>33.6</v>
      </c>
      <c r="AE105" s="80">
        <v>1752</v>
      </c>
    </row>
    <row r="106" spans="1:31" s="80" customFormat="1" ht="10.5">
      <c r="A106" s="80" t="s">
        <v>239</v>
      </c>
      <c r="B106" s="80" t="s">
        <v>384</v>
      </c>
      <c r="C106" s="80" t="s">
        <v>382</v>
      </c>
      <c r="D106" s="80" t="s">
        <v>383</v>
      </c>
      <c r="E106" s="80">
        <v>49</v>
      </c>
      <c r="F106" s="80">
        <v>49</v>
      </c>
      <c r="G106" s="80">
        <v>49</v>
      </c>
      <c r="H106" s="80">
        <v>49</v>
      </c>
      <c r="I106" s="80">
        <v>49</v>
      </c>
      <c r="J106" s="80">
        <v>49</v>
      </c>
      <c r="K106" s="80">
        <v>49</v>
      </c>
      <c r="L106" s="80">
        <v>49</v>
      </c>
      <c r="M106" s="80">
        <v>49</v>
      </c>
      <c r="N106" s="80">
        <v>49</v>
      </c>
      <c r="O106" s="80">
        <v>49</v>
      </c>
      <c r="P106" s="80">
        <v>49</v>
      </c>
      <c r="Q106" s="80">
        <v>49</v>
      </c>
      <c r="R106" s="80">
        <v>49</v>
      </c>
      <c r="S106" s="80">
        <v>49</v>
      </c>
      <c r="T106" s="80">
        <v>49</v>
      </c>
      <c r="U106" s="80">
        <v>49</v>
      </c>
      <c r="V106" s="80">
        <v>49</v>
      </c>
      <c r="W106" s="80">
        <v>49</v>
      </c>
      <c r="X106" s="80">
        <v>49</v>
      </c>
      <c r="Y106" s="80">
        <v>49</v>
      </c>
      <c r="Z106" s="80">
        <v>49</v>
      </c>
      <c r="AA106" s="80">
        <v>49</v>
      </c>
      <c r="AB106" s="80">
        <v>49</v>
      </c>
      <c r="AC106" s="80">
        <v>1176</v>
      </c>
      <c r="AD106" s="80">
        <v>8232</v>
      </c>
      <c r="AE106" s="80">
        <v>429240</v>
      </c>
    </row>
    <row r="107" spans="1:31" s="80" customFormat="1" ht="10.5">
      <c r="A107" s="80" t="s">
        <v>240</v>
      </c>
      <c r="B107" s="80" t="s">
        <v>384</v>
      </c>
      <c r="C107" s="80" t="s">
        <v>382</v>
      </c>
      <c r="D107" s="80" t="s">
        <v>383</v>
      </c>
      <c r="E107" s="80">
        <v>55</v>
      </c>
      <c r="F107" s="80">
        <v>55</v>
      </c>
      <c r="G107" s="80">
        <v>55</v>
      </c>
      <c r="H107" s="80">
        <v>55</v>
      </c>
      <c r="I107" s="80">
        <v>55</v>
      </c>
      <c r="J107" s="80">
        <v>55</v>
      </c>
      <c r="K107" s="80">
        <v>55</v>
      </c>
      <c r="L107" s="80">
        <v>55</v>
      </c>
      <c r="M107" s="80">
        <v>55</v>
      </c>
      <c r="N107" s="80">
        <v>55</v>
      </c>
      <c r="O107" s="80">
        <v>55</v>
      </c>
      <c r="P107" s="80">
        <v>55</v>
      </c>
      <c r="Q107" s="80">
        <v>55</v>
      </c>
      <c r="R107" s="80">
        <v>55</v>
      </c>
      <c r="S107" s="80">
        <v>55</v>
      </c>
      <c r="T107" s="80">
        <v>55</v>
      </c>
      <c r="U107" s="80">
        <v>55</v>
      </c>
      <c r="V107" s="80">
        <v>55</v>
      </c>
      <c r="W107" s="80">
        <v>55</v>
      </c>
      <c r="X107" s="80">
        <v>55</v>
      </c>
      <c r="Y107" s="80">
        <v>55</v>
      </c>
      <c r="Z107" s="80">
        <v>55</v>
      </c>
      <c r="AA107" s="80">
        <v>55</v>
      </c>
      <c r="AB107" s="80">
        <v>55</v>
      </c>
      <c r="AC107" s="80">
        <v>1320</v>
      </c>
      <c r="AD107" s="80">
        <v>9240</v>
      </c>
      <c r="AE107" s="80">
        <v>481800</v>
      </c>
    </row>
    <row r="108" spans="1:31" s="80" customFormat="1" ht="10.5">
      <c r="A108" s="80" t="s">
        <v>241</v>
      </c>
      <c r="B108" s="80" t="s">
        <v>381</v>
      </c>
      <c r="C108" s="80" t="s">
        <v>382</v>
      </c>
      <c r="D108" s="80" t="s">
        <v>383</v>
      </c>
      <c r="E108" s="80">
        <v>0.05</v>
      </c>
      <c r="F108" s="80">
        <v>0.05</v>
      </c>
      <c r="G108" s="80">
        <v>0.05</v>
      </c>
      <c r="H108" s="80">
        <v>0.05</v>
      </c>
      <c r="I108" s="80">
        <v>0.05</v>
      </c>
      <c r="J108" s="80">
        <v>0.05</v>
      </c>
      <c r="K108" s="80">
        <v>0.05</v>
      </c>
      <c r="L108" s="80">
        <v>0.05</v>
      </c>
      <c r="M108" s="80">
        <v>0.05</v>
      </c>
      <c r="N108" s="80">
        <v>0.05</v>
      </c>
      <c r="O108" s="80">
        <v>0.05</v>
      </c>
      <c r="P108" s="80">
        <v>0.05</v>
      </c>
      <c r="Q108" s="80">
        <v>0.05</v>
      </c>
      <c r="R108" s="80">
        <v>0.05</v>
      </c>
      <c r="S108" s="80">
        <v>0.05</v>
      </c>
      <c r="T108" s="80">
        <v>0.05</v>
      </c>
      <c r="U108" s="80">
        <v>0.05</v>
      </c>
      <c r="V108" s="80">
        <v>0.05</v>
      </c>
      <c r="W108" s="80">
        <v>0.05</v>
      </c>
      <c r="X108" s="80">
        <v>0.05</v>
      </c>
      <c r="Y108" s="80">
        <v>0.05</v>
      </c>
      <c r="Z108" s="80">
        <v>0.05</v>
      </c>
      <c r="AA108" s="80">
        <v>0.05</v>
      </c>
      <c r="AB108" s="80">
        <v>0.05</v>
      </c>
      <c r="AC108" s="80">
        <v>1.2</v>
      </c>
      <c r="AD108" s="80">
        <v>8.4</v>
      </c>
      <c r="AE108" s="80">
        <v>438</v>
      </c>
    </row>
    <row r="109" spans="1:31" s="80" customFormat="1" ht="10.5">
      <c r="A109" s="80" t="s">
        <v>242</v>
      </c>
      <c r="B109" s="80" t="s">
        <v>381</v>
      </c>
      <c r="C109" s="80" t="s">
        <v>382</v>
      </c>
      <c r="D109" s="80" t="s">
        <v>383</v>
      </c>
      <c r="E109" s="80">
        <v>0.2</v>
      </c>
      <c r="F109" s="80">
        <v>0.2</v>
      </c>
      <c r="G109" s="80">
        <v>0.2</v>
      </c>
      <c r="H109" s="80">
        <v>0.2</v>
      </c>
      <c r="I109" s="80">
        <v>0.2</v>
      </c>
      <c r="J109" s="80">
        <v>0.2</v>
      </c>
      <c r="K109" s="80">
        <v>0.2</v>
      </c>
      <c r="L109" s="80">
        <v>0.2</v>
      </c>
      <c r="M109" s="80">
        <v>0.2</v>
      </c>
      <c r="N109" s="80">
        <v>0.2</v>
      </c>
      <c r="O109" s="80">
        <v>0.2</v>
      </c>
      <c r="P109" s="80">
        <v>0.2</v>
      </c>
      <c r="Q109" s="80">
        <v>0.2</v>
      </c>
      <c r="R109" s="80">
        <v>0.2</v>
      </c>
      <c r="S109" s="80">
        <v>0.2</v>
      </c>
      <c r="T109" s="80">
        <v>0.2</v>
      </c>
      <c r="U109" s="80">
        <v>0.2</v>
      </c>
      <c r="V109" s="80">
        <v>0.2</v>
      </c>
      <c r="W109" s="80">
        <v>0.2</v>
      </c>
      <c r="X109" s="80">
        <v>0.2</v>
      </c>
      <c r="Y109" s="80">
        <v>0.2</v>
      </c>
      <c r="Z109" s="80">
        <v>0.2</v>
      </c>
      <c r="AA109" s="80">
        <v>0.2</v>
      </c>
      <c r="AB109" s="80">
        <v>0.2</v>
      </c>
      <c r="AC109" s="80">
        <v>4.8</v>
      </c>
      <c r="AD109" s="80">
        <v>33.6</v>
      </c>
      <c r="AE109" s="80">
        <v>1752</v>
      </c>
    </row>
    <row r="110" spans="1:31" s="80" customFormat="1" ht="10.5">
      <c r="A110" s="80" t="s">
        <v>243</v>
      </c>
      <c r="B110" s="80" t="s">
        <v>384</v>
      </c>
      <c r="C110" s="80" t="s">
        <v>382</v>
      </c>
      <c r="D110" s="80" t="s">
        <v>383</v>
      </c>
      <c r="E110" s="80">
        <v>49</v>
      </c>
      <c r="F110" s="80">
        <v>49</v>
      </c>
      <c r="G110" s="80">
        <v>49</v>
      </c>
      <c r="H110" s="80">
        <v>49</v>
      </c>
      <c r="I110" s="80">
        <v>49</v>
      </c>
      <c r="J110" s="80">
        <v>49</v>
      </c>
      <c r="K110" s="80">
        <v>49</v>
      </c>
      <c r="L110" s="80">
        <v>49</v>
      </c>
      <c r="M110" s="80">
        <v>49</v>
      </c>
      <c r="N110" s="80">
        <v>49</v>
      </c>
      <c r="O110" s="80">
        <v>49</v>
      </c>
      <c r="P110" s="80">
        <v>49</v>
      </c>
      <c r="Q110" s="80">
        <v>49</v>
      </c>
      <c r="R110" s="80">
        <v>49</v>
      </c>
      <c r="S110" s="80">
        <v>49</v>
      </c>
      <c r="T110" s="80">
        <v>49</v>
      </c>
      <c r="U110" s="80">
        <v>49</v>
      </c>
      <c r="V110" s="80">
        <v>49</v>
      </c>
      <c r="W110" s="80">
        <v>49</v>
      </c>
      <c r="X110" s="80">
        <v>49</v>
      </c>
      <c r="Y110" s="80">
        <v>49</v>
      </c>
      <c r="Z110" s="80">
        <v>49</v>
      </c>
      <c r="AA110" s="80">
        <v>49</v>
      </c>
      <c r="AB110" s="80">
        <v>49</v>
      </c>
      <c r="AC110" s="80">
        <v>1176</v>
      </c>
      <c r="AD110" s="80">
        <v>8232</v>
      </c>
      <c r="AE110" s="80">
        <v>429240</v>
      </c>
    </row>
    <row r="111" spans="1:31" s="80" customFormat="1" ht="10.5">
      <c r="A111" s="80" t="s">
        <v>244</v>
      </c>
      <c r="B111" s="80" t="s">
        <v>384</v>
      </c>
      <c r="C111" s="80" t="s">
        <v>382</v>
      </c>
      <c r="D111" s="80" t="s">
        <v>383</v>
      </c>
      <c r="E111" s="80">
        <v>55</v>
      </c>
      <c r="F111" s="80">
        <v>55</v>
      </c>
      <c r="G111" s="80">
        <v>55</v>
      </c>
      <c r="H111" s="80">
        <v>55</v>
      </c>
      <c r="I111" s="80">
        <v>55</v>
      </c>
      <c r="J111" s="80">
        <v>55</v>
      </c>
      <c r="K111" s="80">
        <v>55</v>
      </c>
      <c r="L111" s="80">
        <v>55</v>
      </c>
      <c r="M111" s="80">
        <v>55</v>
      </c>
      <c r="N111" s="80">
        <v>55</v>
      </c>
      <c r="O111" s="80">
        <v>55</v>
      </c>
      <c r="P111" s="80">
        <v>55</v>
      </c>
      <c r="Q111" s="80">
        <v>55</v>
      </c>
      <c r="R111" s="80">
        <v>55</v>
      </c>
      <c r="S111" s="80">
        <v>55</v>
      </c>
      <c r="T111" s="80">
        <v>55</v>
      </c>
      <c r="U111" s="80">
        <v>55</v>
      </c>
      <c r="V111" s="80">
        <v>55</v>
      </c>
      <c r="W111" s="80">
        <v>55</v>
      </c>
      <c r="X111" s="80">
        <v>55</v>
      </c>
      <c r="Y111" s="80">
        <v>55</v>
      </c>
      <c r="Z111" s="80">
        <v>55</v>
      </c>
      <c r="AA111" s="80">
        <v>55</v>
      </c>
      <c r="AB111" s="80">
        <v>55</v>
      </c>
      <c r="AC111" s="80">
        <v>1320</v>
      </c>
      <c r="AD111" s="80">
        <v>9240</v>
      </c>
      <c r="AE111" s="80">
        <v>481800</v>
      </c>
    </row>
    <row r="112" spans="1:31" s="80" customFormat="1" ht="10.5">
      <c r="A112" s="80" t="s">
        <v>245</v>
      </c>
      <c r="B112" s="80" t="s">
        <v>381</v>
      </c>
      <c r="C112" s="80" t="s">
        <v>382</v>
      </c>
      <c r="D112" s="80" t="s">
        <v>383</v>
      </c>
      <c r="E112" s="80">
        <v>0.05</v>
      </c>
      <c r="F112" s="80">
        <v>0.05</v>
      </c>
      <c r="G112" s="80">
        <v>0.05</v>
      </c>
      <c r="H112" s="80">
        <v>0.05</v>
      </c>
      <c r="I112" s="80">
        <v>0.05</v>
      </c>
      <c r="J112" s="80">
        <v>0.05</v>
      </c>
      <c r="K112" s="80">
        <v>0.05</v>
      </c>
      <c r="L112" s="80">
        <v>0.05</v>
      </c>
      <c r="M112" s="80">
        <v>0.05</v>
      </c>
      <c r="N112" s="80">
        <v>0.05</v>
      </c>
      <c r="O112" s="80">
        <v>0.05</v>
      </c>
      <c r="P112" s="80">
        <v>0.05</v>
      </c>
      <c r="Q112" s="80">
        <v>0.05</v>
      </c>
      <c r="R112" s="80">
        <v>0.05</v>
      </c>
      <c r="S112" s="80">
        <v>0.05</v>
      </c>
      <c r="T112" s="80">
        <v>0.05</v>
      </c>
      <c r="U112" s="80">
        <v>0.05</v>
      </c>
      <c r="V112" s="80">
        <v>0.05</v>
      </c>
      <c r="W112" s="80">
        <v>0.05</v>
      </c>
      <c r="X112" s="80">
        <v>0.05</v>
      </c>
      <c r="Y112" s="80">
        <v>0.05</v>
      </c>
      <c r="Z112" s="80">
        <v>0.05</v>
      </c>
      <c r="AA112" s="80">
        <v>0.05</v>
      </c>
      <c r="AB112" s="80">
        <v>0.05</v>
      </c>
      <c r="AC112" s="80">
        <v>1.2</v>
      </c>
      <c r="AD112" s="80">
        <v>8.4</v>
      </c>
      <c r="AE112" s="80">
        <v>438</v>
      </c>
    </row>
    <row r="113" spans="1:31" s="80" customFormat="1" ht="10.5">
      <c r="A113" s="80" t="s">
        <v>246</v>
      </c>
      <c r="B113" s="80" t="s">
        <v>381</v>
      </c>
      <c r="C113" s="80" t="s">
        <v>382</v>
      </c>
      <c r="D113" s="80" t="s">
        <v>383</v>
      </c>
      <c r="E113" s="80">
        <v>0.2</v>
      </c>
      <c r="F113" s="80">
        <v>0.2</v>
      </c>
      <c r="G113" s="80">
        <v>0.2</v>
      </c>
      <c r="H113" s="80">
        <v>0.2</v>
      </c>
      <c r="I113" s="80">
        <v>0.2</v>
      </c>
      <c r="J113" s="80">
        <v>0.2</v>
      </c>
      <c r="K113" s="80">
        <v>0.2</v>
      </c>
      <c r="L113" s="80">
        <v>0.2</v>
      </c>
      <c r="M113" s="80">
        <v>0.2</v>
      </c>
      <c r="N113" s="80">
        <v>0.2</v>
      </c>
      <c r="O113" s="80">
        <v>0.2</v>
      </c>
      <c r="P113" s="80">
        <v>0.2</v>
      </c>
      <c r="Q113" s="80">
        <v>0.2</v>
      </c>
      <c r="R113" s="80">
        <v>0.2</v>
      </c>
      <c r="S113" s="80">
        <v>0.2</v>
      </c>
      <c r="T113" s="80">
        <v>0.2</v>
      </c>
      <c r="U113" s="80">
        <v>0.2</v>
      </c>
      <c r="V113" s="80">
        <v>0.2</v>
      </c>
      <c r="W113" s="80">
        <v>0.2</v>
      </c>
      <c r="X113" s="80">
        <v>0.2</v>
      </c>
      <c r="Y113" s="80">
        <v>0.2</v>
      </c>
      <c r="Z113" s="80">
        <v>0.2</v>
      </c>
      <c r="AA113" s="80">
        <v>0.2</v>
      </c>
      <c r="AB113" s="80">
        <v>0.2</v>
      </c>
      <c r="AC113" s="80">
        <v>4.8</v>
      </c>
      <c r="AD113" s="80">
        <v>33.6</v>
      </c>
      <c r="AE113" s="80">
        <v>1752</v>
      </c>
    </row>
    <row r="114" spans="1:31" s="80" customFormat="1" ht="10.5">
      <c r="A114" s="80" t="s">
        <v>247</v>
      </c>
      <c r="B114" s="80" t="s">
        <v>384</v>
      </c>
      <c r="C114" s="80" t="s">
        <v>382</v>
      </c>
      <c r="D114" s="80" t="s">
        <v>383</v>
      </c>
      <c r="E114" s="80">
        <v>49</v>
      </c>
      <c r="F114" s="80">
        <v>49</v>
      </c>
      <c r="G114" s="80">
        <v>49</v>
      </c>
      <c r="H114" s="80">
        <v>49</v>
      </c>
      <c r="I114" s="80">
        <v>49</v>
      </c>
      <c r="J114" s="80">
        <v>49</v>
      </c>
      <c r="K114" s="80">
        <v>49</v>
      </c>
      <c r="L114" s="80">
        <v>49</v>
      </c>
      <c r="M114" s="80">
        <v>49</v>
      </c>
      <c r="N114" s="80">
        <v>49</v>
      </c>
      <c r="O114" s="80">
        <v>49</v>
      </c>
      <c r="P114" s="80">
        <v>49</v>
      </c>
      <c r="Q114" s="80">
        <v>49</v>
      </c>
      <c r="R114" s="80">
        <v>49</v>
      </c>
      <c r="S114" s="80">
        <v>49</v>
      </c>
      <c r="T114" s="80">
        <v>49</v>
      </c>
      <c r="U114" s="80">
        <v>49</v>
      </c>
      <c r="V114" s="80">
        <v>49</v>
      </c>
      <c r="W114" s="80">
        <v>49</v>
      </c>
      <c r="X114" s="80">
        <v>49</v>
      </c>
      <c r="Y114" s="80">
        <v>49</v>
      </c>
      <c r="Z114" s="80">
        <v>49</v>
      </c>
      <c r="AA114" s="80">
        <v>49</v>
      </c>
      <c r="AB114" s="80">
        <v>49</v>
      </c>
      <c r="AC114" s="80">
        <v>1176</v>
      </c>
      <c r="AD114" s="80">
        <v>8232</v>
      </c>
      <c r="AE114" s="80">
        <v>429240</v>
      </c>
    </row>
    <row r="115" spans="1:31" s="80" customFormat="1" ht="10.5">
      <c r="A115" s="80" t="s">
        <v>248</v>
      </c>
      <c r="B115" s="80" t="s">
        <v>384</v>
      </c>
      <c r="C115" s="80" t="s">
        <v>382</v>
      </c>
      <c r="D115" s="80" t="s">
        <v>383</v>
      </c>
      <c r="E115" s="80">
        <v>55</v>
      </c>
      <c r="F115" s="80">
        <v>55</v>
      </c>
      <c r="G115" s="80">
        <v>55</v>
      </c>
      <c r="H115" s="80">
        <v>55</v>
      </c>
      <c r="I115" s="80">
        <v>55</v>
      </c>
      <c r="J115" s="80">
        <v>55</v>
      </c>
      <c r="K115" s="80">
        <v>55</v>
      </c>
      <c r="L115" s="80">
        <v>55</v>
      </c>
      <c r="M115" s="80">
        <v>55</v>
      </c>
      <c r="N115" s="80">
        <v>55</v>
      </c>
      <c r="O115" s="80">
        <v>55</v>
      </c>
      <c r="P115" s="80">
        <v>55</v>
      </c>
      <c r="Q115" s="80">
        <v>55</v>
      </c>
      <c r="R115" s="80">
        <v>55</v>
      </c>
      <c r="S115" s="80">
        <v>55</v>
      </c>
      <c r="T115" s="80">
        <v>55</v>
      </c>
      <c r="U115" s="80">
        <v>55</v>
      </c>
      <c r="V115" s="80">
        <v>55</v>
      </c>
      <c r="W115" s="80">
        <v>55</v>
      </c>
      <c r="X115" s="80">
        <v>55</v>
      </c>
      <c r="Y115" s="80">
        <v>55</v>
      </c>
      <c r="Z115" s="80">
        <v>55</v>
      </c>
      <c r="AA115" s="80">
        <v>55</v>
      </c>
      <c r="AB115" s="80">
        <v>55</v>
      </c>
      <c r="AC115" s="80">
        <v>1320</v>
      </c>
      <c r="AD115" s="80">
        <v>9240</v>
      </c>
      <c r="AE115" s="80">
        <v>481800</v>
      </c>
    </row>
    <row r="116" spans="1:31" s="80" customFormat="1" ht="10.5">
      <c r="A116" s="80" t="s">
        <v>249</v>
      </c>
      <c r="B116" s="80" t="s">
        <v>381</v>
      </c>
      <c r="C116" s="80" t="s">
        <v>382</v>
      </c>
      <c r="D116" s="80" t="s">
        <v>383</v>
      </c>
      <c r="E116" s="80">
        <v>0.05</v>
      </c>
      <c r="F116" s="80">
        <v>0.05</v>
      </c>
      <c r="G116" s="80">
        <v>0.05</v>
      </c>
      <c r="H116" s="80">
        <v>0.05</v>
      </c>
      <c r="I116" s="80">
        <v>0.05</v>
      </c>
      <c r="J116" s="80">
        <v>0.05</v>
      </c>
      <c r="K116" s="80">
        <v>0.05</v>
      </c>
      <c r="L116" s="80">
        <v>0.05</v>
      </c>
      <c r="M116" s="80">
        <v>0.05</v>
      </c>
      <c r="N116" s="80">
        <v>0.05</v>
      </c>
      <c r="O116" s="80">
        <v>0.05</v>
      </c>
      <c r="P116" s="80">
        <v>0.05</v>
      </c>
      <c r="Q116" s="80">
        <v>0.05</v>
      </c>
      <c r="R116" s="80">
        <v>0.05</v>
      </c>
      <c r="S116" s="80">
        <v>0.05</v>
      </c>
      <c r="T116" s="80">
        <v>0.05</v>
      </c>
      <c r="U116" s="80">
        <v>0.05</v>
      </c>
      <c r="V116" s="80">
        <v>0.05</v>
      </c>
      <c r="W116" s="80">
        <v>0.05</v>
      </c>
      <c r="X116" s="80">
        <v>0.05</v>
      </c>
      <c r="Y116" s="80">
        <v>0.05</v>
      </c>
      <c r="Z116" s="80">
        <v>0.05</v>
      </c>
      <c r="AA116" s="80">
        <v>0.05</v>
      </c>
      <c r="AB116" s="80">
        <v>0.05</v>
      </c>
      <c r="AC116" s="80">
        <v>1.2</v>
      </c>
      <c r="AD116" s="80">
        <v>8.4</v>
      </c>
      <c r="AE116" s="80">
        <v>438</v>
      </c>
    </row>
    <row r="117" spans="1:31" s="80" customFormat="1" ht="10.5">
      <c r="A117" s="80" t="s">
        <v>250</v>
      </c>
      <c r="B117" s="80" t="s">
        <v>381</v>
      </c>
      <c r="C117" s="80" t="s">
        <v>382</v>
      </c>
      <c r="D117" s="80" t="s">
        <v>383</v>
      </c>
      <c r="E117" s="80">
        <v>0.2</v>
      </c>
      <c r="F117" s="80">
        <v>0.2</v>
      </c>
      <c r="G117" s="80">
        <v>0.2</v>
      </c>
      <c r="H117" s="80">
        <v>0.2</v>
      </c>
      <c r="I117" s="80">
        <v>0.2</v>
      </c>
      <c r="J117" s="80">
        <v>0.2</v>
      </c>
      <c r="K117" s="80">
        <v>0.2</v>
      </c>
      <c r="L117" s="80">
        <v>0.2</v>
      </c>
      <c r="M117" s="80">
        <v>0.2</v>
      </c>
      <c r="N117" s="80">
        <v>0.2</v>
      </c>
      <c r="O117" s="80">
        <v>0.2</v>
      </c>
      <c r="P117" s="80">
        <v>0.2</v>
      </c>
      <c r="Q117" s="80">
        <v>0.2</v>
      </c>
      <c r="R117" s="80">
        <v>0.2</v>
      </c>
      <c r="S117" s="80">
        <v>0.2</v>
      </c>
      <c r="T117" s="80">
        <v>0.2</v>
      </c>
      <c r="U117" s="80">
        <v>0.2</v>
      </c>
      <c r="V117" s="80">
        <v>0.2</v>
      </c>
      <c r="W117" s="80">
        <v>0.2</v>
      </c>
      <c r="X117" s="80">
        <v>0.2</v>
      </c>
      <c r="Y117" s="80">
        <v>0.2</v>
      </c>
      <c r="Z117" s="80">
        <v>0.2</v>
      </c>
      <c r="AA117" s="80">
        <v>0.2</v>
      </c>
      <c r="AB117" s="80">
        <v>0.2</v>
      </c>
      <c r="AC117" s="80">
        <v>4.8</v>
      </c>
      <c r="AD117" s="80">
        <v>33.6</v>
      </c>
      <c r="AE117" s="80">
        <v>1752</v>
      </c>
    </row>
    <row r="118" spans="1:31" s="80" customFormat="1" ht="10.5">
      <c r="A118" s="80" t="s">
        <v>251</v>
      </c>
      <c r="B118" s="80" t="s">
        <v>384</v>
      </c>
      <c r="C118" s="80" t="s">
        <v>382</v>
      </c>
      <c r="D118" s="80" t="s">
        <v>383</v>
      </c>
      <c r="E118" s="80">
        <v>49</v>
      </c>
      <c r="F118" s="80">
        <v>49</v>
      </c>
      <c r="G118" s="80">
        <v>49</v>
      </c>
      <c r="H118" s="80">
        <v>49</v>
      </c>
      <c r="I118" s="80">
        <v>49</v>
      </c>
      <c r="J118" s="80">
        <v>49</v>
      </c>
      <c r="K118" s="80">
        <v>49</v>
      </c>
      <c r="L118" s="80">
        <v>49</v>
      </c>
      <c r="M118" s="80">
        <v>49</v>
      </c>
      <c r="N118" s="80">
        <v>49</v>
      </c>
      <c r="O118" s="80">
        <v>49</v>
      </c>
      <c r="P118" s="80">
        <v>49</v>
      </c>
      <c r="Q118" s="80">
        <v>49</v>
      </c>
      <c r="R118" s="80">
        <v>49</v>
      </c>
      <c r="S118" s="80">
        <v>49</v>
      </c>
      <c r="T118" s="80">
        <v>49</v>
      </c>
      <c r="U118" s="80">
        <v>49</v>
      </c>
      <c r="V118" s="80">
        <v>49</v>
      </c>
      <c r="W118" s="80">
        <v>49</v>
      </c>
      <c r="X118" s="80">
        <v>49</v>
      </c>
      <c r="Y118" s="80">
        <v>49</v>
      </c>
      <c r="Z118" s="80">
        <v>49</v>
      </c>
      <c r="AA118" s="80">
        <v>49</v>
      </c>
      <c r="AB118" s="80">
        <v>49</v>
      </c>
      <c r="AC118" s="80">
        <v>1176</v>
      </c>
      <c r="AD118" s="80">
        <v>8232</v>
      </c>
      <c r="AE118" s="80">
        <v>429240</v>
      </c>
    </row>
    <row r="119" spans="1:31" s="80" customFormat="1" ht="10.5">
      <c r="A119" s="80" t="s">
        <v>252</v>
      </c>
      <c r="B119" s="80" t="s">
        <v>384</v>
      </c>
      <c r="C119" s="80" t="s">
        <v>382</v>
      </c>
      <c r="D119" s="80" t="s">
        <v>383</v>
      </c>
      <c r="E119" s="80">
        <v>55</v>
      </c>
      <c r="F119" s="80">
        <v>55</v>
      </c>
      <c r="G119" s="80">
        <v>55</v>
      </c>
      <c r="H119" s="80">
        <v>55</v>
      </c>
      <c r="I119" s="80">
        <v>55</v>
      </c>
      <c r="J119" s="80">
        <v>55</v>
      </c>
      <c r="K119" s="80">
        <v>55</v>
      </c>
      <c r="L119" s="80">
        <v>55</v>
      </c>
      <c r="M119" s="80">
        <v>55</v>
      </c>
      <c r="N119" s="80">
        <v>55</v>
      </c>
      <c r="O119" s="80">
        <v>55</v>
      </c>
      <c r="P119" s="80">
        <v>55</v>
      </c>
      <c r="Q119" s="80">
        <v>55</v>
      </c>
      <c r="R119" s="80">
        <v>55</v>
      </c>
      <c r="S119" s="80">
        <v>55</v>
      </c>
      <c r="T119" s="80">
        <v>55</v>
      </c>
      <c r="U119" s="80">
        <v>55</v>
      </c>
      <c r="V119" s="80">
        <v>55</v>
      </c>
      <c r="W119" s="80">
        <v>55</v>
      </c>
      <c r="X119" s="80">
        <v>55</v>
      </c>
      <c r="Y119" s="80">
        <v>55</v>
      </c>
      <c r="Z119" s="80">
        <v>55</v>
      </c>
      <c r="AA119" s="80">
        <v>55</v>
      </c>
      <c r="AB119" s="80">
        <v>55</v>
      </c>
      <c r="AC119" s="80">
        <v>1320</v>
      </c>
      <c r="AD119" s="80">
        <v>9240</v>
      </c>
      <c r="AE119" s="80">
        <v>481800</v>
      </c>
    </row>
    <row r="120" spans="1:31" s="80" customFormat="1" ht="10.5">
      <c r="A120" s="80" t="s">
        <v>253</v>
      </c>
      <c r="B120" s="80" t="s">
        <v>381</v>
      </c>
      <c r="C120" s="80" t="s">
        <v>382</v>
      </c>
      <c r="D120" s="80" t="s">
        <v>383</v>
      </c>
      <c r="E120" s="80">
        <v>0.05</v>
      </c>
      <c r="F120" s="80">
        <v>0.05</v>
      </c>
      <c r="G120" s="80">
        <v>0.05</v>
      </c>
      <c r="H120" s="80">
        <v>0.05</v>
      </c>
      <c r="I120" s="80">
        <v>0.05</v>
      </c>
      <c r="J120" s="80">
        <v>0.05</v>
      </c>
      <c r="K120" s="80">
        <v>0.05</v>
      </c>
      <c r="L120" s="80">
        <v>0.05</v>
      </c>
      <c r="M120" s="80">
        <v>0.05</v>
      </c>
      <c r="N120" s="80">
        <v>0.05</v>
      </c>
      <c r="O120" s="80">
        <v>0.05</v>
      </c>
      <c r="P120" s="80">
        <v>0.05</v>
      </c>
      <c r="Q120" s="80">
        <v>0.05</v>
      </c>
      <c r="R120" s="80">
        <v>0.05</v>
      </c>
      <c r="S120" s="80">
        <v>0.05</v>
      </c>
      <c r="T120" s="80">
        <v>0.05</v>
      </c>
      <c r="U120" s="80">
        <v>0.05</v>
      </c>
      <c r="V120" s="80">
        <v>0.05</v>
      </c>
      <c r="W120" s="80">
        <v>0.05</v>
      </c>
      <c r="X120" s="80">
        <v>0.05</v>
      </c>
      <c r="Y120" s="80">
        <v>0.05</v>
      </c>
      <c r="Z120" s="80">
        <v>0.05</v>
      </c>
      <c r="AA120" s="80">
        <v>0.05</v>
      </c>
      <c r="AB120" s="80">
        <v>0.05</v>
      </c>
      <c r="AC120" s="80">
        <v>1.2</v>
      </c>
      <c r="AD120" s="80">
        <v>8.4</v>
      </c>
      <c r="AE120" s="80">
        <v>438</v>
      </c>
    </row>
    <row r="121" spans="1:31" s="80" customFormat="1" ht="10.5">
      <c r="A121" s="80" t="s">
        <v>254</v>
      </c>
      <c r="B121" s="80" t="s">
        <v>381</v>
      </c>
      <c r="C121" s="80" t="s">
        <v>382</v>
      </c>
      <c r="D121" s="80" t="s">
        <v>383</v>
      </c>
      <c r="E121" s="80">
        <v>0.2</v>
      </c>
      <c r="F121" s="80">
        <v>0.2</v>
      </c>
      <c r="G121" s="80">
        <v>0.2</v>
      </c>
      <c r="H121" s="80">
        <v>0.2</v>
      </c>
      <c r="I121" s="80">
        <v>0.2</v>
      </c>
      <c r="J121" s="80">
        <v>0.2</v>
      </c>
      <c r="K121" s="80">
        <v>0.2</v>
      </c>
      <c r="L121" s="80">
        <v>0.2</v>
      </c>
      <c r="M121" s="80">
        <v>0.2</v>
      </c>
      <c r="N121" s="80">
        <v>0.2</v>
      </c>
      <c r="O121" s="80">
        <v>0.2</v>
      </c>
      <c r="P121" s="80">
        <v>0.2</v>
      </c>
      <c r="Q121" s="80">
        <v>0.2</v>
      </c>
      <c r="R121" s="80">
        <v>0.2</v>
      </c>
      <c r="S121" s="80">
        <v>0.2</v>
      </c>
      <c r="T121" s="80">
        <v>0.2</v>
      </c>
      <c r="U121" s="80">
        <v>0.2</v>
      </c>
      <c r="V121" s="80">
        <v>0.2</v>
      </c>
      <c r="W121" s="80">
        <v>0.2</v>
      </c>
      <c r="X121" s="80">
        <v>0.2</v>
      </c>
      <c r="Y121" s="80">
        <v>0.2</v>
      </c>
      <c r="Z121" s="80">
        <v>0.2</v>
      </c>
      <c r="AA121" s="80">
        <v>0.2</v>
      </c>
      <c r="AB121" s="80">
        <v>0.2</v>
      </c>
      <c r="AC121" s="80">
        <v>4.8</v>
      </c>
      <c r="AD121" s="80">
        <v>33.6</v>
      </c>
      <c r="AE121" s="80">
        <v>1752</v>
      </c>
    </row>
    <row r="122" spans="1:31" s="80" customFormat="1" ht="10.5">
      <c r="A122" s="80" t="s">
        <v>255</v>
      </c>
      <c r="B122" s="80" t="s">
        <v>384</v>
      </c>
      <c r="C122" s="80" t="s">
        <v>382</v>
      </c>
      <c r="D122" s="80" t="s">
        <v>383</v>
      </c>
      <c r="E122" s="80">
        <v>49</v>
      </c>
      <c r="F122" s="80">
        <v>49</v>
      </c>
      <c r="G122" s="80">
        <v>49</v>
      </c>
      <c r="H122" s="80">
        <v>49</v>
      </c>
      <c r="I122" s="80">
        <v>49</v>
      </c>
      <c r="J122" s="80">
        <v>49</v>
      </c>
      <c r="K122" s="80">
        <v>49</v>
      </c>
      <c r="L122" s="80">
        <v>49</v>
      </c>
      <c r="M122" s="80">
        <v>49</v>
      </c>
      <c r="N122" s="80">
        <v>49</v>
      </c>
      <c r="O122" s="80">
        <v>49</v>
      </c>
      <c r="P122" s="80">
        <v>49</v>
      </c>
      <c r="Q122" s="80">
        <v>49</v>
      </c>
      <c r="R122" s="80">
        <v>49</v>
      </c>
      <c r="S122" s="80">
        <v>49</v>
      </c>
      <c r="T122" s="80">
        <v>49</v>
      </c>
      <c r="U122" s="80">
        <v>49</v>
      </c>
      <c r="V122" s="80">
        <v>49</v>
      </c>
      <c r="W122" s="80">
        <v>49</v>
      </c>
      <c r="X122" s="80">
        <v>49</v>
      </c>
      <c r="Y122" s="80">
        <v>49</v>
      </c>
      <c r="Z122" s="80">
        <v>49</v>
      </c>
      <c r="AA122" s="80">
        <v>49</v>
      </c>
      <c r="AB122" s="80">
        <v>49</v>
      </c>
      <c r="AC122" s="80">
        <v>1176</v>
      </c>
      <c r="AD122" s="80">
        <v>8232</v>
      </c>
      <c r="AE122" s="80">
        <v>429240</v>
      </c>
    </row>
    <row r="123" spans="1:31" s="80" customFormat="1" ht="10.5">
      <c r="A123" s="80" t="s">
        <v>256</v>
      </c>
      <c r="B123" s="80" t="s">
        <v>384</v>
      </c>
      <c r="C123" s="80" t="s">
        <v>382</v>
      </c>
      <c r="D123" s="80" t="s">
        <v>383</v>
      </c>
      <c r="E123" s="80">
        <v>55</v>
      </c>
      <c r="F123" s="80">
        <v>55</v>
      </c>
      <c r="G123" s="80">
        <v>55</v>
      </c>
      <c r="H123" s="80">
        <v>55</v>
      </c>
      <c r="I123" s="80">
        <v>55</v>
      </c>
      <c r="J123" s="80">
        <v>55</v>
      </c>
      <c r="K123" s="80">
        <v>55</v>
      </c>
      <c r="L123" s="80">
        <v>55</v>
      </c>
      <c r="M123" s="80">
        <v>55</v>
      </c>
      <c r="N123" s="80">
        <v>55</v>
      </c>
      <c r="O123" s="80">
        <v>55</v>
      </c>
      <c r="P123" s="80">
        <v>55</v>
      </c>
      <c r="Q123" s="80">
        <v>55</v>
      </c>
      <c r="R123" s="80">
        <v>55</v>
      </c>
      <c r="S123" s="80">
        <v>55</v>
      </c>
      <c r="T123" s="80">
        <v>55</v>
      </c>
      <c r="U123" s="80">
        <v>55</v>
      </c>
      <c r="V123" s="80">
        <v>55</v>
      </c>
      <c r="W123" s="80">
        <v>55</v>
      </c>
      <c r="X123" s="80">
        <v>55</v>
      </c>
      <c r="Y123" s="80">
        <v>55</v>
      </c>
      <c r="Z123" s="80">
        <v>55</v>
      </c>
      <c r="AA123" s="80">
        <v>55</v>
      </c>
      <c r="AB123" s="80">
        <v>55</v>
      </c>
      <c r="AC123" s="80">
        <v>1320</v>
      </c>
      <c r="AD123" s="80">
        <v>9240</v>
      </c>
      <c r="AE123" s="80">
        <v>481800</v>
      </c>
    </row>
    <row r="124" spans="1:31" s="80" customFormat="1" ht="10.5">
      <c r="A124" s="80" t="s">
        <v>257</v>
      </c>
      <c r="B124" s="80" t="s">
        <v>386</v>
      </c>
      <c r="C124" s="80" t="s">
        <v>382</v>
      </c>
      <c r="D124" s="80" t="s">
        <v>383</v>
      </c>
      <c r="E124" s="80">
        <v>0</v>
      </c>
      <c r="F124" s="80">
        <v>0</v>
      </c>
      <c r="G124" s="80">
        <v>0</v>
      </c>
      <c r="H124" s="80">
        <v>0</v>
      </c>
      <c r="I124" s="80">
        <v>0</v>
      </c>
      <c r="J124" s="80">
        <v>0</v>
      </c>
      <c r="K124" s="80">
        <v>0</v>
      </c>
      <c r="L124" s="80">
        <v>0</v>
      </c>
      <c r="M124" s="80">
        <v>0</v>
      </c>
      <c r="N124" s="80">
        <v>0</v>
      </c>
      <c r="O124" s="80">
        <v>0</v>
      </c>
      <c r="P124" s="80">
        <v>0</v>
      </c>
      <c r="Q124" s="80">
        <v>0</v>
      </c>
      <c r="R124" s="80">
        <v>0</v>
      </c>
      <c r="S124" s="80">
        <v>0</v>
      </c>
      <c r="T124" s="80">
        <v>0</v>
      </c>
      <c r="U124" s="80">
        <v>0</v>
      </c>
      <c r="V124" s="80">
        <v>0</v>
      </c>
      <c r="W124" s="80">
        <v>0</v>
      </c>
      <c r="X124" s="80">
        <v>0</v>
      </c>
      <c r="Y124" s="80">
        <v>0</v>
      </c>
      <c r="Z124" s="80">
        <v>0</v>
      </c>
      <c r="AA124" s="80">
        <v>0</v>
      </c>
      <c r="AB124" s="80">
        <v>0</v>
      </c>
      <c r="AC124" s="80">
        <v>0.67</v>
      </c>
      <c r="AD124" s="80">
        <v>4.67</v>
      </c>
      <c r="AE124" s="80">
        <v>243.33</v>
      </c>
    </row>
    <row r="125" spans="1:31" s="80" customFormat="1" ht="10.5">
      <c r="A125" s="80" t="s">
        <v>258</v>
      </c>
      <c r="B125" s="80" t="s">
        <v>386</v>
      </c>
      <c r="C125" s="80" t="s">
        <v>382</v>
      </c>
      <c r="D125" s="80" t="s">
        <v>383</v>
      </c>
      <c r="E125" s="80">
        <v>0</v>
      </c>
      <c r="F125" s="80">
        <v>0</v>
      </c>
      <c r="G125" s="80">
        <v>0</v>
      </c>
      <c r="H125" s="80">
        <v>0</v>
      </c>
      <c r="I125" s="80">
        <v>0</v>
      </c>
      <c r="J125" s="80">
        <v>0</v>
      </c>
      <c r="K125" s="80">
        <v>0</v>
      </c>
      <c r="L125" s="80">
        <v>0</v>
      </c>
      <c r="M125" s="80">
        <v>0</v>
      </c>
      <c r="N125" s="80">
        <v>0</v>
      </c>
      <c r="O125" s="80">
        <v>0</v>
      </c>
      <c r="P125" s="80">
        <v>0</v>
      </c>
      <c r="Q125" s="80">
        <v>0</v>
      </c>
      <c r="R125" s="80">
        <v>0</v>
      </c>
      <c r="S125" s="80">
        <v>0</v>
      </c>
      <c r="T125" s="80">
        <v>0</v>
      </c>
      <c r="U125" s="80">
        <v>0</v>
      </c>
      <c r="V125" s="80">
        <v>0</v>
      </c>
      <c r="W125" s="80">
        <v>0</v>
      </c>
      <c r="X125" s="80">
        <v>0</v>
      </c>
      <c r="Y125" s="80">
        <v>0</v>
      </c>
      <c r="Z125" s="80">
        <v>0</v>
      </c>
      <c r="AA125" s="80">
        <v>0</v>
      </c>
      <c r="AB125" s="80">
        <v>0</v>
      </c>
      <c r="AC125" s="80">
        <v>1</v>
      </c>
      <c r="AD125" s="80">
        <v>7</v>
      </c>
      <c r="AE125" s="80">
        <v>365</v>
      </c>
    </row>
    <row r="126" spans="1:31" s="80" customFormat="1" ht="10.5">
      <c r="A126" s="80" t="s">
        <v>259</v>
      </c>
      <c r="B126" s="80" t="s">
        <v>390</v>
      </c>
      <c r="C126" s="80" t="s">
        <v>382</v>
      </c>
      <c r="D126" s="80" t="s">
        <v>260</v>
      </c>
      <c r="E126" s="80">
        <v>0</v>
      </c>
      <c r="F126" s="80">
        <v>0</v>
      </c>
      <c r="G126" s="80">
        <v>0</v>
      </c>
      <c r="H126" s="80">
        <v>0</v>
      </c>
      <c r="I126" s="80">
        <v>725</v>
      </c>
      <c r="J126" s="80">
        <v>417</v>
      </c>
      <c r="K126" s="80">
        <v>290</v>
      </c>
      <c r="L126" s="80">
        <v>0</v>
      </c>
      <c r="M126" s="80">
        <v>0</v>
      </c>
      <c r="N126" s="80">
        <v>0</v>
      </c>
      <c r="O126" s="80">
        <v>0</v>
      </c>
      <c r="P126" s="80">
        <v>0</v>
      </c>
      <c r="Q126" s="80">
        <v>0</v>
      </c>
      <c r="R126" s="80">
        <v>0</v>
      </c>
      <c r="S126" s="80">
        <v>0</v>
      </c>
      <c r="T126" s="80">
        <v>0</v>
      </c>
      <c r="U126" s="80">
        <v>0</v>
      </c>
      <c r="V126" s="80">
        <v>0</v>
      </c>
      <c r="W126" s="80">
        <v>0</v>
      </c>
      <c r="X126" s="80">
        <v>0</v>
      </c>
      <c r="Y126" s="80">
        <v>0</v>
      </c>
      <c r="Z126" s="80">
        <v>0</v>
      </c>
      <c r="AA126" s="80">
        <v>0</v>
      </c>
      <c r="AB126" s="80">
        <v>0</v>
      </c>
      <c r="AC126" s="80">
        <v>1432</v>
      </c>
      <c r="AD126" s="80">
        <v>1432</v>
      </c>
      <c r="AE126" s="80">
        <v>74668.570000000007</v>
      </c>
    </row>
    <row r="127" spans="1:31" s="80" customFormat="1" ht="10.5">
      <c r="D127" s="80" t="s">
        <v>423</v>
      </c>
      <c r="E127" s="80">
        <v>0</v>
      </c>
      <c r="F127" s="80">
        <v>0</v>
      </c>
      <c r="G127" s="80">
        <v>0</v>
      </c>
      <c r="H127" s="80">
        <v>0</v>
      </c>
      <c r="I127" s="80">
        <v>125</v>
      </c>
      <c r="J127" s="80">
        <v>117</v>
      </c>
      <c r="K127" s="80">
        <v>90</v>
      </c>
      <c r="L127" s="80">
        <v>0</v>
      </c>
      <c r="M127" s="80">
        <v>0</v>
      </c>
      <c r="N127" s="80">
        <v>0</v>
      </c>
      <c r="O127" s="80">
        <v>0</v>
      </c>
      <c r="P127" s="80">
        <v>0</v>
      </c>
      <c r="Q127" s="80">
        <v>0</v>
      </c>
      <c r="R127" s="80">
        <v>0</v>
      </c>
      <c r="S127" s="80">
        <v>0</v>
      </c>
      <c r="T127" s="80">
        <v>0</v>
      </c>
      <c r="U127" s="80">
        <v>0</v>
      </c>
      <c r="V127" s="80">
        <v>0</v>
      </c>
      <c r="W127" s="80">
        <v>0</v>
      </c>
      <c r="X127" s="80">
        <v>125</v>
      </c>
      <c r="Y127" s="80">
        <v>117</v>
      </c>
      <c r="Z127" s="80">
        <v>90</v>
      </c>
      <c r="AA127" s="80">
        <v>0</v>
      </c>
      <c r="AB127" s="80">
        <v>0</v>
      </c>
      <c r="AC127" s="80">
        <v>664</v>
      </c>
    </row>
    <row r="128" spans="1:31" s="80" customFormat="1" ht="10.5">
      <c r="A128" s="80" t="s">
        <v>261</v>
      </c>
      <c r="B128" s="80" t="s">
        <v>381</v>
      </c>
      <c r="C128" s="80" t="s">
        <v>382</v>
      </c>
      <c r="D128" s="80" t="s">
        <v>383</v>
      </c>
      <c r="E128" s="80">
        <v>0.2</v>
      </c>
      <c r="F128" s="80">
        <v>0.2</v>
      </c>
      <c r="G128" s="80">
        <v>0.2</v>
      </c>
      <c r="H128" s="80">
        <v>0.2</v>
      </c>
      <c r="I128" s="80">
        <v>0.2</v>
      </c>
      <c r="J128" s="80">
        <v>0.2</v>
      </c>
      <c r="K128" s="80">
        <v>0.2</v>
      </c>
      <c r="L128" s="80">
        <v>0.4</v>
      </c>
      <c r="M128" s="80">
        <v>0.4</v>
      </c>
      <c r="N128" s="80">
        <v>0.4</v>
      </c>
      <c r="O128" s="80">
        <v>0.4</v>
      </c>
      <c r="P128" s="80">
        <v>0.4</v>
      </c>
      <c r="Q128" s="80">
        <v>0.4</v>
      </c>
      <c r="R128" s="80">
        <v>0.4</v>
      </c>
      <c r="S128" s="80">
        <v>0.4</v>
      </c>
      <c r="T128" s="80">
        <v>0.4</v>
      </c>
      <c r="U128" s="80">
        <v>0.4</v>
      </c>
      <c r="V128" s="80">
        <v>0.4</v>
      </c>
      <c r="W128" s="80">
        <v>0.4</v>
      </c>
      <c r="X128" s="80">
        <v>0.4</v>
      </c>
      <c r="Y128" s="80">
        <v>0.4</v>
      </c>
      <c r="Z128" s="80">
        <v>0.2</v>
      </c>
      <c r="AA128" s="80">
        <v>0.2</v>
      </c>
      <c r="AB128" s="80">
        <v>0.2</v>
      </c>
      <c r="AC128" s="80">
        <v>7.6</v>
      </c>
      <c r="AD128" s="80">
        <v>53.2</v>
      </c>
      <c r="AE128" s="80">
        <v>2774</v>
      </c>
    </row>
    <row r="129" spans="1:31" s="80" customFormat="1" ht="10.5">
      <c r="A129" s="80" t="s">
        <v>262</v>
      </c>
      <c r="B129" s="80" t="s">
        <v>390</v>
      </c>
      <c r="C129" s="80" t="s">
        <v>382</v>
      </c>
      <c r="D129" s="80" t="s">
        <v>383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50</v>
      </c>
      <c r="L129" s="80">
        <v>70</v>
      </c>
      <c r="M129" s="80">
        <v>70</v>
      </c>
      <c r="N129" s="80">
        <v>80</v>
      </c>
      <c r="O129" s="80">
        <v>70</v>
      </c>
      <c r="P129" s="80">
        <v>50</v>
      </c>
      <c r="Q129" s="80">
        <v>50</v>
      </c>
      <c r="R129" s="80">
        <v>80</v>
      </c>
      <c r="S129" s="80">
        <v>90</v>
      </c>
      <c r="T129" s="80">
        <v>80</v>
      </c>
      <c r="U129" s="80">
        <v>0</v>
      </c>
      <c r="V129" s="80">
        <v>0</v>
      </c>
      <c r="W129" s="80">
        <v>0</v>
      </c>
      <c r="X129" s="80">
        <v>0</v>
      </c>
      <c r="Y129" s="80">
        <v>0</v>
      </c>
      <c r="Z129" s="80">
        <v>0</v>
      </c>
      <c r="AA129" s="80">
        <v>0</v>
      </c>
      <c r="AB129" s="80">
        <v>0</v>
      </c>
      <c r="AC129" s="80">
        <v>690</v>
      </c>
      <c r="AD129" s="80">
        <v>4830</v>
      </c>
      <c r="AE129" s="80">
        <v>251850</v>
      </c>
    </row>
    <row r="130" spans="1:31" s="80" customFormat="1" ht="10.5">
      <c r="A130" s="80" t="s">
        <v>836</v>
      </c>
      <c r="B130" s="80" t="s">
        <v>381</v>
      </c>
      <c r="C130" s="80" t="s">
        <v>382</v>
      </c>
      <c r="D130" s="80" t="s">
        <v>383</v>
      </c>
      <c r="E130" s="80">
        <v>0.33</v>
      </c>
      <c r="F130" s="80">
        <v>0.33</v>
      </c>
      <c r="G130" s="80">
        <v>0.33</v>
      </c>
      <c r="H130" s="80">
        <v>0.33</v>
      </c>
      <c r="I130" s="80">
        <v>0.33</v>
      </c>
      <c r="J130" s="80">
        <v>0.33</v>
      </c>
      <c r="K130" s="80">
        <v>0.33</v>
      </c>
      <c r="L130" s="80">
        <v>0.33</v>
      </c>
      <c r="M130" s="80">
        <v>0.33</v>
      </c>
      <c r="N130" s="80">
        <v>0.33</v>
      </c>
      <c r="O130" s="80">
        <v>0.33</v>
      </c>
      <c r="P130" s="80">
        <v>0.33</v>
      </c>
      <c r="Q130" s="80">
        <v>0.33</v>
      </c>
      <c r="R130" s="80">
        <v>0.33</v>
      </c>
      <c r="S130" s="80">
        <v>0.33</v>
      </c>
      <c r="T130" s="80">
        <v>0.33</v>
      </c>
      <c r="U130" s="80">
        <v>0.33</v>
      </c>
      <c r="V130" s="80">
        <v>0.33</v>
      </c>
      <c r="W130" s="80">
        <v>0.33</v>
      </c>
      <c r="X130" s="80">
        <v>0.33</v>
      </c>
      <c r="Y130" s="80">
        <v>0.33</v>
      </c>
      <c r="Z130" s="80">
        <v>0.33</v>
      </c>
      <c r="AA130" s="80">
        <v>0.33</v>
      </c>
      <c r="AB130" s="80">
        <v>0.33</v>
      </c>
      <c r="AC130" s="80">
        <v>7.92</v>
      </c>
      <c r="AD130" s="80">
        <v>55.44</v>
      </c>
      <c r="AE130" s="80">
        <v>2890.8</v>
      </c>
    </row>
    <row r="131" spans="1:31" s="80" customFormat="1" ht="10.5">
      <c r="A131" s="80" t="s">
        <v>837</v>
      </c>
      <c r="B131" s="80" t="s">
        <v>381</v>
      </c>
      <c r="C131" s="80" t="s">
        <v>382</v>
      </c>
      <c r="D131" s="80" t="s">
        <v>383</v>
      </c>
      <c r="E131" s="80">
        <v>0.33</v>
      </c>
      <c r="F131" s="80">
        <v>0.33</v>
      </c>
      <c r="G131" s="80">
        <v>0.33</v>
      </c>
      <c r="H131" s="80">
        <v>0.33</v>
      </c>
      <c r="I131" s="80">
        <v>0.33</v>
      </c>
      <c r="J131" s="80">
        <v>0.33</v>
      </c>
      <c r="K131" s="80">
        <v>0.33</v>
      </c>
      <c r="L131" s="80">
        <v>0.33</v>
      </c>
      <c r="M131" s="80">
        <v>0.33</v>
      </c>
      <c r="N131" s="80">
        <v>0.33</v>
      </c>
      <c r="O131" s="80">
        <v>0.33</v>
      </c>
      <c r="P131" s="80">
        <v>0.33</v>
      </c>
      <c r="Q131" s="80">
        <v>0.33</v>
      </c>
      <c r="R131" s="80">
        <v>0.33</v>
      </c>
      <c r="S131" s="80">
        <v>0.33</v>
      </c>
      <c r="T131" s="80">
        <v>0.33</v>
      </c>
      <c r="U131" s="80">
        <v>0.33</v>
      </c>
      <c r="V131" s="80">
        <v>0.33</v>
      </c>
      <c r="W131" s="80">
        <v>0.33</v>
      </c>
      <c r="X131" s="80">
        <v>0.33</v>
      </c>
      <c r="Y131" s="80">
        <v>0.33</v>
      </c>
      <c r="Z131" s="80">
        <v>0.33</v>
      </c>
      <c r="AA131" s="80">
        <v>0.33</v>
      </c>
      <c r="AB131" s="80">
        <v>0.33</v>
      </c>
      <c r="AC131" s="80">
        <v>7.92</v>
      </c>
      <c r="AD131" s="80">
        <v>55.44</v>
      </c>
      <c r="AE131" s="80">
        <v>2890.8</v>
      </c>
    </row>
    <row r="132" spans="1:31" s="80" customFormat="1" ht="10.5">
      <c r="A132" s="80" t="s">
        <v>465</v>
      </c>
      <c r="B132" s="80" t="s">
        <v>384</v>
      </c>
      <c r="C132" s="80" t="s">
        <v>382</v>
      </c>
      <c r="D132" s="80" t="s">
        <v>383</v>
      </c>
      <c r="E132" s="80">
        <v>60</v>
      </c>
      <c r="F132" s="80">
        <v>60</v>
      </c>
      <c r="G132" s="80">
        <v>60</v>
      </c>
      <c r="H132" s="80">
        <v>60</v>
      </c>
      <c r="I132" s="80">
        <v>60</v>
      </c>
      <c r="J132" s="80">
        <v>60</v>
      </c>
      <c r="K132" s="80">
        <v>60</v>
      </c>
      <c r="L132" s="80">
        <v>60</v>
      </c>
      <c r="M132" s="80">
        <v>60</v>
      </c>
      <c r="N132" s="80">
        <v>60</v>
      </c>
      <c r="O132" s="80">
        <v>60</v>
      </c>
      <c r="P132" s="80">
        <v>60</v>
      </c>
      <c r="Q132" s="80">
        <v>60</v>
      </c>
      <c r="R132" s="80">
        <v>60</v>
      </c>
      <c r="S132" s="80">
        <v>60</v>
      </c>
      <c r="T132" s="80">
        <v>60</v>
      </c>
      <c r="U132" s="80">
        <v>60</v>
      </c>
      <c r="V132" s="80">
        <v>60</v>
      </c>
      <c r="W132" s="80">
        <v>60</v>
      </c>
      <c r="X132" s="80">
        <v>60</v>
      </c>
      <c r="Y132" s="80">
        <v>60</v>
      </c>
      <c r="Z132" s="80">
        <v>60</v>
      </c>
      <c r="AA132" s="80">
        <v>60</v>
      </c>
      <c r="AB132" s="80">
        <v>60</v>
      </c>
      <c r="AC132" s="80">
        <v>1440</v>
      </c>
      <c r="AD132" s="80">
        <v>10080</v>
      </c>
      <c r="AE132" s="80">
        <v>525600</v>
      </c>
    </row>
    <row r="133" spans="1:31" s="80" customFormat="1" ht="10.5">
      <c r="A133" s="80" t="s">
        <v>466</v>
      </c>
      <c r="B133" s="80" t="s">
        <v>384</v>
      </c>
      <c r="C133" s="80" t="s">
        <v>382</v>
      </c>
      <c r="D133" s="80" t="s">
        <v>383</v>
      </c>
      <c r="E133" s="80">
        <v>60</v>
      </c>
      <c r="F133" s="80">
        <v>60</v>
      </c>
      <c r="G133" s="80">
        <v>60</v>
      </c>
      <c r="H133" s="80">
        <v>60</v>
      </c>
      <c r="I133" s="80">
        <v>60</v>
      </c>
      <c r="J133" s="80">
        <v>60</v>
      </c>
      <c r="K133" s="80">
        <v>60</v>
      </c>
      <c r="L133" s="80">
        <v>60</v>
      </c>
      <c r="M133" s="80">
        <v>60</v>
      </c>
      <c r="N133" s="80">
        <v>60</v>
      </c>
      <c r="O133" s="80">
        <v>60</v>
      </c>
      <c r="P133" s="80">
        <v>60</v>
      </c>
      <c r="Q133" s="80">
        <v>60</v>
      </c>
      <c r="R133" s="80">
        <v>60</v>
      </c>
      <c r="S133" s="80">
        <v>60</v>
      </c>
      <c r="T133" s="80">
        <v>60</v>
      </c>
      <c r="U133" s="80">
        <v>60</v>
      </c>
      <c r="V133" s="80">
        <v>60</v>
      </c>
      <c r="W133" s="80">
        <v>60</v>
      </c>
      <c r="X133" s="80">
        <v>60</v>
      </c>
      <c r="Y133" s="80">
        <v>60</v>
      </c>
      <c r="Z133" s="80">
        <v>60</v>
      </c>
      <c r="AA133" s="80">
        <v>60</v>
      </c>
      <c r="AB133" s="80">
        <v>60</v>
      </c>
      <c r="AC133" s="80">
        <v>1440</v>
      </c>
      <c r="AD133" s="80">
        <v>10080</v>
      </c>
      <c r="AE133" s="80">
        <v>525600</v>
      </c>
    </row>
    <row r="134" spans="1:31" s="80" customFormat="1" ht="10.5">
      <c r="A134" s="80" t="s">
        <v>467</v>
      </c>
      <c r="B134" s="80" t="s">
        <v>384</v>
      </c>
      <c r="C134" s="80" t="s">
        <v>382</v>
      </c>
      <c r="D134" s="80" t="s">
        <v>383</v>
      </c>
      <c r="E134" s="80">
        <v>22</v>
      </c>
      <c r="F134" s="80">
        <v>22</v>
      </c>
      <c r="G134" s="80">
        <v>22</v>
      </c>
      <c r="H134" s="80">
        <v>22</v>
      </c>
      <c r="I134" s="80">
        <v>22</v>
      </c>
      <c r="J134" s="80">
        <v>22</v>
      </c>
      <c r="K134" s="80">
        <v>22</v>
      </c>
      <c r="L134" s="80">
        <v>22</v>
      </c>
      <c r="M134" s="80">
        <v>22</v>
      </c>
      <c r="N134" s="80">
        <v>22</v>
      </c>
      <c r="O134" s="80">
        <v>22</v>
      </c>
      <c r="P134" s="80">
        <v>22</v>
      </c>
      <c r="Q134" s="80">
        <v>22</v>
      </c>
      <c r="R134" s="80">
        <v>22</v>
      </c>
      <c r="S134" s="80">
        <v>22</v>
      </c>
      <c r="T134" s="80">
        <v>22</v>
      </c>
      <c r="U134" s="80">
        <v>22</v>
      </c>
      <c r="V134" s="80">
        <v>22</v>
      </c>
      <c r="W134" s="80">
        <v>22</v>
      </c>
      <c r="X134" s="80">
        <v>22</v>
      </c>
      <c r="Y134" s="80">
        <v>22</v>
      </c>
      <c r="Z134" s="80">
        <v>22</v>
      </c>
      <c r="AA134" s="80">
        <v>22</v>
      </c>
      <c r="AB134" s="80">
        <v>22</v>
      </c>
      <c r="AC134" s="80">
        <v>528</v>
      </c>
      <c r="AD134" s="80">
        <v>3696</v>
      </c>
      <c r="AE134" s="80">
        <v>192720</v>
      </c>
    </row>
    <row r="135" spans="1:31" s="80" customFormat="1" ht="10.5">
      <c r="A135" s="80" t="s">
        <v>407</v>
      </c>
      <c r="B135" s="80" t="s">
        <v>386</v>
      </c>
      <c r="C135" s="80" t="s">
        <v>382</v>
      </c>
      <c r="D135" s="80" t="s">
        <v>383</v>
      </c>
      <c r="E135" s="80">
        <v>1</v>
      </c>
      <c r="F135" s="80">
        <v>1</v>
      </c>
      <c r="G135" s="80">
        <v>1</v>
      </c>
      <c r="H135" s="80">
        <v>1</v>
      </c>
      <c r="I135" s="80">
        <v>1</v>
      </c>
      <c r="J135" s="80">
        <v>1</v>
      </c>
      <c r="K135" s="80">
        <v>1</v>
      </c>
      <c r="L135" s="80">
        <v>1</v>
      </c>
      <c r="M135" s="80">
        <v>1</v>
      </c>
      <c r="N135" s="80">
        <v>1</v>
      </c>
      <c r="O135" s="80">
        <v>1</v>
      </c>
      <c r="P135" s="80">
        <v>1</v>
      </c>
      <c r="Q135" s="80">
        <v>1</v>
      </c>
      <c r="R135" s="80">
        <v>1</v>
      </c>
      <c r="S135" s="80">
        <v>1</v>
      </c>
      <c r="T135" s="80">
        <v>1</v>
      </c>
      <c r="U135" s="80">
        <v>1</v>
      </c>
      <c r="V135" s="80">
        <v>1</v>
      </c>
      <c r="W135" s="80">
        <v>1</v>
      </c>
      <c r="X135" s="80">
        <v>1</v>
      </c>
      <c r="Y135" s="80">
        <v>1</v>
      </c>
      <c r="Z135" s="80">
        <v>1</v>
      </c>
      <c r="AA135" s="80">
        <v>1</v>
      </c>
      <c r="AB135" s="80">
        <v>1</v>
      </c>
      <c r="AC135" s="80">
        <v>24</v>
      </c>
      <c r="AD135" s="80">
        <v>168</v>
      </c>
      <c r="AE135" s="80">
        <v>8760</v>
      </c>
    </row>
    <row r="136" spans="1:31" s="80" customFormat="1" ht="10.5">
      <c r="A136" s="80" t="s">
        <v>385</v>
      </c>
      <c r="B136" s="80" t="s">
        <v>381</v>
      </c>
      <c r="C136" s="80" t="s">
        <v>382</v>
      </c>
      <c r="D136" s="80" t="s">
        <v>383</v>
      </c>
      <c r="E136" s="80">
        <v>1</v>
      </c>
      <c r="F136" s="80">
        <v>1</v>
      </c>
      <c r="G136" s="80">
        <v>1</v>
      </c>
      <c r="H136" s="80">
        <v>1</v>
      </c>
      <c r="I136" s="80">
        <v>1</v>
      </c>
      <c r="J136" s="80">
        <v>1</v>
      </c>
      <c r="K136" s="80">
        <v>1</v>
      </c>
      <c r="L136" s="80">
        <v>1</v>
      </c>
      <c r="M136" s="80">
        <v>1</v>
      </c>
      <c r="N136" s="80">
        <v>1</v>
      </c>
      <c r="O136" s="80">
        <v>1</v>
      </c>
      <c r="P136" s="80">
        <v>1</v>
      </c>
      <c r="Q136" s="80">
        <v>1</v>
      </c>
      <c r="R136" s="80">
        <v>1</v>
      </c>
      <c r="S136" s="80">
        <v>1</v>
      </c>
      <c r="T136" s="80">
        <v>1</v>
      </c>
      <c r="U136" s="80">
        <v>1</v>
      </c>
      <c r="V136" s="80">
        <v>1</v>
      </c>
      <c r="W136" s="80">
        <v>1</v>
      </c>
      <c r="X136" s="80">
        <v>1</v>
      </c>
      <c r="Y136" s="80">
        <v>1</v>
      </c>
      <c r="Z136" s="80">
        <v>1</v>
      </c>
      <c r="AA136" s="80">
        <v>1</v>
      </c>
      <c r="AB136" s="80">
        <v>1</v>
      </c>
      <c r="AC136" s="80">
        <v>24</v>
      </c>
      <c r="AD136" s="80">
        <v>168</v>
      </c>
      <c r="AE136" s="80">
        <v>8760</v>
      </c>
    </row>
    <row r="137" spans="1:31" s="80" customFormat="1" ht="10.5">
      <c r="A137" s="80" t="s">
        <v>387</v>
      </c>
      <c r="B137" s="80" t="s">
        <v>381</v>
      </c>
      <c r="C137" s="80" t="s">
        <v>382</v>
      </c>
      <c r="D137" s="80" t="s">
        <v>383</v>
      </c>
      <c r="E137" s="80">
        <v>0</v>
      </c>
      <c r="F137" s="80">
        <v>0</v>
      </c>
      <c r="G137" s="80">
        <v>0</v>
      </c>
      <c r="H137" s="80">
        <v>0</v>
      </c>
      <c r="I137" s="80">
        <v>0</v>
      </c>
      <c r="J137" s="80">
        <v>0</v>
      </c>
      <c r="K137" s="80">
        <v>0</v>
      </c>
      <c r="L137" s="80">
        <v>0</v>
      </c>
      <c r="M137" s="80">
        <v>0</v>
      </c>
      <c r="N137" s="80">
        <v>0</v>
      </c>
      <c r="O137" s="80">
        <v>0</v>
      </c>
      <c r="P137" s="80">
        <v>0</v>
      </c>
      <c r="Q137" s="80">
        <v>0</v>
      </c>
      <c r="R137" s="80">
        <v>0</v>
      </c>
      <c r="S137" s="80">
        <v>0</v>
      </c>
      <c r="T137" s="80">
        <v>0</v>
      </c>
      <c r="U137" s="80">
        <v>0</v>
      </c>
      <c r="V137" s="80">
        <v>0</v>
      </c>
      <c r="W137" s="80">
        <v>0</v>
      </c>
      <c r="X137" s="80">
        <v>0</v>
      </c>
      <c r="Y137" s="80">
        <v>0</v>
      </c>
      <c r="Z137" s="80">
        <v>0</v>
      </c>
      <c r="AA137" s="80">
        <v>0</v>
      </c>
      <c r="AB137" s="80">
        <v>0</v>
      </c>
      <c r="AC137" s="80">
        <v>0</v>
      </c>
      <c r="AD137" s="80">
        <v>0</v>
      </c>
      <c r="AE137" s="80">
        <v>0</v>
      </c>
    </row>
    <row r="138" spans="1:31" s="80" customFormat="1" ht="10.5">
      <c r="A138" s="80" t="s">
        <v>409</v>
      </c>
      <c r="B138" s="80" t="s">
        <v>386</v>
      </c>
      <c r="C138" s="80" t="s">
        <v>382</v>
      </c>
      <c r="D138" s="80" t="s">
        <v>383</v>
      </c>
      <c r="E138" s="80">
        <v>1</v>
      </c>
      <c r="F138" s="80">
        <v>1</v>
      </c>
      <c r="G138" s="80">
        <v>1</v>
      </c>
      <c r="H138" s="80">
        <v>1</v>
      </c>
      <c r="I138" s="80">
        <v>1</v>
      </c>
      <c r="J138" s="80">
        <v>1</v>
      </c>
      <c r="K138" s="80">
        <v>1</v>
      </c>
      <c r="L138" s="80">
        <v>1</v>
      </c>
      <c r="M138" s="80">
        <v>1</v>
      </c>
      <c r="N138" s="80">
        <v>1</v>
      </c>
      <c r="O138" s="80">
        <v>1</v>
      </c>
      <c r="P138" s="80">
        <v>1</v>
      </c>
      <c r="Q138" s="80">
        <v>1</v>
      </c>
      <c r="R138" s="80">
        <v>1</v>
      </c>
      <c r="S138" s="80">
        <v>1</v>
      </c>
      <c r="T138" s="80">
        <v>1</v>
      </c>
      <c r="U138" s="80">
        <v>1</v>
      </c>
      <c r="V138" s="80">
        <v>1</v>
      </c>
      <c r="W138" s="80">
        <v>1</v>
      </c>
      <c r="X138" s="80">
        <v>1</v>
      </c>
      <c r="Y138" s="80">
        <v>1</v>
      </c>
      <c r="Z138" s="80">
        <v>1</v>
      </c>
      <c r="AA138" s="80">
        <v>1</v>
      </c>
      <c r="AB138" s="80">
        <v>1</v>
      </c>
      <c r="AC138" s="80">
        <v>24</v>
      </c>
      <c r="AD138" s="80">
        <v>168</v>
      </c>
      <c r="AE138" s="80">
        <v>8760</v>
      </c>
    </row>
    <row r="139" spans="1:31" s="80" customFormat="1" ht="10.5">
      <c r="A139" s="80" t="s">
        <v>418</v>
      </c>
      <c r="B139" s="80" t="s">
        <v>381</v>
      </c>
      <c r="C139" s="80" t="s">
        <v>382</v>
      </c>
      <c r="D139" s="80" t="s">
        <v>408</v>
      </c>
      <c r="E139" s="80">
        <v>0.2</v>
      </c>
      <c r="F139" s="80">
        <v>0.2</v>
      </c>
      <c r="G139" s="80">
        <v>0.2</v>
      </c>
      <c r="H139" s="80">
        <v>0.2</v>
      </c>
      <c r="I139" s="80">
        <v>0.2</v>
      </c>
      <c r="J139" s="80">
        <v>0.2</v>
      </c>
      <c r="K139" s="80">
        <v>0.2</v>
      </c>
      <c r="L139" s="80">
        <v>0.5</v>
      </c>
      <c r="M139" s="80">
        <v>0.75</v>
      </c>
      <c r="N139" s="80">
        <v>1</v>
      </c>
      <c r="O139" s="80">
        <v>1</v>
      </c>
      <c r="P139" s="80">
        <v>1</v>
      </c>
      <c r="Q139" s="80">
        <v>0.75</v>
      </c>
      <c r="R139" s="80">
        <v>1</v>
      </c>
      <c r="S139" s="80">
        <v>1</v>
      </c>
      <c r="T139" s="80">
        <v>1</v>
      </c>
      <c r="U139" s="80">
        <v>1</v>
      </c>
      <c r="V139" s="80">
        <v>1</v>
      </c>
      <c r="W139" s="80">
        <v>0.52</v>
      </c>
      <c r="X139" s="80">
        <v>0.52</v>
      </c>
      <c r="Y139" s="80">
        <v>0.52</v>
      </c>
      <c r="Z139" s="80">
        <v>0.28000000000000003</v>
      </c>
      <c r="AA139" s="80">
        <v>0.2</v>
      </c>
      <c r="AB139" s="80">
        <v>0.2</v>
      </c>
      <c r="AC139" s="80">
        <v>13.64</v>
      </c>
      <c r="AD139" s="80">
        <v>82.96</v>
      </c>
      <c r="AE139" s="80">
        <v>4325.7700000000004</v>
      </c>
    </row>
    <row r="140" spans="1:31" s="80" customFormat="1" ht="10.5">
      <c r="D140" s="80" t="s">
        <v>416</v>
      </c>
      <c r="E140" s="80">
        <v>0.2</v>
      </c>
      <c r="F140" s="80">
        <v>0.2</v>
      </c>
      <c r="G140" s="80">
        <v>0.2</v>
      </c>
      <c r="H140" s="80">
        <v>0.2</v>
      </c>
      <c r="I140" s="80">
        <v>0.2</v>
      </c>
      <c r="J140" s="80">
        <v>0.2</v>
      </c>
      <c r="K140" s="80">
        <v>0.2</v>
      </c>
      <c r="L140" s="80">
        <v>0.4</v>
      </c>
      <c r="M140" s="80">
        <v>0.46</v>
      </c>
      <c r="N140" s="80">
        <v>0.7</v>
      </c>
      <c r="O140" s="80">
        <v>0.7</v>
      </c>
      <c r="P140" s="80">
        <v>0.7</v>
      </c>
      <c r="Q140" s="80">
        <v>0.51</v>
      </c>
      <c r="R140" s="80">
        <v>0.51</v>
      </c>
      <c r="S140" s="80">
        <v>0.51</v>
      </c>
      <c r="T140" s="80">
        <v>0.51</v>
      </c>
      <c r="U140" s="80">
        <v>0.51</v>
      </c>
      <c r="V140" s="80">
        <v>0.25</v>
      </c>
      <c r="W140" s="80">
        <v>0.2</v>
      </c>
      <c r="X140" s="80">
        <v>0.2</v>
      </c>
      <c r="Y140" s="80">
        <v>0.2</v>
      </c>
      <c r="Z140" s="80">
        <v>0.2</v>
      </c>
      <c r="AA140" s="80">
        <v>0.2</v>
      </c>
      <c r="AB140" s="80">
        <v>0.2</v>
      </c>
      <c r="AC140" s="80">
        <v>8.36</v>
      </c>
    </row>
    <row r="141" spans="1:31" s="80" customFormat="1" ht="10.5">
      <c r="D141" s="80" t="s">
        <v>417</v>
      </c>
      <c r="E141" s="80">
        <v>0.2</v>
      </c>
      <c r="F141" s="80">
        <v>0.2</v>
      </c>
      <c r="G141" s="80">
        <v>0.2</v>
      </c>
      <c r="H141" s="80">
        <v>0.2</v>
      </c>
      <c r="I141" s="80">
        <v>0.2</v>
      </c>
      <c r="J141" s="80">
        <v>0.2</v>
      </c>
      <c r="K141" s="80">
        <v>0.2</v>
      </c>
      <c r="L141" s="80">
        <v>0.2</v>
      </c>
      <c r="M141" s="80">
        <v>0.4</v>
      </c>
      <c r="N141" s="80">
        <v>0.4</v>
      </c>
      <c r="O141" s="80">
        <v>0.4</v>
      </c>
      <c r="P141" s="80">
        <v>0.4</v>
      </c>
      <c r="Q141" s="80">
        <v>0.4</v>
      </c>
      <c r="R141" s="80">
        <v>0.4</v>
      </c>
      <c r="S141" s="80">
        <v>0.4</v>
      </c>
      <c r="T141" s="80">
        <v>0.4</v>
      </c>
      <c r="U141" s="80">
        <v>0.2</v>
      </c>
      <c r="V141" s="80">
        <v>0.2</v>
      </c>
      <c r="W141" s="80">
        <v>0.2</v>
      </c>
      <c r="X141" s="80">
        <v>0.2</v>
      </c>
      <c r="Y141" s="80">
        <v>0.2</v>
      </c>
      <c r="Z141" s="80">
        <v>0.2</v>
      </c>
      <c r="AA141" s="80">
        <v>0.2</v>
      </c>
      <c r="AB141" s="80">
        <v>0.2</v>
      </c>
      <c r="AC141" s="80">
        <v>6.4</v>
      </c>
    </row>
    <row r="142" spans="1:31" s="80" customFormat="1" ht="10.5">
      <c r="A142" s="80" t="s">
        <v>377</v>
      </c>
      <c r="B142" s="80" t="s">
        <v>381</v>
      </c>
      <c r="C142" s="80" t="s">
        <v>382</v>
      </c>
      <c r="D142" s="80" t="s">
        <v>408</v>
      </c>
      <c r="E142" s="80">
        <v>0.01</v>
      </c>
      <c r="F142" s="80">
        <v>0.01</v>
      </c>
      <c r="G142" s="80">
        <v>0.01</v>
      </c>
      <c r="H142" s="80">
        <v>0.01</v>
      </c>
      <c r="I142" s="80">
        <v>0.01</v>
      </c>
      <c r="J142" s="80">
        <v>0.01</v>
      </c>
      <c r="K142" s="80">
        <v>0.01</v>
      </c>
      <c r="L142" s="80">
        <v>0.17</v>
      </c>
      <c r="M142" s="80">
        <v>0.57999999999999996</v>
      </c>
      <c r="N142" s="80">
        <v>0.66</v>
      </c>
      <c r="O142" s="80">
        <v>0.78</v>
      </c>
      <c r="P142" s="80">
        <v>0.82</v>
      </c>
      <c r="Q142" s="80">
        <v>0.71</v>
      </c>
      <c r="R142" s="80">
        <v>0.82</v>
      </c>
      <c r="S142" s="80">
        <v>0.78</v>
      </c>
      <c r="T142" s="80">
        <v>0.74</v>
      </c>
      <c r="U142" s="80">
        <v>0.63</v>
      </c>
      <c r="V142" s="80">
        <v>0.41</v>
      </c>
      <c r="W142" s="80">
        <v>0.18</v>
      </c>
      <c r="X142" s="80">
        <v>0.18</v>
      </c>
      <c r="Y142" s="80">
        <v>0.18</v>
      </c>
      <c r="Z142" s="80">
        <v>0.1</v>
      </c>
      <c r="AA142" s="80">
        <v>0.01</v>
      </c>
      <c r="AB142" s="80">
        <v>0.01</v>
      </c>
      <c r="AC142" s="80">
        <v>7.83</v>
      </c>
      <c r="AD142" s="80">
        <v>41.88</v>
      </c>
      <c r="AE142" s="80">
        <v>2183.7399999999998</v>
      </c>
    </row>
    <row r="143" spans="1:31" s="80" customFormat="1" ht="10.5">
      <c r="D143" s="80" t="s">
        <v>416</v>
      </c>
      <c r="E143" s="80">
        <v>0.01</v>
      </c>
      <c r="F143" s="80">
        <v>0.01</v>
      </c>
      <c r="G143" s="80">
        <v>0.01</v>
      </c>
      <c r="H143" s="80">
        <v>0.01</v>
      </c>
      <c r="I143" s="80">
        <v>0.01</v>
      </c>
      <c r="J143" s="80">
        <v>0.01</v>
      </c>
      <c r="K143" s="80">
        <v>0.01</v>
      </c>
      <c r="L143" s="80">
        <v>0.01</v>
      </c>
      <c r="M143" s="80">
        <v>0.2</v>
      </c>
      <c r="N143" s="80">
        <v>0.28000000000000003</v>
      </c>
      <c r="O143" s="80">
        <v>0.3</v>
      </c>
      <c r="P143" s="80">
        <v>0.3</v>
      </c>
      <c r="Q143" s="80">
        <v>0.24</v>
      </c>
      <c r="R143" s="80">
        <v>0.24</v>
      </c>
      <c r="S143" s="80">
        <v>0.23</v>
      </c>
      <c r="T143" s="80">
        <v>0.23</v>
      </c>
      <c r="U143" s="80">
        <v>0.23</v>
      </c>
      <c r="V143" s="80">
        <v>0.1</v>
      </c>
      <c r="W143" s="80">
        <v>0.01</v>
      </c>
      <c r="X143" s="80">
        <v>0.01</v>
      </c>
      <c r="Y143" s="80">
        <v>0.01</v>
      </c>
      <c r="Z143" s="80">
        <v>0.01</v>
      </c>
      <c r="AA143" s="80">
        <v>0.01</v>
      </c>
      <c r="AB143" s="80">
        <v>0.01</v>
      </c>
      <c r="AC143" s="80">
        <v>2.4900000000000002</v>
      </c>
    </row>
    <row r="144" spans="1:31" s="80" customFormat="1" ht="10.5">
      <c r="D144" s="80" t="s">
        <v>417</v>
      </c>
      <c r="E144" s="80">
        <v>0.01</v>
      </c>
      <c r="F144" s="80">
        <v>0.01</v>
      </c>
      <c r="G144" s="80">
        <v>0.01</v>
      </c>
      <c r="H144" s="80">
        <v>0.01</v>
      </c>
      <c r="I144" s="80">
        <v>0.01</v>
      </c>
      <c r="J144" s="80">
        <v>0.01</v>
      </c>
      <c r="K144" s="80">
        <v>0.01</v>
      </c>
      <c r="L144" s="80">
        <v>0.01</v>
      </c>
      <c r="M144" s="80">
        <v>0.01</v>
      </c>
      <c r="N144" s="80">
        <v>0.01</v>
      </c>
      <c r="O144" s="80">
        <v>0.01</v>
      </c>
      <c r="P144" s="80">
        <v>0.01</v>
      </c>
      <c r="Q144" s="80">
        <v>0.01</v>
      </c>
      <c r="R144" s="80">
        <v>0.01</v>
      </c>
      <c r="S144" s="80">
        <v>0.01</v>
      </c>
      <c r="T144" s="80">
        <v>0.01</v>
      </c>
      <c r="U144" s="80">
        <v>0.01</v>
      </c>
      <c r="V144" s="80">
        <v>0.01</v>
      </c>
      <c r="W144" s="80">
        <v>0.01</v>
      </c>
      <c r="X144" s="80">
        <v>0.01</v>
      </c>
      <c r="Y144" s="80">
        <v>0.01</v>
      </c>
      <c r="Z144" s="80">
        <v>0.01</v>
      </c>
      <c r="AA144" s="80">
        <v>0.01</v>
      </c>
      <c r="AB144" s="80">
        <v>0.01</v>
      </c>
      <c r="AC144" s="80">
        <v>0.24</v>
      </c>
    </row>
    <row r="145" spans="1:31" s="80" customFormat="1" ht="10.5">
      <c r="A145" s="80" t="s">
        <v>421</v>
      </c>
      <c r="B145" s="80" t="s">
        <v>381</v>
      </c>
      <c r="C145" s="80" t="s">
        <v>382</v>
      </c>
      <c r="D145" s="80" t="s">
        <v>408</v>
      </c>
      <c r="E145" s="80">
        <v>0.3</v>
      </c>
      <c r="F145" s="80">
        <v>0.3</v>
      </c>
      <c r="G145" s="80">
        <v>0.3</v>
      </c>
      <c r="H145" s="80">
        <v>0.3</v>
      </c>
      <c r="I145" s="80">
        <v>0.3</v>
      </c>
      <c r="J145" s="80">
        <v>0.3</v>
      </c>
      <c r="K145" s="80">
        <v>0.3</v>
      </c>
      <c r="L145" s="80">
        <v>0.5</v>
      </c>
      <c r="M145" s="80">
        <v>0.57999999999999996</v>
      </c>
      <c r="N145" s="80">
        <v>0.66</v>
      </c>
      <c r="O145" s="80">
        <v>0.78</v>
      </c>
      <c r="P145" s="80">
        <v>0.82</v>
      </c>
      <c r="Q145" s="80">
        <v>0.71</v>
      </c>
      <c r="R145" s="80">
        <v>0.82</v>
      </c>
      <c r="S145" s="80">
        <v>0.78</v>
      </c>
      <c r="T145" s="80">
        <v>0.74</v>
      </c>
      <c r="U145" s="80">
        <v>0.63</v>
      </c>
      <c r="V145" s="80">
        <v>0.41</v>
      </c>
      <c r="W145" s="80">
        <v>0.35</v>
      </c>
      <c r="X145" s="80">
        <v>0.35</v>
      </c>
      <c r="Y145" s="80">
        <v>0.35</v>
      </c>
      <c r="Z145" s="80">
        <v>0.3</v>
      </c>
      <c r="AA145" s="80">
        <v>0.3</v>
      </c>
      <c r="AB145" s="80">
        <v>0.3</v>
      </c>
      <c r="AC145" s="80">
        <v>11.48</v>
      </c>
      <c r="AD145" s="80">
        <v>57.4</v>
      </c>
      <c r="AE145" s="80">
        <v>2993</v>
      </c>
    </row>
    <row r="146" spans="1:31" s="80" customFormat="1" ht="10.5">
      <c r="D146" s="80" t="s">
        <v>423</v>
      </c>
      <c r="E146" s="80">
        <v>0.3</v>
      </c>
      <c r="F146" s="80">
        <v>0.3</v>
      </c>
      <c r="G146" s="80">
        <v>0.3</v>
      </c>
      <c r="H146" s="80">
        <v>0.3</v>
      </c>
      <c r="I146" s="80">
        <v>0.3</v>
      </c>
      <c r="J146" s="80">
        <v>0.3</v>
      </c>
      <c r="K146" s="80">
        <v>0.3</v>
      </c>
      <c r="L146" s="80">
        <v>0.3</v>
      </c>
      <c r="M146" s="80">
        <v>0.4</v>
      </c>
      <c r="N146" s="80">
        <v>0.5</v>
      </c>
      <c r="O146" s="80">
        <v>0.6</v>
      </c>
      <c r="P146" s="80">
        <v>0.6</v>
      </c>
      <c r="Q146" s="80">
        <v>0.6</v>
      </c>
      <c r="R146" s="80">
        <v>0.6</v>
      </c>
      <c r="S146" s="80">
        <v>0.6</v>
      </c>
      <c r="T146" s="80">
        <v>0.6</v>
      </c>
      <c r="U146" s="80">
        <v>0.6</v>
      </c>
      <c r="V146" s="80">
        <v>0.5</v>
      </c>
      <c r="W146" s="80">
        <v>0.3</v>
      </c>
      <c r="X146" s="80">
        <v>0.3</v>
      </c>
      <c r="Y146" s="80">
        <v>0.3</v>
      </c>
      <c r="Z146" s="80">
        <v>0.3</v>
      </c>
      <c r="AA146" s="80">
        <v>0.3</v>
      </c>
      <c r="AB146" s="80">
        <v>0.3</v>
      </c>
      <c r="AC146" s="80">
        <v>9.8000000000000007</v>
      </c>
    </row>
    <row r="147" spans="1:31" s="80" customFormat="1" ht="10.5">
      <c r="A147" s="80" t="s">
        <v>415</v>
      </c>
      <c r="B147" s="80" t="s">
        <v>390</v>
      </c>
      <c r="C147" s="80" t="s">
        <v>382</v>
      </c>
      <c r="D147" s="80" t="s">
        <v>383</v>
      </c>
      <c r="E147" s="80">
        <v>120</v>
      </c>
      <c r="F147" s="80">
        <v>120</v>
      </c>
      <c r="G147" s="80">
        <v>120</v>
      </c>
      <c r="H147" s="80">
        <v>120</v>
      </c>
      <c r="I147" s="80">
        <v>120</v>
      </c>
      <c r="J147" s="80">
        <v>120</v>
      </c>
      <c r="K147" s="80">
        <v>120</v>
      </c>
      <c r="L147" s="80">
        <v>120</v>
      </c>
      <c r="M147" s="80">
        <v>120</v>
      </c>
      <c r="N147" s="80">
        <v>120</v>
      </c>
      <c r="O147" s="80">
        <v>120</v>
      </c>
      <c r="P147" s="80">
        <v>120</v>
      </c>
      <c r="Q147" s="80">
        <v>120</v>
      </c>
      <c r="R147" s="80">
        <v>120</v>
      </c>
      <c r="S147" s="80">
        <v>120</v>
      </c>
      <c r="T147" s="80">
        <v>120</v>
      </c>
      <c r="U147" s="80">
        <v>120</v>
      </c>
      <c r="V147" s="80">
        <v>120</v>
      </c>
      <c r="W147" s="80">
        <v>120</v>
      </c>
      <c r="X147" s="80">
        <v>120</v>
      </c>
      <c r="Y147" s="80">
        <v>120</v>
      </c>
      <c r="Z147" s="80">
        <v>120</v>
      </c>
      <c r="AA147" s="80">
        <v>120</v>
      </c>
      <c r="AB147" s="80">
        <v>120</v>
      </c>
      <c r="AC147" s="80">
        <v>2880</v>
      </c>
      <c r="AD147" s="80">
        <v>20160</v>
      </c>
      <c r="AE147" s="80">
        <v>1051200</v>
      </c>
    </row>
    <row r="148" spans="1:31" s="80" customFormat="1" ht="10.5">
      <c r="A148" s="80" t="s">
        <v>388</v>
      </c>
      <c r="B148" s="80" t="s">
        <v>381</v>
      </c>
      <c r="C148" s="80" t="s">
        <v>382</v>
      </c>
      <c r="D148" s="80" t="s">
        <v>383</v>
      </c>
      <c r="E148" s="80">
        <v>0</v>
      </c>
      <c r="F148" s="80">
        <v>0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0">
        <v>0</v>
      </c>
      <c r="M148" s="80">
        <v>0</v>
      </c>
      <c r="N148" s="80">
        <v>0</v>
      </c>
      <c r="O148" s="80">
        <v>0</v>
      </c>
      <c r="P148" s="80">
        <v>0</v>
      </c>
      <c r="Q148" s="80">
        <v>0</v>
      </c>
      <c r="R148" s="80">
        <v>0</v>
      </c>
      <c r="S148" s="80">
        <v>0</v>
      </c>
      <c r="T148" s="80">
        <v>0</v>
      </c>
      <c r="U148" s="80">
        <v>0</v>
      </c>
      <c r="V148" s="80">
        <v>0</v>
      </c>
      <c r="W148" s="80">
        <v>0</v>
      </c>
      <c r="X148" s="80">
        <v>0</v>
      </c>
      <c r="Y148" s="80">
        <v>0</v>
      </c>
      <c r="Z148" s="80">
        <v>0</v>
      </c>
      <c r="AA148" s="80">
        <v>0</v>
      </c>
      <c r="AB148" s="80">
        <v>0</v>
      </c>
      <c r="AC148" s="80">
        <v>0</v>
      </c>
      <c r="AD148" s="80">
        <v>0</v>
      </c>
      <c r="AE148" s="80">
        <v>0</v>
      </c>
    </row>
    <row r="149" spans="1:31" s="80" customFormat="1" ht="10.5">
      <c r="A149" s="80" t="s">
        <v>389</v>
      </c>
      <c r="B149" s="80" t="s">
        <v>390</v>
      </c>
      <c r="C149" s="80" t="s">
        <v>382</v>
      </c>
      <c r="D149" s="80" t="s">
        <v>383</v>
      </c>
      <c r="E149" s="80">
        <v>0.2</v>
      </c>
      <c r="F149" s="80">
        <v>0.2</v>
      </c>
      <c r="G149" s="80">
        <v>0.2</v>
      </c>
      <c r="H149" s="80">
        <v>0.2</v>
      </c>
      <c r="I149" s="80">
        <v>0.2</v>
      </c>
      <c r="J149" s="80">
        <v>0.2</v>
      </c>
      <c r="K149" s="80">
        <v>0.2</v>
      </c>
      <c r="L149" s="80">
        <v>0.2</v>
      </c>
      <c r="M149" s="80">
        <v>0.2</v>
      </c>
      <c r="N149" s="80">
        <v>0.2</v>
      </c>
      <c r="O149" s="80">
        <v>0.2</v>
      </c>
      <c r="P149" s="80">
        <v>0.2</v>
      </c>
      <c r="Q149" s="80">
        <v>0.2</v>
      </c>
      <c r="R149" s="80">
        <v>0.2</v>
      </c>
      <c r="S149" s="80">
        <v>0.2</v>
      </c>
      <c r="T149" s="80">
        <v>0.2</v>
      </c>
      <c r="U149" s="80">
        <v>0.2</v>
      </c>
      <c r="V149" s="80">
        <v>0.2</v>
      </c>
      <c r="W149" s="80">
        <v>0.2</v>
      </c>
      <c r="X149" s="80">
        <v>0.2</v>
      </c>
      <c r="Y149" s="80">
        <v>0.2</v>
      </c>
      <c r="Z149" s="80">
        <v>0.2</v>
      </c>
      <c r="AA149" s="80">
        <v>0.2</v>
      </c>
      <c r="AB149" s="80">
        <v>0.2</v>
      </c>
      <c r="AC149" s="80">
        <v>4.8</v>
      </c>
      <c r="AD149" s="80">
        <v>33.6</v>
      </c>
      <c r="AE149" s="80">
        <v>1752</v>
      </c>
    </row>
    <row r="150" spans="1:31" s="80" customFormat="1" ht="10.5">
      <c r="A150" s="80" t="s">
        <v>391</v>
      </c>
      <c r="B150" s="80" t="s">
        <v>390</v>
      </c>
      <c r="C150" s="80" t="s">
        <v>392</v>
      </c>
      <c r="D150" s="80" t="s">
        <v>383</v>
      </c>
      <c r="E150" s="80">
        <v>1</v>
      </c>
      <c r="F150" s="80">
        <v>1</v>
      </c>
      <c r="G150" s="80">
        <v>1</v>
      </c>
      <c r="H150" s="80">
        <v>1</v>
      </c>
      <c r="I150" s="80">
        <v>1</v>
      </c>
      <c r="J150" s="80">
        <v>1</v>
      </c>
      <c r="K150" s="80">
        <v>1</v>
      </c>
      <c r="L150" s="80">
        <v>1</v>
      </c>
      <c r="M150" s="80">
        <v>1</v>
      </c>
      <c r="N150" s="80">
        <v>1</v>
      </c>
      <c r="O150" s="80">
        <v>1</v>
      </c>
      <c r="P150" s="80">
        <v>1</v>
      </c>
      <c r="Q150" s="80">
        <v>1</v>
      </c>
      <c r="R150" s="80">
        <v>1</v>
      </c>
      <c r="S150" s="80">
        <v>1</v>
      </c>
      <c r="T150" s="80">
        <v>1</v>
      </c>
      <c r="U150" s="80">
        <v>1</v>
      </c>
      <c r="V150" s="80">
        <v>1</v>
      </c>
      <c r="W150" s="80">
        <v>1</v>
      </c>
      <c r="X150" s="80">
        <v>1</v>
      </c>
      <c r="Y150" s="80">
        <v>1</v>
      </c>
      <c r="Z150" s="80">
        <v>1</v>
      </c>
      <c r="AA150" s="80">
        <v>1</v>
      </c>
      <c r="AB150" s="80">
        <v>1</v>
      </c>
      <c r="AC150" s="80">
        <v>24</v>
      </c>
      <c r="AD150" s="80">
        <v>168</v>
      </c>
      <c r="AE150" s="80">
        <v>6924</v>
      </c>
    </row>
    <row r="151" spans="1:31" s="80" customFormat="1" ht="10.5">
      <c r="C151" s="80" t="s">
        <v>393</v>
      </c>
      <c r="D151" s="80" t="s">
        <v>383</v>
      </c>
      <c r="E151" s="80">
        <v>0.5</v>
      </c>
      <c r="F151" s="80">
        <v>0.5</v>
      </c>
      <c r="G151" s="80">
        <v>0.5</v>
      </c>
      <c r="H151" s="80">
        <v>0.5</v>
      </c>
      <c r="I151" s="80">
        <v>0.5</v>
      </c>
      <c r="J151" s="80">
        <v>0.5</v>
      </c>
      <c r="K151" s="80">
        <v>0.5</v>
      </c>
      <c r="L151" s="80">
        <v>0.5</v>
      </c>
      <c r="M151" s="80">
        <v>0.5</v>
      </c>
      <c r="N151" s="80">
        <v>0.5</v>
      </c>
      <c r="O151" s="80">
        <v>0.5</v>
      </c>
      <c r="P151" s="80">
        <v>0.5</v>
      </c>
      <c r="Q151" s="80">
        <v>0.5</v>
      </c>
      <c r="R151" s="80">
        <v>0.5</v>
      </c>
      <c r="S151" s="80">
        <v>0.5</v>
      </c>
      <c r="T151" s="80">
        <v>0.5</v>
      </c>
      <c r="U151" s="80">
        <v>0.5</v>
      </c>
      <c r="V151" s="80">
        <v>0.5</v>
      </c>
      <c r="W151" s="80">
        <v>0.5</v>
      </c>
      <c r="X151" s="80">
        <v>0.5</v>
      </c>
      <c r="Y151" s="80">
        <v>0.5</v>
      </c>
      <c r="Z151" s="80">
        <v>0.5</v>
      </c>
      <c r="AA151" s="80">
        <v>0.5</v>
      </c>
      <c r="AB151" s="80">
        <v>0.5</v>
      </c>
      <c r="AC151" s="80">
        <v>12</v>
      </c>
      <c r="AD151" s="80">
        <v>84</v>
      </c>
    </row>
    <row r="152" spans="1:31" s="80" customFormat="1" ht="10.5">
      <c r="C152" s="80" t="s">
        <v>382</v>
      </c>
      <c r="D152" s="80" t="s">
        <v>383</v>
      </c>
      <c r="E152" s="80">
        <v>1</v>
      </c>
      <c r="F152" s="80">
        <v>1</v>
      </c>
      <c r="G152" s="80">
        <v>1</v>
      </c>
      <c r="H152" s="80">
        <v>1</v>
      </c>
      <c r="I152" s="80">
        <v>1</v>
      </c>
      <c r="J152" s="80">
        <v>1</v>
      </c>
      <c r="K152" s="80">
        <v>1</v>
      </c>
      <c r="L152" s="80">
        <v>1</v>
      </c>
      <c r="M152" s="80">
        <v>1</v>
      </c>
      <c r="N152" s="80">
        <v>1</v>
      </c>
      <c r="O152" s="80">
        <v>1</v>
      </c>
      <c r="P152" s="80">
        <v>1</v>
      </c>
      <c r="Q152" s="80">
        <v>1</v>
      </c>
      <c r="R152" s="80">
        <v>1</v>
      </c>
      <c r="S152" s="80">
        <v>1</v>
      </c>
      <c r="T152" s="80">
        <v>1</v>
      </c>
      <c r="U152" s="80">
        <v>1</v>
      </c>
      <c r="V152" s="80">
        <v>1</v>
      </c>
      <c r="W152" s="80">
        <v>1</v>
      </c>
      <c r="X152" s="80">
        <v>1</v>
      </c>
      <c r="Y152" s="80">
        <v>1</v>
      </c>
      <c r="Z152" s="80">
        <v>1</v>
      </c>
      <c r="AA152" s="80">
        <v>1</v>
      </c>
      <c r="AB152" s="80">
        <v>1</v>
      </c>
      <c r="AC152" s="80">
        <v>24</v>
      </c>
      <c r="AD152" s="80">
        <v>168</v>
      </c>
    </row>
    <row r="153" spans="1:31" s="80" customFormat="1" ht="10.5">
      <c r="A153" s="80" t="s">
        <v>148</v>
      </c>
      <c r="B153" s="80" t="s">
        <v>381</v>
      </c>
      <c r="C153" s="80" t="s">
        <v>382</v>
      </c>
      <c r="D153" s="80" t="s">
        <v>412</v>
      </c>
      <c r="E153" s="80">
        <v>0.25</v>
      </c>
      <c r="F153" s="80">
        <v>0.25</v>
      </c>
      <c r="G153" s="80">
        <v>0.25</v>
      </c>
      <c r="H153" s="80">
        <v>0.25</v>
      </c>
      <c r="I153" s="80">
        <v>0.25</v>
      </c>
      <c r="J153" s="80">
        <v>0.25</v>
      </c>
      <c r="K153" s="80">
        <v>0.25</v>
      </c>
      <c r="L153" s="80">
        <v>0.25</v>
      </c>
      <c r="M153" s="80">
        <v>0.25</v>
      </c>
      <c r="N153" s="80">
        <v>0.25</v>
      </c>
      <c r="O153" s="80">
        <v>0.25</v>
      </c>
      <c r="P153" s="80">
        <v>0.25</v>
      </c>
      <c r="Q153" s="80">
        <v>0.25</v>
      </c>
      <c r="R153" s="80">
        <v>0.25</v>
      </c>
      <c r="S153" s="80">
        <v>0.25</v>
      </c>
      <c r="T153" s="80">
        <v>0.25</v>
      </c>
      <c r="U153" s="80">
        <v>0.25</v>
      </c>
      <c r="V153" s="80">
        <v>0.25</v>
      </c>
      <c r="W153" s="80">
        <v>0.25</v>
      </c>
      <c r="X153" s="80">
        <v>0.25</v>
      </c>
      <c r="Y153" s="80">
        <v>0.25</v>
      </c>
      <c r="Z153" s="80">
        <v>0.25</v>
      </c>
      <c r="AA153" s="80">
        <v>0.25</v>
      </c>
      <c r="AB153" s="80">
        <v>0.25</v>
      </c>
      <c r="AC153" s="80">
        <v>6</v>
      </c>
      <c r="AD153" s="80">
        <v>42</v>
      </c>
      <c r="AE153" s="80">
        <v>2190</v>
      </c>
    </row>
    <row r="154" spans="1:31" s="80" customFormat="1" ht="10.5">
      <c r="D154" s="80" t="s">
        <v>419</v>
      </c>
      <c r="E154" s="80">
        <v>0.25</v>
      </c>
      <c r="F154" s="80">
        <v>0.25</v>
      </c>
      <c r="G154" s="80">
        <v>0.25</v>
      </c>
      <c r="H154" s="80">
        <v>0.25</v>
      </c>
      <c r="I154" s="80">
        <v>0.25</v>
      </c>
      <c r="J154" s="80">
        <v>0.25</v>
      </c>
      <c r="K154" s="80">
        <v>0.25</v>
      </c>
      <c r="L154" s="80">
        <v>0.25</v>
      </c>
      <c r="M154" s="80">
        <v>0.25</v>
      </c>
      <c r="N154" s="80">
        <v>0.25</v>
      </c>
      <c r="O154" s="80">
        <v>0.25</v>
      </c>
      <c r="P154" s="80">
        <v>0.25</v>
      </c>
      <c r="Q154" s="80">
        <v>0.25</v>
      </c>
      <c r="R154" s="80">
        <v>0.25</v>
      </c>
      <c r="S154" s="80">
        <v>0.25</v>
      </c>
      <c r="T154" s="80">
        <v>0.25</v>
      </c>
      <c r="U154" s="80">
        <v>0.25</v>
      </c>
      <c r="V154" s="80">
        <v>0.25</v>
      </c>
      <c r="W154" s="80">
        <v>0.25</v>
      </c>
      <c r="X154" s="80">
        <v>0.25</v>
      </c>
      <c r="Y154" s="80">
        <v>0.25</v>
      </c>
      <c r="Z154" s="80">
        <v>0.25</v>
      </c>
      <c r="AA154" s="80">
        <v>0.25</v>
      </c>
      <c r="AB154" s="80">
        <v>0.25</v>
      </c>
      <c r="AC154" s="80">
        <v>6</v>
      </c>
    </row>
    <row r="155" spans="1:31" s="80" customFormat="1" ht="10.5">
      <c r="D155" s="80" t="s">
        <v>147</v>
      </c>
      <c r="E155" s="80">
        <v>1</v>
      </c>
      <c r="F155" s="80">
        <v>1</v>
      </c>
      <c r="G155" s="80">
        <v>1</v>
      </c>
      <c r="H155" s="80">
        <v>1</v>
      </c>
      <c r="I155" s="80">
        <v>1</v>
      </c>
      <c r="J155" s="80">
        <v>1</v>
      </c>
      <c r="K155" s="80">
        <v>1</v>
      </c>
      <c r="L155" s="80">
        <v>1</v>
      </c>
      <c r="M155" s="80">
        <v>1</v>
      </c>
      <c r="N155" s="80">
        <v>1</v>
      </c>
      <c r="O155" s="80">
        <v>1</v>
      </c>
      <c r="P155" s="80">
        <v>1</v>
      </c>
      <c r="Q155" s="80">
        <v>1</v>
      </c>
      <c r="R155" s="80">
        <v>1</v>
      </c>
      <c r="S155" s="80">
        <v>1</v>
      </c>
      <c r="T155" s="80">
        <v>1</v>
      </c>
      <c r="U155" s="80">
        <v>1</v>
      </c>
      <c r="V155" s="80">
        <v>1</v>
      </c>
      <c r="W155" s="80">
        <v>1</v>
      </c>
      <c r="X155" s="80">
        <v>1</v>
      </c>
      <c r="Y155" s="80">
        <v>1</v>
      </c>
      <c r="Z155" s="80">
        <v>1</v>
      </c>
      <c r="AA155" s="80">
        <v>1</v>
      </c>
      <c r="AB155" s="80">
        <v>1</v>
      </c>
      <c r="AC155" s="80">
        <v>24</v>
      </c>
    </row>
    <row r="156" spans="1:31" s="80" customFormat="1" ht="10.5">
      <c r="D156" s="80" t="s">
        <v>417</v>
      </c>
      <c r="E156" s="80">
        <v>0.25</v>
      </c>
      <c r="F156" s="80">
        <v>0.25</v>
      </c>
      <c r="G156" s="80">
        <v>0.25</v>
      </c>
      <c r="H156" s="80">
        <v>0.25</v>
      </c>
      <c r="I156" s="80">
        <v>0.25</v>
      </c>
      <c r="J156" s="80">
        <v>0.25</v>
      </c>
      <c r="K156" s="80">
        <v>0.25</v>
      </c>
      <c r="L156" s="80">
        <v>0.25</v>
      </c>
      <c r="M156" s="80">
        <v>0.25</v>
      </c>
      <c r="N156" s="80">
        <v>0.25</v>
      </c>
      <c r="O156" s="80">
        <v>0.25</v>
      </c>
      <c r="P156" s="80">
        <v>0.25</v>
      </c>
      <c r="Q156" s="80">
        <v>0.25</v>
      </c>
      <c r="R156" s="80">
        <v>0.25</v>
      </c>
      <c r="S156" s="80">
        <v>0.25</v>
      </c>
      <c r="T156" s="80">
        <v>0.25</v>
      </c>
      <c r="U156" s="80">
        <v>0.25</v>
      </c>
      <c r="V156" s="80">
        <v>0.25</v>
      </c>
      <c r="W156" s="80">
        <v>0.25</v>
      </c>
      <c r="X156" s="80">
        <v>0.25</v>
      </c>
      <c r="Y156" s="80">
        <v>0.25</v>
      </c>
      <c r="Z156" s="80">
        <v>0.25</v>
      </c>
      <c r="AA156" s="80">
        <v>0.25</v>
      </c>
      <c r="AB156" s="80">
        <v>0.25</v>
      </c>
      <c r="AC156" s="80">
        <v>6</v>
      </c>
    </row>
    <row r="157" spans="1:31" s="80" customFormat="1" ht="10.5">
      <c r="A157" s="80" t="s">
        <v>394</v>
      </c>
      <c r="B157" s="80" t="s">
        <v>390</v>
      </c>
      <c r="C157" s="80" t="s">
        <v>382</v>
      </c>
      <c r="D157" s="80" t="s">
        <v>383</v>
      </c>
      <c r="E157" s="80">
        <v>0</v>
      </c>
      <c r="F157" s="80">
        <v>0</v>
      </c>
      <c r="G157" s="80">
        <v>0</v>
      </c>
      <c r="H157" s="80">
        <v>0</v>
      </c>
      <c r="I157" s="80">
        <v>0</v>
      </c>
      <c r="J157" s="80">
        <v>0</v>
      </c>
      <c r="K157" s="80">
        <v>0</v>
      </c>
      <c r="L157" s="80">
        <v>0</v>
      </c>
      <c r="M157" s="80">
        <v>0</v>
      </c>
      <c r="N157" s="80">
        <v>0</v>
      </c>
      <c r="O157" s="80">
        <v>0</v>
      </c>
      <c r="P157" s="80">
        <v>0</v>
      </c>
      <c r="Q157" s="80">
        <v>0</v>
      </c>
      <c r="R157" s="80">
        <v>0</v>
      </c>
      <c r="S157" s="80">
        <v>0</v>
      </c>
      <c r="T157" s="80">
        <v>0</v>
      </c>
      <c r="U157" s="80">
        <v>0</v>
      </c>
      <c r="V157" s="80">
        <v>0</v>
      </c>
      <c r="W157" s="80">
        <v>0</v>
      </c>
      <c r="X157" s="80">
        <v>0</v>
      </c>
      <c r="Y157" s="80">
        <v>0</v>
      </c>
      <c r="Z157" s="80">
        <v>0</v>
      </c>
      <c r="AA157" s="80">
        <v>0</v>
      </c>
      <c r="AB157" s="80">
        <v>0</v>
      </c>
      <c r="AC157" s="80">
        <v>0</v>
      </c>
      <c r="AD157" s="80">
        <v>0</v>
      </c>
      <c r="AE157" s="80">
        <v>0</v>
      </c>
    </row>
    <row r="158" spans="1:31" s="80" customFormat="1" ht="10.5">
      <c r="A158" s="80" t="s">
        <v>395</v>
      </c>
      <c r="B158" s="80" t="s">
        <v>386</v>
      </c>
      <c r="C158" s="80" t="s">
        <v>382</v>
      </c>
      <c r="D158" s="80" t="s">
        <v>383</v>
      </c>
      <c r="E158" s="80">
        <v>1</v>
      </c>
      <c r="F158" s="80">
        <v>1</v>
      </c>
      <c r="G158" s="80">
        <v>1</v>
      </c>
      <c r="H158" s="80">
        <v>1</v>
      </c>
      <c r="I158" s="80">
        <v>1</v>
      </c>
      <c r="J158" s="80">
        <v>1</v>
      </c>
      <c r="K158" s="80">
        <v>1</v>
      </c>
      <c r="L158" s="80">
        <v>1</v>
      </c>
      <c r="M158" s="80">
        <v>1</v>
      </c>
      <c r="N158" s="80">
        <v>1</v>
      </c>
      <c r="O158" s="80">
        <v>1</v>
      </c>
      <c r="P158" s="80">
        <v>1</v>
      </c>
      <c r="Q158" s="80">
        <v>1</v>
      </c>
      <c r="R158" s="80">
        <v>1</v>
      </c>
      <c r="S158" s="80">
        <v>1</v>
      </c>
      <c r="T158" s="80">
        <v>1</v>
      </c>
      <c r="U158" s="80">
        <v>1</v>
      </c>
      <c r="V158" s="80">
        <v>1</v>
      </c>
      <c r="W158" s="80">
        <v>1</v>
      </c>
      <c r="X158" s="80">
        <v>1</v>
      </c>
      <c r="Y158" s="80">
        <v>1</v>
      </c>
      <c r="Z158" s="80">
        <v>1</v>
      </c>
      <c r="AA158" s="80">
        <v>1</v>
      </c>
      <c r="AB158" s="80">
        <v>1</v>
      </c>
      <c r="AC158" s="80">
        <v>24</v>
      </c>
      <c r="AD158" s="80">
        <v>168</v>
      </c>
      <c r="AE158" s="80">
        <v>8760</v>
      </c>
    </row>
    <row r="159" spans="1:31" s="80" customFormat="1" ht="10.5">
      <c r="A159" s="80" t="s">
        <v>396</v>
      </c>
      <c r="B159" s="80" t="s">
        <v>381</v>
      </c>
      <c r="C159" s="80" t="s">
        <v>382</v>
      </c>
      <c r="D159" s="80" t="s">
        <v>383</v>
      </c>
      <c r="E159" s="80">
        <v>1</v>
      </c>
      <c r="F159" s="80">
        <v>1</v>
      </c>
      <c r="G159" s="80">
        <v>1</v>
      </c>
      <c r="H159" s="80">
        <v>1</v>
      </c>
      <c r="I159" s="80">
        <v>1</v>
      </c>
      <c r="J159" s="80">
        <v>1</v>
      </c>
      <c r="K159" s="80">
        <v>1</v>
      </c>
      <c r="L159" s="80">
        <v>1</v>
      </c>
      <c r="M159" s="80">
        <v>1</v>
      </c>
      <c r="N159" s="80">
        <v>1</v>
      </c>
      <c r="O159" s="80">
        <v>1</v>
      </c>
      <c r="P159" s="80">
        <v>1</v>
      </c>
      <c r="Q159" s="80">
        <v>1</v>
      </c>
      <c r="R159" s="80">
        <v>1</v>
      </c>
      <c r="S159" s="80">
        <v>1</v>
      </c>
      <c r="T159" s="80">
        <v>1</v>
      </c>
      <c r="U159" s="80">
        <v>1</v>
      </c>
      <c r="V159" s="80">
        <v>1</v>
      </c>
      <c r="W159" s="80">
        <v>1</v>
      </c>
      <c r="X159" s="80">
        <v>1</v>
      </c>
      <c r="Y159" s="80">
        <v>1</v>
      </c>
      <c r="Z159" s="80">
        <v>1</v>
      </c>
      <c r="AA159" s="80">
        <v>1</v>
      </c>
      <c r="AB159" s="80">
        <v>1</v>
      </c>
      <c r="AC159" s="80">
        <v>24</v>
      </c>
      <c r="AD159" s="80">
        <v>168</v>
      </c>
      <c r="AE159" s="80">
        <v>8760</v>
      </c>
    </row>
    <row r="160" spans="1:31" s="80" customFormat="1" ht="10.5">
      <c r="A160" s="80" t="s">
        <v>397</v>
      </c>
      <c r="B160" s="80" t="s">
        <v>381</v>
      </c>
      <c r="C160" s="80" t="s">
        <v>382</v>
      </c>
      <c r="D160" s="80" t="s">
        <v>383</v>
      </c>
      <c r="E160" s="80">
        <v>1</v>
      </c>
      <c r="F160" s="80">
        <v>1</v>
      </c>
      <c r="G160" s="80">
        <v>1</v>
      </c>
      <c r="H160" s="80">
        <v>1</v>
      </c>
      <c r="I160" s="80">
        <v>1</v>
      </c>
      <c r="J160" s="80">
        <v>1</v>
      </c>
      <c r="K160" s="80">
        <v>1</v>
      </c>
      <c r="L160" s="80">
        <v>1</v>
      </c>
      <c r="M160" s="80">
        <v>1</v>
      </c>
      <c r="N160" s="80">
        <v>1</v>
      </c>
      <c r="O160" s="80">
        <v>1</v>
      </c>
      <c r="P160" s="80">
        <v>1</v>
      </c>
      <c r="Q160" s="80">
        <v>1</v>
      </c>
      <c r="R160" s="80">
        <v>1</v>
      </c>
      <c r="S160" s="80">
        <v>1</v>
      </c>
      <c r="T160" s="80">
        <v>1</v>
      </c>
      <c r="U160" s="80">
        <v>1</v>
      </c>
      <c r="V160" s="80">
        <v>1</v>
      </c>
      <c r="W160" s="80">
        <v>1</v>
      </c>
      <c r="X160" s="80">
        <v>1</v>
      </c>
      <c r="Y160" s="80">
        <v>1</v>
      </c>
      <c r="Z160" s="80">
        <v>1</v>
      </c>
      <c r="AA160" s="80">
        <v>1</v>
      </c>
      <c r="AB160" s="80">
        <v>1</v>
      </c>
      <c r="AC160" s="80">
        <v>24</v>
      </c>
      <c r="AD160" s="80">
        <v>168</v>
      </c>
      <c r="AE160" s="80">
        <v>8760</v>
      </c>
    </row>
    <row r="161" spans="1:31" s="80" customFormat="1" ht="10.5">
      <c r="A161" s="80" t="s">
        <v>398</v>
      </c>
      <c r="B161" s="80" t="s">
        <v>381</v>
      </c>
      <c r="C161" s="80" t="s">
        <v>382</v>
      </c>
      <c r="D161" s="80" t="s">
        <v>383</v>
      </c>
      <c r="E161" s="80">
        <v>1</v>
      </c>
      <c r="F161" s="80">
        <v>1</v>
      </c>
      <c r="G161" s="80">
        <v>1</v>
      </c>
      <c r="H161" s="80">
        <v>1</v>
      </c>
      <c r="I161" s="80">
        <v>1</v>
      </c>
      <c r="J161" s="80">
        <v>1</v>
      </c>
      <c r="K161" s="80">
        <v>1</v>
      </c>
      <c r="L161" s="80">
        <v>1</v>
      </c>
      <c r="M161" s="80">
        <v>1</v>
      </c>
      <c r="N161" s="80">
        <v>1</v>
      </c>
      <c r="O161" s="80">
        <v>1</v>
      </c>
      <c r="P161" s="80">
        <v>1</v>
      </c>
      <c r="Q161" s="80">
        <v>1</v>
      </c>
      <c r="R161" s="80">
        <v>1</v>
      </c>
      <c r="S161" s="80">
        <v>1</v>
      </c>
      <c r="T161" s="80">
        <v>1</v>
      </c>
      <c r="U161" s="80">
        <v>1</v>
      </c>
      <c r="V161" s="80">
        <v>1</v>
      </c>
      <c r="W161" s="80">
        <v>1</v>
      </c>
      <c r="X161" s="80">
        <v>1</v>
      </c>
      <c r="Y161" s="80">
        <v>1</v>
      </c>
      <c r="Z161" s="80">
        <v>1</v>
      </c>
      <c r="AA161" s="80">
        <v>1</v>
      </c>
      <c r="AB161" s="80">
        <v>1</v>
      </c>
      <c r="AC161" s="80">
        <v>24</v>
      </c>
      <c r="AD161" s="80">
        <v>168</v>
      </c>
      <c r="AE161" s="80">
        <v>8760</v>
      </c>
    </row>
    <row r="162" spans="1:31" s="80" customFormat="1" ht="10.5">
      <c r="A162" s="80" t="s">
        <v>399</v>
      </c>
      <c r="B162" s="80" t="s">
        <v>400</v>
      </c>
      <c r="C162" s="80" t="s">
        <v>382</v>
      </c>
      <c r="D162" s="80" t="s">
        <v>408</v>
      </c>
      <c r="E162" s="80">
        <v>50</v>
      </c>
      <c r="F162" s="80">
        <v>50</v>
      </c>
      <c r="G162" s="80">
        <v>50</v>
      </c>
      <c r="H162" s="80">
        <v>50</v>
      </c>
      <c r="I162" s="80">
        <v>50</v>
      </c>
      <c r="J162" s="80">
        <v>50</v>
      </c>
      <c r="K162" s="80">
        <v>50</v>
      </c>
      <c r="L162" s="80">
        <v>50</v>
      </c>
      <c r="M162" s="80">
        <v>50</v>
      </c>
      <c r="N162" s="80">
        <v>50</v>
      </c>
      <c r="O162" s="80">
        <v>50</v>
      </c>
      <c r="P162" s="80">
        <v>50</v>
      </c>
      <c r="Q162" s="80">
        <v>50</v>
      </c>
      <c r="R162" s="80">
        <v>50</v>
      </c>
      <c r="S162" s="80">
        <v>50</v>
      </c>
      <c r="T162" s="80">
        <v>50</v>
      </c>
      <c r="U162" s="80">
        <v>50</v>
      </c>
      <c r="V162" s="80">
        <v>50</v>
      </c>
      <c r="W162" s="80">
        <v>50</v>
      </c>
      <c r="X162" s="80">
        <v>50</v>
      </c>
      <c r="Y162" s="80">
        <v>50</v>
      </c>
      <c r="Z162" s="80">
        <v>50</v>
      </c>
      <c r="AA162" s="80">
        <v>50</v>
      </c>
      <c r="AB162" s="80">
        <v>50</v>
      </c>
      <c r="AC162" s="80">
        <v>1200</v>
      </c>
      <c r="AD162" s="80">
        <v>8400</v>
      </c>
      <c r="AE162" s="80">
        <v>438000</v>
      </c>
    </row>
    <row r="163" spans="1:31" s="80" customFormat="1" ht="10.5">
      <c r="D163" s="80" t="s">
        <v>416</v>
      </c>
      <c r="E163" s="80">
        <v>50</v>
      </c>
      <c r="F163" s="80">
        <v>50</v>
      </c>
      <c r="G163" s="80">
        <v>50</v>
      </c>
      <c r="H163" s="80">
        <v>50</v>
      </c>
      <c r="I163" s="80">
        <v>50</v>
      </c>
      <c r="J163" s="80">
        <v>50</v>
      </c>
      <c r="K163" s="80">
        <v>50</v>
      </c>
      <c r="L163" s="80">
        <v>50</v>
      </c>
      <c r="M163" s="80">
        <v>50</v>
      </c>
      <c r="N163" s="80">
        <v>50</v>
      </c>
      <c r="O163" s="80">
        <v>50</v>
      </c>
      <c r="P163" s="80">
        <v>50</v>
      </c>
      <c r="Q163" s="80">
        <v>50</v>
      </c>
      <c r="R163" s="80">
        <v>50</v>
      </c>
      <c r="S163" s="80">
        <v>50</v>
      </c>
      <c r="T163" s="80">
        <v>50</v>
      </c>
      <c r="U163" s="80">
        <v>50</v>
      </c>
      <c r="V163" s="80">
        <v>50</v>
      </c>
      <c r="W163" s="80">
        <v>50</v>
      </c>
      <c r="X163" s="80">
        <v>50</v>
      </c>
      <c r="Y163" s="80">
        <v>50</v>
      </c>
      <c r="Z163" s="80">
        <v>50</v>
      </c>
      <c r="AA163" s="80">
        <v>50</v>
      </c>
      <c r="AB163" s="80">
        <v>50</v>
      </c>
      <c r="AC163" s="80">
        <v>1200</v>
      </c>
    </row>
    <row r="164" spans="1:31" s="80" customFormat="1" ht="10.5">
      <c r="D164" s="80" t="s">
        <v>417</v>
      </c>
      <c r="E164" s="80">
        <v>50</v>
      </c>
      <c r="F164" s="80">
        <v>50</v>
      </c>
      <c r="G164" s="80">
        <v>50</v>
      </c>
      <c r="H164" s="80">
        <v>50</v>
      </c>
      <c r="I164" s="80">
        <v>50</v>
      </c>
      <c r="J164" s="80">
        <v>50</v>
      </c>
      <c r="K164" s="80">
        <v>50</v>
      </c>
      <c r="L164" s="80">
        <v>50</v>
      </c>
      <c r="M164" s="80">
        <v>50</v>
      </c>
      <c r="N164" s="80">
        <v>50</v>
      </c>
      <c r="O164" s="80">
        <v>50</v>
      </c>
      <c r="P164" s="80">
        <v>50</v>
      </c>
      <c r="Q164" s="80">
        <v>50</v>
      </c>
      <c r="R164" s="80">
        <v>50</v>
      </c>
      <c r="S164" s="80">
        <v>50</v>
      </c>
      <c r="T164" s="80">
        <v>50</v>
      </c>
      <c r="U164" s="80">
        <v>50</v>
      </c>
      <c r="V164" s="80">
        <v>50</v>
      </c>
      <c r="W164" s="80">
        <v>50</v>
      </c>
      <c r="X164" s="80">
        <v>50</v>
      </c>
      <c r="Y164" s="80">
        <v>50</v>
      </c>
      <c r="Z164" s="80">
        <v>50</v>
      </c>
      <c r="AA164" s="80">
        <v>50</v>
      </c>
      <c r="AB164" s="80">
        <v>50</v>
      </c>
      <c r="AC164" s="80">
        <v>1200</v>
      </c>
    </row>
    <row r="165" spans="1:31" s="80" customFormat="1" ht="10.5">
      <c r="A165" s="80" t="s">
        <v>414</v>
      </c>
      <c r="B165" s="80" t="s">
        <v>381</v>
      </c>
      <c r="C165" s="80" t="s">
        <v>382</v>
      </c>
      <c r="D165" s="80" t="s">
        <v>383</v>
      </c>
      <c r="E165" s="80">
        <v>1</v>
      </c>
      <c r="F165" s="80">
        <v>1</v>
      </c>
      <c r="G165" s="80">
        <v>1</v>
      </c>
      <c r="H165" s="80">
        <v>1</v>
      </c>
      <c r="I165" s="80">
        <v>1</v>
      </c>
      <c r="J165" s="80">
        <v>1</v>
      </c>
      <c r="K165" s="80">
        <v>1</v>
      </c>
      <c r="L165" s="80">
        <v>1</v>
      </c>
      <c r="M165" s="80">
        <v>1</v>
      </c>
      <c r="N165" s="80">
        <v>1</v>
      </c>
      <c r="O165" s="80">
        <v>1</v>
      </c>
      <c r="P165" s="80">
        <v>1</v>
      </c>
      <c r="Q165" s="80">
        <v>1</v>
      </c>
      <c r="R165" s="80">
        <v>1</v>
      </c>
      <c r="S165" s="80">
        <v>1</v>
      </c>
      <c r="T165" s="80">
        <v>1</v>
      </c>
      <c r="U165" s="80">
        <v>1</v>
      </c>
      <c r="V165" s="80">
        <v>1</v>
      </c>
      <c r="W165" s="80">
        <v>1</v>
      </c>
      <c r="X165" s="80">
        <v>1</v>
      </c>
      <c r="Y165" s="80">
        <v>1</v>
      </c>
      <c r="Z165" s="80">
        <v>1</v>
      </c>
      <c r="AA165" s="80">
        <v>1</v>
      </c>
      <c r="AB165" s="80">
        <v>1</v>
      </c>
      <c r="AC165" s="80">
        <v>24</v>
      </c>
      <c r="AD165" s="80">
        <v>168</v>
      </c>
      <c r="AE165" s="80">
        <v>8760</v>
      </c>
    </row>
    <row r="166" spans="1:31" s="80" customFormat="1" ht="10.5">
      <c r="A166" s="80" t="s">
        <v>413</v>
      </c>
      <c r="B166" s="80" t="s">
        <v>381</v>
      </c>
      <c r="C166" s="80" t="s">
        <v>382</v>
      </c>
      <c r="D166" s="80" t="s">
        <v>383</v>
      </c>
      <c r="E166" s="80">
        <v>1</v>
      </c>
      <c r="F166" s="80">
        <v>1</v>
      </c>
      <c r="G166" s="80">
        <v>1</v>
      </c>
      <c r="H166" s="80">
        <v>1</v>
      </c>
      <c r="I166" s="80">
        <v>1</v>
      </c>
      <c r="J166" s="80">
        <v>1</v>
      </c>
      <c r="K166" s="80">
        <v>1</v>
      </c>
      <c r="L166" s="80">
        <v>1</v>
      </c>
      <c r="M166" s="80">
        <v>1</v>
      </c>
      <c r="N166" s="80">
        <v>1</v>
      </c>
      <c r="O166" s="80">
        <v>1</v>
      </c>
      <c r="P166" s="80">
        <v>1</v>
      </c>
      <c r="Q166" s="80">
        <v>1</v>
      </c>
      <c r="R166" s="80">
        <v>1</v>
      </c>
      <c r="S166" s="80">
        <v>1</v>
      </c>
      <c r="T166" s="80">
        <v>1</v>
      </c>
      <c r="U166" s="80">
        <v>1</v>
      </c>
      <c r="V166" s="80">
        <v>1</v>
      </c>
      <c r="W166" s="80">
        <v>1</v>
      </c>
      <c r="X166" s="80">
        <v>1</v>
      </c>
      <c r="Y166" s="80">
        <v>1</v>
      </c>
      <c r="Z166" s="80">
        <v>1</v>
      </c>
      <c r="AA166" s="80">
        <v>1</v>
      </c>
      <c r="AB166" s="80">
        <v>1</v>
      </c>
      <c r="AC166" s="80">
        <v>24</v>
      </c>
      <c r="AD166" s="80">
        <v>168</v>
      </c>
      <c r="AE166" s="80">
        <v>8760</v>
      </c>
    </row>
    <row r="167" spans="1:31" s="80" customFormat="1" ht="10.5">
      <c r="A167" s="80" t="s">
        <v>401</v>
      </c>
      <c r="B167" s="80" t="s">
        <v>402</v>
      </c>
      <c r="C167" s="80" t="s">
        <v>382</v>
      </c>
      <c r="D167" s="80" t="s">
        <v>383</v>
      </c>
      <c r="E167" s="80">
        <v>4</v>
      </c>
      <c r="F167" s="80">
        <v>4</v>
      </c>
      <c r="G167" s="80">
        <v>4</v>
      </c>
      <c r="H167" s="80">
        <v>4</v>
      </c>
      <c r="I167" s="80">
        <v>4</v>
      </c>
      <c r="J167" s="80">
        <v>4</v>
      </c>
      <c r="K167" s="80">
        <v>4</v>
      </c>
      <c r="L167" s="80">
        <v>4</v>
      </c>
      <c r="M167" s="80">
        <v>4</v>
      </c>
      <c r="N167" s="80">
        <v>4</v>
      </c>
      <c r="O167" s="80">
        <v>4</v>
      </c>
      <c r="P167" s="80">
        <v>4</v>
      </c>
      <c r="Q167" s="80">
        <v>4</v>
      </c>
      <c r="R167" s="80">
        <v>4</v>
      </c>
      <c r="S167" s="80">
        <v>4</v>
      </c>
      <c r="T167" s="80">
        <v>4</v>
      </c>
      <c r="U167" s="80">
        <v>4</v>
      </c>
      <c r="V167" s="80">
        <v>4</v>
      </c>
      <c r="W167" s="80">
        <v>4</v>
      </c>
      <c r="X167" s="80">
        <v>4</v>
      </c>
      <c r="Y167" s="80">
        <v>4</v>
      </c>
      <c r="Z167" s="80">
        <v>4</v>
      </c>
      <c r="AA167" s="80">
        <v>4</v>
      </c>
      <c r="AB167" s="80">
        <v>4</v>
      </c>
      <c r="AC167" s="80">
        <v>96</v>
      </c>
      <c r="AD167" s="80">
        <v>672</v>
      </c>
      <c r="AE167" s="80">
        <v>35040</v>
      </c>
    </row>
    <row r="168" spans="1:31" s="80" customFormat="1" ht="10.5">
      <c r="A168" s="80" t="s">
        <v>403</v>
      </c>
      <c r="B168" s="80" t="s">
        <v>384</v>
      </c>
      <c r="C168" s="80" t="s">
        <v>382</v>
      </c>
      <c r="D168" s="80" t="s">
        <v>383</v>
      </c>
      <c r="E168" s="80">
        <v>11.1</v>
      </c>
      <c r="F168" s="80">
        <v>11.1</v>
      </c>
      <c r="G168" s="80">
        <v>11.1</v>
      </c>
      <c r="H168" s="80">
        <v>11.1</v>
      </c>
      <c r="I168" s="80">
        <v>11.1</v>
      </c>
      <c r="J168" s="80">
        <v>11.1</v>
      </c>
      <c r="K168" s="80">
        <v>11.1</v>
      </c>
      <c r="L168" s="80">
        <v>11.1</v>
      </c>
      <c r="M168" s="80">
        <v>11.1</v>
      </c>
      <c r="N168" s="80">
        <v>11.1</v>
      </c>
      <c r="O168" s="80">
        <v>11.1</v>
      </c>
      <c r="P168" s="80">
        <v>11.1</v>
      </c>
      <c r="Q168" s="80">
        <v>11.1</v>
      </c>
      <c r="R168" s="80">
        <v>11.1</v>
      </c>
      <c r="S168" s="80">
        <v>11.1</v>
      </c>
      <c r="T168" s="80">
        <v>11.1</v>
      </c>
      <c r="U168" s="80">
        <v>11.1</v>
      </c>
      <c r="V168" s="80">
        <v>11.1</v>
      </c>
      <c r="W168" s="80">
        <v>11.1</v>
      </c>
      <c r="X168" s="80">
        <v>11.1</v>
      </c>
      <c r="Y168" s="80">
        <v>11.1</v>
      </c>
      <c r="Z168" s="80">
        <v>11.1</v>
      </c>
      <c r="AA168" s="80">
        <v>11.1</v>
      </c>
      <c r="AB168" s="80">
        <v>11.1</v>
      </c>
      <c r="AC168" s="80">
        <v>266.39999999999998</v>
      </c>
      <c r="AD168" s="80">
        <v>1864.8</v>
      </c>
      <c r="AE168" s="80">
        <v>97236</v>
      </c>
    </row>
    <row r="169" spans="1:31" s="80" customFormat="1" ht="10.5">
      <c r="A169" s="80" t="s">
        <v>404</v>
      </c>
      <c r="B169" s="80" t="s">
        <v>384</v>
      </c>
      <c r="C169" s="80" t="s">
        <v>382</v>
      </c>
      <c r="D169" s="80" t="s">
        <v>383</v>
      </c>
      <c r="E169" s="80">
        <v>6.7</v>
      </c>
      <c r="F169" s="80">
        <v>6.7</v>
      </c>
      <c r="G169" s="80">
        <v>6.7</v>
      </c>
      <c r="H169" s="80">
        <v>6.7</v>
      </c>
      <c r="I169" s="80">
        <v>6.7</v>
      </c>
      <c r="J169" s="80">
        <v>6.7</v>
      </c>
      <c r="K169" s="80">
        <v>6.7</v>
      </c>
      <c r="L169" s="80">
        <v>6.7</v>
      </c>
      <c r="M169" s="80">
        <v>6.7</v>
      </c>
      <c r="N169" s="80">
        <v>6.7</v>
      </c>
      <c r="O169" s="80">
        <v>6.7</v>
      </c>
      <c r="P169" s="80">
        <v>6.7</v>
      </c>
      <c r="Q169" s="80">
        <v>6.7</v>
      </c>
      <c r="R169" s="80">
        <v>6.7</v>
      </c>
      <c r="S169" s="80">
        <v>6.7</v>
      </c>
      <c r="T169" s="80">
        <v>6.7</v>
      </c>
      <c r="U169" s="80">
        <v>6.7</v>
      </c>
      <c r="V169" s="80">
        <v>6.7</v>
      </c>
      <c r="W169" s="80">
        <v>6.7</v>
      </c>
      <c r="X169" s="80">
        <v>6.7</v>
      </c>
      <c r="Y169" s="80">
        <v>6.7</v>
      </c>
      <c r="Z169" s="80">
        <v>6.7</v>
      </c>
      <c r="AA169" s="80">
        <v>6.7</v>
      </c>
      <c r="AB169" s="80">
        <v>6.7</v>
      </c>
      <c r="AC169" s="80">
        <v>160.80000000000001</v>
      </c>
      <c r="AD169" s="80">
        <v>1125.5999999999999</v>
      </c>
      <c r="AE169" s="80">
        <v>58692</v>
      </c>
    </row>
    <row r="170" spans="1:31" s="80" customFormat="1" ht="10.5">
      <c r="A170" s="80" t="s">
        <v>405</v>
      </c>
      <c r="B170" s="80" t="s">
        <v>384</v>
      </c>
      <c r="C170" s="80" t="s">
        <v>382</v>
      </c>
      <c r="D170" s="80" t="s">
        <v>383</v>
      </c>
      <c r="E170" s="80">
        <v>60</v>
      </c>
      <c r="F170" s="80">
        <v>60</v>
      </c>
      <c r="G170" s="80">
        <v>60</v>
      </c>
      <c r="H170" s="80">
        <v>60</v>
      </c>
      <c r="I170" s="80">
        <v>60</v>
      </c>
      <c r="J170" s="80">
        <v>60</v>
      </c>
      <c r="K170" s="80">
        <v>60</v>
      </c>
      <c r="L170" s="80">
        <v>60</v>
      </c>
      <c r="M170" s="80">
        <v>60</v>
      </c>
      <c r="N170" s="80">
        <v>60</v>
      </c>
      <c r="O170" s="80">
        <v>60</v>
      </c>
      <c r="P170" s="80">
        <v>60</v>
      </c>
      <c r="Q170" s="80">
        <v>60</v>
      </c>
      <c r="R170" s="80">
        <v>60</v>
      </c>
      <c r="S170" s="80">
        <v>60</v>
      </c>
      <c r="T170" s="80">
        <v>60</v>
      </c>
      <c r="U170" s="80">
        <v>60</v>
      </c>
      <c r="V170" s="80">
        <v>60</v>
      </c>
      <c r="W170" s="80">
        <v>60</v>
      </c>
      <c r="X170" s="80">
        <v>60</v>
      </c>
      <c r="Y170" s="80">
        <v>60</v>
      </c>
      <c r="Z170" s="80">
        <v>60</v>
      </c>
      <c r="AA170" s="80">
        <v>60</v>
      </c>
      <c r="AB170" s="80">
        <v>60</v>
      </c>
      <c r="AC170" s="80">
        <v>1440</v>
      </c>
      <c r="AD170" s="80">
        <v>10080</v>
      </c>
      <c r="AE170" s="80">
        <v>525600</v>
      </c>
    </row>
    <row r="171" spans="1:31" s="80" customFormat="1" ht="10.5">
      <c r="A171" s="80" t="s">
        <v>406</v>
      </c>
      <c r="B171" s="80" t="s">
        <v>384</v>
      </c>
      <c r="C171" s="80" t="s">
        <v>382</v>
      </c>
      <c r="D171" s="80" t="s">
        <v>383</v>
      </c>
      <c r="E171" s="80">
        <v>16</v>
      </c>
      <c r="F171" s="80">
        <v>16</v>
      </c>
      <c r="G171" s="80">
        <v>16</v>
      </c>
      <c r="H171" s="80">
        <v>16</v>
      </c>
      <c r="I171" s="80">
        <v>16</v>
      </c>
      <c r="J171" s="80">
        <v>16</v>
      </c>
      <c r="K171" s="80">
        <v>16</v>
      </c>
      <c r="L171" s="80">
        <v>16</v>
      </c>
      <c r="M171" s="80">
        <v>16</v>
      </c>
      <c r="N171" s="80">
        <v>16</v>
      </c>
      <c r="O171" s="80">
        <v>16</v>
      </c>
      <c r="P171" s="80">
        <v>16</v>
      </c>
      <c r="Q171" s="80">
        <v>16</v>
      </c>
      <c r="R171" s="80">
        <v>16</v>
      </c>
      <c r="S171" s="80">
        <v>16</v>
      </c>
      <c r="T171" s="80">
        <v>16</v>
      </c>
      <c r="U171" s="80">
        <v>16</v>
      </c>
      <c r="V171" s="80">
        <v>16</v>
      </c>
      <c r="W171" s="80">
        <v>16</v>
      </c>
      <c r="X171" s="80">
        <v>16</v>
      </c>
      <c r="Y171" s="80">
        <v>16</v>
      </c>
      <c r="Z171" s="80">
        <v>16</v>
      </c>
      <c r="AA171" s="80">
        <v>16</v>
      </c>
      <c r="AB171" s="80">
        <v>16</v>
      </c>
      <c r="AC171" s="80">
        <v>384</v>
      </c>
      <c r="AD171" s="80">
        <v>2688</v>
      </c>
      <c r="AE171" s="80">
        <v>140160</v>
      </c>
    </row>
    <row r="172" spans="1:31" s="80" customFormat="1" ht="10.5">
      <c r="A172" s="80" t="s">
        <v>838</v>
      </c>
      <c r="B172" s="80" t="s">
        <v>381</v>
      </c>
      <c r="C172" s="80" t="s">
        <v>382</v>
      </c>
      <c r="D172" s="80" t="s">
        <v>412</v>
      </c>
      <c r="E172" s="80">
        <v>0.5</v>
      </c>
      <c r="F172" s="80">
        <v>0.5</v>
      </c>
      <c r="G172" s="80">
        <v>0.5</v>
      </c>
      <c r="H172" s="80">
        <v>0.5</v>
      </c>
      <c r="I172" s="80">
        <v>0.7</v>
      </c>
      <c r="J172" s="80">
        <v>0.7</v>
      </c>
      <c r="K172" s="80">
        <v>0.9</v>
      </c>
      <c r="L172" s="80">
        <v>0.9</v>
      </c>
      <c r="M172" s="80">
        <v>0.9</v>
      </c>
      <c r="N172" s="80">
        <v>0.9</v>
      </c>
      <c r="O172" s="80">
        <v>0.9</v>
      </c>
      <c r="P172" s="80">
        <v>0.9</v>
      </c>
      <c r="Q172" s="80">
        <v>0.9</v>
      </c>
      <c r="R172" s="80">
        <v>0.9</v>
      </c>
      <c r="S172" s="80">
        <v>0.9</v>
      </c>
      <c r="T172" s="80">
        <v>0.9</v>
      </c>
      <c r="U172" s="80">
        <v>0.9</v>
      </c>
      <c r="V172" s="80">
        <v>0.9</v>
      </c>
      <c r="W172" s="80">
        <v>0.7</v>
      </c>
      <c r="X172" s="80">
        <v>0.7</v>
      </c>
      <c r="Y172" s="80">
        <v>0.7</v>
      </c>
      <c r="Z172" s="80">
        <v>0.7</v>
      </c>
      <c r="AA172" s="80">
        <v>0.5</v>
      </c>
      <c r="AB172" s="80">
        <v>0.5</v>
      </c>
      <c r="AC172" s="80">
        <v>18</v>
      </c>
      <c r="AD172" s="80">
        <v>126</v>
      </c>
      <c r="AE172" s="80">
        <v>6570</v>
      </c>
    </row>
    <row r="173" spans="1:31" s="80" customFormat="1" ht="10.5">
      <c r="D173" s="80" t="s">
        <v>410</v>
      </c>
      <c r="E173" s="80">
        <v>0.5</v>
      </c>
      <c r="F173" s="80">
        <v>0.5</v>
      </c>
      <c r="G173" s="80">
        <v>0.5</v>
      </c>
      <c r="H173" s="80">
        <v>0.5</v>
      </c>
      <c r="I173" s="80">
        <v>0.7</v>
      </c>
      <c r="J173" s="80">
        <v>0.7</v>
      </c>
      <c r="K173" s="80">
        <v>0.9</v>
      </c>
      <c r="L173" s="80">
        <v>0.9</v>
      </c>
      <c r="M173" s="80">
        <v>0.9</v>
      </c>
      <c r="N173" s="80">
        <v>0.9</v>
      </c>
      <c r="O173" s="80">
        <v>0.9</v>
      </c>
      <c r="P173" s="80">
        <v>0.9</v>
      </c>
      <c r="Q173" s="80">
        <v>0.9</v>
      </c>
      <c r="R173" s="80">
        <v>0.9</v>
      </c>
      <c r="S173" s="80">
        <v>0.9</v>
      </c>
      <c r="T173" s="80">
        <v>0.9</v>
      </c>
      <c r="U173" s="80">
        <v>0.9</v>
      </c>
      <c r="V173" s="80">
        <v>0.9</v>
      </c>
      <c r="W173" s="80">
        <v>0.7</v>
      </c>
      <c r="X173" s="80">
        <v>0.7</v>
      </c>
      <c r="Y173" s="80">
        <v>0.7</v>
      </c>
      <c r="Z173" s="80">
        <v>0.7</v>
      </c>
      <c r="AA173" s="80">
        <v>0.5</v>
      </c>
      <c r="AB173" s="80">
        <v>0.5</v>
      </c>
      <c r="AC173" s="80">
        <v>18</v>
      </c>
    </row>
    <row r="174" spans="1:31" s="80" customFormat="1" ht="10.5">
      <c r="D174" s="80" t="s">
        <v>411</v>
      </c>
      <c r="E174" s="80">
        <v>0.5</v>
      </c>
      <c r="F174" s="80">
        <v>0.5</v>
      </c>
      <c r="G174" s="80">
        <v>0.5</v>
      </c>
      <c r="H174" s="80">
        <v>0.5</v>
      </c>
      <c r="I174" s="80">
        <v>0.7</v>
      </c>
      <c r="J174" s="80">
        <v>0.7</v>
      </c>
      <c r="K174" s="80">
        <v>0.9</v>
      </c>
      <c r="L174" s="80">
        <v>0.9</v>
      </c>
      <c r="M174" s="80">
        <v>0.9</v>
      </c>
      <c r="N174" s="80">
        <v>0.9</v>
      </c>
      <c r="O174" s="80">
        <v>0.9</v>
      </c>
      <c r="P174" s="80">
        <v>0.9</v>
      </c>
      <c r="Q174" s="80">
        <v>0.9</v>
      </c>
      <c r="R174" s="80">
        <v>0.9</v>
      </c>
      <c r="S174" s="80">
        <v>0.9</v>
      </c>
      <c r="T174" s="80">
        <v>0.9</v>
      </c>
      <c r="U174" s="80">
        <v>0.9</v>
      </c>
      <c r="V174" s="80">
        <v>0.9</v>
      </c>
      <c r="W174" s="80">
        <v>0.7</v>
      </c>
      <c r="X174" s="80">
        <v>0.7</v>
      </c>
      <c r="Y174" s="80">
        <v>0.7</v>
      </c>
      <c r="Z174" s="80">
        <v>0.7</v>
      </c>
      <c r="AA174" s="80">
        <v>0.5</v>
      </c>
      <c r="AB174" s="80">
        <v>0.5</v>
      </c>
      <c r="AC174" s="80">
        <v>18</v>
      </c>
    </row>
    <row r="175" spans="1:31" s="80" customFormat="1" ht="10.5">
      <c r="D175" s="80" t="s">
        <v>419</v>
      </c>
      <c r="E175" s="80">
        <v>0.5</v>
      </c>
      <c r="F175" s="80">
        <v>0.5</v>
      </c>
      <c r="G175" s="80">
        <v>0.5</v>
      </c>
      <c r="H175" s="80">
        <v>0.5</v>
      </c>
      <c r="I175" s="80">
        <v>0.7</v>
      </c>
      <c r="J175" s="80">
        <v>0.7</v>
      </c>
      <c r="K175" s="80">
        <v>0.9</v>
      </c>
      <c r="L175" s="80">
        <v>0.9</v>
      </c>
      <c r="M175" s="80">
        <v>0.9</v>
      </c>
      <c r="N175" s="80">
        <v>0.9</v>
      </c>
      <c r="O175" s="80">
        <v>0.9</v>
      </c>
      <c r="P175" s="80">
        <v>0.9</v>
      </c>
      <c r="Q175" s="80">
        <v>0.9</v>
      </c>
      <c r="R175" s="80">
        <v>0.9</v>
      </c>
      <c r="S175" s="80">
        <v>0.9</v>
      </c>
      <c r="T175" s="80">
        <v>0.9</v>
      </c>
      <c r="U175" s="80">
        <v>0.9</v>
      </c>
      <c r="V175" s="80">
        <v>0.9</v>
      </c>
      <c r="W175" s="80">
        <v>0.7</v>
      </c>
      <c r="X175" s="80">
        <v>0.7</v>
      </c>
      <c r="Y175" s="80">
        <v>0.7</v>
      </c>
      <c r="Z175" s="80">
        <v>0.7</v>
      </c>
      <c r="AA175" s="80">
        <v>0.5</v>
      </c>
      <c r="AB175" s="80">
        <v>0.5</v>
      </c>
      <c r="AC175" s="80">
        <v>18</v>
      </c>
    </row>
    <row r="176" spans="1:31" s="80" customFormat="1" ht="10.5">
      <c r="D176" s="80" t="s">
        <v>417</v>
      </c>
      <c r="E176" s="80">
        <v>0.5</v>
      </c>
      <c r="F176" s="80">
        <v>0.5</v>
      </c>
      <c r="G176" s="80">
        <v>0.5</v>
      </c>
      <c r="H176" s="80">
        <v>0.5</v>
      </c>
      <c r="I176" s="80">
        <v>0.7</v>
      </c>
      <c r="J176" s="80">
        <v>0.7</v>
      </c>
      <c r="K176" s="80">
        <v>0.9</v>
      </c>
      <c r="L176" s="80">
        <v>0.9</v>
      </c>
      <c r="M176" s="80">
        <v>0.9</v>
      </c>
      <c r="N176" s="80">
        <v>0.9</v>
      </c>
      <c r="O176" s="80">
        <v>0.9</v>
      </c>
      <c r="P176" s="80">
        <v>0.9</v>
      </c>
      <c r="Q176" s="80">
        <v>0.9</v>
      </c>
      <c r="R176" s="80">
        <v>0.9</v>
      </c>
      <c r="S176" s="80">
        <v>0.9</v>
      </c>
      <c r="T176" s="80">
        <v>0.9</v>
      </c>
      <c r="U176" s="80">
        <v>0.9</v>
      </c>
      <c r="V176" s="80">
        <v>0.9</v>
      </c>
      <c r="W176" s="80">
        <v>0.7</v>
      </c>
      <c r="X176" s="80">
        <v>0.7</v>
      </c>
      <c r="Y176" s="80">
        <v>0.7</v>
      </c>
      <c r="Z176" s="80">
        <v>0.7</v>
      </c>
      <c r="AA176" s="80">
        <v>0.5</v>
      </c>
      <c r="AB176" s="80">
        <v>0.5</v>
      </c>
      <c r="AC176" s="80">
        <v>18</v>
      </c>
    </row>
    <row r="177" spans="1:31" s="80" customFormat="1" ht="10.5">
      <c r="A177" s="80" t="s">
        <v>839</v>
      </c>
      <c r="B177" s="80" t="s">
        <v>381</v>
      </c>
      <c r="C177" s="80" t="s">
        <v>382</v>
      </c>
      <c r="D177" s="80" t="s">
        <v>412</v>
      </c>
      <c r="E177" s="80">
        <v>0.1</v>
      </c>
      <c r="F177" s="80">
        <v>0.1</v>
      </c>
      <c r="G177" s="80">
        <v>0.1</v>
      </c>
      <c r="H177" s="80">
        <v>0.1</v>
      </c>
      <c r="I177" s="80">
        <v>0.3</v>
      </c>
      <c r="J177" s="80">
        <v>0.3</v>
      </c>
      <c r="K177" s="80">
        <v>0.6</v>
      </c>
      <c r="L177" s="80">
        <v>0.9</v>
      </c>
      <c r="M177" s="80">
        <v>0.9</v>
      </c>
      <c r="N177" s="80">
        <v>0.9</v>
      </c>
      <c r="O177" s="80">
        <v>0.9</v>
      </c>
      <c r="P177" s="80">
        <v>0.9</v>
      </c>
      <c r="Q177" s="80">
        <v>0.9</v>
      </c>
      <c r="R177" s="80">
        <v>0.9</v>
      </c>
      <c r="S177" s="80">
        <v>0.9</v>
      </c>
      <c r="T177" s="80">
        <v>0.9</v>
      </c>
      <c r="U177" s="80">
        <v>0.9</v>
      </c>
      <c r="V177" s="80">
        <v>0.9</v>
      </c>
      <c r="W177" s="80">
        <v>0.6</v>
      </c>
      <c r="X177" s="80">
        <v>0.6</v>
      </c>
      <c r="Y177" s="80">
        <v>0.3</v>
      </c>
      <c r="Z177" s="80">
        <v>0.3</v>
      </c>
      <c r="AA177" s="80">
        <v>0.1</v>
      </c>
      <c r="AB177" s="80">
        <v>0.1</v>
      </c>
      <c r="AC177" s="80">
        <v>13.5</v>
      </c>
      <c r="AD177" s="80">
        <v>74.75</v>
      </c>
      <c r="AE177" s="80">
        <v>3897.68</v>
      </c>
    </row>
    <row r="178" spans="1:31" s="80" customFormat="1" ht="10.5">
      <c r="D178" s="80" t="s">
        <v>410</v>
      </c>
      <c r="E178" s="80">
        <v>0.1</v>
      </c>
      <c r="F178" s="80">
        <v>0.1</v>
      </c>
      <c r="G178" s="80">
        <v>0.1</v>
      </c>
      <c r="H178" s="80">
        <v>0.1</v>
      </c>
      <c r="I178" s="80">
        <v>0.3</v>
      </c>
      <c r="J178" s="80">
        <v>0.3</v>
      </c>
      <c r="K178" s="80">
        <v>0.6</v>
      </c>
      <c r="L178" s="80">
        <v>0.9</v>
      </c>
      <c r="M178" s="80">
        <v>0.9</v>
      </c>
      <c r="N178" s="80">
        <v>0.9</v>
      </c>
      <c r="O178" s="80">
        <v>0.9</v>
      </c>
      <c r="P178" s="80">
        <v>0.9</v>
      </c>
      <c r="Q178" s="80">
        <v>0.9</v>
      </c>
      <c r="R178" s="80">
        <v>0.9</v>
      </c>
      <c r="S178" s="80">
        <v>0.9</v>
      </c>
      <c r="T178" s="80">
        <v>0.9</v>
      </c>
      <c r="U178" s="80">
        <v>0.9</v>
      </c>
      <c r="V178" s="80">
        <v>0.9</v>
      </c>
      <c r="W178" s="80">
        <v>0.6</v>
      </c>
      <c r="X178" s="80">
        <v>0.6</v>
      </c>
      <c r="Y178" s="80">
        <v>0.3</v>
      </c>
      <c r="Z178" s="80">
        <v>0.3</v>
      </c>
      <c r="AA178" s="80">
        <v>0.1</v>
      </c>
      <c r="AB178" s="80">
        <v>0.1</v>
      </c>
      <c r="AC178" s="80">
        <v>13.5</v>
      </c>
    </row>
    <row r="179" spans="1:31" s="80" customFormat="1" ht="10.5">
      <c r="D179" s="80" t="s">
        <v>411</v>
      </c>
      <c r="E179" s="80">
        <v>0.1</v>
      </c>
      <c r="F179" s="80">
        <v>0.1</v>
      </c>
      <c r="G179" s="80">
        <v>0.1</v>
      </c>
      <c r="H179" s="80">
        <v>0.1</v>
      </c>
      <c r="I179" s="80">
        <v>0.1</v>
      </c>
      <c r="J179" s="80">
        <v>0.1</v>
      </c>
      <c r="K179" s="80">
        <v>0.1</v>
      </c>
      <c r="L179" s="80">
        <v>0.3</v>
      </c>
      <c r="M179" s="80">
        <v>0.3</v>
      </c>
      <c r="N179" s="80">
        <v>0.4</v>
      </c>
      <c r="O179" s="80">
        <v>0.4</v>
      </c>
      <c r="P179" s="80">
        <v>0.4</v>
      </c>
      <c r="Q179" s="80">
        <v>0.4</v>
      </c>
      <c r="R179" s="80">
        <v>0.4</v>
      </c>
      <c r="S179" s="80">
        <v>0.4</v>
      </c>
      <c r="T179" s="80">
        <v>0.3</v>
      </c>
      <c r="U179" s="80">
        <v>0.3</v>
      </c>
      <c r="V179" s="80">
        <v>0.3</v>
      </c>
      <c r="W179" s="80">
        <v>0.3</v>
      </c>
      <c r="X179" s="80">
        <v>0.3</v>
      </c>
      <c r="Y179" s="80">
        <v>0.1</v>
      </c>
      <c r="Z179" s="80">
        <v>0.1</v>
      </c>
      <c r="AA179" s="80">
        <v>0.1</v>
      </c>
      <c r="AB179" s="80">
        <v>0.1</v>
      </c>
      <c r="AC179" s="80">
        <v>5.6</v>
      </c>
    </row>
    <row r="180" spans="1:31" s="80" customFormat="1" ht="10.5">
      <c r="D180" s="80" t="s">
        <v>419</v>
      </c>
      <c r="E180" s="80">
        <v>0.1</v>
      </c>
      <c r="F180" s="80">
        <v>0.1</v>
      </c>
      <c r="G180" s="80">
        <v>0.1</v>
      </c>
      <c r="H180" s="80">
        <v>0.1</v>
      </c>
      <c r="I180" s="80">
        <v>0.1</v>
      </c>
      <c r="J180" s="80">
        <v>0.1</v>
      </c>
      <c r="K180" s="80">
        <v>0.1</v>
      </c>
      <c r="L180" s="80">
        <v>0.3</v>
      </c>
      <c r="M180" s="80">
        <v>0.3</v>
      </c>
      <c r="N180" s="80">
        <v>0.4</v>
      </c>
      <c r="O180" s="80">
        <v>0.4</v>
      </c>
      <c r="P180" s="80">
        <v>0.4</v>
      </c>
      <c r="Q180" s="80">
        <v>0.4</v>
      </c>
      <c r="R180" s="80">
        <v>0.4</v>
      </c>
      <c r="S180" s="80">
        <v>0.4</v>
      </c>
      <c r="T180" s="80">
        <v>0.3</v>
      </c>
      <c r="U180" s="80">
        <v>0.3</v>
      </c>
      <c r="V180" s="80">
        <v>0.3</v>
      </c>
      <c r="W180" s="80">
        <v>0.3</v>
      </c>
      <c r="X180" s="80">
        <v>0.3</v>
      </c>
      <c r="Y180" s="80">
        <v>0.1</v>
      </c>
      <c r="Z180" s="80">
        <v>0.1</v>
      </c>
      <c r="AA180" s="80">
        <v>0.1</v>
      </c>
      <c r="AB180" s="80">
        <v>0.1</v>
      </c>
      <c r="AC180" s="80">
        <v>5.6</v>
      </c>
    </row>
    <row r="181" spans="1:31" s="80" customFormat="1" ht="10.5">
      <c r="D181" s="80" t="s">
        <v>417</v>
      </c>
      <c r="E181" s="80">
        <v>0.05</v>
      </c>
      <c r="F181" s="80">
        <v>0.05</v>
      </c>
      <c r="G181" s="80">
        <v>0.05</v>
      </c>
      <c r="H181" s="80">
        <v>0.05</v>
      </c>
      <c r="I181" s="80">
        <v>0.05</v>
      </c>
      <c r="J181" s="80">
        <v>0.05</v>
      </c>
      <c r="K181" s="80">
        <v>0.05</v>
      </c>
      <c r="L181" s="80">
        <v>0.05</v>
      </c>
      <c r="M181" s="80">
        <v>0.1</v>
      </c>
      <c r="N181" s="80">
        <v>0.1</v>
      </c>
      <c r="O181" s="80">
        <v>0.1</v>
      </c>
      <c r="P181" s="80">
        <v>0.1</v>
      </c>
      <c r="Q181" s="80">
        <v>0.1</v>
      </c>
      <c r="R181" s="80">
        <v>0.1</v>
      </c>
      <c r="S181" s="80">
        <v>0.1</v>
      </c>
      <c r="T181" s="80">
        <v>0.1</v>
      </c>
      <c r="U181" s="80">
        <v>0.1</v>
      </c>
      <c r="V181" s="80">
        <v>0.05</v>
      </c>
      <c r="W181" s="80">
        <v>0.05</v>
      </c>
      <c r="X181" s="80">
        <v>0.05</v>
      </c>
      <c r="Y181" s="80">
        <v>0.05</v>
      </c>
      <c r="Z181" s="80">
        <v>0.05</v>
      </c>
      <c r="AA181" s="80">
        <v>0.05</v>
      </c>
      <c r="AB181" s="80">
        <v>0.05</v>
      </c>
      <c r="AC181" s="80">
        <v>1.65</v>
      </c>
    </row>
    <row r="182" spans="1:31" s="80" customFormat="1" ht="10.5">
      <c r="A182" s="80" t="s">
        <v>361</v>
      </c>
      <c r="B182" s="80" t="s">
        <v>381</v>
      </c>
      <c r="C182" s="80" t="s">
        <v>382</v>
      </c>
      <c r="D182" s="80" t="s">
        <v>412</v>
      </c>
      <c r="E182" s="80">
        <v>0.1</v>
      </c>
      <c r="F182" s="80">
        <v>0.1</v>
      </c>
      <c r="G182" s="80">
        <v>0.1</v>
      </c>
      <c r="H182" s="80">
        <v>0.1</v>
      </c>
      <c r="I182" s="80">
        <v>0.1</v>
      </c>
      <c r="J182" s="80">
        <v>0.1</v>
      </c>
      <c r="K182" s="80">
        <v>0.1</v>
      </c>
      <c r="L182" s="80">
        <v>0.5</v>
      </c>
      <c r="M182" s="80">
        <v>0.9</v>
      </c>
      <c r="N182" s="80">
        <v>0.9</v>
      </c>
      <c r="O182" s="80">
        <v>0.9</v>
      </c>
      <c r="P182" s="80">
        <v>0.9</v>
      </c>
      <c r="Q182" s="80">
        <v>0.9</v>
      </c>
      <c r="R182" s="80">
        <v>0.9</v>
      </c>
      <c r="S182" s="80">
        <v>0.9</v>
      </c>
      <c r="T182" s="80">
        <v>0.9</v>
      </c>
      <c r="U182" s="80">
        <v>0.3</v>
      </c>
      <c r="V182" s="80">
        <v>0.3</v>
      </c>
      <c r="W182" s="80">
        <v>0.3</v>
      </c>
      <c r="X182" s="80">
        <v>0.3</v>
      </c>
      <c r="Y182" s="80">
        <v>0.3</v>
      </c>
      <c r="Z182" s="80">
        <v>0.3</v>
      </c>
      <c r="AA182" s="80">
        <v>0.3</v>
      </c>
      <c r="AB182" s="80">
        <v>0.1</v>
      </c>
      <c r="AC182" s="80">
        <v>10.6</v>
      </c>
      <c r="AD182" s="80">
        <v>60.1</v>
      </c>
      <c r="AE182" s="80">
        <v>3133.79</v>
      </c>
    </row>
    <row r="183" spans="1:31" s="80" customFormat="1" ht="10.5">
      <c r="D183" s="80" t="s">
        <v>410</v>
      </c>
      <c r="E183" s="80">
        <v>1</v>
      </c>
      <c r="F183" s="80">
        <v>1</v>
      </c>
      <c r="G183" s="80">
        <v>1</v>
      </c>
      <c r="H183" s="80">
        <v>1</v>
      </c>
      <c r="I183" s="80">
        <v>1</v>
      </c>
      <c r="J183" s="80">
        <v>1</v>
      </c>
      <c r="K183" s="80">
        <v>1</v>
      </c>
      <c r="L183" s="80">
        <v>1</v>
      </c>
      <c r="M183" s="80">
        <v>1</v>
      </c>
      <c r="N183" s="80">
        <v>1</v>
      </c>
      <c r="O183" s="80">
        <v>1</v>
      </c>
      <c r="P183" s="80">
        <v>1</v>
      </c>
      <c r="Q183" s="80">
        <v>1</v>
      </c>
      <c r="R183" s="80">
        <v>1</v>
      </c>
      <c r="S183" s="80">
        <v>1</v>
      </c>
      <c r="T183" s="80">
        <v>1</v>
      </c>
      <c r="U183" s="80">
        <v>1</v>
      </c>
      <c r="V183" s="80">
        <v>1</v>
      </c>
      <c r="W183" s="80">
        <v>1</v>
      </c>
      <c r="X183" s="80">
        <v>1</v>
      </c>
      <c r="Y183" s="80">
        <v>1</v>
      </c>
      <c r="Z183" s="80">
        <v>1</v>
      </c>
      <c r="AA183" s="80">
        <v>1</v>
      </c>
      <c r="AB183" s="80">
        <v>1</v>
      </c>
      <c r="AC183" s="80">
        <v>24</v>
      </c>
    </row>
    <row r="184" spans="1:31" s="80" customFormat="1" ht="10.5">
      <c r="D184" s="80" t="s">
        <v>411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0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  <c r="W184" s="80">
        <v>0</v>
      </c>
      <c r="X184" s="80">
        <v>0</v>
      </c>
      <c r="Y184" s="80">
        <v>0</v>
      </c>
      <c r="Z184" s="80">
        <v>0</v>
      </c>
      <c r="AA184" s="80">
        <v>0</v>
      </c>
      <c r="AB184" s="80">
        <v>0</v>
      </c>
      <c r="AC184" s="80">
        <v>0</v>
      </c>
    </row>
    <row r="185" spans="1:31" s="80" customFormat="1" ht="10.5">
      <c r="D185" s="80" t="s">
        <v>419</v>
      </c>
      <c r="E185" s="80">
        <v>0.1</v>
      </c>
      <c r="F185" s="80">
        <v>0.1</v>
      </c>
      <c r="G185" s="80">
        <v>0.1</v>
      </c>
      <c r="H185" s="80">
        <v>0.1</v>
      </c>
      <c r="I185" s="80">
        <v>0.1</v>
      </c>
      <c r="J185" s="80">
        <v>0.1</v>
      </c>
      <c r="K185" s="80">
        <v>0.1</v>
      </c>
      <c r="L185" s="80">
        <v>0.2</v>
      </c>
      <c r="M185" s="80">
        <v>0.4</v>
      </c>
      <c r="N185" s="80">
        <v>0.4</v>
      </c>
      <c r="O185" s="80">
        <v>0.4</v>
      </c>
      <c r="P185" s="80">
        <v>0.4</v>
      </c>
      <c r="Q185" s="80">
        <v>0.4</v>
      </c>
      <c r="R185" s="80">
        <v>0.4</v>
      </c>
      <c r="S185" s="80">
        <v>0.4</v>
      </c>
      <c r="T185" s="80">
        <v>0.4</v>
      </c>
      <c r="U185" s="80">
        <v>0.4</v>
      </c>
      <c r="V185" s="80">
        <v>0.4</v>
      </c>
      <c r="W185" s="80">
        <v>0.1</v>
      </c>
      <c r="X185" s="80">
        <v>0.1</v>
      </c>
      <c r="Y185" s="80">
        <v>0.1</v>
      </c>
      <c r="Z185" s="80">
        <v>0.1</v>
      </c>
      <c r="AA185" s="80">
        <v>0.1</v>
      </c>
      <c r="AB185" s="80">
        <v>0.1</v>
      </c>
      <c r="AC185" s="80">
        <v>5.5</v>
      </c>
    </row>
    <row r="186" spans="1:31" s="80" customFormat="1" ht="10.5">
      <c r="D186" s="80" t="s">
        <v>417</v>
      </c>
      <c r="E186" s="80">
        <v>0.05</v>
      </c>
      <c r="F186" s="80">
        <v>0.05</v>
      </c>
      <c r="G186" s="80">
        <v>0.05</v>
      </c>
      <c r="H186" s="80">
        <v>0.05</v>
      </c>
      <c r="I186" s="80">
        <v>0.05</v>
      </c>
      <c r="J186" s="80">
        <v>0.05</v>
      </c>
      <c r="K186" s="80">
        <v>0.05</v>
      </c>
      <c r="L186" s="80">
        <v>0.05</v>
      </c>
      <c r="M186" s="80">
        <v>0.1</v>
      </c>
      <c r="N186" s="80">
        <v>0.1</v>
      </c>
      <c r="O186" s="80">
        <v>0.1</v>
      </c>
      <c r="P186" s="80">
        <v>0.1</v>
      </c>
      <c r="Q186" s="80">
        <v>0.1</v>
      </c>
      <c r="R186" s="80">
        <v>0.1</v>
      </c>
      <c r="S186" s="80">
        <v>0.1</v>
      </c>
      <c r="T186" s="80">
        <v>0.1</v>
      </c>
      <c r="U186" s="80">
        <v>0.05</v>
      </c>
      <c r="V186" s="80">
        <v>0.05</v>
      </c>
      <c r="W186" s="80">
        <v>0.05</v>
      </c>
      <c r="X186" s="80">
        <v>0.05</v>
      </c>
      <c r="Y186" s="80">
        <v>0.05</v>
      </c>
      <c r="Z186" s="80">
        <v>0.05</v>
      </c>
      <c r="AA186" s="80">
        <v>0.05</v>
      </c>
      <c r="AB186" s="80">
        <v>0.05</v>
      </c>
      <c r="AC186" s="80">
        <v>1.6</v>
      </c>
    </row>
    <row r="187" spans="1:31" s="80" customFormat="1" ht="10.5">
      <c r="A187" s="80" t="s">
        <v>840</v>
      </c>
      <c r="B187" s="80" t="s">
        <v>381</v>
      </c>
      <c r="C187" s="80" t="s">
        <v>382</v>
      </c>
      <c r="D187" s="80" t="s">
        <v>412</v>
      </c>
      <c r="E187" s="80">
        <v>0.5</v>
      </c>
      <c r="F187" s="80">
        <v>0.5</v>
      </c>
      <c r="G187" s="80">
        <v>0.5</v>
      </c>
      <c r="H187" s="80">
        <v>0.5</v>
      </c>
      <c r="I187" s="80">
        <v>0.5</v>
      </c>
      <c r="J187" s="80">
        <v>0.5</v>
      </c>
      <c r="K187" s="80">
        <v>1</v>
      </c>
      <c r="L187" s="80">
        <v>1</v>
      </c>
      <c r="M187" s="80">
        <v>1</v>
      </c>
      <c r="N187" s="80">
        <v>1</v>
      </c>
      <c r="O187" s="80">
        <v>1</v>
      </c>
      <c r="P187" s="80">
        <v>1</v>
      </c>
      <c r="Q187" s="80">
        <v>1</v>
      </c>
      <c r="R187" s="80">
        <v>1</v>
      </c>
      <c r="S187" s="80">
        <v>1</v>
      </c>
      <c r="T187" s="80">
        <v>1</v>
      </c>
      <c r="U187" s="80">
        <v>1</v>
      </c>
      <c r="V187" s="80">
        <v>1</v>
      </c>
      <c r="W187" s="80">
        <v>0.8</v>
      </c>
      <c r="X187" s="80">
        <v>0.8</v>
      </c>
      <c r="Y187" s="80">
        <v>0.5</v>
      </c>
      <c r="Z187" s="80">
        <v>0.5</v>
      </c>
      <c r="AA187" s="80">
        <v>0.5</v>
      </c>
      <c r="AB187" s="80">
        <v>0.5</v>
      </c>
      <c r="AC187" s="80">
        <v>18.600000000000001</v>
      </c>
      <c r="AD187" s="80">
        <v>130.19999999999999</v>
      </c>
      <c r="AE187" s="80">
        <v>6789</v>
      </c>
    </row>
    <row r="188" spans="1:31" s="80" customFormat="1" ht="10.5">
      <c r="D188" s="80" t="s">
        <v>410</v>
      </c>
      <c r="E188" s="80">
        <v>0.5</v>
      </c>
      <c r="F188" s="80">
        <v>0.5</v>
      </c>
      <c r="G188" s="80">
        <v>0.5</v>
      </c>
      <c r="H188" s="80">
        <v>0.5</v>
      </c>
      <c r="I188" s="80">
        <v>0.5</v>
      </c>
      <c r="J188" s="80">
        <v>0.5</v>
      </c>
      <c r="K188" s="80">
        <v>1</v>
      </c>
      <c r="L188" s="80">
        <v>1</v>
      </c>
      <c r="M188" s="80">
        <v>1</v>
      </c>
      <c r="N188" s="80">
        <v>1</v>
      </c>
      <c r="O188" s="80">
        <v>1</v>
      </c>
      <c r="P188" s="80">
        <v>1</v>
      </c>
      <c r="Q188" s="80">
        <v>1</v>
      </c>
      <c r="R188" s="80">
        <v>1</v>
      </c>
      <c r="S188" s="80">
        <v>1</v>
      </c>
      <c r="T188" s="80">
        <v>1</v>
      </c>
      <c r="U188" s="80">
        <v>1</v>
      </c>
      <c r="V188" s="80">
        <v>1</v>
      </c>
      <c r="W188" s="80">
        <v>0.8</v>
      </c>
      <c r="X188" s="80">
        <v>0.8</v>
      </c>
      <c r="Y188" s="80">
        <v>0.5</v>
      </c>
      <c r="Z188" s="80">
        <v>0.5</v>
      </c>
      <c r="AA188" s="80">
        <v>0.5</v>
      </c>
      <c r="AB188" s="80">
        <v>0.5</v>
      </c>
      <c r="AC188" s="80">
        <v>18.600000000000001</v>
      </c>
    </row>
    <row r="189" spans="1:31" s="80" customFormat="1" ht="10.5">
      <c r="D189" s="80" t="s">
        <v>411</v>
      </c>
      <c r="E189" s="80">
        <v>0.5</v>
      </c>
      <c r="F189" s="80">
        <v>0.5</v>
      </c>
      <c r="G189" s="80">
        <v>0.5</v>
      </c>
      <c r="H189" s="80">
        <v>0.5</v>
      </c>
      <c r="I189" s="80">
        <v>0.5</v>
      </c>
      <c r="J189" s="80">
        <v>0.5</v>
      </c>
      <c r="K189" s="80">
        <v>1</v>
      </c>
      <c r="L189" s="80">
        <v>1</v>
      </c>
      <c r="M189" s="80">
        <v>1</v>
      </c>
      <c r="N189" s="80">
        <v>1</v>
      </c>
      <c r="O189" s="80">
        <v>1</v>
      </c>
      <c r="P189" s="80">
        <v>1</v>
      </c>
      <c r="Q189" s="80">
        <v>1</v>
      </c>
      <c r="R189" s="80">
        <v>1</v>
      </c>
      <c r="S189" s="80">
        <v>1</v>
      </c>
      <c r="T189" s="80">
        <v>1</v>
      </c>
      <c r="U189" s="80">
        <v>1</v>
      </c>
      <c r="V189" s="80">
        <v>1</v>
      </c>
      <c r="W189" s="80">
        <v>0.8</v>
      </c>
      <c r="X189" s="80">
        <v>0.8</v>
      </c>
      <c r="Y189" s="80">
        <v>0.5</v>
      </c>
      <c r="Z189" s="80">
        <v>0.5</v>
      </c>
      <c r="AA189" s="80">
        <v>0.5</v>
      </c>
      <c r="AB189" s="80">
        <v>0.5</v>
      </c>
      <c r="AC189" s="80">
        <v>18.600000000000001</v>
      </c>
    </row>
    <row r="190" spans="1:31" s="80" customFormat="1" ht="10.5">
      <c r="D190" s="80" t="s">
        <v>419</v>
      </c>
      <c r="E190" s="80">
        <v>0.5</v>
      </c>
      <c r="F190" s="80">
        <v>0.5</v>
      </c>
      <c r="G190" s="80">
        <v>0.5</v>
      </c>
      <c r="H190" s="80">
        <v>0.5</v>
      </c>
      <c r="I190" s="80">
        <v>0.5</v>
      </c>
      <c r="J190" s="80">
        <v>0.5</v>
      </c>
      <c r="K190" s="80">
        <v>1</v>
      </c>
      <c r="L190" s="80">
        <v>1</v>
      </c>
      <c r="M190" s="80">
        <v>1</v>
      </c>
      <c r="N190" s="80">
        <v>1</v>
      </c>
      <c r="O190" s="80">
        <v>1</v>
      </c>
      <c r="P190" s="80">
        <v>1</v>
      </c>
      <c r="Q190" s="80">
        <v>1</v>
      </c>
      <c r="R190" s="80">
        <v>1</v>
      </c>
      <c r="S190" s="80">
        <v>1</v>
      </c>
      <c r="T190" s="80">
        <v>1</v>
      </c>
      <c r="U190" s="80">
        <v>1</v>
      </c>
      <c r="V190" s="80">
        <v>1</v>
      </c>
      <c r="W190" s="80">
        <v>0.8</v>
      </c>
      <c r="X190" s="80">
        <v>0.8</v>
      </c>
      <c r="Y190" s="80">
        <v>0.5</v>
      </c>
      <c r="Z190" s="80">
        <v>0.5</v>
      </c>
      <c r="AA190" s="80">
        <v>0.5</v>
      </c>
      <c r="AB190" s="80">
        <v>0.5</v>
      </c>
      <c r="AC190" s="80">
        <v>18.600000000000001</v>
      </c>
    </row>
    <row r="191" spans="1:31" s="80" customFormat="1" ht="10.5">
      <c r="D191" s="80" t="s">
        <v>417</v>
      </c>
      <c r="E191" s="80">
        <v>0.5</v>
      </c>
      <c r="F191" s="80">
        <v>0.5</v>
      </c>
      <c r="G191" s="80">
        <v>0.5</v>
      </c>
      <c r="H191" s="80">
        <v>0.5</v>
      </c>
      <c r="I191" s="80">
        <v>0.5</v>
      </c>
      <c r="J191" s="80">
        <v>0.5</v>
      </c>
      <c r="K191" s="80">
        <v>1</v>
      </c>
      <c r="L191" s="80">
        <v>1</v>
      </c>
      <c r="M191" s="80">
        <v>1</v>
      </c>
      <c r="N191" s="80">
        <v>1</v>
      </c>
      <c r="O191" s="80">
        <v>1</v>
      </c>
      <c r="P191" s="80">
        <v>1</v>
      </c>
      <c r="Q191" s="80">
        <v>1</v>
      </c>
      <c r="R191" s="80">
        <v>1</v>
      </c>
      <c r="S191" s="80">
        <v>1</v>
      </c>
      <c r="T191" s="80">
        <v>1</v>
      </c>
      <c r="U191" s="80">
        <v>1</v>
      </c>
      <c r="V191" s="80">
        <v>1</v>
      </c>
      <c r="W191" s="80">
        <v>0.8</v>
      </c>
      <c r="X191" s="80">
        <v>0.8</v>
      </c>
      <c r="Y191" s="80">
        <v>0.5</v>
      </c>
      <c r="Z191" s="80">
        <v>0.5</v>
      </c>
      <c r="AA191" s="80">
        <v>0.5</v>
      </c>
      <c r="AB191" s="80">
        <v>0.5</v>
      </c>
      <c r="AC191" s="80">
        <v>18.600000000000001</v>
      </c>
    </row>
    <row r="192" spans="1:31" s="80" customFormat="1" ht="10.5">
      <c r="A192" s="80" t="s">
        <v>841</v>
      </c>
      <c r="B192" s="80" t="s">
        <v>381</v>
      </c>
      <c r="C192" s="80" t="s">
        <v>382</v>
      </c>
      <c r="D192" s="80" t="s">
        <v>412</v>
      </c>
      <c r="E192" s="80">
        <v>0.3</v>
      </c>
      <c r="F192" s="80">
        <v>0.3</v>
      </c>
      <c r="G192" s="80">
        <v>0.3</v>
      </c>
      <c r="H192" s="80">
        <v>0.3</v>
      </c>
      <c r="I192" s="80">
        <v>0.5</v>
      </c>
      <c r="J192" s="80">
        <v>0.5</v>
      </c>
      <c r="K192" s="80">
        <v>1</v>
      </c>
      <c r="L192" s="80">
        <v>1</v>
      </c>
      <c r="M192" s="80">
        <v>1</v>
      </c>
      <c r="N192" s="80">
        <v>1</v>
      </c>
      <c r="O192" s="80">
        <v>1</v>
      </c>
      <c r="P192" s="80">
        <v>1</v>
      </c>
      <c r="Q192" s="80">
        <v>1</v>
      </c>
      <c r="R192" s="80">
        <v>1</v>
      </c>
      <c r="S192" s="80">
        <v>1</v>
      </c>
      <c r="T192" s="80">
        <v>1</v>
      </c>
      <c r="U192" s="80">
        <v>1</v>
      </c>
      <c r="V192" s="80">
        <v>1</v>
      </c>
      <c r="W192" s="80">
        <v>0.5</v>
      </c>
      <c r="X192" s="80">
        <v>0.5</v>
      </c>
      <c r="Y192" s="80">
        <v>0.3</v>
      </c>
      <c r="Z192" s="80">
        <v>0.3</v>
      </c>
      <c r="AA192" s="80">
        <v>0.3</v>
      </c>
      <c r="AB192" s="80">
        <v>0.3</v>
      </c>
      <c r="AC192" s="80">
        <v>16.399999999999999</v>
      </c>
      <c r="AD192" s="80">
        <v>102.6</v>
      </c>
      <c r="AE192" s="80">
        <v>5349.86</v>
      </c>
    </row>
    <row r="193" spans="1:31" s="80" customFormat="1" ht="10.5">
      <c r="D193" s="80" t="s">
        <v>410</v>
      </c>
      <c r="E193" s="80">
        <v>0.3</v>
      </c>
      <c r="F193" s="80">
        <v>0.3</v>
      </c>
      <c r="G193" s="80">
        <v>0.3</v>
      </c>
      <c r="H193" s="80">
        <v>0.3</v>
      </c>
      <c r="I193" s="80">
        <v>0.5</v>
      </c>
      <c r="J193" s="80">
        <v>0.5</v>
      </c>
      <c r="K193" s="80">
        <v>1</v>
      </c>
      <c r="L193" s="80">
        <v>1</v>
      </c>
      <c r="M193" s="80">
        <v>1</v>
      </c>
      <c r="N193" s="80">
        <v>1</v>
      </c>
      <c r="O193" s="80">
        <v>1</v>
      </c>
      <c r="P193" s="80">
        <v>1</v>
      </c>
      <c r="Q193" s="80">
        <v>1</v>
      </c>
      <c r="R193" s="80">
        <v>1</v>
      </c>
      <c r="S193" s="80">
        <v>1</v>
      </c>
      <c r="T193" s="80">
        <v>1</v>
      </c>
      <c r="U193" s="80">
        <v>1</v>
      </c>
      <c r="V193" s="80">
        <v>1</v>
      </c>
      <c r="W193" s="80">
        <v>0.5</v>
      </c>
      <c r="X193" s="80">
        <v>0.5</v>
      </c>
      <c r="Y193" s="80">
        <v>0.3</v>
      </c>
      <c r="Z193" s="80">
        <v>0.3</v>
      </c>
      <c r="AA193" s="80">
        <v>0.3</v>
      </c>
      <c r="AB193" s="80">
        <v>0.3</v>
      </c>
      <c r="AC193" s="80">
        <v>16.399999999999999</v>
      </c>
    </row>
    <row r="194" spans="1:31" s="80" customFormat="1" ht="10.5">
      <c r="D194" s="80" t="s">
        <v>411</v>
      </c>
      <c r="E194" s="80">
        <v>0.3</v>
      </c>
      <c r="F194" s="80">
        <v>0.3</v>
      </c>
      <c r="G194" s="80">
        <v>0.3</v>
      </c>
      <c r="H194" s="80">
        <v>0.3</v>
      </c>
      <c r="I194" s="80">
        <v>0.3</v>
      </c>
      <c r="J194" s="80">
        <v>0.3</v>
      </c>
      <c r="K194" s="80">
        <v>0.3</v>
      </c>
      <c r="L194" s="80">
        <v>0.5</v>
      </c>
      <c r="M194" s="80">
        <v>0.5</v>
      </c>
      <c r="N194" s="80">
        <v>0.8</v>
      </c>
      <c r="O194" s="80">
        <v>0.8</v>
      </c>
      <c r="P194" s="80">
        <v>0.8</v>
      </c>
      <c r="Q194" s="80">
        <v>0.8</v>
      </c>
      <c r="R194" s="80">
        <v>0.8</v>
      </c>
      <c r="S194" s="80">
        <v>0.8</v>
      </c>
      <c r="T194" s="80">
        <v>0.5</v>
      </c>
      <c r="U194" s="80">
        <v>0.5</v>
      </c>
      <c r="V194" s="80">
        <v>0.5</v>
      </c>
      <c r="W194" s="80">
        <v>0.5</v>
      </c>
      <c r="X194" s="80">
        <v>0.5</v>
      </c>
      <c r="Y194" s="80">
        <v>0.3</v>
      </c>
      <c r="Z194" s="80">
        <v>0.3</v>
      </c>
      <c r="AA194" s="80">
        <v>0.3</v>
      </c>
      <c r="AB194" s="80">
        <v>0.3</v>
      </c>
      <c r="AC194" s="80">
        <v>11.6</v>
      </c>
    </row>
    <row r="195" spans="1:31" s="80" customFormat="1" ht="10.5">
      <c r="D195" s="80" t="s">
        <v>419</v>
      </c>
      <c r="E195" s="80">
        <v>0.3</v>
      </c>
      <c r="F195" s="80">
        <v>0.3</v>
      </c>
      <c r="G195" s="80">
        <v>0.3</v>
      </c>
      <c r="H195" s="80">
        <v>0.3</v>
      </c>
      <c r="I195" s="80">
        <v>0.3</v>
      </c>
      <c r="J195" s="80">
        <v>0.3</v>
      </c>
      <c r="K195" s="80">
        <v>0.3</v>
      </c>
      <c r="L195" s="80">
        <v>0.5</v>
      </c>
      <c r="M195" s="80">
        <v>0.5</v>
      </c>
      <c r="N195" s="80">
        <v>0.8</v>
      </c>
      <c r="O195" s="80">
        <v>0.8</v>
      </c>
      <c r="P195" s="80">
        <v>0.8</v>
      </c>
      <c r="Q195" s="80">
        <v>0.8</v>
      </c>
      <c r="R195" s="80">
        <v>0.8</v>
      </c>
      <c r="S195" s="80">
        <v>0.8</v>
      </c>
      <c r="T195" s="80">
        <v>0.5</v>
      </c>
      <c r="U195" s="80">
        <v>0.5</v>
      </c>
      <c r="V195" s="80">
        <v>0.5</v>
      </c>
      <c r="W195" s="80">
        <v>0.5</v>
      </c>
      <c r="X195" s="80">
        <v>0.5</v>
      </c>
      <c r="Y195" s="80">
        <v>0.3</v>
      </c>
      <c r="Z195" s="80">
        <v>0.3</v>
      </c>
      <c r="AA195" s="80">
        <v>0.3</v>
      </c>
      <c r="AB195" s="80">
        <v>0.3</v>
      </c>
      <c r="AC195" s="80">
        <v>11.6</v>
      </c>
    </row>
    <row r="196" spans="1:31" s="80" customFormat="1" ht="10.5">
      <c r="D196" s="80" t="s">
        <v>417</v>
      </c>
      <c r="E196" s="80">
        <v>0.3</v>
      </c>
      <c r="F196" s="80">
        <v>0.3</v>
      </c>
      <c r="G196" s="80">
        <v>0.3</v>
      </c>
      <c r="H196" s="80">
        <v>0.3</v>
      </c>
      <c r="I196" s="80">
        <v>0.3</v>
      </c>
      <c r="J196" s="80">
        <v>0.3</v>
      </c>
      <c r="K196" s="80">
        <v>0.3</v>
      </c>
      <c r="L196" s="80">
        <v>0.3</v>
      </c>
      <c r="M196" s="80">
        <v>0.5</v>
      </c>
      <c r="N196" s="80">
        <v>0.5</v>
      </c>
      <c r="O196" s="80">
        <v>0.5</v>
      </c>
      <c r="P196" s="80">
        <v>0.5</v>
      </c>
      <c r="Q196" s="80">
        <v>0.5</v>
      </c>
      <c r="R196" s="80">
        <v>0.5</v>
      </c>
      <c r="S196" s="80">
        <v>0.5</v>
      </c>
      <c r="T196" s="80">
        <v>0.5</v>
      </c>
      <c r="U196" s="80">
        <v>0.5</v>
      </c>
      <c r="V196" s="80">
        <v>0.3</v>
      </c>
      <c r="W196" s="80">
        <v>0.3</v>
      </c>
      <c r="X196" s="80">
        <v>0.3</v>
      </c>
      <c r="Y196" s="80">
        <v>0.3</v>
      </c>
      <c r="Z196" s="80">
        <v>0.3</v>
      </c>
      <c r="AA196" s="80">
        <v>0.3</v>
      </c>
      <c r="AB196" s="80">
        <v>0.3</v>
      </c>
      <c r="AC196" s="80">
        <v>9</v>
      </c>
    </row>
    <row r="197" spans="1:31" s="80" customFormat="1" ht="10.5">
      <c r="A197" s="80" t="s">
        <v>142</v>
      </c>
      <c r="B197" s="80" t="s">
        <v>381</v>
      </c>
      <c r="C197" s="80" t="s">
        <v>382</v>
      </c>
      <c r="D197" s="80" t="s">
        <v>143</v>
      </c>
      <c r="E197" s="80">
        <v>0.1</v>
      </c>
      <c r="F197" s="80">
        <v>0.1</v>
      </c>
      <c r="G197" s="80">
        <v>0.1</v>
      </c>
      <c r="H197" s="80">
        <v>0.1</v>
      </c>
      <c r="I197" s="80">
        <v>0.1</v>
      </c>
      <c r="J197" s="80">
        <v>0.1</v>
      </c>
      <c r="K197" s="80">
        <v>0.25</v>
      </c>
      <c r="L197" s="80">
        <v>0.35</v>
      </c>
      <c r="M197" s="80">
        <v>0.35</v>
      </c>
      <c r="N197" s="80">
        <v>0.25</v>
      </c>
      <c r="O197" s="80">
        <v>0.35</v>
      </c>
      <c r="P197" s="80">
        <v>0.35</v>
      </c>
      <c r="Q197" s="80">
        <v>0.35</v>
      </c>
      <c r="R197" s="80">
        <v>0.25</v>
      </c>
      <c r="S197" s="80">
        <v>0.25</v>
      </c>
      <c r="T197" s="80">
        <v>0.25</v>
      </c>
      <c r="U197" s="80">
        <v>0.35</v>
      </c>
      <c r="V197" s="80">
        <v>0.35</v>
      </c>
      <c r="W197" s="80">
        <v>0.35</v>
      </c>
      <c r="X197" s="80">
        <v>0.25</v>
      </c>
      <c r="Y197" s="80">
        <v>0.25</v>
      </c>
      <c r="Z197" s="80">
        <v>0.25</v>
      </c>
      <c r="AA197" s="80">
        <v>0.25</v>
      </c>
      <c r="AB197" s="80">
        <v>0.25</v>
      </c>
      <c r="AC197" s="80">
        <v>5.9</v>
      </c>
      <c r="AD197" s="80">
        <v>23.6</v>
      </c>
      <c r="AE197" s="80">
        <v>1230.57</v>
      </c>
    </row>
    <row r="198" spans="1:31" s="80" customFormat="1" ht="10.5">
      <c r="D198" s="80" t="s">
        <v>419</v>
      </c>
      <c r="E198" s="80">
        <v>0.1</v>
      </c>
      <c r="F198" s="80">
        <v>0.1</v>
      </c>
      <c r="G198" s="80">
        <v>0.1</v>
      </c>
      <c r="H198" s="80">
        <v>0.1</v>
      </c>
      <c r="I198" s="80">
        <v>0.1</v>
      </c>
      <c r="J198" s="80">
        <v>0.1</v>
      </c>
      <c r="K198" s="80">
        <v>0.25</v>
      </c>
      <c r="L198" s="80">
        <v>0.35</v>
      </c>
      <c r="M198" s="80">
        <v>0.35</v>
      </c>
      <c r="N198" s="80">
        <v>0.25</v>
      </c>
      <c r="O198" s="80">
        <v>0.35</v>
      </c>
      <c r="P198" s="80">
        <v>0.35</v>
      </c>
      <c r="Q198" s="80">
        <v>0.35</v>
      </c>
      <c r="R198" s="80">
        <v>0.25</v>
      </c>
      <c r="S198" s="80">
        <v>0.25</v>
      </c>
      <c r="T198" s="80">
        <v>0.25</v>
      </c>
      <c r="U198" s="80">
        <v>0.35</v>
      </c>
      <c r="V198" s="80">
        <v>0.35</v>
      </c>
      <c r="W198" s="80">
        <v>0.35</v>
      </c>
      <c r="X198" s="80">
        <v>0.25</v>
      </c>
      <c r="Y198" s="80">
        <v>0.25</v>
      </c>
      <c r="Z198" s="80">
        <v>0.25</v>
      </c>
      <c r="AA198" s="80">
        <v>0.25</v>
      </c>
      <c r="AB198" s="80">
        <v>0.25</v>
      </c>
      <c r="AC198" s="80">
        <v>5.9</v>
      </c>
    </row>
    <row r="199" spans="1:31" s="80" customFormat="1" ht="10.5">
      <c r="D199" s="80" t="s">
        <v>410</v>
      </c>
      <c r="E199" s="80">
        <v>0.35</v>
      </c>
      <c r="F199" s="80">
        <v>0.35</v>
      </c>
      <c r="G199" s="80">
        <v>0.35</v>
      </c>
      <c r="H199" s="80">
        <v>0.35</v>
      </c>
      <c r="I199" s="80">
        <v>0.35</v>
      </c>
      <c r="J199" s="80">
        <v>0.35</v>
      </c>
      <c r="K199" s="80">
        <v>0.35</v>
      </c>
      <c r="L199" s="80">
        <v>0.35</v>
      </c>
      <c r="M199" s="80">
        <v>0.35</v>
      </c>
      <c r="N199" s="80">
        <v>0.35</v>
      </c>
      <c r="O199" s="80">
        <v>0.35</v>
      </c>
      <c r="P199" s="80">
        <v>0.35</v>
      </c>
      <c r="Q199" s="80">
        <v>0.35</v>
      </c>
      <c r="R199" s="80">
        <v>0.35</v>
      </c>
      <c r="S199" s="80">
        <v>0.35</v>
      </c>
      <c r="T199" s="80">
        <v>0.35</v>
      </c>
      <c r="U199" s="80">
        <v>0.35</v>
      </c>
      <c r="V199" s="80">
        <v>0.35</v>
      </c>
      <c r="W199" s="80">
        <v>0.35</v>
      </c>
      <c r="X199" s="80">
        <v>0.35</v>
      </c>
      <c r="Y199" s="80">
        <v>0.35</v>
      </c>
      <c r="Z199" s="80">
        <v>0.35</v>
      </c>
      <c r="AA199" s="80">
        <v>0.35</v>
      </c>
      <c r="AB199" s="80">
        <v>0.35</v>
      </c>
      <c r="AC199" s="80">
        <v>8.4</v>
      </c>
    </row>
    <row r="200" spans="1:31" s="80" customFormat="1" ht="10.5">
      <c r="D200" s="80" t="s">
        <v>411</v>
      </c>
      <c r="E200" s="80">
        <v>0</v>
      </c>
      <c r="F200" s="80">
        <v>0</v>
      </c>
      <c r="G200" s="80">
        <v>0</v>
      </c>
      <c r="H200" s="80">
        <v>0</v>
      </c>
      <c r="I200" s="80">
        <v>0</v>
      </c>
      <c r="J200" s="80">
        <v>0</v>
      </c>
      <c r="K200" s="80">
        <v>0</v>
      </c>
      <c r="L200" s="80">
        <v>0</v>
      </c>
      <c r="M200" s="80">
        <v>0</v>
      </c>
      <c r="N200" s="80">
        <v>0</v>
      </c>
      <c r="O200" s="80">
        <v>0</v>
      </c>
      <c r="P200" s="80">
        <v>0</v>
      </c>
      <c r="Q200" s="80">
        <v>0</v>
      </c>
      <c r="R200" s="80">
        <v>0</v>
      </c>
      <c r="S200" s="80">
        <v>0</v>
      </c>
      <c r="T200" s="80">
        <v>0</v>
      </c>
      <c r="U200" s="80">
        <v>0</v>
      </c>
      <c r="V200" s="80">
        <v>0</v>
      </c>
      <c r="W200" s="80">
        <v>0</v>
      </c>
      <c r="X200" s="80">
        <v>0</v>
      </c>
      <c r="Y200" s="80">
        <v>0</v>
      </c>
      <c r="Z200" s="80">
        <v>0</v>
      </c>
      <c r="AA200" s="80">
        <v>0</v>
      </c>
      <c r="AB200" s="80">
        <v>0</v>
      </c>
      <c r="AC200" s="80">
        <v>0</v>
      </c>
    </row>
    <row r="201" spans="1:31" s="80" customFormat="1" ht="10.5">
      <c r="D201" s="80" t="s">
        <v>417</v>
      </c>
      <c r="E201" s="80">
        <v>0.1</v>
      </c>
      <c r="F201" s="80">
        <v>0.1</v>
      </c>
      <c r="G201" s="80">
        <v>0.1</v>
      </c>
      <c r="H201" s="80">
        <v>0.1</v>
      </c>
      <c r="I201" s="80">
        <v>0.1</v>
      </c>
      <c r="J201" s="80">
        <v>0.1</v>
      </c>
      <c r="K201" s="80">
        <v>0.25</v>
      </c>
      <c r="L201" s="80">
        <v>0.35</v>
      </c>
      <c r="M201" s="80">
        <v>0.35</v>
      </c>
      <c r="N201" s="80">
        <v>0.25</v>
      </c>
      <c r="O201" s="80">
        <v>0.35</v>
      </c>
      <c r="P201" s="80">
        <v>0.35</v>
      </c>
      <c r="Q201" s="80">
        <v>0.35</v>
      </c>
      <c r="R201" s="80">
        <v>0.25</v>
      </c>
      <c r="S201" s="80">
        <v>0.25</v>
      </c>
      <c r="T201" s="80">
        <v>0.25</v>
      </c>
      <c r="U201" s="80">
        <v>0.35</v>
      </c>
      <c r="V201" s="80">
        <v>0.35</v>
      </c>
      <c r="W201" s="80">
        <v>0.35</v>
      </c>
      <c r="X201" s="80">
        <v>0.25</v>
      </c>
      <c r="Y201" s="80">
        <v>0.25</v>
      </c>
      <c r="Z201" s="80">
        <v>0.25</v>
      </c>
      <c r="AA201" s="80">
        <v>0.25</v>
      </c>
      <c r="AB201" s="80">
        <v>0.25</v>
      </c>
      <c r="AC201" s="80">
        <v>5.9</v>
      </c>
    </row>
    <row r="202" spans="1:31" s="80" customFormat="1" ht="10.5">
      <c r="A202" s="80" t="s">
        <v>144</v>
      </c>
      <c r="B202" s="80" t="s">
        <v>381</v>
      </c>
      <c r="C202" s="80" t="s">
        <v>382</v>
      </c>
      <c r="D202" s="80" t="s">
        <v>145</v>
      </c>
      <c r="E202" s="80">
        <v>0.02</v>
      </c>
      <c r="F202" s="80">
        <v>0.02</v>
      </c>
      <c r="G202" s="80">
        <v>0.02</v>
      </c>
      <c r="H202" s="80">
        <v>0.02</v>
      </c>
      <c r="I202" s="80">
        <v>0.02</v>
      </c>
      <c r="J202" s="80">
        <v>0.05</v>
      </c>
      <c r="K202" s="80">
        <v>0.1</v>
      </c>
      <c r="L202" s="80">
        <v>0.15</v>
      </c>
      <c r="M202" s="80">
        <v>0.2</v>
      </c>
      <c r="N202" s="80">
        <v>0.15</v>
      </c>
      <c r="O202" s="80">
        <v>0.25</v>
      </c>
      <c r="P202" s="80">
        <v>0.25</v>
      </c>
      <c r="Q202" s="80">
        <v>0.25</v>
      </c>
      <c r="R202" s="80">
        <v>0.2</v>
      </c>
      <c r="S202" s="80">
        <v>0.15</v>
      </c>
      <c r="T202" s="80">
        <v>0.2</v>
      </c>
      <c r="U202" s="80">
        <v>0.3</v>
      </c>
      <c r="V202" s="80">
        <v>0.3</v>
      </c>
      <c r="W202" s="80">
        <v>0.3</v>
      </c>
      <c r="X202" s="80">
        <v>0.2</v>
      </c>
      <c r="Y202" s="80">
        <v>0.2</v>
      </c>
      <c r="Z202" s="80">
        <v>0.15</v>
      </c>
      <c r="AA202" s="80">
        <v>0.1</v>
      </c>
      <c r="AB202" s="80">
        <v>0.05</v>
      </c>
      <c r="AC202" s="80">
        <v>3.65</v>
      </c>
      <c r="AD202" s="80">
        <v>21.9</v>
      </c>
      <c r="AE202" s="80">
        <v>1141.93</v>
      </c>
    </row>
    <row r="203" spans="1:31" s="80" customFormat="1" ht="10.5">
      <c r="D203" s="80" t="s">
        <v>410</v>
      </c>
      <c r="E203" s="80">
        <v>0.25</v>
      </c>
      <c r="F203" s="80">
        <v>0.25</v>
      </c>
      <c r="G203" s="80">
        <v>0.25</v>
      </c>
      <c r="H203" s="80">
        <v>0.25</v>
      </c>
      <c r="I203" s="80">
        <v>0.25</v>
      </c>
      <c r="J203" s="80">
        <v>0.25</v>
      </c>
      <c r="K203" s="80">
        <v>0.25</v>
      </c>
      <c r="L203" s="80">
        <v>0.25</v>
      </c>
      <c r="M203" s="80">
        <v>0.25</v>
      </c>
      <c r="N203" s="80">
        <v>0.25</v>
      </c>
      <c r="O203" s="80">
        <v>0.25</v>
      </c>
      <c r="P203" s="80">
        <v>0.25</v>
      </c>
      <c r="Q203" s="80">
        <v>0.25</v>
      </c>
      <c r="R203" s="80">
        <v>0.25</v>
      </c>
      <c r="S203" s="80">
        <v>0.25</v>
      </c>
      <c r="T203" s="80">
        <v>0.25</v>
      </c>
      <c r="U203" s="80">
        <v>0.25</v>
      </c>
      <c r="V203" s="80">
        <v>0.25</v>
      </c>
      <c r="W203" s="80">
        <v>0.25</v>
      </c>
      <c r="X203" s="80">
        <v>0.25</v>
      </c>
      <c r="Y203" s="80">
        <v>0.25</v>
      </c>
      <c r="Z203" s="80">
        <v>0.25</v>
      </c>
      <c r="AA203" s="80">
        <v>0.25</v>
      </c>
      <c r="AB203" s="80">
        <v>0.25</v>
      </c>
      <c r="AC203" s="80">
        <v>6</v>
      </c>
    </row>
    <row r="204" spans="1:31" s="80" customFormat="1" ht="10.5">
      <c r="D204" s="80" t="s">
        <v>411</v>
      </c>
      <c r="E204" s="80">
        <v>0</v>
      </c>
      <c r="F204" s="80">
        <v>0</v>
      </c>
      <c r="G204" s="80">
        <v>0</v>
      </c>
      <c r="H204" s="80">
        <v>0</v>
      </c>
      <c r="I204" s="80">
        <v>0</v>
      </c>
      <c r="J204" s="80">
        <v>0</v>
      </c>
      <c r="K204" s="80">
        <v>0</v>
      </c>
      <c r="L204" s="80">
        <v>0</v>
      </c>
      <c r="M204" s="80">
        <v>0</v>
      </c>
      <c r="N204" s="80">
        <v>0</v>
      </c>
      <c r="O204" s="80">
        <v>0</v>
      </c>
      <c r="P204" s="80">
        <v>0</v>
      </c>
      <c r="Q204" s="80">
        <v>0</v>
      </c>
      <c r="R204" s="80">
        <v>0</v>
      </c>
      <c r="S204" s="80">
        <v>0</v>
      </c>
      <c r="T204" s="80">
        <v>0</v>
      </c>
      <c r="U204" s="80">
        <v>0</v>
      </c>
      <c r="V204" s="80">
        <v>0</v>
      </c>
      <c r="W204" s="80">
        <v>0</v>
      </c>
      <c r="X204" s="80">
        <v>0</v>
      </c>
      <c r="Y204" s="80">
        <v>0</v>
      </c>
      <c r="Z204" s="80">
        <v>0</v>
      </c>
      <c r="AA204" s="80">
        <v>0</v>
      </c>
      <c r="AB204" s="80">
        <v>0</v>
      </c>
      <c r="AC204" s="80">
        <v>0</v>
      </c>
    </row>
    <row r="205" spans="1:31" s="80" customFormat="1" ht="10.5">
      <c r="D205" s="80" t="s">
        <v>417</v>
      </c>
      <c r="E205" s="80">
        <v>0.02</v>
      </c>
      <c r="F205" s="80">
        <v>0.02</v>
      </c>
      <c r="G205" s="80">
        <v>0.02</v>
      </c>
      <c r="H205" s="80">
        <v>0.02</v>
      </c>
      <c r="I205" s="80">
        <v>0.02</v>
      </c>
      <c r="J205" s="80">
        <v>0.05</v>
      </c>
      <c r="K205" s="80">
        <v>0.1</v>
      </c>
      <c r="L205" s="80">
        <v>0.15</v>
      </c>
      <c r="M205" s="80">
        <v>0.2</v>
      </c>
      <c r="N205" s="80">
        <v>0.15</v>
      </c>
      <c r="O205" s="80">
        <v>0.25</v>
      </c>
      <c r="P205" s="80">
        <v>0.25</v>
      </c>
      <c r="Q205" s="80">
        <v>0.25</v>
      </c>
      <c r="R205" s="80">
        <v>0.2</v>
      </c>
      <c r="S205" s="80">
        <v>0.15</v>
      </c>
      <c r="T205" s="80">
        <v>0.2</v>
      </c>
      <c r="U205" s="80">
        <v>0.3</v>
      </c>
      <c r="V205" s="80">
        <v>0.3</v>
      </c>
      <c r="W205" s="80">
        <v>0.3</v>
      </c>
      <c r="X205" s="80">
        <v>0.2</v>
      </c>
      <c r="Y205" s="80">
        <v>0.2</v>
      </c>
      <c r="Z205" s="80">
        <v>0.15</v>
      </c>
      <c r="AA205" s="80">
        <v>0.1</v>
      </c>
      <c r="AB205" s="80">
        <v>0.05</v>
      </c>
      <c r="AC205" s="80">
        <v>3.65</v>
      </c>
    </row>
    <row r="206" spans="1:31" s="80" customFormat="1" ht="10.5">
      <c r="A206" s="80" t="s">
        <v>146</v>
      </c>
      <c r="B206" s="80" t="s">
        <v>381</v>
      </c>
      <c r="C206" s="80" t="s">
        <v>382</v>
      </c>
      <c r="D206" s="80" t="s">
        <v>383</v>
      </c>
      <c r="E206" s="80">
        <v>0</v>
      </c>
      <c r="F206" s="80">
        <v>0</v>
      </c>
      <c r="G206" s="80">
        <v>0</v>
      </c>
      <c r="H206" s="80">
        <v>0</v>
      </c>
      <c r="I206" s="80">
        <v>0</v>
      </c>
      <c r="J206" s="80">
        <v>0</v>
      </c>
      <c r="K206" s="80">
        <v>0</v>
      </c>
      <c r="L206" s="80">
        <v>0.16</v>
      </c>
      <c r="M206" s="80">
        <v>0.16</v>
      </c>
      <c r="N206" s="80">
        <v>0.16</v>
      </c>
      <c r="O206" s="80">
        <v>0.16</v>
      </c>
      <c r="P206" s="80">
        <v>0.16</v>
      </c>
      <c r="Q206" s="80">
        <v>0.16</v>
      </c>
      <c r="R206" s="80">
        <v>0.16</v>
      </c>
      <c r="S206" s="80">
        <v>0.16</v>
      </c>
      <c r="T206" s="80">
        <v>0.16</v>
      </c>
      <c r="U206" s="80">
        <v>0.16</v>
      </c>
      <c r="V206" s="80">
        <v>0.16</v>
      </c>
      <c r="W206" s="80">
        <v>0.16</v>
      </c>
      <c r="X206" s="80">
        <v>0.16</v>
      </c>
      <c r="Y206" s="80">
        <v>0.16</v>
      </c>
      <c r="Z206" s="80">
        <v>0.16</v>
      </c>
      <c r="AA206" s="80">
        <v>0.16</v>
      </c>
      <c r="AB206" s="80">
        <v>0.16</v>
      </c>
      <c r="AC206" s="80">
        <v>2.72</v>
      </c>
      <c r="AD206" s="80">
        <v>19.04</v>
      </c>
      <c r="AE206" s="80">
        <v>992.8</v>
      </c>
    </row>
    <row r="207" spans="1:31" s="80" customFormat="1" ht="10.5">
      <c r="A207" s="80" t="s">
        <v>842</v>
      </c>
      <c r="B207" s="80" t="s">
        <v>381</v>
      </c>
      <c r="C207" s="80" t="s">
        <v>382</v>
      </c>
      <c r="D207" s="80" t="s">
        <v>412</v>
      </c>
      <c r="E207" s="80">
        <v>0.4</v>
      </c>
      <c r="F207" s="80">
        <v>0.4</v>
      </c>
      <c r="G207" s="80">
        <v>0.4</v>
      </c>
      <c r="H207" s="80">
        <v>0.4</v>
      </c>
      <c r="I207" s="80">
        <v>0.65</v>
      </c>
      <c r="J207" s="80">
        <v>0.65</v>
      </c>
      <c r="K207" s="80">
        <v>0.9</v>
      </c>
      <c r="L207" s="80">
        <v>0.9</v>
      </c>
      <c r="M207" s="80">
        <v>0.9</v>
      </c>
      <c r="N207" s="80">
        <v>0.9</v>
      </c>
      <c r="O207" s="80">
        <v>0.9</v>
      </c>
      <c r="P207" s="80">
        <v>0.9</v>
      </c>
      <c r="Q207" s="80">
        <v>0.9</v>
      </c>
      <c r="R207" s="80">
        <v>0.9</v>
      </c>
      <c r="S207" s="80">
        <v>0.9</v>
      </c>
      <c r="T207" s="80">
        <v>0.9</v>
      </c>
      <c r="U207" s="80">
        <v>0.9</v>
      </c>
      <c r="V207" s="80">
        <v>0.9</v>
      </c>
      <c r="W207" s="80">
        <v>0.65</v>
      </c>
      <c r="X207" s="80">
        <v>0.65</v>
      </c>
      <c r="Y207" s="80">
        <v>0.65</v>
      </c>
      <c r="Z207" s="80">
        <v>0.65</v>
      </c>
      <c r="AA207" s="80">
        <v>0.4</v>
      </c>
      <c r="AB207" s="80">
        <v>0.4</v>
      </c>
      <c r="AC207" s="80">
        <v>17.100000000000001</v>
      </c>
      <c r="AD207" s="80">
        <v>119.7</v>
      </c>
      <c r="AE207" s="80">
        <v>6241.5</v>
      </c>
    </row>
    <row r="208" spans="1:31" s="80" customFormat="1" ht="10.5">
      <c r="D208" s="80" t="s">
        <v>410</v>
      </c>
      <c r="E208" s="80">
        <v>0.4</v>
      </c>
      <c r="F208" s="80">
        <v>0.4</v>
      </c>
      <c r="G208" s="80">
        <v>0.4</v>
      </c>
      <c r="H208" s="80">
        <v>0.4</v>
      </c>
      <c r="I208" s="80">
        <v>0.65</v>
      </c>
      <c r="J208" s="80">
        <v>0.65</v>
      </c>
      <c r="K208" s="80">
        <v>0.9</v>
      </c>
      <c r="L208" s="80">
        <v>0.9</v>
      </c>
      <c r="M208" s="80">
        <v>0.9</v>
      </c>
      <c r="N208" s="80">
        <v>0.9</v>
      </c>
      <c r="O208" s="80">
        <v>0.9</v>
      </c>
      <c r="P208" s="80">
        <v>0.9</v>
      </c>
      <c r="Q208" s="80">
        <v>0.9</v>
      </c>
      <c r="R208" s="80">
        <v>0.9</v>
      </c>
      <c r="S208" s="80">
        <v>0.9</v>
      </c>
      <c r="T208" s="80">
        <v>0.9</v>
      </c>
      <c r="U208" s="80">
        <v>0.9</v>
      </c>
      <c r="V208" s="80">
        <v>0.9</v>
      </c>
      <c r="W208" s="80">
        <v>0.65</v>
      </c>
      <c r="X208" s="80">
        <v>0.65</v>
      </c>
      <c r="Y208" s="80">
        <v>0.65</v>
      </c>
      <c r="Z208" s="80">
        <v>0.65</v>
      </c>
      <c r="AA208" s="80">
        <v>0.4</v>
      </c>
      <c r="AB208" s="80">
        <v>0.4</v>
      </c>
      <c r="AC208" s="80">
        <v>17.100000000000001</v>
      </c>
    </row>
    <row r="209" spans="1:31" s="80" customFormat="1" ht="10.5">
      <c r="D209" s="80" t="s">
        <v>411</v>
      </c>
      <c r="E209" s="80">
        <v>0.4</v>
      </c>
      <c r="F209" s="80">
        <v>0.4</v>
      </c>
      <c r="G209" s="80">
        <v>0.4</v>
      </c>
      <c r="H209" s="80">
        <v>0.4</v>
      </c>
      <c r="I209" s="80">
        <v>0.65</v>
      </c>
      <c r="J209" s="80">
        <v>0.65</v>
      </c>
      <c r="K209" s="80">
        <v>0.9</v>
      </c>
      <c r="L209" s="80">
        <v>0.9</v>
      </c>
      <c r="M209" s="80">
        <v>0.9</v>
      </c>
      <c r="N209" s="80">
        <v>0.9</v>
      </c>
      <c r="O209" s="80">
        <v>0.9</v>
      </c>
      <c r="P209" s="80">
        <v>0.9</v>
      </c>
      <c r="Q209" s="80">
        <v>0.9</v>
      </c>
      <c r="R209" s="80">
        <v>0.9</v>
      </c>
      <c r="S209" s="80">
        <v>0.9</v>
      </c>
      <c r="T209" s="80">
        <v>0.9</v>
      </c>
      <c r="U209" s="80">
        <v>0.9</v>
      </c>
      <c r="V209" s="80">
        <v>0.9</v>
      </c>
      <c r="W209" s="80">
        <v>0.65</v>
      </c>
      <c r="X209" s="80">
        <v>0.65</v>
      </c>
      <c r="Y209" s="80">
        <v>0.65</v>
      </c>
      <c r="Z209" s="80">
        <v>0.65</v>
      </c>
      <c r="AA209" s="80">
        <v>0.4</v>
      </c>
      <c r="AB209" s="80">
        <v>0.4</v>
      </c>
      <c r="AC209" s="80">
        <v>17.100000000000001</v>
      </c>
    </row>
    <row r="210" spans="1:31" s="80" customFormat="1" ht="10.5">
      <c r="D210" s="80" t="s">
        <v>419</v>
      </c>
      <c r="E210" s="80">
        <v>0.4</v>
      </c>
      <c r="F210" s="80">
        <v>0.4</v>
      </c>
      <c r="G210" s="80">
        <v>0.4</v>
      </c>
      <c r="H210" s="80">
        <v>0.4</v>
      </c>
      <c r="I210" s="80">
        <v>0.65</v>
      </c>
      <c r="J210" s="80">
        <v>0.65</v>
      </c>
      <c r="K210" s="80">
        <v>0.9</v>
      </c>
      <c r="L210" s="80">
        <v>0.9</v>
      </c>
      <c r="M210" s="80">
        <v>0.9</v>
      </c>
      <c r="N210" s="80">
        <v>0.9</v>
      </c>
      <c r="O210" s="80">
        <v>0.9</v>
      </c>
      <c r="P210" s="80">
        <v>0.9</v>
      </c>
      <c r="Q210" s="80">
        <v>0.9</v>
      </c>
      <c r="R210" s="80">
        <v>0.9</v>
      </c>
      <c r="S210" s="80">
        <v>0.9</v>
      </c>
      <c r="T210" s="80">
        <v>0.9</v>
      </c>
      <c r="U210" s="80">
        <v>0.9</v>
      </c>
      <c r="V210" s="80">
        <v>0.9</v>
      </c>
      <c r="W210" s="80">
        <v>0.65</v>
      </c>
      <c r="X210" s="80">
        <v>0.65</v>
      </c>
      <c r="Y210" s="80">
        <v>0.65</v>
      </c>
      <c r="Z210" s="80">
        <v>0.65</v>
      </c>
      <c r="AA210" s="80">
        <v>0.4</v>
      </c>
      <c r="AB210" s="80">
        <v>0.4</v>
      </c>
      <c r="AC210" s="80">
        <v>17.100000000000001</v>
      </c>
    </row>
    <row r="211" spans="1:31" s="80" customFormat="1" ht="10.5">
      <c r="D211" s="80" t="s">
        <v>417</v>
      </c>
      <c r="E211" s="80">
        <v>0.4</v>
      </c>
      <c r="F211" s="80">
        <v>0.4</v>
      </c>
      <c r="G211" s="80">
        <v>0.4</v>
      </c>
      <c r="H211" s="80">
        <v>0.4</v>
      </c>
      <c r="I211" s="80">
        <v>0.65</v>
      </c>
      <c r="J211" s="80">
        <v>0.65</v>
      </c>
      <c r="K211" s="80">
        <v>0.9</v>
      </c>
      <c r="L211" s="80">
        <v>0.9</v>
      </c>
      <c r="M211" s="80">
        <v>0.9</v>
      </c>
      <c r="N211" s="80">
        <v>0.9</v>
      </c>
      <c r="O211" s="80">
        <v>0.9</v>
      </c>
      <c r="P211" s="80">
        <v>0.9</v>
      </c>
      <c r="Q211" s="80">
        <v>0.9</v>
      </c>
      <c r="R211" s="80">
        <v>0.9</v>
      </c>
      <c r="S211" s="80">
        <v>0.9</v>
      </c>
      <c r="T211" s="80">
        <v>0.9</v>
      </c>
      <c r="U211" s="80">
        <v>0.9</v>
      </c>
      <c r="V211" s="80">
        <v>0.9</v>
      </c>
      <c r="W211" s="80">
        <v>0.65</v>
      </c>
      <c r="X211" s="80">
        <v>0.65</v>
      </c>
      <c r="Y211" s="80">
        <v>0.65</v>
      </c>
      <c r="Z211" s="80">
        <v>0.65</v>
      </c>
      <c r="AA211" s="80">
        <v>0.4</v>
      </c>
      <c r="AB211" s="80">
        <v>0.4</v>
      </c>
      <c r="AC211" s="80">
        <v>17.100000000000001</v>
      </c>
    </row>
    <row r="212" spans="1:31" s="80" customFormat="1" ht="10.5">
      <c r="A212" s="80" t="s">
        <v>843</v>
      </c>
      <c r="B212" s="80" t="s">
        <v>381</v>
      </c>
      <c r="C212" s="80" t="s">
        <v>382</v>
      </c>
      <c r="D212" s="80" t="s">
        <v>412</v>
      </c>
      <c r="E212" s="80">
        <v>0.05</v>
      </c>
      <c r="F212" s="80">
        <v>0.05</v>
      </c>
      <c r="G212" s="80">
        <v>0.05</v>
      </c>
      <c r="H212" s="80">
        <v>0.05</v>
      </c>
      <c r="I212" s="80">
        <v>0.2</v>
      </c>
      <c r="J212" s="80">
        <v>0.2</v>
      </c>
      <c r="K212" s="80">
        <v>0.5</v>
      </c>
      <c r="L212" s="80">
        <v>0.9</v>
      </c>
      <c r="M212" s="80">
        <v>0.9</v>
      </c>
      <c r="N212" s="80">
        <v>0.9</v>
      </c>
      <c r="O212" s="80">
        <v>0.9</v>
      </c>
      <c r="P212" s="80">
        <v>0.9</v>
      </c>
      <c r="Q212" s="80">
        <v>0.9</v>
      </c>
      <c r="R212" s="80">
        <v>0.9</v>
      </c>
      <c r="S212" s="80">
        <v>0.9</v>
      </c>
      <c r="T212" s="80">
        <v>0.9</v>
      </c>
      <c r="U212" s="80">
        <v>0.9</v>
      </c>
      <c r="V212" s="80">
        <v>0.9</v>
      </c>
      <c r="W212" s="80">
        <v>0.5</v>
      </c>
      <c r="X212" s="80">
        <v>0.5</v>
      </c>
      <c r="Y212" s="80">
        <v>0.2</v>
      </c>
      <c r="Z212" s="80">
        <v>0.2</v>
      </c>
      <c r="AA212" s="80">
        <v>0.05</v>
      </c>
      <c r="AB212" s="80">
        <v>0.05</v>
      </c>
      <c r="AC212" s="80">
        <v>12.5</v>
      </c>
      <c r="AD212" s="80">
        <v>66.7</v>
      </c>
      <c r="AE212" s="80">
        <v>3477.93</v>
      </c>
    </row>
    <row r="213" spans="1:31" s="80" customFormat="1" ht="10.5">
      <c r="D213" s="80" t="s">
        <v>410</v>
      </c>
      <c r="E213" s="80">
        <v>0.05</v>
      </c>
      <c r="F213" s="80">
        <v>0.05</v>
      </c>
      <c r="G213" s="80">
        <v>0.05</v>
      </c>
      <c r="H213" s="80">
        <v>0.05</v>
      </c>
      <c r="I213" s="80">
        <v>0.2</v>
      </c>
      <c r="J213" s="80">
        <v>0.2</v>
      </c>
      <c r="K213" s="80">
        <v>0.5</v>
      </c>
      <c r="L213" s="80">
        <v>0.9</v>
      </c>
      <c r="M213" s="80">
        <v>0.9</v>
      </c>
      <c r="N213" s="80">
        <v>0.9</v>
      </c>
      <c r="O213" s="80">
        <v>0.9</v>
      </c>
      <c r="P213" s="80">
        <v>0.9</v>
      </c>
      <c r="Q213" s="80">
        <v>0.9</v>
      </c>
      <c r="R213" s="80">
        <v>0.9</v>
      </c>
      <c r="S213" s="80">
        <v>0.9</v>
      </c>
      <c r="T213" s="80">
        <v>0.9</v>
      </c>
      <c r="U213" s="80">
        <v>0.9</v>
      </c>
      <c r="V213" s="80">
        <v>0.9</v>
      </c>
      <c r="W213" s="80">
        <v>0.5</v>
      </c>
      <c r="X213" s="80">
        <v>0.5</v>
      </c>
      <c r="Y213" s="80">
        <v>0.2</v>
      </c>
      <c r="Z213" s="80">
        <v>0.2</v>
      </c>
      <c r="AA213" s="80">
        <v>0.05</v>
      </c>
      <c r="AB213" s="80">
        <v>0.05</v>
      </c>
      <c r="AC213" s="80">
        <v>12.5</v>
      </c>
    </row>
    <row r="214" spans="1:31" s="80" customFormat="1" ht="10.5">
      <c r="D214" s="80" t="s">
        <v>411</v>
      </c>
      <c r="E214" s="80">
        <v>0.05</v>
      </c>
      <c r="F214" s="80">
        <v>0.05</v>
      </c>
      <c r="G214" s="80">
        <v>0.05</v>
      </c>
      <c r="H214" s="80">
        <v>0.05</v>
      </c>
      <c r="I214" s="80">
        <v>0.05</v>
      </c>
      <c r="J214" s="80">
        <v>0.05</v>
      </c>
      <c r="K214" s="80">
        <v>0.05</v>
      </c>
      <c r="L214" s="80">
        <v>0.2</v>
      </c>
      <c r="M214" s="80">
        <v>0.2</v>
      </c>
      <c r="N214" s="80">
        <v>0.3</v>
      </c>
      <c r="O214" s="80">
        <v>0.3</v>
      </c>
      <c r="P214" s="80">
        <v>0.3</v>
      </c>
      <c r="Q214" s="80">
        <v>0.3</v>
      </c>
      <c r="R214" s="80">
        <v>0.3</v>
      </c>
      <c r="S214" s="80">
        <v>0.3</v>
      </c>
      <c r="T214" s="80">
        <v>0.2</v>
      </c>
      <c r="U214" s="80">
        <v>0.2</v>
      </c>
      <c r="V214" s="80">
        <v>0.2</v>
      </c>
      <c r="W214" s="80">
        <v>0.2</v>
      </c>
      <c r="X214" s="80">
        <v>0.2</v>
      </c>
      <c r="Y214" s="80">
        <v>0.05</v>
      </c>
      <c r="Z214" s="80">
        <v>0.05</v>
      </c>
      <c r="AA214" s="80">
        <v>0.05</v>
      </c>
      <c r="AB214" s="80">
        <v>0.05</v>
      </c>
      <c r="AC214" s="80">
        <v>3.75</v>
      </c>
    </row>
    <row r="215" spans="1:31" s="80" customFormat="1" ht="10.5">
      <c r="D215" s="80" t="s">
        <v>419</v>
      </c>
      <c r="E215" s="80">
        <v>0.05</v>
      </c>
      <c r="F215" s="80">
        <v>0.05</v>
      </c>
      <c r="G215" s="80">
        <v>0.05</v>
      </c>
      <c r="H215" s="80">
        <v>0.05</v>
      </c>
      <c r="I215" s="80">
        <v>0.05</v>
      </c>
      <c r="J215" s="80">
        <v>0.05</v>
      </c>
      <c r="K215" s="80">
        <v>0.05</v>
      </c>
      <c r="L215" s="80">
        <v>0.2</v>
      </c>
      <c r="M215" s="80">
        <v>0.2</v>
      </c>
      <c r="N215" s="80">
        <v>0.3</v>
      </c>
      <c r="O215" s="80">
        <v>0.3</v>
      </c>
      <c r="P215" s="80">
        <v>0.3</v>
      </c>
      <c r="Q215" s="80">
        <v>0.3</v>
      </c>
      <c r="R215" s="80">
        <v>0.3</v>
      </c>
      <c r="S215" s="80">
        <v>0.3</v>
      </c>
      <c r="T215" s="80">
        <v>0.2</v>
      </c>
      <c r="U215" s="80">
        <v>0.2</v>
      </c>
      <c r="V215" s="80">
        <v>0.2</v>
      </c>
      <c r="W215" s="80">
        <v>0.2</v>
      </c>
      <c r="X215" s="80">
        <v>0.2</v>
      </c>
      <c r="Y215" s="80">
        <v>0.05</v>
      </c>
      <c r="Z215" s="80">
        <v>0.05</v>
      </c>
      <c r="AA215" s="80">
        <v>0.05</v>
      </c>
      <c r="AB215" s="80">
        <v>0.05</v>
      </c>
      <c r="AC215" s="80">
        <v>3.75</v>
      </c>
    </row>
    <row r="216" spans="1:31" s="80" customFormat="1" ht="10.5">
      <c r="D216" s="80" t="s">
        <v>417</v>
      </c>
      <c r="E216" s="80">
        <v>0</v>
      </c>
      <c r="F216" s="80">
        <v>0</v>
      </c>
      <c r="G216" s="80">
        <v>0</v>
      </c>
      <c r="H216" s="80">
        <v>0</v>
      </c>
      <c r="I216" s="80">
        <v>0</v>
      </c>
      <c r="J216" s="80">
        <v>0</v>
      </c>
      <c r="K216" s="80">
        <v>0</v>
      </c>
      <c r="L216" s="80">
        <v>0</v>
      </c>
      <c r="M216" s="80">
        <v>0.05</v>
      </c>
      <c r="N216" s="80">
        <v>0.05</v>
      </c>
      <c r="O216" s="80">
        <v>0.05</v>
      </c>
      <c r="P216" s="80">
        <v>0.05</v>
      </c>
      <c r="Q216" s="80">
        <v>0.05</v>
      </c>
      <c r="R216" s="80">
        <v>0.05</v>
      </c>
      <c r="S216" s="80">
        <v>0.05</v>
      </c>
      <c r="T216" s="80">
        <v>0.05</v>
      </c>
      <c r="U216" s="80">
        <v>0.05</v>
      </c>
      <c r="V216" s="80">
        <v>0</v>
      </c>
      <c r="W216" s="80">
        <v>0</v>
      </c>
      <c r="X216" s="80">
        <v>0</v>
      </c>
      <c r="Y216" s="80">
        <v>0</v>
      </c>
      <c r="Z216" s="80">
        <v>0</v>
      </c>
      <c r="AA216" s="80">
        <v>0</v>
      </c>
      <c r="AB216" s="80">
        <v>0</v>
      </c>
      <c r="AC216" s="80">
        <v>0.45</v>
      </c>
    </row>
    <row r="217" spans="1:31" s="80" customFormat="1" ht="10.5">
      <c r="A217" s="80" t="s">
        <v>844</v>
      </c>
      <c r="B217" s="80" t="s">
        <v>384</v>
      </c>
      <c r="C217" s="80" t="s">
        <v>382</v>
      </c>
      <c r="D217" s="80" t="s">
        <v>383</v>
      </c>
      <c r="E217" s="80">
        <v>21.1</v>
      </c>
      <c r="F217" s="80">
        <v>21.1</v>
      </c>
      <c r="G217" s="80">
        <v>21.1</v>
      </c>
      <c r="H217" s="80">
        <v>21.1</v>
      </c>
      <c r="I217" s="80">
        <v>21.1</v>
      </c>
      <c r="J217" s="80">
        <v>21.1</v>
      </c>
      <c r="K217" s="80">
        <v>21.1</v>
      </c>
      <c r="L217" s="80">
        <v>21.1</v>
      </c>
      <c r="M217" s="80">
        <v>21.1</v>
      </c>
      <c r="N217" s="80">
        <v>21.1</v>
      </c>
      <c r="O217" s="80">
        <v>21.1</v>
      </c>
      <c r="P217" s="80">
        <v>21.1</v>
      </c>
      <c r="Q217" s="80">
        <v>21.1</v>
      </c>
      <c r="R217" s="80">
        <v>21.1</v>
      </c>
      <c r="S217" s="80">
        <v>21.1</v>
      </c>
      <c r="T217" s="80">
        <v>21.1</v>
      </c>
      <c r="U217" s="80">
        <v>21.1</v>
      </c>
      <c r="V217" s="80">
        <v>21.1</v>
      </c>
      <c r="W217" s="80">
        <v>21.1</v>
      </c>
      <c r="X217" s="80">
        <v>21.1</v>
      </c>
      <c r="Y217" s="80">
        <v>21.1</v>
      </c>
      <c r="Z217" s="80">
        <v>21.1</v>
      </c>
      <c r="AA217" s="80">
        <v>21.1</v>
      </c>
      <c r="AB217" s="80">
        <v>21.1</v>
      </c>
      <c r="AC217" s="80">
        <v>506.4</v>
      </c>
      <c r="AD217" s="80">
        <v>3544.8</v>
      </c>
      <c r="AE217" s="80">
        <v>184836</v>
      </c>
    </row>
    <row r="218" spans="1:31" s="80" customFormat="1" ht="10.5">
      <c r="A218" s="80" t="s">
        <v>845</v>
      </c>
      <c r="B218" s="80" t="s">
        <v>384</v>
      </c>
      <c r="C218" s="80" t="s">
        <v>382</v>
      </c>
      <c r="D218" s="80" t="s">
        <v>383</v>
      </c>
      <c r="E218" s="80">
        <v>22.2</v>
      </c>
      <c r="F218" s="80">
        <v>22.2</v>
      </c>
      <c r="G218" s="80">
        <v>22.2</v>
      </c>
      <c r="H218" s="80">
        <v>22.2</v>
      </c>
      <c r="I218" s="80">
        <v>22.2</v>
      </c>
      <c r="J218" s="80">
        <v>22.2</v>
      </c>
      <c r="K218" s="80">
        <v>22.2</v>
      </c>
      <c r="L218" s="80">
        <v>22.2</v>
      </c>
      <c r="M218" s="80">
        <v>22.2</v>
      </c>
      <c r="N218" s="80">
        <v>22.2</v>
      </c>
      <c r="O218" s="80">
        <v>22.2</v>
      </c>
      <c r="P218" s="80">
        <v>22.2</v>
      </c>
      <c r="Q218" s="80">
        <v>22.2</v>
      </c>
      <c r="R218" s="80">
        <v>22.2</v>
      </c>
      <c r="S218" s="80">
        <v>22.2</v>
      </c>
      <c r="T218" s="80">
        <v>22.2</v>
      </c>
      <c r="U218" s="80">
        <v>22.2</v>
      </c>
      <c r="V218" s="80">
        <v>22.2</v>
      </c>
      <c r="W218" s="80">
        <v>22.2</v>
      </c>
      <c r="X218" s="80">
        <v>22.2</v>
      </c>
      <c r="Y218" s="80">
        <v>22.2</v>
      </c>
      <c r="Z218" s="80">
        <v>22.2</v>
      </c>
      <c r="AA218" s="80">
        <v>22.2</v>
      </c>
      <c r="AB218" s="80">
        <v>22.2</v>
      </c>
      <c r="AC218" s="80">
        <v>532.79999999999995</v>
      </c>
      <c r="AD218" s="80">
        <v>3729.6</v>
      </c>
      <c r="AE218" s="80">
        <v>194472</v>
      </c>
    </row>
    <row r="219" spans="1:31" s="80" customFormat="1" ht="10.5">
      <c r="A219" s="80" t="s">
        <v>846</v>
      </c>
      <c r="B219" s="80" t="s">
        <v>384</v>
      </c>
      <c r="C219" s="80" t="s">
        <v>382</v>
      </c>
      <c r="D219" s="80" t="s">
        <v>412</v>
      </c>
      <c r="E219" s="80">
        <v>18.3</v>
      </c>
      <c r="F219" s="80">
        <v>18.3</v>
      </c>
      <c r="G219" s="80">
        <v>18.3</v>
      </c>
      <c r="H219" s="80">
        <v>18.3</v>
      </c>
      <c r="I219" s="80">
        <v>18.3</v>
      </c>
      <c r="J219" s="80">
        <v>21.1</v>
      </c>
      <c r="K219" s="80">
        <v>21.1</v>
      </c>
      <c r="L219" s="80">
        <v>21.1</v>
      </c>
      <c r="M219" s="80">
        <v>21.1</v>
      </c>
      <c r="N219" s="80">
        <v>21.1</v>
      </c>
      <c r="O219" s="80">
        <v>21.1</v>
      </c>
      <c r="P219" s="80">
        <v>21.1</v>
      </c>
      <c r="Q219" s="80">
        <v>21.1</v>
      </c>
      <c r="R219" s="80">
        <v>21.1</v>
      </c>
      <c r="S219" s="80">
        <v>21.1</v>
      </c>
      <c r="T219" s="80">
        <v>21.1</v>
      </c>
      <c r="U219" s="80">
        <v>21.1</v>
      </c>
      <c r="V219" s="80">
        <v>21.1</v>
      </c>
      <c r="W219" s="80">
        <v>18.3</v>
      </c>
      <c r="X219" s="80">
        <v>18.3</v>
      </c>
      <c r="Y219" s="80">
        <v>18.3</v>
      </c>
      <c r="Z219" s="80">
        <v>18.3</v>
      </c>
      <c r="AA219" s="80">
        <v>18.3</v>
      </c>
      <c r="AB219" s="80">
        <v>18.3</v>
      </c>
      <c r="AC219" s="80">
        <v>475.6</v>
      </c>
      <c r="AD219" s="80">
        <v>3278.8</v>
      </c>
      <c r="AE219" s="80">
        <v>170966</v>
      </c>
    </row>
    <row r="220" spans="1:31" s="80" customFormat="1" ht="10.5">
      <c r="D220" s="80" t="s">
        <v>410</v>
      </c>
      <c r="E220" s="80">
        <v>18.3</v>
      </c>
      <c r="F220" s="80">
        <v>18.3</v>
      </c>
      <c r="G220" s="80">
        <v>18.3</v>
      </c>
      <c r="H220" s="80">
        <v>18.3</v>
      </c>
      <c r="I220" s="80">
        <v>18.3</v>
      </c>
      <c r="J220" s="80">
        <v>21.1</v>
      </c>
      <c r="K220" s="80">
        <v>21.1</v>
      </c>
      <c r="L220" s="80">
        <v>21.1</v>
      </c>
      <c r="M220" s="80">
        <v>21.1</v>
      </c>
      <c r="N220" s="80">
        <v>21.1</v>
      </c>
      <c r="O220" s="80">
        <v>21.1</v>
      </c>
      <c r="P220" s="80">
        <v>21.1</v>
      </c>
      <c r="Q220" s="80">
        <v>21.1</v>
      </c>
      <c r="R220" s="80">
        <v>21.1</v>
      </c>
      <c r="S220" s="80">
        <v>21.1</v>
      </c>
      <c r="T220" s="80">
        <v>21.1</v>
      </c>
      <c r="U220" s="80">
        <v>21.1</v>
      </c>
      <c r="V220" s="80">
        <v>21.1</v>
      </c>
      <c r="W220" s="80">
        <v>18.3</v>
      </c>
      <c r="X220" s="80">
        <v>18.3</v>
      </c>
      <c r="Y220" s="80">
        <v>18.3</v>
      </c>
      <c r="Z220" s="80">
        <v>18.3</v>
      </c>
      <c r="AA220" s="80">
        <v>18.3</v>
      </c>
      <c r="AB220" s="80">
        <v>18.3</v>
      </c>
      <c r="AC220" s="80">
        <v>475.6</v>
      </c>
    </row>
    <row r="221" spans="1:31" s="80" customFormat="1" ht="10.5">
      <c r="D221" s="80" t="s">
        <v>411</v>
      </c>
      <c r="E221" s="80">
        <v>18.3</v>
      </c>
      <c r="F221" s="80">
        <v>18.3</v>
      </c>
      <c r="G221" s="80">
        <v>18.3</v>
      </c>
      <c r="H221" s="80">
        <v>18.3</v>
      </c>
      <c r="I221" s="80">
        <v>18.3</v>
      </c>
      <c r="J221" s="80">
        <v>18.3</v>
      </c>
      <c r="K221" s="80">
        <v>18.3</v>
      </c>
      <c r="L221" s="80">
        <v>21.1</v>
      </c>
      <c r="M221" s="80">
        <v>21.1</v>
      </c>
      <c r="N221" s="80">
        <v>21.1</v>
      </c>
      <c r="O221" s="80">
        <v>21.1</v>
      </c>
      <c r="P221" s="80">
        <v>21.1</v>
      </c>
      <c r="Q221" s="80">
        <v>21.1</v>
      </c>
      <c r="R221" s="80">
        <v>21.1</v>
      </c>
      <c r="S221" s="80">
        <v>21.1</v>
      </c>
      <c r="T221" s="80">
        <v>18.3</v>
      </c>
      <c r="U221" s="80">
        <v>18.3</v>
      </c>
      <c r="V221" s="80">
        <v>18.3</v>
      </c>
      <c r="W221" s="80">
        <v>18.3</v>
      </c>
      <c r="X221" s="80">
        <v>18.3</v>
      </c>
      <c r="Y221" s="80">
        <v>18.3</v>
      </c>
      <c r="Z221" s="80">
        <v>18.3</v>
      </c>
      <c r="AA221" s="80">
        <v>18.3</v>
      </c>
      <c r="AB221" s="80">
        <v>18.3</v>
      </c>
      <c r="AC221" s="80">
        <v>461.6</v>
      </c>
    </row>
    <row r="222" spans="1:31" s="80" customFormat="1" ht="10.5">
      <c r="D222" s="80" t="s">
        <v>419</v>
      </c>
      <c r="E222" s="80">
        <v>18.3</v>
      </c>
      <c r="F222" s="80">
        <v>18.3</v>
      </c>
      <c r="G222" s="80">
        <v>18.3</v>
      </c>
      <c r="H222" s="80">
        <v>18.3</v>
      </c>
      <c r="I222" s="80">
        <v>18.3</v>
      </c>
      <c r="J222" s="80">
        <v>18.3</v>
      </c>
      <c r="K222" s="80">
        <v>18.3</v>
      </c>
      <c r="L222" s="80">
        <v>21.1</v>
      </c>
      <c r="M222" s="80">
        <v>21.1</v>
      </c>
      <c r="N222" s="80">
        <v>21.1</v>
      </c>
      <c r="O222" s="80">
        <v>21.1</v>
      </c>
      <c r="P222" s="80">
        <v>21.1</v>
      </c>
      <c r="Q222" s="80">
        <v>21.1</v>
      </c>
      <c r="R222" s="80">
        <v>21.1</v>
      </c>
      <c r="S222" s="80">
        <v>21.1</v>
      </c>
      <c r="T222" s="80">
        <v>18.3</v>
      </c>
      <c r="U222" s="80">
        <v>18.3</v>
      </c>
      <c r="V222" s="80">
        <v>18.3</v>
      </c>
      <c r="W222" s="80">
        <v>18.3</v>
      </c>
      <c r="X222" s="80">
        <v>18.3</v>
      </c>
      <c r="Y222" s="80">
        <v>18.3</v>
      </c>
      <c r="Z222" s="80">
        <v>18.3</v>
      </c>
      <c r="AA222" s="80">
        <v>18.3</v>
      </c>
      <c r="AB222" s="80">
        <v>18.3</v>
      </c>
      <c r="AC222" s="80">
        <v>461.6</v>
      </c>
    </row>
    <row r="223" spans="1:31" s="80" customFormat="1" ht="10.5">
      <c r="D223" s="80" t="s">
        <v>417</v>
      </c>
      <c r="E223" s="80">
        <v>18.3</v>
      </c>
      <c r="F223" s="80">
        <v>18.3</v>
      </c>
      <c r="G223" s="80">
        <v>18.3</v>
      </c>
      <c r="H223" s="80">
        <v>18.3</v>
      </c>
      <c r="I223" s="80">
        <v>18.3</v>
      </c>
      <c r="J223" s="80">
        <v>18.3</v>
      </c>
      <c r="K223" s="80">
        <v>18.3</v>
      </c>
      <c r="L223" s="80">
        <v>18.3</v>
      </c>
      <c r="M223" s="80">
        <v>18.3</v>
      </c>
      <c r="N223" s="80">
        <v>18.3</v>
      </c>
      <c r="O223" s="80">
        <v>18.3</v>
      </c>
      <c r="P223" s="80">
        <v>18.3</v>
      </c>
      <c r="Q223" s="80">
        <v>18.3</v>
      </c>
      <c r="R223" s="80">
        <v>18.3</v>
      </c>
      <c r="S223" s="80">
        <v>18.3</v>
      </c>
      <c r="T223" s="80">
        <v>18.3</v>
      </c>
      <c r="U223" s="80">
        <v>18.3</v>
      </c>
      <c r="V223" s="80">
        <v>18.3</v>
      </c>
      <c r="W223" s="80">
        <v>18.3</v>
      </c>
      <c r="X223" s="80">
        <v>18.3</v>
      </c>
      <c r="Y223" s="80">
        <v>18.3</v>
      </c>
      <c r="Z223" s="80">
        <v>18.3</v>
      </c>
      <c r="AA223" s="80">
        <v>18.3</v>
      </c>
      <c r="AB223" s="80">
        <v>18.3</v>
      </c>
      <c r="AC223" s="80">
        <v>439.2</v>
      </c>
    </row>
    <row r="224" spans="1:31" s="80" customFormat="1" ht="10.5">
      <c r="A224" s="80" t="s">
        <v>848</v>
      </c>
      <c r="B224" s="80" t="s">
        <v>384</v>
      </c>
      <c r="C224" s="80" t="s">
        <v>382</v>
      </c>
      <c r="D224" s="80" t="s">
        <v>412</v>
      </c>
      <c r="E224" s="80">
        <v>25</v>
      </c>
      <c r="F224" s="80">
        <v>25</v>
      </c>
      <c r="G224" s="80">
        <v>25</v>
      </c>
      <c r="H224" s="80">
        <v>25</v>
      </c>
      <c r="I224" s="80">
        <v>25</v>
      </c>
      <c r="J224" s="80">
        <v>22.2</v>
      </c>
      <c r="K224" s="80">
        <v>22.2</v>
      </c>
      <c r="L224" s="80">
        <v>22.2</v>
      </c>
      <c r="M224" s="80">
        <v>22.2</v>
      </c>
      <c r="N224" s="80">
        <v>22.2</v>
      </c>
      <c r="O224" s="80">
        <v>22.2</v>
      </c>
      <c r="P224" s="80">
        <v>22.2</v>
      </c>
      <c r="Q224" s="80">
        <v>22.2</v>
      </c>
      <c r="R224" s="80">
        <v>22.2</v>
      </c>
      <c r="S224" s="80">
        <v>22.2</v>
      </c>
      <c r="T224" s="80">
        <v>22.2</v>
      </c>
      <c r="U224" s="80">
        <v>22.2</v>
      </c>
      <c r="V224" s="80">
        <v>22.2</v>
      </c>
      <c r="W224" s="80">
        <v>25</v>
      </c>
      <c r="X224" s="80">
        <v>25</v>
      </c>
      <c r="Y224" s="80">
        <v>25</v>
      </c>
      <c r="Z224" s="80">
        <v>25</v>
      </c>
      <c r="AA224" s="80">
        <v>25</v>
      </c>
      <c r="AB224" s="80">
        <v>25</v>
      </c>
      <c r="AC224" s="80">
        <v>563.6</v>
      </c>
      <c r="AD224" s="80">
        <v>3995.6</v>
      </c>
      <c r="AE224" s="80">
        <v>208342</v>
      </c>
    </row>
    <row r="225" spans="1:31" s="80" customFormat="1" ht="10.5">
      <c r="D225" s="80" t="s">
        <v>410</v>
      </c>
      <c r="E225" s="80">
        <v>25</v>
      </c>
      <c r="F225" s="80">
        <v>25</v>
      </c>
      <c r="G225" s="80">
        <v>25</v>
      </c>
      <c r="H225" s="80">
        <v>25</v>
      </c>
      <c r="I225" s="80">
        <v>25</v>
      </c>
      <c r="J225" s="80">
        <v>22.2</v>
      </c>
      <c r="K225" s="80">
        <v>22.2</v>
      </c>
      <c r="L225" s="80">
        <v>22.2</v>
      </c>
      <c r="M225" s="80">
        <v>22.2</v>
      </c>
      <c r="N225" s="80">
        <v>22.2</v>
      </c>
      <c r="O225" s="80">
        <v>22.2</v>
      </c>
      <c r="P225" s="80">
        <v>22.2</v>
      </c>
      <c r="Q225" s="80">
        <v>22.2</v>
      </c>
      <c r="R225" s="80">
        <v>22.2</v>
      </c>
      <c r="S225" s="80">
        <v>22.2</v>
      </c>
      <c r="T225" s="80">
        <v>22.2</v>
      </c>
      <c r="U225" s="80">
        <v>22.2</v>
      </c>
      <c r="V225" s="80">
        <v>22.2</v>
      </c>
      <c r="W225" s="80">
        <v>25</v>
      </c>
      <c r="X225" s="80">
        <v>25</v>
      </c>
      <c r="Y225" s="80">
        <v>25</v>
      </c>
      <c r="Z225" s="80">
        <v>25</v>
      </c>
      <c r="AA225" s="80">
        <v>25</v>
      </c>
      <c r="AB225" s="80">
        <v>25</v>
      </c>
      <c r="AC225" s="80">
        <v>563.6</v>
      </c>
    </row>
    <row r="226" spans="1:31" s="80" customFormat="1" ht="10.5">
      <c r="D226" s="80" t="s">
        <v>411</v>
      </c>
      <c r="E226" s="80">
        <v>25</v>
      </c>
      <c r="F226" s="80">
        <v>25</v>
      </c>
      <c r="G226" s="80">
        <v>25</v>
      </c>
      <c r="H226" s="80">
        <v>25</v>
      </c>
      <c r="I226" s="80">
        <v>25</v>
      </c>
      <c r="J226" s="80">
        <v>25</v>
      </c>
      <c r="K226" s="80">
        <v>25</v>
      </c>
      <c r="L226" s="80">
        <v>22.2</v>
      </c>
      <c r="M226" s="80">
        <v>22.2</v>
      </c>
      <c r="N226" s="80">
        <v>22.2</v>
      </c>
      <c r="O226" s="80">
        <v>22.2</v>
      </c>
      <c r="P226" s="80">
        <v>22.2</v>
      </c>
      <c r="Q226" s="80">
        <v>22.2</v>
      </c>
      <c r="R226" s="80">
        <v>22.2</v>
      </c>
      <c r="S226" s="80">
        <v>22.2</v>
      </c>
      <c r="T226" s="80">
        <v>25</v>
      </c>
      <c r="U226" s="80">
        <v>25</v>
      </c>
      <c r="V226" s="80">
        <v>25</v>
      </c>
      <c r="W226" s="80">
        <v>25</v>
      </c>
      <c r="X226" s="80">
        <v>25</v>
      </c>
      <c r="Y226" s="80">
        <v>25</v>
      </c>
      <c r="Z226" s="80">
        <v>25</v>
      </c>
      <c r="AA226" s="80">
        <v>25</v>
      </c>
      <c r="AB226" s="80">
        <v>25</v>
      </c>
      <c r="AC226" s="80">
        <v>577.6</v>
      </c>
    </row>
    <row r="227" spans="1:31" s="80" customFormat="1" ht="10.5">
      <c r="D227" s="80" t="s">
        <v>419</v>
      </c>
      <c r="E227" s="80">
        <v>25</v>
      </c>
      <c r="F227" s="80">
        <v>25</v>
      </c>
      <c r="G227" s="80">
        <v>25</v>
      </c>
      <c r="H227" s="80">
        <v>25</v>
      </c>
      <c r="I227" s="80">
        <v>25</v>
      </c>
      <c r="J227" s="80">
        <v>25</v>
      </c>
      <c r="K227" s="80">
        <v>25</v>
      </c>
      <c r="L227" s="80">
        <v>22.2</v>
      </c>
      <c r="M227" s="80">
        <v>22.2</v>
      </c>
      <c r="N227" s="80">
        <v>22.2</v>
      </c>
      <c r="O227" s="80">
        <v>22.2</v>
      </c>
      <c r="P227" s="80">
        <v>22.2</v>
      </c>
      <c r="Q227" s="80">
        <v>22.2</v>
      </c>
      <c r="R227" s="80">
        <v>22.2</v>
      </c>
      <c r="S227" s="80">
        <v>22.2</v>
      </c>
      <c r="T227" s="80">
        <v>25</v>
      </c>
      <c r="U227" s="80">
        <v>25</v>
      </c>
      <c r="V227" s="80">
        <v>25</v>
      </c>
      <c r="W227" s="80">
        <v>25</v>
      </c>
      <c r="X227" s="80">
        <v>25</v>
      </c>
      <c r="Y227" s="80">
        <v>25</v>
      </c>
      <c r="Z227" s="80">
        <v>25</v>
      </c>
      <c r="AA227" s="80">
        <v>25</v>
      </c>
      <c r="AB227" s="80">
        <v>25</v>
      </c>
      <c r="AC227" s="80">
        <v>577.6</v>
      </c>
    </row>
    <row r="228" spans="1:31" s="80" customFormat="1" ht="10.5">
      <c r="D228" s="80" t="s">
        <v>417</v>
      </c>
      <c r="E228" s="80">
        <v>25</v>
      </c>
      <c r="F228" s="80">
        <v>25</v>
      </c>
      <c r="G228" s="80">
        <v>25</v>
      </c>
      <c r="H228" s="80">
        <v>25</v>
      </c>
      <c r="I228" s="80">
        <v>25</v>
      </c>
      <c r="J228" s="80">
        <v>25</v>
      </c>
      <c r="K228" s="80">
        <v>25</v>
      </c>
      <c r="L228" s="80">
        <v>25</v>
      </c>
      <c r="M228" s="80">
        <v>25</v>
      </c>
      <c r="N228" s="80">
        <v>25</v>
      </c>
      <c r="O228" s="80">
        <v>25</v>
      </c>
      <c r="P228" s="80">
        <v>25</v>
      </c>
      <c r="Q228" s="80">
        <v>25</v>
      </c>
      <c r="R228" s="80">
        <v>25</v>
      </c>
      <c r="S228" s="80">
        <v>25</v>
      </c>
      <c r="T228" s="80">
        <v>25</v>
      </c>
      <c r="U228" s="80">
        <v>25</v>
      </c>
      <c r="V228" s="80">
        <v>25</v>
      </c>
      <c r="W228" s="80">
        <v>25</v>
      </c>
      <c r="X228" s="80">
        <v>25</v>
      </c>
      <c r="Y228" s="80">
        <v>25</v>
      </c>
      <c r="Z228" s="80">
        <v>25</v>
      </c>
      <c r="AA228" s="80">
        <v>25</v>
      </c>
      <c r="AB228" s="80">
        <v>25</v>
      </c>
      <c r="AC228" s="80">
        <v>600</v>
      </c>
    </row>
    <row r="229" spans="1:31" s="80" customFormat="1" ht="10.5">
      <c r="A229" s="80" t="s">
        <v>849</v>
      </c>
      <c r="B229" s="80" t="s">
        <v>384</v>
      </c>
      <c r="C229" s="80" t="s">
        <v>382</v>
      </c>
      <c r="D229" s="80" t="s">
        <v>412</v>
      </c>
      <c r="E229" s="80">
        <v>15.6</v>
      </c>
      <c r="F229" s="80">
        <v>15.6</v>
      </c>
      <c r="G229" s="80">
        <v>15.6</v>
      </c>
      <c r="H229" s="80">
        <v>15.6</v>
      </c>
      <c r="I229" s="80">
        <v>15.6</v>
      </c>
      <c r="J229" s="80">
        <v>19</v>
      </c>
      <c r="K229" s="80">
        <v>19</v>
      </c>
      <c r="L229" s="80">
        <v>19</v>
      </c>
      <c r="M229" s="80">
        <v>19</v>
      </c>
      <c r="N229" s="80">
        <v>19</v>
      </c>
      <c r="O229" s="80">
        <v>19</v>
      </c>
      <c r="P229" s="80">
        <v>19</v>
      </c>
      <c r="Q229" s="80">
        <v>19</v>
      </c>
      <c r="R229" s="80">
        <v>19</v>
      </c>
      <c r="S229" s="80">
        <v>19</v>
      </c>
      <c r="T229" s="80">
        <v>19</v>
      </c>
      <c r="U229" s="80">
        <v>19</v>
      </c>
      <c r="V229" s="80">
        <v>19</v>
      </c>
      <c r="W229" s="80">
        <v>15.6</v>
      </c>
      <c r="X229" s="80">
        <v>15.6</v>
      </c>
      <c r="Y229" s="80">
        <v>15.6</v>
      </c>
      <c r="Z229" s="80">
        <v>15.6</v>
      </c>
      <c r="AA229" s="80">
        <v>15.6</v>
      </c>
      <c r="AB229" s="80">
        <v>15.6</v>
      </c>
      <c r="AC229" s="80">
        <v>418.6</v>
      </c>
      <c r="AD229" s="80">
        <v>2869</v>
      </c>
      <c r="AE229" s="80">
        <v>149597.85999999999</v>
      </c>
    </row>
    <row r="230" spans="1:31" s="80" customFormat="1" ht="10.5">
      <c r="D230" s="80" t="s">
        <v>410</v>
      </c>
      <c r="E230" s="80">
        <v>15.6</v>
      </c>
      <c r="F230" s="80">
        <v>15.6</v>
      </c>
      <c r="G230" s="80">
        <v>15.6</v>
      </c>
      <c r="H230" s="80">
        <v>15.6</v>
      </c>
      <c r="I230" s="80">
        <v>15.6</v>
      </c>
      <c r="J230" s="80">
        <v>19</v>
      </c>
      <c r="K230" s="80">
        <v>19</v>
      </c>
      <c r="L230" s="80">
        <v>19</v>
      </c>
      <c r="M230" s="80">
        <v>19</v>
      </c>
      <c r="N230" s="80">
        <v>19</v>
      </c>
      <c r="O230" s="80">
        <v>19</v>
      </c>
      <c r="P230" s="80">
        <v>19</v>
      </c>
      <c r="Q230" s="80">
        <v>19</v>
      </c>
      <c r="R230" s="80">
        <v>19</v>
      </c>
      <c r="S230" s="80">
        <v>19</v>
      </c>
      <c r="T230" s="80">
        <v>19</v>
      </c>
      <c r="U230" s="80">
        <v>19</v>
      </c>
      <c r="V230" s="80">
        <v>19</v>
      </c>
      <c r="W230" s="80">
        <v>15.6</v>
      </c>
      <c r="X230" s="80">
        <v>15.6</v>
      </c>
      <c r="Y230" s="80">
        <v>15.6</v>
      </c>
      <c r="Z230" s="80">
        <v>15.6</v>
      </c>
      <c r="AA230" s="80">
        <v>15.6</v>
      </c>
      <c r="AB230" s="80">
        <v>15.6</v>
      </c>
      <c r="AC230" s="80">
        <v>418.6</v>
      </c>
    </row>
    <row r="231" spans="1:31" s="80" customFormat="1" ht="10.5">
      <c r="D231" s="80" t="s">
        <v>411</v>
      </c>
      <c r="E231" s="80">
        <v>15.6</v>
      </c>
      <c r="F231" s="80">
        <v>15.6</v>
      </c>
      <c r="G231" s="80">
        <v>15.6</v>
      </c>
      <c r="H231" s="80">
        <v>15.6</v>
      </c>
      <c r="I231" s="80">
        <v>15.6</v>
      </c>
      <c r="J231" s="80">
        <v>15.6</v>
      </c>
      <c r="K231" s="80">
        <v>15.6</v>
      </c>
      <c r="L231" s="80">
        <v>19</v>
      </c>
      <c r="M231" s="80">
        <v>19</v>
      </c>
      <c r="N231" s="80">
        <v>19</v>
      </c>
      <c r="O231" s="80">
        <v>19</v>
      </c>
      <c r="P231" s="80">
        <v>19</v>
      </c>
      <c r="Q231" s="80">
        <v>19</v>
      </c>
      <c r="R231" s="80">
        <v>19</v>
      </c>
      <c r="S231" s="80">
        <v>19</v>
      </c>
      <c r="T231" s="80">
        <v>15.6</v>
      </c>
      <c r="U231" s="80">
        <v>15.6</v>
      </c>
      <c r="V231" s="80">
        <v>15.6</v>
      </c>
      <c r="W231" s="80">
        <v>15.6</v>
      </c>
      <c r="X231" s="80">
        <v>15.6</v>
      </c>
      <c r="Y231" s="80">
        <v>15.6</v>
      </c>
      <c r="Z231" s="80">
        <v>15.6</v>
      </c>
      <c r="AA231" s="80">
        <v>15.6</v>
      </c>
      <c r="AB231" s="80">
        <v>15.6</v>
      </c>
      <c r="AC231" s="80">
        <v>401.6</v>
      </c>
    </row>
    <row r="232" spans="1:31" s="80" customFormat="1" ht="10.5">
      <c r="D232" s="80" t="s">
        <v>419</v>
      </c>
      <c r="E232" s="80">
        <v>15.6</v>
      </c>
      <c r="F232" s="80">
        <v>15.6</v>
      </c>
      <c r="G232" s="80">
        <v>15.6</v>
      </c>
      <c r="H232" s="80">
        <v>15.6</v>
      </c>
      <c r="I232" s="80">
        <v>15.6</v>
      </c>
      <c r="J232" s="80">
        <v>15.6</v>
      </c>
      <c r="K232" s="80">
        <v>15.6</v>
      </c>
      <c r="L232" s="80">
        <v>19</v>
      </c>
      <c r="M232" s="80">
        <v>19</v>
      </c>
      <c r="N232" s="80">
        <v>19</v>
      </c>
      <c r="O232" s="80">
        <v>19</v>
      </c>
      <c r="P232" s="80">
        <v>19</v>
      </c>
      <c r="Q232" s="80">
        <v>19</v>
      </c>
      <c r="R232" s="80">
        <v>19</v>
      </c>
      <c r="S232" s="80">
        <v>19</v>
      </c>
      <c r="T232" s="80">
        <v>15.6</v>
      </c>
      <c r="U232" s="80">
        <v>15.6</v>
      </c>
      <c r="V232" s="80">
        <v>15.6</v>
      </c>
      <c r="W232" s="80">
        <v>15.6</v>
      </c>
      <c r="X232" s="80">
        <v>15.6</v>
      </c>
      <c r="Y232" s="80">
        <v>15.6</v>
      </c>
      <c r="Z232" s="80">
        <v>15.6</v>
      </c>
      <c r="AA232" s="80">
        <v>15.6</v>
      </c>
      <c r="AB232" s="80">
        <v>15.6</v>
      </c>
      <c r="AC232" s="80">
        <v>401.6</v>
      </c>
    </row>
    <row r="233" spans="1:31" s="80" customFormat="1" ht="10.5">
      <c r="D233" s="80" t="s">
        <v>417</v>
      </c>
      <c r="E233" s="80">
        <v>15.6</v>
      </c>
      <c r="F233" s="80">
        <v>15.6</v>
      </c>
      <c r="G233" s="80">
        <v>15.6</v>
      </c>
      <c r="H233" s="80">
        <v>15.6</v>
      </c>
      <c r="I233" s="80">
        <v>15.6</v>
      </c>
      <c r="J233" s="80">
        <v>15.6</v>
      </c>
      <c r="K233" s="80">
        <v>15.6</v>
      </c>
      <c r="L233" s="80">
        <v>15.6</v>
      </c>
      <c r="M233" s="80">
        <v>15.6</v>
      </c>
      <c r="N233" s="80">
        <v>15.6</v>
      </c>
      <c r="O233" s="80">
        <v>15.6</v>
      </c>
      <c r="P233" s="80">
        <v>15.6</v>
      </c>
      <c r="Q233" s="80">
        <v>15.6</v>
      </c>
      <c r="R233" s="80">
        <v>15.6</v>
      </c>
      <c r="S233" s="80">
        <v>15.6</v>
      </c>
      <c r="T233" s="80">
        <v>15.6</v>
      </c>
      <c r="U233" s="80">
        <v>15.6</v>
      </c>
      <c r="V233" s="80">
        <v>15.6</v>
      </c>
      <c r="W233" s="80">
        <v>15.6</v>
      </c>
      <c r="X233" s="80">
        <v>15.6</v>
      </c>
      <c r="Y233" s="80">
        <v>15.6</v>
      </c>
      <c r="Z233" s="80">
        <v>15.6</v>
      </c>
      <c r="AA233" s="80">
        <v>15.6</v>
      </c>
      <c r="AB233" s="80">
        <v>15.6</v>
      </c>
      <c r="AC233" s="80">
        <v>374.4</v>
      </c>
    </row>
    <row r="234" spans="1:31" s="80" customFormat="1" ht="10.5">
      <c r="A234" s="80" t="s">
        <v>850</v>
      </c>
      <c r="B234" s="80" t="s">
        <v>384</v>
      </c>
      <c r="C234" s="80" t="s">
        <v>382</v>
      </c>
      <c r="D234" s="80" t="s">
        <v>412</v>
      </c>
      <c r="E234" s="80">
        <v>30</v>
      </c>
      <c r="F234" s="80">
        <v>30</v>
      </c>
      <c r="G234" s="80">
        <v>30</v>
      </c>
      <c r="H234" s="80">
        <v>30</v>
      </c>
      <c r="I234" s="80">
        <v>30</v>
      </c>
      <c r="J234" s="80">
        <v>26</v>
      </c>
      <c r="K234" s="80">
        <v>26</v>
      </c>
      <c r="L234" s="80">
        <v>26</v>
      </c>
      <c r="M234" s="80">
        <v>26</v>
      </c>
      <c r="N234" s="80">
        <v>26</v>
      </c>
      <c r="O234" s="80">
        <v>26</v>
      </c>
      <c r="P234" s="80">
        <v>26</v>
      </c>
      <c r="Q234" s="80">
        <v>26</v>
      </c>
      <c r="R234" s="80">
        <v>26</v>
      </c>
      <c r="S234" s="80">
        <v>26</v>
      </c>
      <c r="T234" s="80">
        <v>26</v>
      </c>
      <c r="U234" s="80">
        <v>26</v>
      </c>
      <c r="V234" s="80">
        <v>26</v>
      </c>
      <c r="W234" s="80">
        <v>30</v>
      </c>
      <c r="X234" s="80">
        <v>30</v>
      </c>
      <c r="Y234" s="80">
        <v>30</v>
      </c>
      <c r="Z234" s="80">
        <v>30</v>
      </c>
      <c r="AA234" s="80">
        <v>30</v>
      </c>
      <c r="AB234" s="80">
        <v>30</v>
      </c>
      <c r="AC234" s="80">
        <v>668</v>
      </c>
      <c r="AD234" s="80">
        <v>4748</v>
      </c>
      <c r="AE234" s="80">
        <v>247574.29</v>
      </c>
    </row>
    <row r="235" spans="1:31" s="80" customFormat="1" ht="10.5">
      <c r="D235" s="80" t="s">
        <v>410</v>
      </c>
      <c r="E235" s="80">
        <v>30</v>
      </c>
      <c r="F235" s="80">
        <v>30</v>
      </c>
      <c r="G235" s="80">
        <v>30</v>
      </c>
      <c r="H235" s="80">
        <v>30</v>
      </c>
      <c r="I235" s="80">
        <v>30</v>
      </c>
      <c r="J235" s="80">
        <v>26</v>
      </c>
      <c r="K235" s="80">
        <v>26</v>
      </c>
      <c r="L235" s="80">
        <v>26</v>
      </c>
      <c r="M235" s="80">
        <v>26</v>
      </c>
      <c r="N235" s="80">
        <v>26</v>
      </c>
      <c r="O235" s="80">
        <v>26</v>
      </c>
      <c r="P235" s="80">
        <v>26</v>
      </c>
      <c r="Q235" s="80">
        <v>26</v>
      </c>
      <c r="R235" s="80">
        <v>26</v>
      </c>
      <c r="S235" s="80">
        <v>26</v>
      </c>
      <c r="T235" s="80">
        <v>26</v>
      </c>
      <c r="U235" s="80">
        <v>26</v>
      </c>
      <c r="V235" s="80">
        <v>26</v>
      </c>
      <c r="W235" s="80">
        <v>30</v>
      </c>
      <c r="X235" s="80">
        <v>30</v>
      </c>
      <c r="Y235" s="80">
        <v>30</v>
      </c>
      <c r="Z235" s="80">
        <v>30</v>
      </c>
      <c r="AA235" s="80">
        <v>30</v>
      </c>
      <c r="AB235" s="80">
        <v>30</v>
      </c>
      <c r="AC235" s="80">
        <v>668</v>
      </c>
    </row>
    <row r="236" spans="1:31" s="80" customFormat="1" ht="10.5">
      <c r="D236" s="80" t="s">
        <v>411</v>
      </c>
      <c r="E236" s="80">
        <v>30</v>
      </c>
      <c r="F236" s="80">
        <v>30</v>
      </c>
      <c r="G236" s="80">
        <v>30</v>
      </c>
      <c r="H236" s="80">
        <v>30</v>
      </c>
      <c r="I236" s="80">
        <v>30</v>
      </c>
      <c r="J236" s="80">
        <v>30</v>
      </c>
      <c r="K236" s="80">
        <v>30</v>
      </c>
      <c r="L236" s="80">
        <v>26</v>
      </c>
      <c r="M236" s="80">
        <v>26</v>
      </c>
      <c r="N236" s="80">
        <v>26</v>
      </c>
      <c r="O236" s="80">
        <v>26</v>
      </c>
      <c r="P236" s="80">
        <v>26</v>
      </c>
      <c r="Q236" s="80">
        <v>26</v>
      </c>
      <c r="R236" s="80">
        <v>26</v>
      </c>
      <c r="S236" s="80">
        <v>26</v>
      </c>
      <c r="T236" s="80">
        <v>30</v>
      </c>
      <c r="U236" s="80">
        <v>30</v>
      </c>
      <c r="V236" s="80">
        <v>30</v>
      </c>
      <c r="W236" s="80">
        <v>30</v>
      </c>
      <c r="X236" s="80">
        <v>30</v>
      </c>
      <c r="Y236" s="80">
        <v>30</v>
      </c>
      <c r="Z236" s="80">
        <v>30</v>
      </c>
      <c r="AA236" s="80">
        <v>30</v>
      </c>
      <c r="AB236" s="80">
        <v>30</v>
      </c>
      <c r="AC236" s="80">
        <v>688</v>
      </c>
    </row>
    <row r="237" spans="1:31" s="80" customFormat="1" ht="10.5">
      <c r="D237" s="80" t="s">
        <v>847</v>
      </c>
      <c r="E237" s="80">
        <v>30</v>
      </c>
      <c r="F237" s="80">
        <v>30</v>
      </c>
      <c r="G237" s="80">
        <v>30</v>
      </c>
      <c r="H237" s="80">
        <v>30</v>
      </c>
      <c r="I237" s="80">
        <v>30</v>
      </c>
      <c r="J237" s="80">
        <v>30</v>
      </c>
      <c r="K237" s="80">
        <v>30</v>
      </c>
      <c r="L237" s="80">
        <v>26</v>
      </c>
      <c r="M237" s="80">
        <v>26</v>
      </c>
      <c r="N237" s="80">
        <v>26</v>
      </c>
      <c r="O237" s="80">
        <v>26</v>
      </c>
      <c r="P237" s="80">
        <v>26</v>
      </c>
      <c r="Q237" s="80">
        <v>26</v>
      </c>
      <c r="R237" s="80">
        <v>26</v>
      </c>
      <c r="S237" s="80">
        <v>26</v>
      </c>
      <c r="T237" s="80">
        <v>30</v>
      </c>
      <c r="U237" s="80">
        <v>30</v>
      </c>
      <c r="V237" s="80">
        <v>30</v>
      </c>
      <c r="W237" s="80">
        <v>30</v>
      </c>
      <c r="X237" s="80">
        <v>30</v>
      </c>
      <c r="Y237" s="80">
        <v>30</v>
      </c>
      <c r="Z237" s="80">
        <v>30</v>
      </c>
      <c r="AA237" s="80">
        <v>30</v>
      </c>
      <c r="AB237" s="80">
        <v>30</v>
      </c>
      <c r="AC237" s="80">
        <v>688</v>
      </c>
    </row>
    <row r="238" spans="1:31" s="80" customFormat="1" ht="10.5">
      <c r="D238" s="80" t="s">
        <v>417</v>
      </c>
      <c r="E238" s="80">
        <v>30</v>
      </c>
      <c r="F238" s="80">
        <v>30</v>
      </c>
      <c r="G238" s="80">
        <v>30</v>
      </c>
      <c r="H238" s="80">
        <v>30</v>
      </c>
      <c r="I238" s="80">
        <v>30</v>
      </c>
      <c r="J238" s="80">
        <v>30</v>
      </c>
      <c r="K238" s="80">
        <v>30</v>
      </c>
      <c r="L238" s="80">
        <v>30</v>
      </c>
      <c r="M238" s="80">
        <v>30</v>
      </c>
      <c r="N238" s="80">
        <v>30</v>
      </c>
      <c r="O238" s="80">
        <v>30</v>
      </c>
      <c r="P238" s="80">
        <v>30</v>
      </c>
      <c r="Q238" s="80">
        <v>30</v>
      </c>
      <c r="R238" s="80">
        <v>30</v>
      </c>
      <c r="S238" s="80">
        <v>30</v>
      </c>
      <c r="T238" s="80">
        <v>30</v>
      </c>
      <c r="U238" s="80">
        <v>30</v>
      </c>
      <c r="V238" s="80">
        <v>30</v>
      </c>
      <c r="W238" s="80">
        <v>30</v>
      </c>
      <c r="X238" s="80">
        <v>30</v>
      </c>
      <c r="Y238" s="80">
        <v>30</v>
      </c>
      <c r="Z238" s="80">
        <v>30</v>
      </c>
      <c r="AA238" s="80">
        <v>30</v>
      </c>
      <c r="AB238" s="80">
        <v>30</v>
      </c>
      <c r="AC238" s="80">
        <v>720</v>
      </c>
    </row>
    <row r="239" spans="1:31" s="80" customFormat="1" ht="10.5">
      <c r="A239" s="80" t="s">
        <v>851</v>
      </c>
      <c r="B239" s="80" t="s">
        <v>384</v>
      </c>
      <c r="C239" s="80" t="s">
        <v>382</v>
      </c>
      <c r="D239" s="80" t="s">
        <v>383</v>
      </c>
      <c r="E239" s="80">
        <v>18.3</v>
      </c>
      <c r="F239" s="80">
        <v>18.3</v>
      </c>
      <c r="G239" s="80">
        <v>18.3</v>
      </c>
      <c r="H239" s="80">
        <v>18.3</v>
      </c>
      <c r="I239" s="80">
        <v>18.3</v>
      </c>
      <c r="J239" s="80">
        <v>18.3</v>
      </c>
      <c r="K239" s="80">
        <v>18.3</v>
      </c>
      <c r="L239" s="80">
        <v>18.3</v>
      </c>
      <c r="M239" s="80">
        <v>18.3</v>
      </c>
      <c r="N239" s="80">
        <v>18.3</v>
      </c>
      <c r="O239" s="80">
        <v>18.3</v>
      </c>
      <c r="P239" s="80">
        <v>18.3</v>
      </c>
      <c r="Q239" s="80">
        <v>18.3</v>
      </c>
      <c r="R239" s="80">
        <v>18.3</v>
      </c>
      <c r="S239" s="80">
        <v>18.3</v>
      </c>
      <c r="T239" s="80">
        <v>18.3</v>
      </c>
      <c r="U239" s="80">
        <v>18.3</v>
      </c>
      <c r="V239" s="80">
        <v>18.3</v>
      </c>
      <c r="W239" s="80">
        <v>18.3</v>
      </c>
      <c r="X239" s="80">
        <v>18.3</v>
      </c>
      <c r="Y239" s="80">
        <v>18.3</v>
      </c>
      <c r="Z239" s="80">
        <v>18.3</v>
      </c>
      <c r="AA239" s="80">
        <v>18.3</v>
      </c>
      <c r="AB239" s="80">
        <v>18.3</v>
      </c>
      <c r="AC239" s="80">
        <v>439.2</v>
      </c>
      <c r="AD239" s="80">
        <v>3074.4</v>
      </c>
      <c r="AE239" s="80">
        <v>160308</v>
      </c>
    </row>
    <row r="240" spans="1:31" s="80" customFormat="1" ht="10.5">
      <c r="A240" s="80" t="s">
        <v>852</v>
      </c>
      <c r="B240" s="80" t="s">
        <v>384</v>
      </c>
      <c r="C240" s="80" t="s">
        <v>382</v>
      </c>
      <c r="D240" s="80" t="s">
        <v>383</v>
      </c>
      <c r="E240" s="80">
        <v>22.2</v>
      </c>
      <c r="F240" s="80">
        <v>22.2</v>
      </c>
      <c r="G240" s="80">
        <v>22.2</v>
      </c>
      <c r="H240" s="80">
        <v>22.2</v>
      </c>
      <c r="I240" s="80">
        <v>22.2</v>
      </c>
      <c r="J240" s="80">
        <v>22.2</v>
      </c>
      <c r="K240" s="80">
        <v>18.3</v>
      </c>
      <c r="L240" s="80">
        <v>18.3</v>
      </c>
      <c r="M240" s="80">
        <v>18.3</v>
      </c>
      <c r="N240" s="80">
        <v>18.3</v>
      </c>
      <c r="O240" s="80">
        <v>18.3</v>
      </c>
      <c r="P240" s="80">
        <v>18.3</v>
      </c>
      <c r="Q240" s="80">
        <v>18.3</v>
      </c>
      <c r="R240" s="80">
        <v>18.3</v>
      </c>
      <c r="S240" s="80">
        <v>18.3</v>
      </c>
      <c r="T240" s="80">
        <v>18.3</v>
      </c>
      <c r="U240" s="80">
        <v>18.3</v>
      </c>
      <c r="V240" s="80">
        <v>22.2</v>
      </c>
      <c r="W240" s="80">
        <v>22.2</v>
      </c>
      <c r="X240" s="80">
        <v>22.2</v>
      </c>
      <c r="Y240" s="80">
        <v>22.2</v>
      </c>
      <c r="Z240" s="80">
        <v>22.2</v>
      </c>
      <c r="AA240" s="80">
        <v>22.2</v>
      </c>
      <c r="AB240" s="80">
        <v>22.2</v>
      </c>
      <c r="AC240" s="80">
        <v>489.9</v>
      </c>
      <c r="AD240" s="80">
        <v>3429.3</v>
      </c>
      <c r="AE240" s="80">
        <v>178813.5</v>
      </c>
    </row>
    <row r="241" spans="1:31" s="80" customFormat="1" ht="10.5">
      <c r="A241" s="80" t="s">
        <v>463</v>
      </c>
      <c r="B241" s="80" t="s">
        <v>400</v>
      </c>
      <c r="C241" s="80" t="s">
        <v>382</v>
      </c>
      <c r="D241" s="80" t="s">
        <v>383</v>
      </c>
      <c r="E241" s="80">
        <v>40</v>
      </c>
      <c r="F241" s="80">
        <v>40</v>
      </c>
      <c r="G241" s="80">
        <v>40</v>
      </c>
      <c r="H241" s="80">
        <v>40</v>
      </c>
      <c r="I241" s="80">
        <v>40</v>
      </c>
      <c r="J241" s="80">
        <v>40</v>
      </c>
      <c r="K241" s="80">
        <v>40</v>
      </c>
      <c r="L241" s="80">
        <v>40</v>
      </c>
      <c r="M241" s="80">
        <v>40</v>
      </c>
      <c r="N241" s="80">
        <v>40</v>
      </c>
      <c r="O241" s="80">
        <v>40</v>
      </c>
      <c r="P241" s="80">
        <v>40</v>
      </c>
      <c r="Q241" s="80">
        <v>40</v>
      </c>
      <c r="R241" s="80">
        <v>40</v>
      </c>
      <c r="S241" s="80">
        <v>40</v>
      </c>
      <c r="T241" s="80">
        <v>40</v>
      </c>
      <c r="U241" s="80">
        <v>40</v>
      </c>
      <c r="V241" s="80">
        <v>40</v>
      </c>
      <c r="W241" s="80">
        <v>40</v>
      </c>
      <c r="X241" s="80">
        <v>40</v>
      </c>
      <c r="Y241" s="80">
        <v>40</v>
      </c>
      <c r="Z241" s="80">
        <v>40</v>
      </c>
      <c r="AA241" s="80">
        <v>40</v>
      </c>
      <c r="AB241" s="80">
        <v>40</v>
      </c>
      <c r="AC241" s="80">
        <v>960</v>
      </c>
      <c r="AD241" s="80">
        <v>6720</v>
      </c>
      <c r="AE241" s="80">
        <v>350400</v>
      </c>
    </row>
    <row r="242" spans="1:31" s="80" customFormat="1" ht="10.5">
      <c r="A242" s="80" t="s">
        <v>464</v>
      </c>
      <c r="B242" s="80" t="s">
        <v>400</v>
      </c>
      <c r="C242" s="80" t="s">
        <v>382</v>
      </c>
      <c r="D242" s="80" t="s">
        <v>383</v>
      </c>
      <c r="E242" s="80">
        <v>60</v>
      </c>
      <c r="F242" s="80">
        <v>60</v>
      </c>
      <c r="G242" s="80">
        <v>60</v>
      </c>
      <c r="H242" s="80">
        <v>60</v>
      </c>
      <c r="I242" s="80">
        <v>60</v>
      </c>
      <c r="J242" s="80">
        <v>60</v>
      </c>
      <c r="K242" s="80">
        <v>60</v>
      </c>
      <c r="L242" s="80">
        <v>60</v>
      </c>
      <c r="M242" s="80">
        <v>60</v>
      </c>
      <c r="N242" s="80">
        <v>60</v>
      </c>
      <c r="O242" s="80">
        <v>60</v>
      </c>
      <c r="P242" s="80">
        <v>60</v>
      </c>
      <c r="Q242" s="80">
        <v>60</v>
      </c>
      <c r="R242" s="80">
        <v>60</v>
      </c>
      <c r="S242" s="80">
        <v>60</v>
      </c>
      <c r="T242" s="80">
        <v>60</v>
      </c>
      <c r="U242" s="80">
        <v>60</v>
      </c>
      <c r="V242" s="80">
        <v>60</v>
      </c>
      <c r="W242" s="80">
        <v>60</v>
      </c>
      <c r="X242" s="80">
        <v>60</v>
      </c>
      <c r="Y242" s="80">
        <v>60</v>
      </c>
      <c r="Z242" s="80">
        <v>60</v>
      </c>
      <c r="AA242" s="80">
        <v>60</v>
      </c>
      <c r="AB242" s="80">
        <v>60</v>
      </c>
      <c r="AC242" s="80">
        <v>1440</v>
      </c>
      <c r="AD242" s="80">
        <v>10080</v>
      </c>
      <c r="AE242" s="80">
        <v>525600</v>
      </c>
    </row>
    <row r="243" spans="1:31" s="80" customFormat="1" ht="10.5">
      <c r="A243" s="80" t="s">
        <v>853</v>
      </c>
      <c r="B243" s="80" t="s">
        <v>381</v>
      </c>
      <c r="C243" s="80" t="s">
        <v>382</v>
      </c>
      <c r="D243" s="80" t="s">
        <v>412</v>
      </c>
      <c r="E243" s="80">
        <v>0</v>
      </c>
      <c r="F243" s="80">
        <v>0</v>
      </c>
      <c r="G243" s="80">
        <v>0</v>
      </c>
      <c r="H243" s="80">
        <v>0</v>
      </c>
      <c r="I243" s="80">
        <v>0</v>
      </c>
      <c r="J243" s="80">
        <v>0</v>
      </c>
      <c r="K243" s="80">
        <v>1</v>
      </c>
      <c r="L243" s="80">
        <v>1</v>
      </c>
      <c r="M243" s="80">
        <v>1</v>
      </c>
      <c r="N243" s="80">
        <v>1</v>
      </c>
      <c r="O243" s="80">
        <v>1</v>
      </c>
      <c r="P243" s="80">
        <v>1</v>
      </c>
      <c r="Q243" s="80">
        <v>1</v>
      </c>
      <c r="R243" s="80">
        <v>1</v>
      </c>
      <c r="S243" s="80">
        <v>1</v>
      </c>
      <c r="T243" s="80">
        <v>1</v>
      </c>
      <c r="U243" s="80">
        <v>1</v>
      </c>
      <c r="V243" s="80">
        <v>1</v>
      </c>
      <c r="W243" s="80">
        <v>0</v>
      </c>
      <c r="X243" s="80">
        <v>0</v>
      </c>
      <c r="Y243" s="80">
        <v>0</v>
      </c>
      <c r="Z243" s="80">
        <v>0</v>
      </c>
      <c r="AA243" s="80">
        <v>0</v>
      </c>
      <c r="AB243" s="80">
        <v>0</v>
      </c>
      <c r="AC243" s="80">
        <v>12</v>
      </c>
      <c r="AD243" s="80">
        <v>72</v>
      </c>
      <c r="AE243" s="80">
        <v>3754.29</v>
      </c>
    </row>
    <row r="244" spans="1:31" s="80" customFormat="1" ht="10.5">
      <c r="D244" s="80" t="s">
        <v>410</v>
      </c>
      <c r="E244" s="80">
        <v>0</v>
      </c>
      <c r="F244" s="80">
        <v>0</v>
      </c>
      <c r="G244" s="80">
        <v>0</v>
      </c>
      <c r="H244" s="80">
        <v>0</v>
      </c>
      <c r="I244" s="80">
        <v>0</v>
      </c>
      <c r="J244" s="80">
        <v>0</v>
      </c>
      <c r="K244" s="80">
        <v>1</v>
      </c>
      <c r="L244" s="80">
        <v>1</v>
      </c>
      <c r="M244" s="80">
        <v>1</v>
      </c>
      <c r="N244" s="80">
        <v>1</v>
      </c>
      <c r="O244" s="80">
        <v>1</v>
      </c>
      <c r="P244" s="80">
        <v>1</v>
      </c>
      <c r="Q244" s="80">
        <v>1</v>
      </c>
      <c r="R244" s="80">
        <v>1</v>
      </c>
      <c r="S244" s="80">
        <v>1</v>
      </c>
      <c r="T244" s="80">
        <v>1</v>
      </c>
      <c r="U244" s="80">
        <v>1</v>
      </c>
      <c r="V244" s="80">
        <v>1</v>
      </c>
      <c r="W244" s="80">
        <v>0</v>
      </c>
      <c r="X244" s="80">
        <v>0</v>
      </c>
      <c r="Y244" s="80">
        <v>0</v>
      </c>
      <c r="Z244" s="80">
        <v>0</v>
      </c>
      <c r="AA244" s="80">
        <v>0</v>
      </c>
      <c r="AB244" s="80">
        <v>0</v>
      </c>
      <c r="AC244" s="80">
        <v>12</v>
      </c>
    </row>
    <row r="245" spans="1:31" s="80" customFormat="1" ht="10.5">
      <c r="D245" s="80" t="s">
        <v>411</v>
      </c>
      <c r="E245" s="80">
        <v>0</v>
      </c>
      <c r="F245" s="80">
        <v>0</v>
      </c>
      <c r="G245" s="80">
        <v>0</v>
      </c>
      <c r="H245" s="80">
        <v>0</v>
      </c>
      <c r="I245" s="80">
        <v>0</v>
      </c>
      <c r="J245" s="80">
        <v>0</v>
      </c>
      <c r="K245" s="80">
        <v>1</v>
      </c>
      <c r="L245" s="80">
        <v>1</v>
      </c>
      <c r="M245" s="80">
        <v>1</v>
      </c>
      <c r="N245" s="80">
        <v>1</v>
      </c>
      <c r="O245" s="80">
        <v>1</v>
      </c>
      <c r="P245" s="80">
        <v>1</v>
      </c>
      <c r="Q245" s="80">
        <v>1</v>
      </c>
      <c r="R245" s="80">
        <v>1</v>
      </c>
      <c r="S245" s="80">
        <v>1</v>
      </c>
      <c r="T245" s="80">
        <v>1</v>
      </c>
      <c r="U245" s="80">
        <v>1</v>
      </c>
      <c r="V245" s="80">
        <v>1</v>
      </c>
      <c r="W245" s="80">
        <v>0</v>
      </c>
      <c r="X245" s="80">
        <v>0</v>
      </c>
      <c r="Y245" s="80">
        <v>0</v>
      </c>
      <c r="Z245" s="80">
        <v>0</v>
      </c>
      <c r="AA245" s="80">
        <v>0</v>
      </c>
      <c r="AB245" s="80">
        <v>0</v>
      </c>
      <c r="AC245" s="80">
        <v>12</v>
      </c>
    </row>
    <row r="246" spans="1:31" s="80" customFormat="1" ht="10.5">
      <c r="D246" s="80" t="s">
        <v>419</v>
      </c>
      <c r="E246" s="80">
        <v>0</v>
      </c>
      <c r="F246" s="80">
        <v>0</v>
      </c>
      <c r="G246" s="80">
        <v>0</v>
      </c>
      <c r="H246" s="80">
        <v>0</v>
      </c>
      <c r="I246" s="80">
        <v>0</v>
      </c>
      <c r="J246" s="80">
        <v>0</v>
      </c>
      <c r="K246" s="80">
        <v>1</v>
      </c>
      <c r="L246" s="80">
        <v>1</v>
      </c>
      <c r="M246" s="80">
        <v>1</v>
      </c>
      <c r="N246" s="80">
        <v>1</v>
      </c>
      <c r="O246" s="80">
        <v>1</v>
      </c>
      <c r="P246" s="80">
        <v>1</v>
      </c>
      <c r="Q246" s="80">
        <v>1</v>
      </c>
      <c r="R246" s="80">
        <v>1</v>
      </c>
      <c r="S246" s="80">
        <v>1</v>
      </c>
      <c r="T246" s="80">
        <v>1</v>
      </c>
      <c r="U246" s="80">
        <v>1</v>
      </c>
      <c r="V246" s="80">
        <v>1</v>
      </c>
      <c r="W246" s="80">
        <v>0</v>
      </c>
      <c r="X246" s="80">
        <v>0</v>
      </c>
      <c r="Y246" s="80">
        <v>0</v>
      </c>
      <c r="Z246" s="80">
        <v>0</v>
      </c>
      <c r="AA246" s="80">
        <v>0</v>
      </c>
      <c r="AB246" s="80">
        <v>0</v>
      </c>
      <c r="AC246" s="80">
        <v>12</v>
      </c>
    </row>
    <row r="247" spans="1:31" s="80" customFormat="1" ht="10.5">
      <c r="D247" s="80" t="s">
        <v>417</v>
      </c>
      <c r="E247" s="80">
        <v>0</v>
      </c>
      <c r="F247" s="80">
        <v>0</v>
      </c>
      <c r="G247" s="80">
        <v>0</v>
      </c>
      <c r="H247" s="80">
        <v>0</v>
      </c>
      <c r="I247" s="80">
        <v>0</v>
      </c>
      <c r="J247" s="80">
        <v>0</v>
      </c>
      <c r="K247" s="80">
        <v>0</v>
      </c>
      <c r="L247" s="80">
        <v>0</v>
      </c>
      <c r="M247" s="80">
        <v>0</v>
      </c>
      <c r="N247" s="80">
        <v>0</v>
      </c>
      <c r="O247" s="80">
        <v>0</v>
      </c>
      <c r="P247" s="80">
        <v>0</v>
      </c>
      <c r="Q247" s="80">
        <v>0</v>
      </c>
      <c r="R247" s="80">
        <v>0</v>
      </c>
      <c r="S247" s="80">
        <v>0</v>
      </c>
      <c r="T247" s="80">
        <v>0</v>
      </c>
      <c r="U247" s="80">
        <v>0</v>
      </c>
      <c r="V247" s="80">
        <v>0</v>
      </c>
      <c r="W247" s="80">
        <v>0</v>
      </c>
      <c r="X247" s="80">
        <v>0</v>
      </c>
      <c r="Y247" s="80">
        <v>0</v>
      </c>
      <c r="Z247" s="80">
        <v>0</v>
      </c>
      <c r="AA247" s="80">
        <v>0</v>
      </c>
      <c r="AB247" s="80">
        <v>0</v>
      </c>
      <c r="AC247" s="80">
        <v>0</v>
      </c>
    </row>
    <row r="248" spans="1:31" s="80" customFormat="1" ht="10.5">
      <c r="A248" s="80" t="s">
        <v>854</v>
      </c>
      <c r="B248" s="80" t="s">
        <v>384</v>
      </c>
      <c r="C248" s="80" t="s">
        <v>382</v>
      </c>
      <c r="D248" s="80" t="s">
        <v>383</v>
      </c>
      <c r="E248" s="80">
        <v>15.6</v>
      </c>
      <c r="F248" s="80">
        <v>15.6</v>
      </c>
      <c r="G248" s="80">
        <v>15.6</v>
      </c>
      <c r="H248" s="80">
        <v>15.6</v>
      </c>
      <c r="I248" s="80">
        <v>15.6</v>
      </c>
      <c r="J248" s="80">
        <v>15.6</v>
      </c>
      <c r="K248" s="80">
        <v>15.6</v>
      </c>
      <c r="L248" s="80">
        <v>15.6</v>
      </c>
      <c r="M248" s="80">
        <v>15.6</v>
      </c>
      <c r="N248" s="80">
        <v>15.6</v>
      </c>
      <c r="O248" s="80">
        <v>15.6</v>
      </c>
      <c r="P248" s="80">
        <v>15.6</v>
      </c>
      <c r="Q248" s="80">
        <v>15.6</v>
      </c>
      <c r="R248" s="80">
        <v>15.6</v>
      </c>
      <c r="S248" s="80">
        <v>15.6</v>
      </c>
      <c r="T248" s="80">
        <v>15.6</v>
      </c>
      <c r="U248" s="80">
        <v>15.6</v>
      </c>
      <c r="V248" s="80">
        <v>15.6</v>
      </c>
      <c r="W248" s="80">
        <v>15.6</v>
      </c>
      <c r="X248" s="80">
        <v>15.6</v>
      </c>
      <c r="Y248" s="80">
        <v>15.6</v>
      </c>
      <c r="Z248" s="80">
        <v>15.6</v>
      </c>
      <c r="AA248" s="80">
        <v>15.6</v>
      </c>
      <c r="AB248" s="80">
        <v>15.6</v>
      </c>
      <c r="AC248" s="80">
        <v>374.4</v>
      </c>
      <c r="AD248" s="80">
        <v>2620.8000000000002</v>
      </c>
      <c r="AE248" s="80">
        <v>136656</v>
      </c>
    </row>
    <row r="249" spans="1:31" s="80" customFormat="1" ht="10.5">
      <c r="A249" s="80" t="s">
        <v>855</v>
      </c>
      <c r="B249" s="80" t="s">
        <v>384</v>
      </c>
      <c r="C249" s="80" t="s">
        <v>382</v>
      </c>
      <c r="D249" s="80" t="s">
        <v>383</v>
      </c>
      <c r="E249" s="80">
        <v>11.1</v>
      </c>
      <c r="F249" s="80">
        <v>11.1</v>
      </c>
      <c r="G249" s="80">
        <v>11.1</v>
      </c>
      <c r="H249" s="80">
        <v>11.1</v>
      </c>
      <c r="I249" s="80">
        <v>11.1</v>
      </c>
      <c r="J249" s="80">
        <v>11.1</v>
      </c>
      <c r="K249" s="80">
        <v>11.1</v>
      </c>
      <c r="L249" s="80">
        <v>11.1</v>
      </c>
      <c r="M249" s="80">
        <v>11.1</v>
      </c>
      <c r="N249" s="80">
        <v>11.1</v>
      </c>
      <c r="O249" s="80">
        <v>11.1</v>
      </c>
      <c r="P249" s="80">
        <v>11.1</v>
      </c>
      <c r="Q249" s="80">
        <v>11.1</v>
      </c>
      <c r="R249" s="80">
        <v>11.1</v>
      </c>
      <c r="S249" s="80">
        <v>11.1</v>
      </c>
      <c r="T249" s="80">
        <v>11.1</v>
      </c>
      <c r="U249" s="80">
        <v>11.1</v>
      </c>
      <c r="V249" s="80">
        <v>11.1</v>
      </c>
      <c r="W249" s="80">
        <v>11.1</v>
      </c>
      <c r="X249" s="80">
        <v>11.1</v>
      </c>
      <c r="Y249" s="80">
        <v>11.1</v>
      </c>
      <c r="Z249" s="80">
        <v>11.1</v>
      </c>
      <c r="AA249" s="80">
        <v>11.1</v>
      </c>
      <c r="AB249" s="80">
        <v>11.1</v>
      </c>
      <c r="AC249" s="80">
        <v>266.39999999999998</v>
      </c>
      <c r="AD249" s="80">
        <v>1864.8</v>
      </c>
      <c r="AE249" s="80">
        <v>97236</v>
      </c>
    </row>
    <row r="250" spans="1:31" s="80" customFormat="1" ht="10.5">
      <c r="A250" s="80" t="s">
        <v>856</v>
      </c>
      <c r="B250" s="80" t="s">
        <v>384</v>
      </c>
      <c r="C250" s="80" t="s">
        <v>382</v>
      </c>
      <c r="D250" s="80" t="s">
        <v>383</v>
      </c>
      <c r="E250" s="80">
        <v>12.8</v>
      </c>
      <c r="F250" s="80">
        <v>12.8</v>
      </c>
      <c r="G250" s="80">
        <v>12.8</v>
      </c>
      <c r="H250" s="80">
        <v>12.8</v>
      </c>
      <c r="I250" s="80">
        <v>12.8</v>
      </c>
      <c r="J250" s="80">
        <v>12.8</v>
      </c>
      <c r="K250" s="80">
        <v>12.8</v>
      </c>
      <c r="L250" s="80">
        <v>12.8</v>
      </c>
      <c r="M250" s="80">
        <v>12.8</v>
      </c>
      <c r="N250" s="80">
        <v>12.8</v>
      </c>
      <c r="O250" s="80">
        <v>12.8</v>
      </c>
      <c r="P250" s="80">
        <v>12.8</v>
      </c>
      <c r="Q250" s="80">
        <v>12.8</v>
      </c>
      <c r="R250" s="80">
        <v>12.8</v>
      </c>
      <c r="S250" s="80">
        <v>12.8</v>
      </c>
      <c r="T250" s="80">
        <v>12.8</v>
      </c>
      <c r="U250" s="80">
        <v>12.8</v>
      </c>
      <c r="V250" s="80">
        <v>12.8</v>
      </c>
      <c r="W250" s="80">
        <v>12.8</v>
      </c>
      <c r="X250" s="80">
        <v>12.8</v>
      </c>
      <c r="Y250" s="80">
        <v>12.8</v>
      </c>
      <c r="Z250" s="80">
        <v>12.8</v>
      </c>
      <c r="AA250" s="80">
        <v>12.8</v>
      </c>
      <c r="AB250" s="80">
        <v>12.8</v>
      </c>
      <c r="AC250" s="80">
        <v>307.2</v>
      </c>
      <c r="AD250" s="80">
        <v>2150.4</v>
      </c>
      <c r="AE250" s="80">
        <v>112128</v>
      </c>
    </row>
    <row r="251" spans="1:31" s="80" customFormat="1" ht="10.5">
      <c r="A251" s="80" t="s">
        <v>857</v>
      </c>
      <c r="B251" s="80" t="s">
        <v>381</v>
      </c>
      <c r="C251" s="80" t="s">
        <v>382</v>
      </c>
      <c r="D251" s="80" t="s">
        <v>412</v>
      </c>
      <c r="E251" s="80">
        <v>0.3</v>
      </c>
      <c r="F251" s="80">
        <v>0.3</v>
      </c>
      <c r="G251" s="80">
        <v>0.3</v>
      </c>
      <c r="H251" s="80">
        <v>0.3</v>
      </c>
      <c r="I251" s="80">
        <v>0.3</v>
      </c>
      <c r="J251" s="80">
        <v>0.3</v>
      </c>
      <c r="K251" s="80">
        <v>1</v>
      </c>
      <c r="L251" s="80">
        <v>1</v>
      </c>
      <c r="M251" s="80">
        <v>1</v>
      </c>
      <c r="N251" s="80">
        <v>1</v>
      </c>
      <c r="O251" s="80">
        <v>1</v>
      </c>
      <c r="P251" s="80">
        <v>1</v>
      </c>
      <c r="Q251" s="80">
        <v>1</v>
      </c>
      <c r="R251" s="80">
        <v>1</v>
      </c>
      <c r="S251" s="80">
        <v>1</v>
      </c>
      <c r="T251" s="80">
        <v>1</v>
      </c>
      <c r="U251" s="80">
        <v>1</v>
      </c>
      <c r="V251" s="80">
        <v>1</v>
      </c>
      <c r="W251" s="80">
        <v>0.3</v>
      </c>
      <c r="X251" s="80">
        <v>0.3</v>
      </c>
      <c r="Y251" s="80">
        <v>0.3</v>
      </c>
      <c r="Z251" s="80">
        <v>0.3</v>
      </c>
      <c r="AA251" s="80">
        <v>0.3</v>
      </c>
      <c r="AB251" s="80">
        <v>0.3</v>
      </c>
      <c r="AC251" s="80">
        <v>15.6</v>
      </c>
      <c r="AD251" s="80">
        <v>109.2</v>
      </c>
      <c r="AE251" s="80">
        <v>5694</v>
      </c>
    </row>
    <row r="252" spans="1:31" s="80" customFormat="1" ht="10.5">
      <c r="D252" s="80" t="s">
        <v>410</v>
      </c>
      <c r="E252" s="80">
        <v>0.3</v>
      </c>
      <c r="F252" s="80">
        <v>0.3</v>
      </c>
      <c r="G252" s="80">
        <v>0.3</v>
      </c>
      <c r="H252" s="80">
        <v>0.3</v>
      </c>
      <c r="I252" s="80">
        <v>0.3</v>
      </c>
      <c r="J252" s="80">
        <v>0.3</v>
      </c>
      <c r="K252" s="80">
        <v>1</v>
      </c>
      <c r="L252" s="80">
        <v>1</v>
      </c>
      <c r="M252" s="80">
        <v>1</v>
      </c>
      <c r="N252" s="80">
        <v>1</v>
      </c>
      <c r="O252" s="80">
        <v>1</v>
      </c>
      <c r="P252" s="80">
        <v>1</v>
      </c>
      <c r="Q252" s="80">
        <v>1</v>
      </c>
      <c r="R252" s="80">
        <v>1</v>
      </c>
      <c r="S252" s="80">
        <v>1</v>
      </c>
      <c r="T252" s="80">
        <v>1</v>
      </c>
      <c r="U252" s="80">
        <v>1</v>
      </c>
      <c r="V252" s="80">
        <v>1</v>
      </c>
      <c r="W252" s="80">
        <v>0.3</v>
      </c>
      <c r="X252" s="80">
        <v>0.3</v>
      </c>
      <c r="Y252" s="80">
        <v>0.3</v>
      </c>
      <c r="Z252" s="80">
        <v>0.3</v>
      </c>
      <c r="AA252" s="80">
        <v>0.3</v>
      </c>
      <c r="AB252" s="80">
        <v>0.3</v>
      </c>
      <c r="AC252" s="80">
        <v>15.6</v>
      </c>
    </row>
    <row r="253" spans="1:31" s="80" customFormat="1" ht="10.5">
      <c r="D253" s="80" t="s">
        <v>411</v>
      </c>
      <c r="E253" s="80">
        <v>0.3</v>
      </c>
      <c r="F253" s="80">
        <v>0.3</v>
      </c>
      <c r="G253" s="80">
        <v>0.3</v>
      </c>
      <c r="H253" s="80">
        <v>0.3</v>
      </c>
      <c r="I253" s="80">
        <v>0.3</v>
      </c>
      <c r="J253" s="80">
        <v>0.3</v>
      </c>
      <c r="K253" s="80">
        <v>1</v>
      </c>
      <c r="L253" s="80">
        <v>1</v>
      </c>
      <c r="M253" s="80">
        <v>1</v>
      </c>
      <c r="N253" s="80">
        <v>1</v>
      </c>
      <c r="O253" s="80">
        <v>1</v>
      </c>
      <c r="P253" s="80">
        <v>1</v>
      </c>
      <c r="Q253" s="80">
        <v>1</v>
      </c>
      <c r="R253" s="80">
        <v>1</v>
      </c>
      <c r="S253" s="80">
        <v>1</v>
      </c>
      <c r="T253" s="80">
        <v>1</v>
      </c>
      <c r="U253" s="80">
        <v>1</v>
      </c>
      <c r="V253" s="80">
        <v>1</v>
      </c>
      <c r="W253" s="80">
        <v>0.3</v>
      </c>
      <c r="X253" s="80">
        <v>0.3</v>
      </c>
      <c r="Y253" s="80">
        <v>0.3</v>
      </c>
      <c r="Z253" s="80">
        <v>0.3</v>
      </c>
      <c r="AA253" s="80">
        <v>0.3</v>
      </c>
      <c r="AB253" s="80">
        <v>0.3</v>
      </c>
      <c r="AC253" s="80">
        <v>15.6</v>
      </c>
    </row>
    <row r="254" spans="1:31" s="80" customFormat="1" ht="10.5">
      <c r="D254" s="80" t="s">
        <v>419</v>
      </c>
      <c r="E254" s="80">
        <v>0.3</v>
      </c>
      <c r="F254" s="80">
        <v>0.3</v>
      </c>
      <c r="G254" s="80">
        <v>0.3</v>
      </c>
      <c r="H254" s="80">
        <v>0.3</v>
      </c>
      <c r="I254" s="80">
        <v>0.3</v>
      </c>
      <c r="J254" s="80">
        <v>0.3</v>
      </c>
      <c r="K254" s="80">
        <v>1</v>
      </c>
      <c r="L254" s="80">
        <v>1</v>
      </c>
      <c r="M254" s="80">
        <v>1</v>
      </c>
      <c r="N254" s="80">
        <v>1</v>
      </c>
      <c r="O254" s="80">
        <v>1</v>
      </c>
      <c r="P254" s="80">
        <v>1</v>
      </c>
      <c r="Q254" s="80">
        <v>1</v>
      </c>
      <c r="R254" s="80">
        <v>1</v>
      </c>
      <c r="S254" s="80">
        <v>1</v>
      </c>
      <c r="T254" s="80">
        <v>1</v>
      </c>
      <c r="U254" s="80">
        <v>1</v>
      </c>
      <c r="V254" s="80">
        <v>1</v>
      </c>
      <c r="W254" s="80">
        <v>0.3</v>
      </c>
      <c r="X254" s="80">
        <v>0.3</v>
      </c>
      <c r="Y254" s="80">
        <v>0.3</v>
      </c>
      <c r="Z254" s="80">
        <v>0.3</v>
      </c>
      <c r="AA254" s="80">
        <v>0.3</v>
      </c>
      <c r="AB254" s="80">
        <v>0.3</v>
      </c>
      <c r="AC254" s="80">
        <v>15.6</v>
      </c>
    </row>
    <row r="255" spans="1:31" s="80" customFormat="1" ht="10.5">
      <c r="D255" s="80" t="s">
        <v>417</v>
      </c>
      <c r="E255" s="80">
        <v>0.3</v>
      </c>
      <c r="F255" s="80">
        <v>0.3</v>
      </c>
      <c r="G255" s="80">
        <v>0.3</v>
      </c>
      <c r="H255" s="80">
        <v>0.3</v>
      </c>
      <c r="I255" s="80">
        <v>0.3</v>
      </c>
      <c r="J255" s="80">
        <v>0.3</v>
      </c>
      <c r="K255" s="80">
        <v>1</v>
      </c>
      <c r="L255" s="80">
        <v>1</v>
      </c>
      <c r="M255" s="80">
        <v>1</v>
      </c>
      <c r="N255" s="80">
        <v>1</v>
      </c>
      <c r="O255" s="80">
        <v>1</v>
      </c>
      <c r="P255" s="80">
        <v>1</v>
      </c>
      <c r="Q255" s="80">
        <v>1</v>
      </c>
      <c r="R255" s="80">
        <v>1</v>
      </c>
      <c r="S255" s="80">
        <v>1</v>
      </c>
      <c r="T255" s="80">
        <v>1</v>
      </c>
      <c r="U255" s="80">
        <v>1</v>
      </c>
      <c r="V255" s="80">
        <v>1</v>
      </c>
      <c r="W255" s="80">
        <v>0.3</v>
      </c>
      <c r="X255" s="80">
        <v>0.3</v>
      </c>
      <c r="Y255" s="80">
        <v>0.3</v>
      </c>
      <c r="Z255" s="80">
        <v>0.3</v>
      </c>
      <c r="AA255" s="80">
        <v>0.3</v>
      </c>
      <c r="AB255" s="80">
        <v>0.3</v>
      </c>
      <c r="AC255" s="80">
        <v>15.6</v>
      </c>
    </row>
    <row r="256" spans="1:31" s="80" customFormat="1" ht="10.5">
      <c r="A256" s="80" t="s">
        <v>858</v>
      </c>
      <c r="B256" s="80" t="s">
        <v>381</v>
      </c>
      <c r="C256" s="80" t="s">
        <v>382</v>
      </c>
      <c r="D256" s="80" t="s">
        <v>412</v>
      </c>
      <c r="E256" s="80">
        <v>0.5</v>
      </c>
      <c r="F256" s="80">
        <v>0.5</v>
      </c>
      <c r="G256" s="80">
        <v>0.5</v>
      </c>
      <c r="H256" s="80">
        <v>0.5</v>
      </c>
      <c r="I256" s="80">
        <v>0.5</v>
      </c>
      <c r="J256" s="80">
        <v>0.5</v>
      </c>
      <c r="K256" s="80">
        <v>1</v>
      </c>
      <c r="L256" s="80">
        <v>1</v>
      </c>
      <c r="M256" s="80">
        <v>1</v>
      </c>
      <c r="N256" s="80">
        <v>1</v>
      </c>
      <c r="O256" s="80">
        <v>1</v>
      </c>
      <c r="P256" s="80">
        <v>1</v>
      </c>
      <c r="Q256" s="80">
        <v>1</v>
      </c>
      <c r="R256" s="80">
        <v>1</v>
      </c>
      <c r="S256" s="80">
        <v>1</v>
      </c>
      <c r="T256" s="80">
        <v>1</v>
      </c>
      <c r="U256" s="80">
        <v>1</v>
      </c>
      <c r="V256" s="80">
        <v>1</v>
      </c>
      <c r="W256" s="80">
        <v>0.5</v>
      </c>
      <c r="X256" s="80">
        <v>0.5</v>
      </c>
      <c r="Y256" s="80">
        <v>0.5</v>
      </c>
      <c r="Z256" s="80">
        <v>0.5</v>
      </c>
      <c r="AA256" s="80">
        <v>0.5</v>
      </c>
      <c r="AB256" s="80">
        <v>0.5</v>
      </c>
      <c r="AC256" s="80">
        <v>18</v>
      </c>
      <c r="AD256" s="80">
        <v>126</v>
      </c>
      <c r="AE256" s="80">
        <v>6570</v>
      </c>
    </row>
    <row r="257" spans="1:31" s="80" customFormat="1" ht="10.5">
      <c r="D257" s="80" t="s">
        <v>410</v>
      </c>
      <c r="E257" s="80">
        <v>0.5</v>
      </c>
      <c r="F257" s="80">
        <v>0.5</v>
      </c>
      <c r="G257" s="80">
        <v>0.5</v>
      </c>
      <c r="H257" s="80">
        <v>0.5</v>
      </c>
      <c r="I257" s="80">
        <v>0.5</v>
      </c>
      <c r="J257" s="80">
        <v>0.5</v>
      </c>
      <c r="K257" s="80">
        <v>1</v>
      </c>
      <c r="L257" s="80">
        <v>1</v>
      </c>
      <c r="M257" s="80">
        <v>1</v>
      </c>
      <c r="N257" s="80">
        <v>1</v>
      </c>
      <c r="O257" s="80">
        <v>1</v>
      </c>
      <c r="P257" s="80">
        <v>1</v>
      </c>
      <c r="Q257" s="80">
        <v>1</v>
      </c>
      <c r="R257" s="80">
        <v>1</v>
      </c>
      <c r="S257" s="80">
        <v>1</v>
      </c>
      <c r="T257" s="80">
        <v>1</v>
      </c>
      <c r="U257" s="80">
        <v>1</v>
      </c>
      <c r="V257" s="80">
        <v>1</v>
      </c>
      <c r="W257" s="80">
        <v>0.5</v>
      </c>
      <c r="X257" s="80">
        <v>0.5</v>
      </c>
      <c r="Y257" s="80">
        <v>0.5</v>
      </c>
      <c r="Z257" s="80">
        <v>0.5</v>
      </c>
      <c r="AA257" s="80">
        <v>0.5</v>
      </c>
      <c r="AB257" s="80">
        <v>0.5</v>
      </c>
      <c r="AC257" s="80">
        <v>18</v>
      </c>
    </row>
    <row r="258" spans="1:31" s="80" customFormat="1" ht="10.5">
      <c r="D258" s="80" t="s">
        <v>411</v>
      </c>
      <c r="E258" s="80">
        <v>0.5</v>
      </c>
      <c r="F258" s="80">
        <v>0.5</v>
      </c>
      <c r="G258" s="80">
        <v>0.5</v>
      </c>
      <c r="H258" s="80">
        <v>0.5</v>
      </c>
      <c r="I258" s="80">
        <v>0.5</v>
      </c>
      <c r="J258" s="80">
        <v>0.5</v>
      </c>
      <c r="K258" s="80">
        <v>1</v>
      </c>
      <c r="L258" s="80">
        <v>1</v>
      </c>
      <c r="M258" s="80">
        <v>1</v>
      </c>
      <c r="N258" s="80">
        <v>1</v>
      </c>
      <c r="O258" s="80">
        <v>1</v>
      </c>
      <c r="P258" s="80">
        <v>1</v>
      </c>
      <c r="Q258" s="80">
        <v>1</v>
      </c>
      <c r="R258" s="80">
        <v>1</v>
      </c>
      <c r="S258" s="80">
        <v>1</v>
      </c>
      <c r="T258" s="80">
        <v>1</v>
      </c>
      <c r="U258" s="80">
        <v>1</v>
      </c>
      <c r="V258" s="80">
        <v>1</v>
      </c>
      <c r="W258" s="80">
        <v>0.5</v>
      </c>
      <c r="X258" s="80">
        <v>0.5</v>
      </c>
      <c r="Y258" s="80">
        <v>0.5</v>
      </c>
      <c r="Z258" s="80">
        <v>0.5</v>
      </c>
      <c r="AA258" s="80">
        <v>0.5</v>
      </c>
      <c r="AB258" s="80">
        <v>0.5</v>
      </c>
      <c r="AC258" s="80">
        <v>18</v>
      </c>
    </row>
    <row r="259" spans="1:31" s="80" customFormat="1" ht="10.5">
      <c r="D259" s="80" t="s">
        <v>419</v>
      </c>
      <c r="E259" s="80">
        <v>0.5</v>
      </c>
      <c r="F259" s="80">
        <v>0.5</v>
      </c>
      <c r="G259" s="80">
        <v>0.5</v>
      </c>
      <c r="H259" s="80">
        <v>0.5</v>
      </c>
      <c r="I259" s="80">
        <v>0.5</v>
      </c>
      <c r="J259" s="80">
        <v>0.5</v>
      </c>
      <c r="K259" s="80">
        <v>1</v>
      </c>
      <c r="L259" s="80">
        <v>1</v>
      </c>
      <c r="M259" s="80">
        <v>1</v>
      </c>
      <c r="N259" s="80">
        <v>1</v>
      </c>
      <c r="O259" s="80">
        <v>1</v>
      </c>
      <c r="P259" s="80">
        <v>1</v>
      </c>
      <c r="Q259" s="80">
        <v>1</v>
      </c>
      <c r="R259" s="80">
        <v>1</v>
      </c>
      <c r="S259" s="80">
        <v>1</v>
      </c>
      <c r="T259" s="80">
        <v>1</v>
      </c>
      <c r="U259" s="80">
        <v>1</v>
      </c>
      <c r="V259" s="80">
        <v>1</v>
      </c>
      <c r="W259" s="80">
        <v>0.5</v>
      </c>
      <c r="X259" s="80">
        <v>0.5</v>
      </c>
      <c r="Y259" s="80">
        <v>0.5</v>
      </c>
      <c r="Z259" s="80">
        <v>0.5</v>
      </c>
      <c r="AA259" s="80">
        <v>0.5</v>
      </c>
      <c r="AB259" s="80">
        <v>0.5</v>
      </c>
      <c r="AC259" s="80">
        <v>18</v>
      </c>
    </row>
    <row r="260" spans="1:31" s="80" customFormat="1" ht="10.5">
      <c r="D260" s="80" t="s">
        <v>417</v>
      </c>
      <c r="E260" s="80">
        <v>0.5</v>
      </c>
      <c r="F260" s="80">
        <v>0.5</v>
      </c>
      <c r="G260" s="80">
        <v>0.5</v>
      </c>
      <c r="H260" s="80">
        <v>0.5</v>
      </c>
      <c r="I260" s="80">
        <v>0.5</v>
      </c>
      <c r="J260" s="80">
        <v>0.5</v>
      </c>
      <c r="K260" s="80">
        <v>1</v>
      </c>
      <c r="L260" s="80">
        <v>1</v>
      </c>
      <c r="M260" s="80">
        <v>1</v>
      </c>
      <c r="N260" s="80">
        <v>1</v>
      </c>
      <c r="O260" s="80">
        <v>1</v>
      </c>
      <c r="P260" s="80">
        <v>1</v>
      </c>
      <c r="Q260" s="80">
        <v>1</v>
      </c>
      <c r="R260" s="80">
        <v>1</v>
      </c>
      <c r="S260" s="80">
        <v>1</v>
      </c>
      <c r="T260" s="80">
        <v>1</v>
      </c>
      <c r="U260" s="80">
        <v>1</v>
      </c>
      <c r="V260" s="80">
        <v>1</v>
      </c>
      <c r="W260" s="80">
        <v>0.5</v>
      </c>
      <c r="X260" s="80">
        <v>0.5</v>
      </c>
      <c r="Y260" s="80">
        <v>0.5</v>
      </c>
      <c r="Z260" s="80">
        <v>0.5</v>
      </c>
      <c r="AA260" s="80">
        <v>0.5</v>
      </c>
      <c r="AB260" s="80">
        <v>0.5</v>
      </c>
      <c r="AC260" s="80">
        <v>18</v>
      </c>
    </row>
    <row r="261" spans="1:31" s="80" customFormat="1" ht="10.5">
      <c r="A261" s="80" t="s">
        <v>859</v>
      </c>
      <c r="B261" s="80" t="s">
        <v>381</v>
      </c>
      <c r="C261" s="80" t="s">
        <v>382</v>
      </c>
      <c r="D261" s="80" t="s">
        <v>412</v>
      </c>
      <c r="E261" s="80">
        <v>0</v>
      </c>
      <c r="F261" s="80">
        <v>0</v>
      </c>
      <c r="G261" s="80">
        <v>0</v>
      </c>
      <c r="H261" s="80">
        <v>0</v>
      </c>
      <c r="I261" s="80">
        <v>0</v>
      </c>
      <c r="J261" s="80">
        <v>0</v>
      </c>
      <c r="K261" s="80">
        <v>0.25</v>
      </c>
      <c r="L261" s="80">
        <v>0.25</v>
      </c>
      <c r="M261" s="80">
        <v>0.25</v>
      </c>
      <c r="N261" s="80">
        <v>0.25</v>
      </c>
      <c r="O261" s="80">
        <v>0.25</v>
      </c>
      <c r="P261" s="80">
        <v>0.25</v>
      </c>
      <c r="Q261" s="80">
        <v>0.25</v>
      </c>
      <c r="R261" s="80">
        <v>0.25</v>
      </c>
      <c r="S261" s="80">
        <v>0.25</v>
      </c>
      <c r="T261" s="80">
        <v>0.25</v>
      </c>
      <c r="U261" s="80">
        <v>0.25</v>
      </c>
      <c r="V261" s="80">
        <v>0.25</v>
      </c>
      <c r="W261" s="80">
        <v>0</v>
      </c>
      <c r="X261" s="80">
        <v>0</v>
      </c>
      <c r="Y261" s="80">
        <v>0</v>
      </c>
      <c r="Z261" s="80">
        <v>0</v>
      </c>
      <c r="AA261" s="80">
        <v>0</v>
      </c>
      <c r="AB261" s="80">
        <v>0</v>
      </c>
      <c r="AC261" s="80">
        <v>3</v>
      </c>
      <c r="AD261" s="80">
        <v>18</v>
      </c>
      <c r="AE261" s="80">
        <v>938.57</v>
      </c>
    </row>
    <row r="262" spans="1:31" s="80" customFormat="1" ht="10.5">
      <c r="D262" s="80" t="s">
        <v>410</v>
      </c>
      <c r="E262" s="80">
        <v>0</v>
      </c>
      <c r="F262" s="80">
        <v>0</v>
      </c>
      <c r="G262" s="80">
        <v>0</v>
      </c>
      <c r="H262" s="80">
        <v>0</v>
      </c>
      <c r="I262" s="80">
        <v>0</v>
      </c>
      <c r="J262" s="80">
        <v>0</v>
      </c>
      <c r="K262" s="80">
        <v>0.25</v>
      </c>
      <c r="L262" s="80">
        <v>0.25</v>
      </c>
      <c r="M262" s="80">
        <v>0.25</v>
      </c>
      <c r="N262" s="80">
        <v>0.25</v>
      </c>
      <c r="O262" s="80">
        <v>0.25</v>
      </c>
      <c r="P262" s="80">
        <v>0.25</v>
      </c>
      <c r="Q262" s="80">
        <v>0.25</v>
      </c>
      <c r="R262" s="80">
        <v>0.25</v>
      </c>
      <c r="S262" s="80">
        <v>0.25</v>
      </c>
      <c r="T262" s="80">
        <v>0.25</v>
      </c>
      <c r="U262" s="80">
        <v>0.25</v>
      </c>
      <c r="V262" s="80">
        <v>0.25</v>
      </c>
      <c r="W262" s="80">
        <v>0</v>
      </c>
      <c r="X262" s="80">
        <v>0</v>
      </c>
      <c r="Y262" s="80">
        <v>0</v>
      </c>
      <c r="Z262" s="80">
        <v>0</v>
      </c>
      <c r="AA262" s="80">
        <v>0</v>
      </c>
      <c r="AB262" s="80">
        <v>0</v>
      </c>
      <c r="AC262" s="80">
        <v>3</v>
      </c>
    </row>
    <row r="263" spans="1:31" s="80" customFormat="1" ht="10.5">
      <c r="D263" s="80" t="s">
        <v>411</v>
      </c>
      <c r="E263" s="80">
        <v>0</v>
      </c>
      <c r="F263" s="80">
        <v>0</v>
      </c>
      <c r="G263" s="80">
        <v>0</v>
      </c>
      <c r="H263" s="80">
        <v>0</v>
      </c>
      <c r="I263" s="80">
        <v>0</v>
      </c>
      <c r="J263" s="80">
        <v>0</v>
      </c>
      <c r="K263" s="80">
        <v>0.25</v>
      </c>
      <c r="L263" s="80">
        <v>0.25</v>
      </c>
      <c r="M263" s="80">
        <v>0.25</v>
      </c>
      <c r="N263" s="80">
        <v>0.25</v>
      </c>
      <c r="O263" s="80">
        <v>0.25</v>
      </c>
      <c r="P263" s="80">
        <v>0.25</v>
      </c>
      <c r="Q263" s="80">
        <v>0.25</v>
      </c>
      <c r="R263" s="80">
        <v>0.25</v>
      </c>
      <c r="S263" s="80">
        <v>0.25</v>
      </c>
      <c r="T263" s="80">
        <v>0.25</v>
      </c>
      <c r="U263" s="80">
        <v>0.25</v>
      </c>
      <c r="V263" s="80">
        <v>0.25</v>
      </c>
      <c r="W263" s="80">
        <v>0</v>
      </c>
      <c r="X263" s="80">
        <v>0</v>
      </c>
      <c r="Y263" s="80">
        <v>0</v>
      </c>
      <c r="Z263" s="80">
        <v>0</v>
      </c>
      <c r="AA263" s="80">
        <v>0</v>
      </c>
      <c r="AB263" s="80">
        <v>0</v>
      </c>
      <c r="AC263" s="80">
        <v>3</v>
      </c>
    </row>
    <row r="264" spans="1:31" s="80" customFormat="1" ht="10.5">
      <c r="D264" s="80" t="s">
        <v>419</v>
      </c>
      <c r="E264" s="80">
        <v>0</v>
      </c>
      <c r="F264" s="80">
        <v>0</v>
      </c>
      <c r="G264" s="80">
        <v>0</v>
      </c>
      <c r="H264" s="80">
        <v>0</v>
      </c>
      <c r="I264" s="80">
        <v>0</v>
      </c>
      <c r="J264" s="80">
        <v>0</v>
      </c>
      <c r="K264" s="80">
        <v>0.25</v>
      </c>
      <c r="L264" s="80">
        <v>0.25</v>
      </c>
      <c r="M264" s="80">
        <v>0.25</v>
      </c>
      <c r="N264" s="80">
        <v>0.25</v>
      </c>
      <c r="O264" s="80">
        <v>0.25</v>
      </c>
      <c r="P264" s="80">
        <v>0.25</v>
      </c>
      <c r="Q264" s="80">
        <v>0.25</v>
      </c>
      <c r="R264" s="80">
        <v>0.25</v>
      </c>
      <c r="S264" s="80">
        <v>0.25</v>
      </c>
      <c r="T264" s="80">
        <v>0.25</v>
      </c>
      <c r="U264" s="80">
        <v>0.25</v>
      </c>
      <c r="V264" s="80">
        <v>0.25</v>
      </c>
      <c r="W264" s="80">
        <v>0</v>
      </c>
      <c r="X264" s="80">
        <v>0</v>
      </c>
      <c r="Y264" s="80">
        <v>0</v>
      </c>
      <c r="Z264" s="80">
        <v>0</v>
      </c>
      <c r="AA264" s="80">
        <v>0</v>
      </c>
      <c r="AB264" s="80">
        <v>0</v>
      </c>
      <c r="AC264" s="80">
        <v>3</v>
      </c>
    </row>
    <row r="265" spans="1:31" s="80" customFormat="1" ht="10.5">
      <c r="D265" s="80" t="s">
        <v>417</v>
      </c>
      <c r="E265" s="80">
        <v>0</v>
      </c>
      <c r="F265" s="80">
        <v>0</v>
      </c>
      <c r="G265" s="80">
        <v>0</v>
      </c>
      <c r="H265" s="80">
        <v>0</v>
      </c>
      <c r="I265" s="80">
        <v>0</v>
      </c>
      <c r="J265" s="80">
        <v>0</v>
      </c>
      <c r="K265" s="80">
        <v>0</v>
      </c>
      <c r="L265" s="80">
        <v>0</v>
      </c>
      <c r="M265" s="80">
        <v>0</v>
      </c>
      <c r="N265" s="80">
        <v>0</v>
      </c>
      <c r="O265" s="80">
        <v>0</v>
      </c>
      <c r="P265" s="80">
        <v>0</v>
      </c>
      <c r="Q265" s="80">
        <v>0</v>
      </c>
      <c r="R265" s="80">
        <v>0</v>
      </c>
      <c r="S265" s="80">
        <v>0</v>
      </c>
      <c r="T265" s="80">
        <v>0</v>
      </c>
      <c r="U265" s="80">
        <v>0</v>
      </c>
      <c r="V265" s="80">
        <v>0</v>
      </c>
      <c r="W265" s="80">
        <v>0</v>
      </c>
      <c r="X265" s="80">
        <v>0</v>
      </c>
      <c r="Y265" s="80">
        <v>0</v>
      </c>
      <c r="Z265" s="80">
        <v>0</v>
      </c>
      <c r="AA265" s="80">
        <v>0</v>
      </c>
      <c r="AB265" s="80">
        <v>0</v>
      </c>
      <c r="AC265" s="80">
        <v>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5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15" customWidth="1"/>
    <col min="2" max="2" width="30.5" style="14" customWidth="1"/>
    <col min="3" max="18" width="17" style="4" customWidth="1"/>
    <col min="19" max="16384" width="9.33203125" style="4"/>
  </cols>
  <sheetData>
    <row r="1" spans="1:18" ht="20.25">
      <c r="A1" s="1" t="s">
        <v>425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3"/>
      <c r="B2" s="93"/>
      <c r="C2" s="6" t="s">
        <v>362</v>
      </c>
      <c r="D2" s="6" t="s">
        <v>363</v>
      </c>
      <c r="E2" s="6" t="s">
        <v>364</v>
      </c>
      <c r="F2" s="6" t="s">
        <v>365</v>
      </c>
      <c r="G2" s="6" t="s">
        <v>366</v>
      </c>
      <c r="H2" s="6" t="s">
        <v>367</v>
      </c>
      <c r="I2" s="6" t="s">
        <v>368</v>
      </c>
      <c r="J2" s="6" t="s">
        <v>369</v>
      </c>
      <c r="K2" s="6" t="s">
        <v>370</v>
      </c>
      <c r="L2" s="6" t="s">
        <v>371</v>
      </c>
      <c r="M2" s="6" t="s">
        <v>459</v>
      </c>
      <c r="N2" s="6" t="s">
        <v>372</v>
      </c>
      <c r="O2" s="6" t="s">
        <v>373</v>
      </c>
      <c r="P2" s="6" t="s">
        <v>374</v>
      </c>
      <c r="Q2" s="6" t="s">
        <v>375</v>
      </c>
      <c r="R2" s="6" t="s">
        <v>376</v>
      </c>
    </row>
    <row r="3" spans="1:18">
      <c r="A3" s="8" t="s">
        <v>276</v>
      </c>
      <c r="B3" s="2"/>
      <c r="C3" s="7"/>
    </row>
    <row r="4" spans="1:18">
      <c r="A4" s="5"/>
      <c r="B4" s="9" t="s">
        <v>278</v>
      </c>
      <c r="C4" s="82" t="s">
        <v>279</v>
      </c>
      <c r="D4" s="82" t="s">
        <v>280</v>
      </c>
      <c r="E4" s="82" t="s">
        <v>281</v>
      </c>
      <c r="F4" s="82" t="s">
        <v>282</v>
      </c>
      <c r="G4" s="82" t="s">
        <v>1046</v>
      </c>
      <c r="H4" s="82" t="s">
        <v>283</v>
      </c>
      <c r="I4" s="82" t="s">
        <v>284</v>
      </c>
      <c r="J4" s="82" t="s">
        <v>285</v>
      </c>
      <c r="K4" s="82" t="s">
        <v>286</v>
      </c>
      <c r="L4" s="82" t="s">
        <v>287</v>
      </c>
      <c r="M4" s="82" t="s">
        <v>288</v>
      </c>
      <c r="N4" s="82" t="s">
        <v>289</v>
      </c>
      <c r="O4" s="82" t="s">
        <v>290</v>
      </c>
      <c r="P4" s="82" t="s">
        <v>291</v>
      </c>
      <c r="Q4" s="82">
        <v>7</v>
      </c>
      <c r="R4" s="82">
        <v>8</v>
      </c>
    </row>
    <row r="5" spans="1:18">
      <c r="A5" s="5"/>
      <c r="B5" s="9" t="s">
        <v>292</v>
      </c>
      <c r="C5" s="10" t="s">
        <v>293</v>
      </c>
      <c r="D5" s="11" t="s">
        <v>293</v>
      </c>
      <c r="E5" s="11" t="s">
        <v>293</v>
      </c>
      <c r="F5" s="11" t="s">
        <v>293</v>
      </c>
      <c r="G5" s="11" t="s">
        <v>293</v>
      </c>
      <c r="H5" s="11" t="s">
        <v>293</v>
      </c>
      <c r="I5" s="11" t="s">
        <v>293</v>
      </c>
      <c r="J5" s="11" t="s">
        <v>293</v>
      </c>
      <c r="K5" s="11" t="s">
        <v>293</v>
      </c>
      <c r="L5" s="11" t="s">
        <v>293</v>
      </c>
      <c r="M5" s="11" t="s">
        <v>293</v>
      </c>
      <c r="N5" s="11" t="s">
        <v>293</v>
      </c>
      <c r="O5" s="11" t="s">
        <v>293</v>
      </c>
      <c r="P5" s="11" t="s">
        <v>293</v>
      </c>
      <c r="Q5" s="11" t="s">
        <v>293</v>
      </c>
      <c r="R5" s="11" t="s">
        <v>293</v>
      </c>
    </row>
    <row r="6" spans="1:18">
      <c r="A6" s="5"/>
      <c r="B6" s="9" t="s">
        <v>295</v>
      </c>
      <c r="C6" s="83">
        <v>2.2119743111663559</v>
      </c>
      <c r="D6" s="84">
        <v>26.24785581106277</v>
      </c>
      <c r="E6" s="84">
        <v>5.2507147296457424</v>
      </c>
      <c r="F6" s="84">
        <v>25.647068572612387</v>
      </c>
      <c r="H6" s="84">
        <v>14.942448725916719</v>
      </c>
      <c r="I6" s="84">
        <v>2.1413714522477729</v>
      </c>
      <c r="J6" s="84">
        <v>33.742448725916717</v>
      </c>
      <c r="K6" s="84">
        <v>1.2207996685311788</v>
      </c>
      <c r="L6" s="84">
        <v>5.8045162626890408</v>
      </c>
      <c r="M6" s="84">
        <v>44.521897659001453</v>
      </c>
      <c r="N6" s="84">
        <v>11.972405220633934</v>
      </c>
      <c r="O6" s="84">
        <v>12.123886471928733</v>
      </c>
      <c r="P6" s="84">
        <v>1.2982805054899524</v>
      </c>
      <c r="Q6" s="84">
        <v>1.8481872798839862</v>
      </c>
      <c r="R6" s="84">
        <v>7.2260203024652997E-2</v>
      </c>
    </row>
    <row r="7" spans="1:18">
      <c r="A7" s="8" t="s">
        <v>306</v>
      </c>
      <c r="B7" s="2"/>
      <c r="C7" s="7"/>
      <c r="H7" s="85" t="s">
        <v>1047</v>
      </c>
    </row>
    <row r="8" spans="1:18">
      <c r="A8" s="5"/>
      <c r="B8" s="8" t="s">
        <v>307</v>
      </c>
      <c r="C8" s="7"/>
    </row>
    <row r="9" spans="1:18">
      <c r="A9" s="5"/>
      <c r="B9" s="9" t="s">
        <v>308</v>
      </c>
      <c r="C9" s="10" t="str">
        <f>BuildingSummary!$C27</f>
        <v>Mass wall</v>
      </c>
      <c r="D9" s="10" t="str">
        <f>BuildingSummary!$C27</f>
        <v>Mass wall</v>
      </c>
      <c r="E9" s="10" t="str">
        <f>BuildingSummary!$C27</f>
        <v>Mass wall</v>
      </c>
      <c r="F9" s="10" t="str">
        <f>BuildingSummary!$C27</f>
        <v>Mass wall</v>
      </c>
      <c r="G9" s="10" t="str">
        <f>BuildingSummary!$C27</f>
        <v>Mass wall</v>
      </c>
      <c r="H9" s="10" t="str">
        <f>BuildingSummary!$C27</f>
        <v>Mass wall</v>
      </c>
      <c r="I9" s="10" t="str">
        <f>BuildingSummary!$C27</f>
        <v>Mass wall</v>
      </c>
      <c r="J9" s="10" t="str">
        <f>BuildingSummary!$C27</f>
        <v>Mass wall</v>
      </c>
      <c r="K9" s="10" t="str">
        <f>BuildingSummary!$C27</f>
        <v>Mass wall</v>
      </c>
      <c r="L9" s="10" t="str">
        <f>BuildingSummary!$C27</f>
        <v>Mass wall</v>
      </c>
      <c r="M9" s="10" t="str">
        <f>BuildingSummary!$C27</f>
        <v>Mass wall</v>
      </c>
      <c r="N9" s="10" t="str">
        <f>BuildingSummary!$C27</f>
        <v>Mass wall</v>
      </c>
      <c r="O9" s="10" t="str">
        <f>BuildingSummary!$C27</f>
        <v>Mass wall</v>
      </c>
      <c r="P9" s="10" t="str">
        <f>BuildingSummary!$C27</f>
        <v>Mass wall</v>
      </c>
      <c r="Q9" s="10" t="str">
        <f>BuildingSummary!$C27</f>
        <v>Mass wall</v>
      </c>
      <c r="R9" s="10" t="str">
        <f>BuildingSummary!$C27</f>
        <v>Mass wall</v>
      </c>
    </row>
    <row r="10" spans="1:18">
      <c r="A10" s="5"/>
      <c r="B10" s="9" t="s">
        <v>31</v>
      </c>
      <c r="C10" s="10">
        <f>1/Miami!$D$96</f>
        <v>0.42069835927639887</v>
      </c>
      <c r="D10" s="10">
        <f>1/Houston!$D$96</f>
        <v>0.42069835927639887</v>
      </c>
      <c r="E10" s="10">
        <f>1/Phoenix!$D$96</f>
        <v>0.42069835927639887</v>
      </c>
      <c r="F10" s="10">
        <f>1/Atlanta!$D$96</f>
        <v>1.1668611435239207</v>
      </c>
      <c r="G10" s="10">
        <f>1/LosAngeles!$D$96</f>
        <v>1.1668611435239207</v>
      </c>
      <c r="H10" s="10">
        <f>1/LasVegas!$D$96</f>
        <v>1.1668611435239207</v>
      </c>
      <c r="I10" s="10">
        <f>1/SanFrancisco!$D$96</f>
        <v>1.1668611435239207</v>
      </c>
      <c r="J10" s="10">
        <f>1/Baltimore!$D$96</f>
        <v>1.1668611435239207</v>
      </c>
      <c r="K10" s="10">
        <f>1/Albuquerque!$D$96</f>
        <v>1.1668611435239207</v>
      </c>
      <c r="L10" s="10">
        <f>1/Seattle!$D$96</f>
        <v>1.1668611435239207</v>
      </c>
      <c r="M10" s="10">
        <f>1/Chicago!$D$96</f>
        <v>1.4326647564469914</v>
      </c>
      <c r="N10" s="10">
        <f>1/Boulder!$D$96</f>
        <v>1.4326647564469914</v>
      </c>
      <c r="O10" s="10">
        <f>1/Minneapolis!$D$96</f>
        <v>1.6920473773265652</v>
      </c>
      <c r="P10" s="10">
        <f>1/Helena!$D$96</f>
        <v>1.6920473773265652</v>
      </c>
      <c r="Q10" s="10">
        <f>1/Duluth!$D$96</f>
        <v>1.9569471624266144</v>
      </c>
      <c r="R10" s="10">
        <f>1/Fairbanks!$D$96</f>
        <v>2.2026431718061672</v>
      </c>
    </row>
    <row r="11" spans="1:18">
      <c r="A11" s="5"/>
      <c r="B11" s="8" t="s">
        <v>310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>
      <c r="A12" s="5"/>
      <c r="B12" s="12" t="s">
        <v>308</v>
      </c>
      <c r="C12" s="10" t="s">
        <v>458</v>
      </c>
      <c r="D12" s="10" t="s">
        <v>458</v>
      </c>
      <c r="E12" s="10" t="s">
        <v>458</v>
      </c>
      <c r="F12" s="10" t="s">
        <v>458</v>
      </c>
      <c r="G12" s="10" t="s">
        <v>458</v>
      </c>
      <c r="H12" s="10" t="s">
        <v>458</v>
      </c>
      <c r="I12" s="10" t="s">
        <v>458</v>
      </c>
      <c r="J12" s="10" t="s">
        <v>458</v>
      </c>
      <c r="K12" s="10" t="s">
        <v>458</v>
      </c>
      <c r="L12" s="10" t="s">
        <v>458</v>
      </c>
      <c r="M12" s="10" t="s">
        <v>458</v>
      </c>
      <c r="N12" s="10" t="s">
        <v>458</v>
      </c>
      <c r="O12" s="10" t="s">
        <v>458</v>
      </c>
      <c r="P12" s="10" t="s">
        <v>458</v>
      </c>
      <c r="Q12" s="10" t="s">
        <v>458</v>
      </c>
      <c r="R12" s="10" t="s">
        <v>458</v>
      </c>
    </row>
    <row r="13" spans="1:18">
      <c r="A13" s="5"/>
      <c r="B13" s="9" t="s">
        <v>31</v>
      </c>
      <c r="C13" s="10">
        <f>1/Miami!$D$102</f>
        <v>2.7932960893854748</v>
      </c>
      <c r="D13" s="10">
        <f>1/Houston!$D$102</f>
        <v>2.7932960893854748</v>
      </c>
      <c r="E13" s="10">
        <f>1/Phoenix!$D$102</f>
        <v>2.7932960893854748</v>
      </c>
      <c r="F13" s="10">
        <f>1/Atlanta!$D$102</f>
        <v>2.7932960893854748</v>
      </c>
      <c r="G13" s="10">
        <f>1/LosAngeles!$D$102</f>
        <v>2.7932960893854748</v>
      </c>
      <c r="H13" s="10">
        <f>1/LasVegas!$D$102</f>
        <v>2.7932960893854748</v>
      </c>
      <c r="I13" s="10">
        <f>1/SanFrancisco!$D$102</f>
        <v>2.7932960893854748</v>
      </c>
      <c r="J13" s="10">
        <f>1/Baltimore!$D$102</f>
        <v>2.7932960893854748</v>
      </c>
      <c r="K13" s="10">
        <f>1/Albuquerque!$D$102</f>
        <v>2.7932960893854748</v>
      </c>
      <c r="L13" s="10">
        <f>1/Seattle!$D$102</f>
        <v>2.7932960893854748</v>
      </c>
      <c r="M13" s="10">
        <f>1/Chicago!$D$102</f>
        <v>2.8490028490028494</v>
      </c>
      <c r="N13" s="10">
        <f>1/Boulder!$D$102</f>
        <v>2.8490028490028494</v>
      </c>
      <c r="O13" s="10">
        <f>1/Minneapolis!$D$102</f>
        <v>2.8490028490028494</v>
      </c>
      <c r="P13" s="10">
        <f>1/Helena!$D$102</f>
        <v>2.8490028490028494</v>
      </c>
      <c r="Q13" s="10">
        <f>1/Duluth!$D$102</f>
        <v>2.7932960893854748</v>
      </c>
      <c r="R13" s="10">
        <f>1/Fairbanks!$D$102</f>
        <v>3.7174721189591078</v>
      </c>
    </row>
    <row r="14" spans="1:18">
      <c r="A14" s="5"/>
      <c r="B14" s="8" t="s">
        <v>312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5"/>
      <c r="B15" s="9" t="s">
        <v>32</v>
      </c>
      <c r="C15" s="10">
        <f>Miami!$E$176</f>
        <v>5.835</v>
      </c>
      <c r="D15" s="10">
        <f>Houston!$E$176</f>
        <v>5.835</v>
      </c>
      <c r="E15" s="10">
        <f>Phoenix!$E$176</f>
        <v>5.835</v>
      </c>
      <c r="F15" s="10">
        <f>Atlanta!$E$176</f>
        <v>3.2410000000000001</v>
      </c>
      <c r="G15" s="10">
        <f>LosAngeles!$E$176</f>
        <v>3.2410000000000001</v>
      </c>
      <c r="H15" s="10">
        <f>LasVegas!$E$176</f>
        <v>3.2410000000000001</v>
      </c>
      <c r="I15" s="10">
        <f>SanFrancisco!$E$176</f>
        <v>5.835</v>
      </c>
      <c r="J15" s="10">
        <f>Baltimore!$E$176</f>
        <v>3.2410000000000001</v>
      </c>
      <c r="K15" s="10">
        <f>Albuquerque!$E$176</f>
        <v>3.2410000000000001</v>
      </c>
      <c r="L15" s="10">
        <f>Seattle!$E$176</f>
        <v>3.2410000000000001</v>
      </c>
      <c r="M15" s="10">
        <f>Chicago!$E$176</f>
        <v>3.2410000000000001</v>
      </c>
      <c r="N15" s="10">
        <f>Boulder!$E$176</f>
        <v>3.2410000000000001</v>
      </c>
      <c r="O15" s="10">
        <f>Minneapolis!$E$176</f>
        <v>3.2410000000000001</v>
      </c>
      <c r="P15" s="10">
        <f>Helena!$E$176</f>
        <v>3.2410000000000001</v>
      </c>
      <c r="Q15" s="10">
        <f>Duluth!$E$176</f>
        <v>3.2410000000000001</v>
      </c>
      <c r="R15" s="10">
        <f>Fairbanks!$E$176</f>
        <v>2.6150000000000002</v>
      </c>
    </row>
    <row r="16" spans="1:18">
      <c r="A16" s="5"/>
      <c r="B16" s="9" t="s">
        <v>313</v>
      </c>
      <c r="C16" s="10">
        <f>Miami!$F$176</f>
        <v>0.251</v>
      </c>
      <c r="D16" s="10">
        <f>Houston!$F$176</f>
        <v>0.251</v>
      </c>
      <c r="E16" s="10">
        <f>Phoenix!$F$176</f>
        <v>0.251</v>
      </c>
      <c r="F16" s="10">
        <f>Atlanta!$F$176</f>
        <v>0.252</v>
      </c>
      <c r="G16" s="10">
        <f>LosAngeles!$F$176</f>
        <v>0.252</v>
      </c>
      <c r="H16" s="10">
        <f>LasVegas!$F$176</f>
        <v>0.252</v>
      </c>
      <c r="I16" s="10">
        <f>SanFrancisco!$F$176</f>
        <v>0.39</v>
      </c>
      <c r="J16" s="10">
        <f>Baltimore!$F$176</f>
        <v>0.38500000000000001</v>
      </c>
      <c r="K16" s="10">
        <f>Albuquerque!$F$176</f>
        <v>0.38500000000000001</v>
      </c>
      <c r="L16" s="10">
        <f>Seattle!$F$176</f>
        <v>0.38500000000000001</v>
      </c>
      <c r="M16" s="10">
        <f>Chicago!$F$176</f>
        <v>0.38500000000000001</v>
      </c>
      <c r="N16" s="10">
        <f>Boulder!$F$176</f>
        <v>0.38500000000000001</v>
      </c>
      <c r="O16" s="10">
        <f>Minneapolis!$F$176</f>
        <v>0.38500000000000001</v>
      </c>
      <c r="P16" s="10">
        <f>Helena!$F$176</f>
        <v>0.38500000000000001</v>
      </c>
      <c r="Q16" s="10">
        <f>Duluth!$F$176</f>
        <v>0.48699999999999999</v>
      </c>
      <c r="R16" s="10">
        <f>Fairbanks!$F$176</f>
        <v>0.70199999999999996</v>
      </c>
    </row>
    <row r="17" spans="1:19">
      <c r="A17" s="5"/>
      <c r="B17" s="9" t="s">
        <v>314</v>
      </c>
      <c r="C17" s="10">
        <f>Miami!$G$176</f>
        <v>0.11</v>
      </c>
      <c r="D17" s="10">
        <f>Houston!$G$176</f>
        <v>0.11</v>
      </c>
      <c r="E17" s="10">
        <f>Phoenix!$G$176</f>
        <v>0.11</v>
      </c>
      <c r="F17" s="10">
        <f>Atlanta!$G$176</f>
        <v>0.16200000000000001</v>
      </c>
      <c r="G17" s="10">
        <f>LosAngeles!$G$176</f>
        <v>0.16200000000000001</v>
      </c>
      <c r="H17" s="10">
        <f>LasVegas!$G$176</f>
        <v>0.16200000000000001</v>
      </c>
      <c r="I17" s="10">
        <f>SanFrancisco!$G$176</f>
        <v>0.223</v>
      </c>
      <c r="J17" s="10">
        <f>Baltimore!$G$176</f>
        <v>0.30499999999999999</v>
      </c>
      <c r="K17" s="10">
        <f>Albuquerque!$G$176</f>
        <v>0.30499999999999999</v>
      </c>
      <c r="L17" s="10">
        <f>Seattle!$G$176</f>
        <v>0.30499999999999999</v>
      </c>
      <c r="M17" s="10">
        <f>Chicago!$G$176</f>
        <v>0.30499999999999999</v>
      </c>
      <c r="N17" s="10">
        <f>Boulder!$G$176</f>
        <v>0.30499999999999999</v>
      </c>
      <c r="O17" s="10">
        <f>Minneapolis!$G$176</f>
        <v>0.30499999999999999</v>
      </c>
      <c r="P17" s="10">
        <f>Helena!$G$176</f>
        <v>0.30499999999999999</v>
      </c>
      <c r="Q17" s="10">
        <f>Duluth!$G$176</f>
        <v>0.40899999999999997</v>
      </c>
      <c r="R17" s="10">
        <f>Fairbanks!$G$176</f>
        <v>0.63300000000000001</v>
      </c>
    </row>
    <row r="18" spans="1:19">
      <c r="A18" s="5"/>
      <c r="B18" s="8" t="s">
        <v>315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9">
      <c r="A19" s="5"/>
      <c r="B19" s="9" t="s">
        <v>32</v>
      </c>
      <c r="C19" s="10" t="s">
        <v>427</v>
      </c>
      <c r="D19" s="10" t="s">
        <v>427</v>
      </c>
      <c r="E19" s="10" t="s">
        <v>427</v>
      </c>
      <c r="F19" s="10" t="s">
        <v>427</v>
      </c>
      <c r="G19" s="10" t="s">
        <v>427</v>
      </c>
      <c r="H19" s="10" t="s">
        <v>427</v>
      </c>
      <c r="I19" s="10" t="s">
        <v>427</v>
      </c>
      <c r="J19" s="10" t="s">
        <v>427</v>
      </c>
      <c r="K19" s="10" t="s">
        <v>427</v>
      </c>
      <c r="L19" s="10" t="s">
        <v>427</v>
      </c>
      <c r="M19" s="10" t="s">
        <v>427</v>
      </c>
      <c r="N19" s="10" t="s">
        <v>427</v>
      </c>
      <c r="O19" s="10" t="s">
        <v>427</v>
      </c>
      <c r="P19" s="10" t="s">
        <v>427</v>
      </c>
      <c r="Q19" s="10" t="s">
        <v>427</v>
      </c>
      <c r="R19" s="10" t="s">
        <v>427</v>
      </c>
    </row>
    <row r="20" spans="1:19">
      <c r="A20" s="5"/>
      <c r="B20" s="9" t="s">
        <v>313</v>
      </c>
      <c r="C20" s="10" t="s">
        <v>427</v>
      </c>
      <c r="D20" s="10" t="s">
        <v>427</v>
      </c>
      <c r="E20" s="10" t="s">
        <v>427</v>
      </c>
      <c r="F20" s="10" t="s">
        <v>427</v>
      </c>
      <c r="G20" s="10" t="s">
        <v>427</v>
      </c>
      <c r="H20" s="10" t="s">
        <v>427</v>
      </c>
      <c r="I20" s="10" t="s">
        <v>427</v>
      </c>
      <c r="J20" s="10" t="s">
        <v>427</v>
      </c>
      <c r="K20" s="10" t="s">
        <v>427</v>
      </c>
      <c r="L20" s="10" t="s">
        <v>427</v>
      </c>
      <c r="M20" s="10" t="s">
        <v>427</v>
      </c>
      <c r="N20" s="10" t="s">
        <v>427</v>
      </c>
      <c r="O20" s="10" t="s">
        <v>427</v>
      </c>
      <c r="P20" s="10" t="s">
        <v>427</v>
      </c>
      <c r="Q20" s="10" t="s">
        <v>427</v>
      </c>
      <c r="R20" s="10" t="s">
        <v>427</v>
      </c>
    </row>
    <row r="21" spans="1:19">
      <c r="A21" s="5"/>
      <c r="B21" s="9" t="s">
        <v>314</v>
      </c>
      <c r="C21" s="10" t="s">
        <v>427</v>
      </c>
      <c r="D21" s="10" t="s">
        <v>427</v>
      </c>
      <c r="E21" s="10" t="s">
        <v>427</v>
      </c>
      <c r="F21" s="10" t="s">
        <v>427</v>
      </c>
      <c r="G21" s="10" t="s">
        <v>427</v>
      </c>
      <c r="H21" s="10" t="s">
        <v>427</v>
      </c>
      <c r="I21" s="10" t="s">
        <v>427</v>
      </c>
      <c r="J21" s="10" t="s">
        <v>427</v>
      </c>
      <c r="K21" s="10" t="s">
        <v>427</v>
      </c>
      <c r="L21" s="10" t="s">
        <v>427</v>
      </c>
      <c r="M21" s="10" t="s">
        <v>427</v>
      </c>
      <c r="N21" s="10" t="s">
        <v>427</v>
      </c>
      <c r="O21" s="10" t="s">
        <v>427</v>
      </c>
      <c r="P21" s="10" t="s">
        <v>427</v>
      </c>
      <c r="Q21" s="10" t="s">
        <v>427</v>
      </c>
      <c r="R21" s="10" t="s">
        <v>427</v>
      </c>
    </row>
    <row r="22" spans="1:19">
      <c r="A22" s="5"/>
      <c r="B22" s="8" t="s">
        <v>316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9">
      <c r="A23" s="5"/>
      <c r="B23" s="9" t="s">
        <v>317</v>
      </c>
      <c r="C23" s="10" t="str">
        <f>BuildingSummary!$C47</f>
        <v>Basement</v>
      </c>
      <c r="D23" s="10" t="str">
        <f>BuildingSummary!$C47</f>
        <v>Basement</v>
      </c>
      <c r="E23" s="10" t="str">
        <f>BuildingSummary!$C47</f>
        <v>Basement</v>
      </c>
      <c r="F23" s="10" t="str">
        <f>BuildingSummary!$C47</f>
        <v>Basement</v>
      </c>
      <c r="G23" s="10" t="str">
        <f>BuildingSummary!$C47</f>
        <v>Basement</v>
      </c>
      <c r="H23" s="10" t="str">
        <f>BuildingSummary!$C47</f>
        <v>Basement</v>
      </c>
      <c r="I23" s="10" t="str">
        <f>BuildingSummary!$C47</f>
        <v>Basement</v>
      </c>
      <c r="J23" s="10" t="str">
        <f>BuildingSummary!$C47</f>
        <v>Basement</v>
      </c>
      <c r="K23" s="10" t="str">
        <f>BuildingSummary!$C47</f>
        <v>Basement</v>
      </c>
      <c r="L23" s="10" t="str">
        <f>BuildingSummary!$C47</f>
        <v>Basement</v>
      </c>
      <c r="M23" s="10" t="str">
        <f>BuildingSummary!$C47</f>
        <v>Basement</v>
      </c>
      <c r="N23" s="10" t="str">
        <f>BuildingSummary!$C47</f>
        <v>Basement</v>
      </c>
      <c r="O23" s="10" t="str">
        <f>BuildingSummary!$C47</f>
        <v>Basement</v>
      </c>
      <c r="P23" s="10" t="str">
        <f>BuildingSummary!$C47</f>
        <v>Basement</v>
      </c>
      <c r="Q23" s="10" t="str">
        <f>BuildingSummary!$C47</f>
        <v>Basement</v>
      </c>
      <c r="R23" s="10" t="str">
        <f>BuildingSummary!$C47</f>
        <v>Basement</v>
      </c>
    </row>
    <row r="24" spans="1:19">
      <c r="A24" s="5"/>
      <c r="B24" s="9" t="s">
        <v>318</v>
      </c>
      <c r="C24" s="10" t="str">
        <f>BuildingSummary!$C48</f>
        <v>4 in slab</v>
      </c>
      <c r="D24" s="10" t="str">
        <f>BuildingSummary!$C48</f>
        <v>4 in slab</v>
      </c>
      <c r="E24" s="10" t="str">
        <f>BuildingSummary!$C48</f>
        <v>4 in slab</v>
      </c>
      <c r="F24" s="10" t="str">
        <f>BuildingSummary!$C48</f>
        <v>4 in slab</v>
      </c>
      <c r="G24" s="10" t="str">
        <f>BuildingSummary!$C48</f>
        <v>4 in slab</v>
      </c>
      <c r="H24" s="10" t="str">
        <f>BuildingSummary!$C48</f>
        <v>4 in slab</v>
      </c>
      <c r="I24" s="10" t="str">
        <f>BuildingSummary!$C48</f>
        <v>4 in slab</v>
      </c>
      <c r="J24" s="10" t="str">
        <f>BuildingSummary!$C48</f>
        <v>4 in slab</v>
      </c>
      <c r="K24" s="10" t="str">
        <f>BuildingSummary!$C48</f>
        <v>4 in slab</v>
      </c>
      <c r="L24" s="10" t="str">
        <f>BuildingSummary!$C48</f>
        <v>4 in slab</v>
      </c>
      <c r="M24" s="10" t="str">
        <f>BuildingSummary!$C48</f>
        <v>4 in slab</v>
      </c>
      <c r="N24" s="10" t="str">
        <f>BuildingSummary!$C48</f>
        <v>4 in slab</v>
      </c>
      <c r="O24" s="10" t="str">
        <f>BuildingSummary!$C48</f>
        <v>4 in slab</v>
      </c>
      <c r="P24" s="10" t="str">
        <f>BuildingSummary!$C48</f>
        <v>4 in slab</v>
      </c>
      <c r="Q24" s="10" t="str">
        <f>BuildingSummary!$C48</f>
        <v>4 in slab</v>
      </c>
      <c r="R24" s="10" t="str">
        <f>BuildingSummary!$C48</f>
        <v>4 in slab</v>
      </c>
    </row>
    <row r="25" spans="1:19">
      <c r="A25" s="5"/>
      <c r="B25" s="9" t="s">
        <v>31</v>
      </c>
      <c r="C25" s="10">
        <f>1/Miami!$D$91</f>
        <v>0.22716946842344388</v>
      </c>
      <c r="D25" s="10">
        <f>1/Houston!$D$91</f>
        <v>0.22716946842344388</v>
      </c>
      <c r="E25" s="10">
        <f>1/Phoenix!$D$91</f>
        <v>0.22716946842344388</v>
      </c>
      <c r="F25" s="10">
        <f>1/Atlanta!$D$91</f>
        <v>0.22716946842344388</v>
      </c>
      <c r="G25" s="10">
        <f>1/LosAngeles!$D$91</f>
        <v>0.22716946842344388</v>
      </c>
      <c r="H25" s="10">
        <f>1/LasVegas!$D$91</f>
        <v>0.22716946842344388</v>
      </c>
      <c r="I25" s="10">
        <f>1/SanFrancisco!$D$91</f>
        <v>0.22716946842344388</v>
      </c>
      <c r="J25" s="10">
        <f>1/Baltimore!$D$91</f>
        <v>0.22716946842344388</v>
      </c>
      <c r="K25" s="10">
        <f>1/Albuquerque!$D$91</f>
        <v>0.22716946842344388</v>
      </c>
      <c r="L25" s="10">
        <f>1/Seattle!$D$91</f>
        <v>0.22716946842344388</v>
      </c>
      <c r="M25" s="10">
        <f>1/Chicago!$D$91</f>
        <v>0.22716946842344388</v>
      </c>
      <c r="N25" s="10">
        <f>1/Boulder!$D$91</f>
        <v>0.22716946842344388</v>
      </c>
      <c r="O25" s="10">
        <f>1/Minneapolis!$D$91</f>
        <v>0.22716946842344388</v>
      </c>
      <c r="P25" s="10">
        <f>1/Helena!$D$91</f>
        <v>0.22716946842344388</v>
      </c>
      <c r="Q25" s="10">
        <f>1/Duluth!$D$91</f>
        <v>0.22716946842344388</v>
      </c>
      <c r="R25" s="10">
        <f>1/Fairbanks!$D$91</f>
        <v>0.22716946842344388</v>
      </c>
      <c r="S25" s="10"/>
    </row>
    <row r="26" spans="1:19">
      <c r="A26" s="8" t="s">
        <v>324</v>
      </c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9">
      <c r="A27" s="5"/>
      <c r="B27" s="8" t="s">
        <v>329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9">
      <c r="A28" s="5"/>
      <c r="B28" s="9" t="s">
        <v>428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>
      <c r="A29" s="5"/>
      <c r="B29" s="9" t="str">
        <f>Miami!A221</f>
        <v>COOLSYS1 CHILLER</v>
      </c>
      <c r="C29" s="10">
        <f>10^(-3)*Miami!$C$221</f>
        <v>2893.6051499999999</v>
      </c>
      <c r="D29" s="10">
        <f>10^(-3)*Houston!$C$221</f>
        <v>2863.8521000000001</v>
      </c>
      <c r="E29" s="10">
        <f>10^(-3)*Phoenix!$C$221</f>
        <v>2607.7140600000002</v>
      </c>
      <c r="F29" s="10">
        <f>10^(-3)*Atlanta!$C$221</f>
        <v>2619.9474599999999</v>
      </c>
      <c r="G29" s="10">
        <f>10^(-3)*LosAngeles!$C$221</f>
        <v>2226.42362</v>
      </c>
      <c r="H29" s="10">
        <f>10^(-3)*LasVegas!$C$221</f>
        <v>2228.82933</v>
      </c>
      <c r="I29" s="10">
        <f>10^(-3)*SanFrancisco!$C$221</f>
        <v>1985.3377600000001</v>
      </c>
      <c r="J29" s="10">
        <f>10^(-3)*Baltimore!$C$221</f>
        <v>2670.46632</v>
      </c>
      <c r="K29" s="10">
        <f>10^(-3)*Albuquerque!$C$221</f>
        <v>1872.2870400000002</v>
      </c>
      <c r="L29" s="10">
        <f>10^(-3)*Seattle!$C$221</f>
        <v>1993.2511399999999</v>
      </c>
      <c r="M29" s="10">
        <f>10^(-3)*Chicago!$C$221</f>
        <v>2623.3182299999999</v>
      </c>
      <c r="N29" s="10">
        <f>10^(-3)*Boulder!$C$221</f>
        <v>1848.4143000000001</v>
      </c>
      <c r="O29" s="10">
        <f>10^(-3)*Minneapolis!$C$221</f>
        <v>2526.3936699999999</v>
      </c>
      <c r="P29" s="10">
        <f>10^(-3)*Helena!$C$221</f>
        <v>1777.65229</v>
      </c>
      <c r="Q29" s="10">
        <f>10^(-3)*Duluth!$C$221</f>
        <v>2238.5395800000001</v>
      </c>
      <c r="R29" s="10">
        <f>10^(-3)*Fairbanks!$C$221</f>
        <v>1839.02981</v>
      </c>
    </row>
    <row r="30" spans="1:19">
      <c r="A30" s="5"/>
      <c r="B30" s="9" t="s">
        <v>429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9">
      <c r="A31" s="5"/>
      <c r="B31" s="2" t="str">
        <f>Miami!A222</f>
        <v>HEATSYS1 BOILER</v>
      </c>
      <c r="C31" s="10">
        <f>10^(-3)*Miami!$C$222</f>
        <v>2867.4093199999998</v>
      </c>
      <c r="D31" s="10">
        <f>10^(-3)*Houston!$C$222</f>
        <v>2986.1426200000001</v>
      </c>
      <c r="E31" s="10">
        <f>10^(-3)*Phoenix!$C$222</f>
        <v>2943.1428599999999</v>
      </c>
      <c r="F31" s="10">
        <f>10^(-3)*Atlanta!$C$222</f>
        <v>3121.5755199999999</v>
      </c>
      <c r="G31" s="10">
        <f>10^(-3)*LosAngeles!$C$222</f>
        <v>2851.9458599999998</v>
      </c>
      <c r="H31" s="10">
        <f>10^(-3)*LasVegas!$C$222</f>
        <v>2882.3605499999999</v>
      </c>
      <c r="I31" s="10">
        <f>10^(-3)*SanFrancisco!$C$222</f>
        <v>3022.2503099999999</v>
      </c>
      <c r="J31" s="10">
        <f>10^(-3)*Baltimore!$C$222</f>
        <v>3295.7006900000001</v>
      </c>
      <c r="K31" s="10">
        <f>10^(-3)*Albuquerque!$C$222</f>
        <v>2772.5611200000003</v>
      </c>
      <c r="L31" s="10">
        <f>10^(-3)*Seattle!$C$222</f>
        <v>3071.42335</v>
      </c>
      <c r="M31" s="10">
        <f>10^(-3)*Chicago!$C$222</f>
        <v>3439.422</v>
      </c>
      <c r="N31" s="10">
        <f>10^(-3)*Boulder!$C$222</f>
        <v>2950.1731</v>
      </c>
      <c r="O31" s="10">
        <f>10^(-3)*Minneapolis!$C$222</f>
        <v>3541.0800600000002</v>
      </c>
      <c r="P31" s="10">
        <f>10^(-3)*Helena!$C$222</f>
        <v>3226.9443900000001</v>
      </c>
      <c r="Q31" s="10">
        <f>10^(-3)*Duluth!$C$222</f>
        <v>3555.1330600000001</v>
      </c>
      <c r="R31" s="10">
        <f>10^(-3)*Fairbanks!$C$222</f>
        <v>4123.1946099999996</v>
      </c>
    </row>
    <row r="32" spans="1:19">
      <c r="A32" s="5"/>
      <c r="B32" s="8" t="s">
        <v>330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>
      <c r="A33" s="5"/>
      <c r="B33" s="9" t="s">
        <v>331</v>
      </c>
      <c r="C33" s="70">
        <f>Miami!$D$221</f>
        <v>6.1</v>
      </c>
      <c r="D33" s="70">
        <f>Houston!$D$221</f>
        <v>6.1</v>
      </c>
      <c r="E33" s="70">
        <f>Phoenix!$D$221</f>
        <v>6.1</v>
      </c>
      <c r="F33" s="70">
        <f>Atlanta!$D$221</f>
        <v>6.1</v>
      </c>
      <c r="G33" s="70">
        <f>LosAngeles!$D$221</f>
        <v>6.1</v>
      </c>
      <c r="H33" s="70">
        <f>LasVegas!$D$221</f>
        <v>6.1</v>
      </c>
      <c r="I33" s="70">
        <f>SanFrancisco!$D$221</f>
        <v>6.1</v>
      </c>
      <c r="J33" s="70">
        <f>Baltimore!$D$221</f>
        <v>6.1</v>
      </c>
      <c r="K33" s="70">
        <f>Albuquerque!$D$221</f>
        <v>6.1</v>
      </c>
      <c r="L33" s="70">
        <f>Seattle!$D$221</f>
        <v>6.1</v>
      </c>
      <c r="M33" s="70">
        <f>Chicago!$D$221</f>
        <v>6.1</v>
      </c>
      <c r="N33" s="70">
        <f>Boulder!$D$221</f>
        <v>6.1</v>
      </c>
      <c r="O33" s="70">
        <f>Minneapolis!$D$221</f>
        <v>6.1</v>
      </c>
      <c r="P33" s="70">
        <f>Helena!$D$221</f>
        <v>6.1</v>
      </c>
      <c r="Q33" s="70">
        <f>Duluth!$D$221</f>
        <v>6.1</v>
      </c>
      <c r="R33" s="70">
        <f>Fairbanks!$D$221</f>
        <v>6.1</v>
      </c>
    </row>
    <row r="34" spans="1:18">
      <c r="A34" s="5"/>
      <c r="B34" s="9" t="s">
        <v>332</v>
      </c>
      <c r="C34" s="72">
        <f>Miami!$D$222</f>
        <v>0.79</v>
      </c>
      <c r="D34" s="72">
        <f>Houston!$D$222</f>
        <v>0.79</v>
      </c>
      <c r="E34" s="72">
        <f>Phoenix!$D$222</f>
        <v>0.79</v>
      </c>
      <c r="F34" s="72">
        <f>Atlanta!$D$222</f>
        <v>0.79</v>
      </c>
      <c r="G34" s="72">
        <f>LosAngeles!$D$222</f>
        <v>0.79</v>
      </c>
      <c r="H34" s="72">
        <f>LasVegas!$D$222</f>
        <v>0.79</v>
      </c>
      <c r="I34" s="72">
        <f>SanFrancisco!$D$222</f>
        <v>0.79</v>
      </c>
      <c r="J34" s="72">
        <f>Baltimore!$D$222</f>
        <v>0.79</v>
      </c>
      <c r="K34" s="72">
        <f>Albuquerque!$D$222</f>
        <v>0.79</v>
      </c>
      <c r="L34" s="72">
        <f>Seattle!$D$222</f>
        <v>0.79</v>
      </c>
      <c r="M34" s="72">
        <f>Chicago!$D$222</f>
        <v>0.79</v>
      </c>
      <c r="N34" s="72">
        <f>Boulder!$D$222</f>
        <v>0.79</v>
      </c>
      <c r="O34" s="72">
        <f>Minneapolis!$D$222</f>
        <v>0.79</v>
      </c>
      <c r="P34" s="72">
        <f>Helena!$D$222</f>
        <v>0.79</v>
      </c>
      <c r="Q34" s="72">
        <f>Duluth!$D$222</f>
        <v>0.79</v>
      </c>
      <c r="R34" s="72">
        <f>Fairbanks!$D$222</f>
        <v>0.79</v>
      </c>
    </row>
    <row r="35" spans="1:18">
      <c r="A35" s="5"/>
      <c r="B35" s="8" t="s">
        <v>460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9" t="str">
        <f>Miami!A295</f>
        <v>CAV_1_FAN</v>
      </c>
      <c r="C36" s="10" t="s">
        <v>461</v>
      </c>
      <c r="D36" s="10" t="s">
        <v>461</v>
      </c>
      <c r="E36" s="10" t="s">
        <v>461</v>
      </c>
      <c r="F36" s="10" t="s">
        <v>461</v>
      </c>
      <c r="G36" s="10" t="s">
        <v>461</v>
      </c>
      <c r="H36" s="10" t="s">
        <v>461</v>
      </c>
      <c r="I36" s="10" t="s">
        <v>461</v>
      </c>
      <c r="J36" s="10" t="s">
        <v>461</v>
      </c>
      <c r="K36" s="10" t="s">
        <v>461</v>
      </c>
      <c r="L36" s="10" t="s">
        <v>461</v>
      </c>
      <c r="M36" s="10" t="s">
        <v>461</v>
      </c>
      <c r="N36" s="10" t="s">
        <v>461</v>
      </c>
      <c r="O36" s="10" t="s">
        <v>461</v>
      </c>
      <c r="P36" s="10" t="s">
        <v>461</v>
      </c>
      <c r="Q36" s="10" t="s">
        <v>461</v>
      </c>
      <c r="R36" s="10" t="s">
        <v>461</v>
      </c>
    </row>
    <row r="37" spans="1:18">
      <c r="A37" s="5"/>
      <c r="B37" s="9" t="str">
        <f>Miami!A296</f>
        <v>CAV_2_FAN</v>
      </c>
      <c r="C37" s="10" t="s">
        <v>461</v>
      </c>
      <c r="D37" s="10" t="s">
        <v>461</v>
      </c>
      <c r="E37" s="10" t="s">
        <v>461</v>
      </c>
      <c r="F37" s="10" t="s">
        <v>461</v>
      </c>
      <c r="G37" s="10" t="s">
        <v>461</v>
      </c>
      <c r="H37" s="10" t="s">
        <v>461</v>
      </c>
      <c r="I37" s="10" t="s">
        <v>461</v>
      </c>
      <c r="J37" s="10" t="s">
        <v>461</v>
      </c>
      <c r="K37" s="10" t="s">
        <v>461</v>
      </c>
      <c r="L37" s="10" t="s">
        <v>461</v>
      </c>
      <c r="M37" s="10" t="s">
        <v>461</v>
      </c>
      <c r="N37" s="10" t="s">
        <v>461</v>
      </c>
      <c r="O37" s="10" t="s">
        <v>461</v>
      </c>
      <c r="P37" s="10" t="s">
        <v>461</v>
      </c>
      <c r="Q37" s="10" t="s">
        <v>461</v>
      </c>
      <c r="R37" s="10" t="s">
        <v>461</v>
      </c>
    </row>
    <row r="38" spans="1:18">
      <c r="A38" s="5"/>
      <c r="B38" s="9" t="str">
        <f>Miami!A297</f>
        <v>VAV_1_FAN</v>
      </c>
      <c r="C38" s="10" t="s">
        <v>461</v>
      </c>
      <c r="D38" s="10" t="s">
        <v>461</v>
      </c>
      <c r="E38" s="10" t="s">
        <v>462</v>
      </c>
      <c r="F38" s="10" t="s">
        <v>461</v>
      </c>
      <c r="G38" s="10" t="s">
        <v>462</v>
      </c>
      <c r="H38" s="10" t="s">
        <v>462</v>
      </c>
      <c r="I38" s="10" t="s">
        <v>462</v>
      </c>
      <c r="J38" s="10" t="s">
        <v>461</v>
      </c>
      <c r="K38" s="10" t="s">
        <v>462</v>
      </c>
      <c r="L38" s="10" t="s">
        <v>462</v>
      </c>
      <c r="M38" s="10" t="s">
        <v>462</v>
      </c>
      <c r="N38" s="10" t="s">
        <v>462</v>
      </c>
      <c r="O38" s="10" t="s">
        <v>462</v>
      </c>
      <c r="P38" s="10" t="s">
        <v>462</v>
      </c>
      <c r="Q38" s="10" t="s">
        <v>462</v>
      </c>
      <c r="R38" s="10" t="s">
        <v>462</v>
      </c>
    </row>
    <row r="39" spans="1:18">
      <c r="A39" s="5"/>
      <c r="B39" s="9" t="str">
        <f>Miami!A298</f>
        <v>VAV_2_FAN</v>
      </c>
      <c r="C39" s="10" t="s">
        <v>461</v>
      </c>
      <c r="D39" s="10" t="s">
        <v>461</v>
      </c>
      <c r="E39" s="10" t="s">
        <v>462</v>
      </c>
      <c r="F39" s="10" t="s">
        <v>461</v>
      </c>
      <c r="G39" s="10" t="s">
        <v>462</v>
      </c>
      <c r="H39" s="10" t="s">
        <v>462</v>
      </c>
      <c r="I39" s="10" t="s">
        <v>462</v>
      </c>
      <c r="J39" s="10" t="s">
        <v>461</v>
      </c>
      <c r="K39" s="10" t="s">
        <v>462</v>
      </c>
      <c r="L39" s="10" t="s">
        <v>462</v>
      </c>
      <c r="M39" s="10" t="s">
        <v>462</v>
      </c>
      <c r="N39" s="10" t="s">
        <v>462</v>
      </c>
      <c r="O39" s="10" t="s">
        <v>462</v>
      </c>
      <c r="P39" s="10" t="s">
        <v>462</v>
      </c>
      <c r="Q39" s="10" t="s">
        <v>462</v>
      </c>
      <c r="R39" s="10" t="s">
        <v>462</v>
      </c>
    </row>
    <row r="40" spans="1:18">
      <c r="A40" s="5"/>
      <c r="B40" s="8" t="s">
        <v>33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>
      <c r="A41" s="5"/>
      <c r="B41" s="9" t="str">
        <f>Miami!A295</f>
        <v>CAV_1_FAN</v>
      </c>
      <c r="C41" s="10">
        <f>Miami!$E295</f>
        <v>15.94</v>
      </c>
      <c r="D41" s="10">
        <f>Houston!$E295</f>
        <v>16.05</v>
      </c>
      <c r="E41" s="10">
        <f>Phoenix!$E295</f>
        <v>16.68</v>
      </c>
      <c r="F41" s="10">
        <f>Atlanta!$E295</f>
        <v>15.85</v>
      </c>
      <c r="G41" s="10">
        <f>LosAngeles!$E295</f>
        <v>15.49</v>
      </c>
      <c r="H41" s="10">
        <f>LasVegas!$E295</f>
        <v>16.149999999999999</v>
      </c>
      <c r="I41" s="10">
        <f>SanFrancisco!$E295</f>
        <v>17.399999999999999</v>
      </c>
      <c r="J41" s="10">
        <f>Baltimore!$E295</f>
        <v>15.76</v>
      </c>
      <c r="K41" s="10">
        <f>Albuquerque!$E295</f>
        <v>16.149999999999999</v>
      </c>
      <c r="L41" s="10">
        <f>Seattle!$E295</f>
        <v>15.58</v>
      </c>
      <c r="M41" s="10">
        <f>Chicago!$E295</f>
        <v>15.76</v>
      </c>
      <c r="N41" s="10">
        <f>Boulder!$E295</f>
        <v>16.04</v>
      </c>
      <c r="O41" s="10">
        <f>Minneapolis!$E295</f>
        <v>15.71</v>
      </c>
      <c r="P41" s="10">
        <f>Helena!$E295</f>
        <v>15.87</v>
      </c>
      <c r="Q41" s="10">
        <f>Duluth!$E295</f>
        <v>16.13</v>
      </c>
      <c r="R41" s="10">
        <f>Fairbanks!$E295</f>
        <v>18.03</v>
      </c>
    </row>
    <row r="42" spans="1:18">
      <c r="A42" s="5"/>
      <c r="B42" s="9" t="str">
        <f>Miami!A296</f>
        <v>CAV_2_FAN</v>
      </c>
      <c r="C42" s="10">
        <f>Miami!$E296</f>
        <v>12.17</v>
      </c>
      <c r="D42" s="10">
        <f>Houston!$E296</f>
        <v>12.19</v>
      </c>
      <c r="E42" s="10">
        <f>Phoenix!$E296</f>
        <v>12.42</v>
      </c>
      <c r="F42" s="10">
        <f>Atlanta!$E296</f>
        <v>12.09</v>
      </c>
      <c r="G42" s="10">
        <f>LosAngeles!$E296</f>
        <v>12</v>
      </c>
      <c r="H42" s="10">
        <f>LasVegas!$E296</f>
        <v>12.16</v>
      </c>
      <c r="I42" s="10">
        <f>SanFrancisco!$E296</f>
        <v>12.34</v>
      </c>
      <c r="J42" s="10">
        <f>Baltimore!$E296</f>
        <v>12.1</v>
      </c>
      <c r="K42" s="10">
        <f>Albuquerque!$E296</f>
        <v>12.14</v>
      </c>
      <c r="L42" s="10">
        <f>Seattle!$E296</f>
        <v>12.06</v>
      </c>
      <c r="M42" s="10">
        <f>Chicago!$E296</f>
        <v>12.1</v>
      </c>
      <c r="N42" s="10">
        <f>Boulder!$E296</f>
        <v>12.11</v>
      </c>
      <c r="O42" s="10">
        <f>Minneapolis!$E296</f>
        <v>12.09</v>
      </c>
      <c r="P42" s="10">
        <f>Helena!$E296</f>
        <v>12.09</v>
      </c>
      <c r="Q42" s="10">
        <f>Duluth!$E296</f>
        <v>12.13</v>
      </c>
      <c r="R42" s="10">
        <f>Fairbanks!$E296</f>
        <v>12.47</v>
      </c>
    </row>
    <row r="43" spans="1:18">
      <c r="A43" s="5"/>
      <c r="B43" s="9" t="str">
        <f>Miami!A297</f>
        <v>VAV_1_FAN</v>
      </c>
      <c r="C43" s="10">
        <f>Miami!$E297</f>
        <v>26.1</v>
      </c>
      <c r="D43" s="10">
        <f>Houston!$E297</f>
        <v>26.08</v>
      </c>
      <c r="E43" s="10">
        <f>Phoenix!$E297</f>
        <v>25.44</v>
      </c>
      <c r="F43" s="10">
        <f>Atlanta!$E297</f>
        <v>24.67</v>
      </c>
      <c r="G43" s="10">
        <f>LosAngeles!$E297</f>
        <v>23.58</v>
      </c>
      <c r="H43" s="10">
        <f>LasVegas!$E297</f>
        <v>23.43</v>
      </c>
      <c r="I43" s="10">
        <f>SanFrancisco!$E297</f>
        <v>22.38</v>
      </c>
      <c r="J43" s="10">
        <f>Baltimore!$E297</f>
        <v>24.41</v>
      </c>
      <c r="K43" s="10">
        <f>Albuquerque!$E297</f>
        <v>26.07</v>
      </c>
      <c r="L43" s="10">
        <f>Seattle!$E297</f>
        <v>22.7</v>
      </c>
      <c r="M43" s="10">
        <f>Chicago!$E297</f>
        <v>24.29</v>
      </c>
      <c r="N43" s="10">
        <f>Boulder!$E297</f>
        <v>25.82</v>
      </c>
      <c r="O43" s="10">
        <f>Minneapolis!$E297</f>
        <v>24.16</v>
      </c>
      <c r="P43" s="10">
        <f>Helena!$E297</f>
        <v>24.69</v>
      </c>
      <c r="Q43" s="10">
        <f>Duluth!$E297</f>
        <v>23.32</v>
      </c>
      <c r="R43" s="10">
        <f>Fairbanks!$E297</f>
        <v>22.93</v>
      </c>
    </row>
    <row r="44" spans="1:18">
      <c r="A44" s="5"/>
      <c r="B44" s="9" t="str">
        <f>Miami!A298</f>
        <v>VAV_2_FAN</v>
      </c>
      <c r="C44" s="10">
        <f>Miami!$E298</f>
        <v>42.65</v>
      </c>
      <c r="D44" s="10">
        <f>Houston!$E298</f>
        <v>43.14</v>
      </c>
      <c r="E44" s="10">
        <f>Phoenix!$E298</f>
        <v>44.93</v>
      </c>
      <c r="F44" s="10">
        <f>Atlanta!$E298</f>
        <v>42.27</v>
      </c>
      <c r="G44" s="10">
        <f>LosAngeles!$E298</f>
        <v>40.54</v>
      </c>
      <c r="H44" s="10">
        <f>LasVegas!$E298</f>
        <v>43.15</v>
      </c>
      <c r="I44" s="10">
        <f>SanFrancisco!$E298</f>
        <v>40.409999999999997</v>
      </c>
      <c r="J44" s="10">
        <f>Baltimore!$E298</f>
        <v>41.92</v>
      </c>
      <c r="K44" s="10">
        <f>Albuquerque!$E298</f>
        <v>44.49</v>
      </c>
      <c r="L44" s="10">
        <f>Seattle!$E298</f>
        <v>41.1</v>
      </c>
      <c r="M44" s="10">
        <f>Chicago!$E298</f>
        <v>41.85</v>
      </c>
      <c r="N44" s="10">
        <f>Boulder!$E298</f>
        <v>43.85</v>
      </c>
      <c r="O44" s="10">
        <f>Minneapolis!$E298</f>
        <v>41.56</v>
      </c>
      <c r="P44" s="10">
        <f>Helena!$E298</f>
        <v>42.9</v>
      </c>
      <c r="Q44" s="10">
        <f>Duluth!$E298</f>
        <v>41.82</v>
      </c>
      <c r="R44" s="10">
        <f>Fairbanks!$E298</f>
        <v>40.82</v>
      </c>
    </row>
    <row r="45" spans="1:18">
      <c r="A45" s="8" t="s">
        <v>341</v>
      </c>
      <c r="B45" s="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5"/>
      <c r="B46" s="8" t="s">
        <v>342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5"/>
      <c r="B47" s="9" t="s">
        <v>430</v>
      </c>
      <c r="C47" s="71">
        <f>Miami!$B$346/(Miami!$B$28*10^6/3600)</f>
        <v>7.5200464500448469E-2</v>
      </c>
      <c r="D47" s="71">
        <f>Houston!$B$346/(Houston!$B$28*10^6/3600)</f>
        <v>9.7495400351974543E-2</v>
      </c>
      <c r="E47" s="71">
        <f>Phoenix!$B$346/(Phoenix!$B$28*10^6/3600)</f>
        <v>6.812278619237902E-2</v>
      </c>
      <c r="F47" s="71">
        <f>Atlanta!$B$346/(Atlanta!$B$28*10^6/3600)</f>
        <v>9.8033148201453285E-2</v>
      </c>
      <c r="G47" s="71">
        <f>LosAngeles!$B$346/(LosAngeles!$B$28*10^6/3600)</f>
        <v>4.426655993102048E-2</v>
      </c>
      <c r="H47" s="71">
        <f>LasVegas!$B$346/(LasVegas!$B$28*10^6/3600)</f>
        <v>8.7189640742720648E-2</v>
      </c>
      <c r="I47" s="71">
        <f>SanFrancisco!$B$346/(SanFrancisco!$B$28*10^6/3600)</f>
        <v>0.13041375317702517</v>
      </c>
      <c r="J47" s="71">
        <f>Baltimore!$B$346/(Baltimore!$B$28*10^6/3600)</f>
        <v>5.5479926362039154E-2</v>
      </c>
      <c r="K47" s="71">
        <f>Albuquerque!$B$346/(Albuquerque!$B$28*10^6/3600)</f>
        <v>3.6961303572707514E-2</v>
      </c>
      <c r="L47" s="71">
        <f>Seattle!$B$346/(Seattle!$B$28*10^6/3600)</f>
        <v>6.5762983257514479E-2</v>
      </c>
      <c r="M47" s="71">
        <f>Chicago!$B$346/(Chicago!$B$28*10^6/3600)</f>
        <v>9.8148937130503891E-2</v>
      </c>
      <c r="N47" s="71">
        <f>Boulder!$B$346/(Boulder!$B$28*10^6/3600)</f>
        <v>3.696195055927496E-2</v>
      </c>
      <c r="O47" s="71">
        <f>Minneapolis!$B$346/(Minneapolis!$B$28*10^6/3600)</f>
        <v>5.1655094630536171E-2</v>
      </c>
      <c r="P47" s="71">
        <f>Helena!$B$346/(Helena!$B$28*10^6/3600)</f>
        <v>6.9144408487097117E-2</v>
      </c>
      <c r="Q47" s="71">
        <f>Duluth!$B$346/(Duluth!$B$28*10^6/3600)</f>
        <v>5.1708376597686928E-2</v>
      </c>
      <c r="R47" s="71">
        <f>Fairbanks!$B$346/(Fairbanks!$B$28*10^6/3600)</f>
        <v>8.7326911020440198E-2</v>
      </c>
    </row>
    <row r="48" spans="1:18">
      <c r="A48" s="5"/>
      <c r="B48" s="9" t="s">
        <v>34</v>
      </c>
      <c r="C48" s="10">
        <f>Miami!$B$347</f>
        <v>23.12</v>
      </c>
      <c r="D48" s="10">
        <f>Houston!$B$347</f>
        <v>28.51</v>
      </c>
      <c r="E48" s="10">
        <f>Phoenix!$B$347</f>
        <v>19.04</v>
      </c>
      <c r="F48" s="10">
        <f>Atlanta!$B$347</f>
        <v>26.62</v>
      </c>
      <c r="G48" s="10">
        <f>LosAngeles!$B$347</f>
        <v>11.37</v>
      </c>
      <c r="H48" s="10">
        <f>LasVegas!$B$347</f>
        <v>23.72</v>
      </c>
      <c r="I48" s="10">
        <f>SanFrancisco!$B$347</f>
        <v>31.48</v>
      </c>
      <c r="J48" s="10">
        <f>Baltimore!$B$347</f>
        <v>14.89</v>
      </c>
      <c r="K48" s="10">
        <f>Albuquerque!$B$347</f>
        <v>9.4600000000000009</v>
      </c>
      <c r="L48" s="10">
        <f>Seattle!$B$347</f>
        <v>15.68</v>
      </c>
      <c r="M48" s="10">
        <f>Chicago!$B$347</f>
        <v>25.38</v>
      </c>
      <c r="N48" s="10">
        <f>Boulder!$B$347</f>
        <v>9.2799999999999994</v>
      </c>
      <c r="O48" s="10">
        <f>Minneapolis!$B$347</f>
        <v>13.28</v>
      </c>
      <c r="P48" s="10">
        <f>Helena!$B$347</f>
        <v>17.02</v>
      </c>
      <c r="Q48" s="10">
        <f>Duluth!$B$347</f>
        <v>12.91</v>
      </c>
      <c r="R48" s="10">
        <f>Fairbanks!$B$347</f>
        <v>22.06</v>
      </c>
    </row>
    <row r="49" spans="1:18">
      <c r="A49" s="5"/>
      <c r="B49" s="8" t="s">
        <v>343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5"/>
      <c r="B50" s="9" t="s">
        <v>431</v>
      </c>
      <c r="C50" s="71">
        <f>Miami!$C$346/(Miami!$C$28*10^(3))</f>
        <v>1.145048814275555E-2</v>
      </c>
      <c r="D50" s="71">
        <f>Houston!$C$346/(Houston!$C$28*10^(3))</f>
        <v>8.1761303255461996E-3</v>
      </c>
      <c r="E50" s="71">
        <f>Phoenix!$C$346/(Phoenix!$C$28*10^(3))</f>
        <v>8.5584422556895558E-3</v>
      </c>
      <c r="F50" s="71">
        <f>Atlanta!$C$346/(Atlanta!$C$28*10^(3))</f>
        <v>1.0794018276006487E-2</v>
      </c>
      <c r="G50" s="71">
        <f>LosAngeles!$C$346/(LosAngeles!$C$28*10^(3))</f>
        <v>8.3996970976796519E-3</v>
      </c>
      <c r="H50" s="71">
        <f>LasVegas!$C$346/(LasVegas!$C$28*10^(3))</f>
        <v>8.1495923127784687E-3</v>
      </c>
      <c r="I50" s="71">
        <f>SanFrancisco!$C$346/(SanFrancisco!$C$28*10^(3))</f>
        <v>8.4041224562682038E-3</v>
      </c>
      <c r="J50" s="71">
        <f>Baltimore!$C$346/(Baltimore!$C$28*10^(3))</f>
        <v>1.0092222767480152E-2</v>
      </c>
      <c r="K50" s="71">
        <f>Albuquerque!$C$346/(Albuquerque!$C$28*10^(3))</f>
        <v>7.1898988663552906E-3</v>
      </c>
      <c r="L50" s="71">
        <f>Seattle!$C$346/(Seattle!$C$28*10^(3))</f>
        <v>8.2864257131022231E-3</v>
      </c>
      <c r="M50" s="71">
        <f>Chicago!$C$346/(Chicago!$C$28*10^(3))</f>
        <v>8.9079404015734286E-3</v>
      </c>
      <c r="N50" s="71">
        <f>Boulder!$C$346/(Boulder!$C$28*10^(3))</f>
        <v>7.1820676097269108E-3</v>
      </c>
      <c r="O50" s="71">
        <f>Minneapolis!$C$346/(Minneapolis!$C$28*10^(3))</f>
        <v>7.9766021421955446E-3</v>
      </c>
      <c r="P50" s="71">
        <f>Helena!$C$346/(Helena!$C$28*10^(3))</f>
        <v>8.6955036174354398E-3</v>
      </c>
      <c r="Q50" s="71">
        <f>Duluth!$C$346/(Duluth!$C$28*10^(3))</f>
        <v>7.9705012639154204E-3</v>
      </c>
      <c r="R50" s="71">
        <f>Fairbanks!$C$346/(Fairbanks!$C$28*10^(3))</f>
        <v>4.1780324642539824E-3</v>
      </c>
    </row>
    <row r="51" spans="1:18">
      <c r="A51" s="5"/>
      <c r="B51" s="9" t="s">
        <v>34</v>
      </c>
      <c r="C51" s="10">
        <f>Miami!$C$347</f>
        <v>6.21</v>
      </c>
      <c r="D51" s="10">
        <f>Houston!$C$347</f>
        <v>5.04</v>
      </c>
      <c r="E51" s="10">
        <f>Phoenix!$C$347</f>
        <v>4.83</v>
      </c>
      <c r="F51" s="10">
        <f>Atlanta!$C$347</f>
        <v>6.85</v>
      </c>
      <c r="G51" s="10">
        <f>LosAngeles!$C$347</f>
        <v>5.31</v>
      </c>
      <c r="H51" s="10">
        <f>LasVegas!$C$347</f>
        <v>4.54</v>
      </c>
      <c r="I51" s="10">
        <f>SanFrancisco!$C$347</f>
        <v>6.21</v>
      </c>
      <c r="J51" s="10">
        <f>Baltimore!$C$347</f>
        <v>7.23</v>
      </c>
      <c r="K51" s="10">
        <f>Albuquerque!$C$347</f>
        <v>3.78</v>
      </c>
      <c r="L51" s="10">
        <f>Seattle!$C$347</f>
        <v>5.94</v>
      </c>
      <c r="M51" s="10">
        <f>Chicago!$C$347</f>
        <v>6.69</v>
      </c>
      <c r="N51" s="10">
        <f>Boulder!$C$347</f>
        <v>4.12</v>
      </c>
      <c r="O51" s="10">
        <f>Minneapolis!$C$347</f>
        <v>6.46</v>
      </c>
      <c r="P51" s="10">
        <f>Helena!$C$347</f>
        <v>5.84</v>
      </c>
      <c r="Q51" s="10">
        <f>Duluth!$C$347</f>
        <v>6.91</v>
      </c>
      <c r="R51" s="10">
        <f>Fairbanks!$C$347</f>
        <v>4.99</v>
      </c>
    </row>
    <row r="52" spans="1:18">
      <c r="A52" s="5"/>
      <c r="B52" s="8" t="s">
        <v>344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5"/>
      <c r="B53" s="9" t="s">
        <v>35</v>
      </c>
      <c r="C53" s="10">
        <f>Miami!$E$347</f>
        <v>29.33</v>
      </c>
      <c r="D53" s="10">
        <f>Houston!$E$347</f>
        <v>33.549999999999997</v>
      </c>
      <c r="E53" s="10">
        <f>Phoenix!$E$347</f>
        <v>23.87</v>
      </c>
      <c r="F53" s="10">
        <f>Atlanta!$E$347</f>
        <v>33.47</v>
      </c>
      <c r="G53" s="10">
        <f>LosAngeles!$E$347</f>
        <v>16.68</v>
      </c>
      <c r="H53" s="10">
        <f>LasVegas!$E$347</f>
        <v>28.26</v>
      </c>
      <c r="I53" s="10">
        <f>SanFrancisco!$E$347</f>
        <v>37.700000000000003</v>
      </c>
      <c r="J53" s="10">
        <f>Baltimore!$E$347</f>
        <v>22.12</v>
      </c>
      <c r="K53" s="10">
        <f>Albuquerque!$E$347</f>
        <v>13.24</v>
      </c>
      <c r="L53" s="10">
        <f>Seattle!$E$347</f>
        <v>21.62</v>
      </c>
      <c r="M53" s="10">
        <f>Chicago!$E$347</f>
        <v>32.07</v>
      </c>
      <c r="N53" s="10">
        <f>Boulder!$E$347</f>
        <v>13.41</v>
      </c>
      <c r="O53" s="10">
        <f>Minneapolis!$E$347</f>
        <v>19.739999999999998</v>
      </c>
      <c r="P53" s="10">
        <f>Helena!$E$347</f>
        <v>22.86</v>
      </c>
      <c r="Q53" s="10">
        <f>Duluth!$E$347</f>
        <v>19.809999999999999</v>
      </c>
      <c r="R53" s="10">
        <f>Fairbanks!$E$347</f>
        <v>27.05</v>
      </c>
    </row>
    <row r="54" spans="1:18">
      <c r="A54" s="8" t="s">
        <v>345</v>
      </c>
      <c r="B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5"/>
      <c r="B55" s="8" t="s">
        <v>346</v>
      </c>
    </row>
    <row r="56" spans="1:18">
      <c r="A56" s="5"/>
      <c r="B56" s="9" t="s">
        <v>338</v>
      </c>
      <c r="C56" s="10">
        <f>10^6/3600*Miami!$B13</f>
        <v>0</v>
      </c>
      <c r="D56" s="10">
        <f>10^6/3600*Houston!$B13</f>
        <v>0</v>
      </c>
      <c r="E56" s="10">
        <f>10^6/3600*Phoenix!$B13</f>
        <v>0</v>
      </c>
      <c r="F56" s="10">
        <f>10^6/3600*Atlanta!$B13</f>
        <v>0</v>
      </c>
      <c r="G56" s="10">
        <f>10^6/3600*LosAngeles!$B13</f>
        <v>0</v>
      </c>
      <c r="H56" s="10">
        <f>10^6/3600*LasVegas!$B13</f>
        <v>0</v>
      </c>
      <c r="I56" s="10">
        <f>10^6/3600*SanFrancisco!$B13</f>
        <v>0</v>
      </c>
      <c r="J56" s="10">
        <f>10^6/3600*Baltimore!$B13</f>
        <v>0</v>
      </c>
      <c r="K56" s="10">
        <f>10^6/3600*Albuquerque!$B13</f>
        <v>0</v>
      </c>
      <c r="L56" s="10">
        <f>10^6/3600*Seattle!$B13</f>
        <v>0</v>
      </c>
      <c r="M56" s="10">
        <f>10^6/3600*Chicago!$B13</f>
        <v>0</v>
      </c>
      <c r="N56" s="10">
        <f>10^6/3600*Boulder!$B13</f>
        <v>0</v>
      </c>
      <c r="O56" s="10">
        <f>10^6/3600*Minneapolis!$B13</f>
        <v>0</v>
      </c>
      <c r="P56" s="10">
        <f>10^6/3600*Helena!$B13</f>
        <v>0</v>
      </c>
      <c r="Q56" s="10">
        <f>10^6/3600*Duluth!$B13</f>
        <v>0</v>
      </c>
      <c r="R56" s="10">
        <f>10^6/3600*Fairbanks!$B13</f>
        <v>0</v>
      </c>
    </row>
    <row r="57" spans="1:18">
      <c r="A57" s="5"/>
      <c r="B57" s="9" t="s">
        <v>339</v>
      </c>
      <c r="C57" s="10">
        <f>10^6/3600*Miami!$B14</f>
        <v>1789088.888888889</v>
      </c>
      <c r="D57" s="10">
        <f>10^6/3600*Houston!$B14</f>
        <v>1432561.1111111112</v>
      </c>
      <c r="E57" s="10">
        <f>10^6/3600*Phoenix!$B14</f>
        <v>980655.55555555562</v>
      </c>
      <c r="F57" s="10">
        <f>10^6/3600*Atlanta!$B14</f>
        <v>960780.5555555555</v>
      </c>
      <c r="G57" s="10">
        <f>10^6/3600*LosAngeles!$B14</f>
        <v>813430.5555555555</v>
      </c>
      <c r="H57" s="10">
        <f>10^6/3600*LasVegas!$B14</f>
        <v>700752.77777777775</v>
      </c>
      <c r="I57" s="10">
        <f>10^6/3600*SanFrancisco!$B14</f>
        <v>519663.88888888888</v>
      </c>
      <c r="J57" s="10">
        <f>10^6/3600*Baltimore!$B14</f>
        <v>810738.88888888888</v>
      </c>
      <c r="K57" s="10">
        <f>10^6/3600*Albuquerque!$B14</f>
        <v>477516.66666666663</v>
      </c>
      <c r="L57" s="10">
        <f>10^6/3600*Seattle!$B14</f>
        <v>422488.88888888888</v>
      </c>
      <c r="M57" s="10">
        <f>10^6/3600*Chicago!$B14</f>
        <v>594027.77777777775</v>
      </c>
      <c r="N57" s="10">
        <f>10^6/3600*Boulder!$B14</f>
        <v>379963.88888888888</v>
      </c>
      <c r="O57" s="10">
        <f>10^6/3600*Minneapolis!$B14</f>
        <v>533958.33333333337</v>
      </c>
      <c r="P57" s="10">
        <f>10^6/3600*Helena!$B14</f>
        <v>305827.77777777775</v>
      </c>
      <c r="Q57" s="10">
        <f>10^6/3600*Duluth!$B14</f>
        <v>331063.88888888888</v>
      </c>
      <c r="R57" s="10">
        <f>10^6/3600*Fairbanks!$B14</f>
        <v>226819.44444444444</v>
      </c>
    </row>
    <row r="58" spans="1:18">
      <c r="A58" s="5"/>
      <c r="B58" s="9" t="s">
        <v>347</v>
      </c>
      <c r="C58" s="10">
        <f>10^6/3600*Miami!$B15</f>
        <v>1153597.2222222222</v>
      </c>
      <c r="D58" s="10">
        <f>10^6/3600*Houston!$B15</f>
        <v>1153597.2222222222</v>
      </c>
      <c r="E58" s="10">
        <f>10^6/3600*Phoenix!$B15</f>
        <v>1153597.2222222222</v>
      </c>
      <c r="F58" s="10">
        <f>10^6/3600*Atlanta!$B15</f>
        <v>1153597.2222222222</v>
      </c>
      <c r="G58" s="10">
        <f>10^6/3600*LosAngeles!$B15</f>
        <v>1153597.2222222222</v>
      </c>
      <c r="H58" s="10">
        <f>10^6/3600*LasVegas!$B15</f>
        <v>1153597.2222222222</v>
      </c>
      <c r="I58" s="10">
        <f>10^6/3600*SanFrancisco!$B15</f>
        <v>1153597.2222222222</v>
      </c>
      <c r="J58" s="10">
        <f>10^6/3600*Baltimore!$B15</f>
        <v>1153597.2222222222</v>
      </c>
      <c r="K58" s="10">
        <f>10^6/3600*Albuquerque!$B15</f>
        <v>1153597.2222222222</v>
      </c>
      <c r="L58" s="10">
        <f>10^6/3600*Seattle!$B15</f>
        <v>1153597.2222222222</v>
      </c>
      <c r="M58" s="10">
        <f>10^6/3600*Chicago!$B15</f>
        <v>1153597.2222222222</v>
      </c>
      <c r="N58" s="10">
        <f>10^6/3600*Boulder!$B15</f>
        <v>1153597.2222222222</v>
      </c>
      <c r="O58" s="10">
        <f>10^6/3600*Minneapolis!$B15</f>
        <v>1153597.2222222222</v>
      </c>
      <c r="P58" s="10">
        <f>10^6/3600*Helena!$B15</f>
        <v>1153597.2222222222</v>
      </c>
      <c r="Q58" s="10">
        <f>10^6/3600*Duluth!$B15</f>
        <v>1153597.2222222222</v>
      </c>
      <c r="R58" s="10">
        <f>10^6/3600*Fairbanks!$B15</f>
        <v>1153597.2222222222</v>
      </c>
    </row>
    <row r="59" spans="1:18">
      <c r="A59" s="5"/>
      <c r="B59" s="9" t="s">
        <v>348</v>
      </c>
      <c r="C59" s="10">
        <f>10^6/3600*Miami!$B16</f>
        <v>14163.888888888889</v>
      </c>
      <c r="D59" s="10">
        <f>10^6/3600*Houston!$B16</f>
        <v>14136.111111111111</v>
      </c>
      <c r="E59" s="10">
        <f>10^6/3600*Phoenix!$B16</f>
        <v>14133.333333333334</v>
      </c>
      <c r="F59" s="10">
        <f>10^6/3600*Atlanta!$B16</f>
        <v>14155.555555555555</v>
      </c>
      <c r="G59" s="10">
        <f>10^6/3600*LosAngeles!$B16</f>
        <v>14155.555555555555</v>
      </c>
      <c r="H59" s="10">
        <f>10^6/3600*LasVegas!$B16</f>
        <v>14141.666666666666</v>
      </c>
      <c r="I59" s="10">
        <f>10^6/3600*SanFrancisco!$B16</f>
        <v>14125</v>
      </c>
      <c r="J59" s="10">
        <f>10^6/3600*Baltimore!$B16</f>
        <v>14138.888888888889</v>
      </c>
      <c r="K59" s="10">
        <f>10^6/3600*Albuquerque!$B16</f>
        <v>14136.111111111111</v>
      </c>
      <c r="L59" s="10">
        <f>10^6/3600*Seattle!$B16</f>
        <v>14116.666666666666</v>
      </c>
      <c r="M59" s="10">
        <f>10^6/3600*Chicago!$B16</f>
        <v>14119.444444444443</v>
      </c>
      <c r="N59" s="10">
        <f>10^6/3600*Boulder!$B16</f>
        <v>14122.222222222223</v>
      </c>
      <c r="O59" s="10">
        <f>10^6/3600*Minneapolis!$B16</f>
        <v>14130.555555555555</v>
      </c>
      <c r="P59" s="10">
        <f>10^6/3600*Helena!$B16</f>
        <v>14113.888888888889</v>
      </c>
      <c r="Q59" s="10">
        <f>10^6/3600*Duluth!$B16</f>
        <v>14111.111111111109</v>
      </c>
      <c r="R59" s="10">
        <f>10^6/3600*Fairbanks!$B16</f>
        <v>14027.777777777777</v>
      </c>
    </row>
    <row r="60" spans="1:18">
      <c r="A60" s="5"/>
      <c r="B60" s="9" t="s">
        <v>349</v>
      </c>
      <c r="C60" s="10">
        <f>10^6/3600*Miami!$B17</f>
        <v>1817169.4444444445</v>
      </c>
      <c r="D60" s="10">
        <f>10^6/3600*Houston!$B17</f>
        <v>1817169.4444444445</v>
      </c>
      <c r="E60" s="10">
        <f>10^6/3600*Phoenix!$B17</f>
        <v>1817169.4444444445</v>
      </c>
      <c r="F60" s="10">
        <f>10^6/3600*Atlanta!$B17</f>
        <v>1817169.4444444445</v>
      </c>
      <c r="G60" s="10">
        <f>10^6/3600*LosAngeles!$B17</f>
        <v>1817169.4444444445</v>
      </c>
      <c r="H60" s="10">
        <f>10^6/3600*LasVegas!$B17</f>
        <v>1817169.4444444445</v>
      </c>
      <c r="I60" s="10">
        <f>10^6/3600*SanFrancisco!$B17</f>
        <v>1817169.4444444445</v>
      </c>
      <c r="J60" s="10">
        <f>10^6/3600*Baltimore!$B17</f>
        <v>1817169.4444444445</v>
      </c>
      <c r="K60" s="10">
        <f>10^6/3600*Albuquerque!$B17</f>
        <v>1817169.4444444445</v>
      </c>
      <c r="L60" s="10">
        <f>10^6/3600*Seattle!$B17</f>
        <v>1817169.4444444445</v>
      </c>
      <c r="M60" s="10">
        <f>10^6/3600*Chicago!$B17</f>
        <v>1817169.4444444445</v>
      </c>
      <c r="N60" s="10">
        <f>10^6/3600*Boulder!$B17</f>
        <v>1817169.4444444445</v>
      </c>
      <c r="O60" s="10">
        <f>10^6/3600*Minneapolis!$B17</f>
        <v>1817169.4444444445</v>
      </c>
      <c r="P60" s="10">
        <f>10^6/3600*Helena!$B17</f>
        <v>1817169.4444444445</v>
      </c>
      <c r="Q60" s="10">
        <f>10^6/3600*Duluth!$B17</f>
        <v>1817169.4444444445</v>
      </c>
      <c r="R60" s="10">
        <f>10^6/3600*Fairbanks!$B17</f>
        <v>1817169.4444444445</v>
      </c>
    </row>
    <row r="61" spans="1:18">
      <c r="A61" s="5"/>
      <c r="B61" s="9" t="s">
        <v>350</v>
      </c>
      <c r="C61" s="10">
        <f>10^6/3600*Miami!$B18</f>
        <v>694291.66666666663</v>
      </c>
      <c r="D61" s="10">
        <f>10^6/3600*Houston!$B18</f>
        <v>694291.66666666663</v>
      </c>
      <c r="E61" s="10">
        <f>10^6/3600*Phoenix!$B18</f>
        <v>694291.66666666663</v>
      </c>
      <c r="F61" s="10">
        <f>10^6/3600*Atlanta!$B18</f>
        <v>694291.66666666663</v>
      </c>
      <c r="G61" s="10">
        <f>10^6/3600*LosAngeles!$B18</f>
        <v>694291.66666666663</v>
      </c>
      <c r="H61" s="10">
        <f>10^6/3600*LasVegas!$B18</f>
        <v>694291.66666666663</v>
      </c>
      <c r="I61" s="10">
        <f>10^6/3600*SanFrancisco!$B18</f>
        <v>694291.66666666663</v>
      </c>
      <c r="J61" s="10">
        <f>10^6/3600*Baltimore!$B18</f>
        <v>694291.66666666663</v>
      </c>
      <c r="K61" s="10">
        <f>10^6/3600*Albuquerque!$B18</f>
        <v>694291.66666666663</v>
      </c>
      <c r="L61" s="10">
        <f>10^6/3600*Seattle!$B18</f>
        <v>694291.66666666663</v>
      </c>
      <c r="M61" s="10">
        <f>10^6/3600*Chicago!$B18</f>
        <v>694291.66666666663</v>
      </c>
      <c r="N61" s="10">
        <f>10^6/3600*Boulder!$B18</f>
        <v>694291.66666666663</v>
      </c>
      <c r="O61" s="10">
        <f>10^6/3600*Minneapolis!$B18</f>
        <v>694291.66666666663</v>
      </c>
      <c r="P61" s="10">
        <f>10^6/3600*Helena!$B18</f>
        <v>694291.66666666663</v>
      </c>
      <c r="Q61" s="10">
        <f>10^6/3600*Duluth!$B18</f>
        <v>694291.66666666663</v>
      </c>
      <c r="R61" s="10">
        <f>10^6/3600*Fairbanks!$B18</f>
        <v>694291.66666666663</v>
      </c>
    </row>
    <row r="62" spans="1:18">
      <c r="A62" s="5"/>
      <c r="B62" s="9" t="s">
        <v>351</v>
      </c>
      <c r="C62" s="10">
        <f>10^6/3600*Miami!$B19</f>
        <v>616908.33333333326</v>
      </c>
      <c r="D62" s="10">
        <f>10^6/3600*Houston!$B19</f>
        <v>609950</v>
      </c>
      <c r="E62" s="10">
        <f>10^6/3600*Phoenix!$B19</f>
        <v>637241.66666666674</v>
      </c>
      <c r="F62" s="10">
        <f>10^6/3600*Atlanta!$B19</f>
        <v>596058.33333333326</v>
      </c>
      <c r="G62" s="10">
        <f>10^6/3600*LosAngeles!$B19</f>
        <v>583180.5555555555</v>
      </c>
      <c r="H62" s="10">
        <f>10^6/3600*LasVegas!$B19</f>
        <v>609969.44444444438</v>
      </c>
      <c r="I62" s="10">
        <f>10^6/3600*SanFrancisco!$B19</f>
        <v>620172.22222222213</v>
      </c>
      <c r="J62" s="10">
        <f>10^6/3600*Baltimore!$B19</f>
        <v>590602.77777777775</v>
      </c>
      <c r="K62" s="10">
        <f>10^6/3600*Albuquerque!$B19</f>
        <v>615197.22222222225</v>
      </c>
      <c r="L62" s="10">
        <f>10^6/3600*Seattle!$B19</f>
        <v>580347.22222222225</v>
      </c>
      <c r="M62" s="10">
        <f>10^6/3600*Chicago!$B19</f>
        <v>589427.77777777775</v>
      </c>
      <c r="N62" s="10">
        <f>10^6/3600*Boulder!$B19</f>
        <v>608313.88888888888</v>
      </c>
      <c r="O62" s="10">
        <f>10^6/3600*Minneapolis!$B19</f>
        <v>588383.33333333326</v>
      </c>
      <c r="P62" s="10">
        <f>10^6/3600*Helena!$B19</f>
        <v>594947.22222222225</v>
      </c>
      <c r="Q62" s="10">
        <f>10^6/3600*Duluth!$B19</f>
        <v>593519.4444444445</v>
      </c>
      <c r="R62" s="10">
        <f>10^6/3600*Fairbanks!$B19</f>
        <v>644313.88888888888</v>
      </c>
    </row>
    <row r="63" spans="1:18">
      <c r="A63" s="5"/>
      <c r="B63" s="9" t="s">
        <v>352</v>
      </c>
      <c r="C63" s="10">
        <f>10^6/3600*Miami!$B20</f>
        <v>435830.55555555556</v>
      </c>
      <c r="D63" s="10">
        <f>10^6/3600*Houston!$B20</f>
        <v>415619.44444444444</v>
      </c>
      <c r="E63" s="10">
        <f>10^6/3600*Phoenix!$B20</f>
        <v>364533.33333333331</v>
      </c>
      <c r="F63" s="10">
        <f>10^6/3600*Atlanta!$B20</f>
        <v>366536.11111111112</v>
      </c>
      <c r="G63" s="10">
        <f>10^6/3600*LosAngeles!$B20</f>
        <v>321161.11111111112</v>
      </c>
      <c r="H63" s="10">
        <f>10^6/3600*LasVegas!$B20</f>
        <v>308275</v>
      </c>
      <c r="I63" s="10">
        <f>10^6/3600*SanFrancisco!$B20</f>
        <v>276066.66666666669</v>
      </c>
      <c r="J63" s="10">
        <f>10^6/3600*Baltimore!$B20</f>
        <v>363483.33333333331</v>
      </c>
      <c r="K63" s="10">
        <f>10^6/3600*Albuquerque!$B20</f>
        <v>256805.55555555556</v>
      </c>
      <c r="L63" s="10">
        <f>10^6/3600*Seattle!$B20</f>
        <v>268680.55555555556</v>
      </c>
      <c r="M63" s="10">
        <f>10^6/3600*Chicago!$B20</f>
        <v>341763.88888888888</v>
      </c>
      <c r="N63" s="10">
        <f>10^6/3600*Boulder!$B20</f>
        <v>244522.22222222222</v>
      </c>
      <c r="O63" s="10">
        <f>10^6/3600*Minneapolis!$B20</f>
        <v>313538.88888888888</v>
      </c>
      <c r="P63" s="10">
        <f>10^6/3600*Helena!$B20</f>
        <v>224733.33333333331</v>
      </c>
      <c r="Q63" s="10">
        <f>10^6/3600*Duluth!$B20</f>
        <v>263091.66666666669</v>
      </c>
      <c r="R63" s="10">
        <f>10^6/3600*Fairbanks!$B20</f>
        <v>180327.77777777775</v>
      </c>
    </row>
    <row r="64" spans="1:18">
      <c r="A64" s="5"/>
      <c r="B64" s="9" t="s">
        <v>353</v>
      </c>
      <c r="C64" s="10">
        <f>10^6/3600*Miami!$B21</f>
        <v>309680.5555555555</v>
      </c>
      <c r="D64" s="10">
        <f>10^6/3600*Houston!$B21</f>
        <v>292238.88888888888</v>
      </c>
      <c r="E64" s="10">
        <f>10^6/3600*Phoenix!$B21</f>
        <v>270777.77777777775</v>
      </c>
      <c r="F64" s="10">
        <f>10^6/3600*Atlanta!$B21</f>
        <v>247597.22222222222</v>
      </c>
      <c r="G64" s="10">
        <f>10^6/3600*LosAngeles!$B21</f>
        <v>237766.66666666666</v>
      </c>
      <c r="H64" s="10">
        <f>10^6/3600*LasVegas!$B21</f>
        <v>214900</v>
      </c>
      <c r="I64" s="10">
        <f>10^6/3600*SanFrancisco!$B21</f>
        <v>210647.22222222222</v>
      </c>
      <c r="J64" s="10">
        <f>10^6/3600*Baltimore!$B21</f>
        <v>218852.77777777778</v>
      </c>
      <c r="K64" s="10">
        <f>10^6/3600*Albuquerque!$B21</f>
        <v>148741.66666666666</v>
      </c>
      <c r="L64" s="10">
        <f>10^6/3600*Seattle!$B21</f>
        <v>191994.44444444444</v>
      </c>
      <c r="M64" s="10">
        <f>10^6/3600*Chicago!$B21</f>
        <v>180491.66666666666</v>
      </c>
      <c r="N64" s="10">
        <f>10^6/3600*Boulder!$B21</f>
        <v>130383.33333333333</v>
      </c>
      <c r="O64" s="10">
        <f>10^6/3600*Minneapolis!$B21</f>
        <v>161175</v>
      </c>
      <c r="P64" s="10">
        <f>10^6/3600*Helena!$B21</f>
        <v>114525</v>
      </c>
      <c r="Q64" s="10">
        <f>10^6/3600*Duluth!$B21</f>
        <v>124411.11111111111</v>
      </c>
      <c r="R64" s="10">
        <f>10^6/3600*Fairbanks!$B21</f>
        <v>84677.777777777766</v>
      </c>
    </row>
    <row r="65" spans="1:18">
      <c r="A65" s="5"/>
      <c r="B65" s="9" t="s">
        <v>354</v>
      </c>
      <c r="C65" s="10">
        <f>10^6/3600*Miami!$B22</f>
        <v>5800</v>
      </c>
      <c r="D65" s="10">
        <f>10^6/3600*Houston!$B22</f>
        <v>72113.888888888891</v>
      </c>
      <c r="E65" s="10">
        <f>10^6/3600*Phoenix!$B22</f>
        <v>277697.22222222225</v>
      </c>
      <c r="F65" s="10">
        <f>10^6/3600*Atlanta!$B22</f>
        <v>186058.33333333331</v>
      </c>
      <c r="G65" s="10">
        <f>10^6/3600*LosAngeles!$B22</f>
        <v>71933.333333333328</v>
      </c>
      <c r="H65" s="10">
        <f>10^6/3600*LasVegas!$B22</f>
        <v>533691.66666666663</v>
      </c>
      <c r="I65" s="10">
        <f>10^6/3600*SanFrancisco!$B22</f>
        <v>55633.333333333336</v>
      </c>
      <c r="J65" s="10">
        <f>10^6/3600*Baltimore!$B22</f>
        <v>302949.99999999994</v>
      </c>
      <c r="K65" s="10">
        <f>10^6/3600*Albuquerque!$B22</f>
        <v>511394.44444444444</v>
      </c>
      <c r="L65" s="10">
        <f>10^6/3600*Seattle!$B22</f>
        <v>153847.22222222222</v>
      </c>
      <c r="M65" s="10">
        <f>10^6/3600*Chicago!$B22</f>
        <v>362063.88888888888</v>
      </c>
      <c r="N65" s="10">
        <f>10^6/3600*Boulder!$B22</f>
        <v>539080.5555555555</v>
      </c>
      <c r="O65" s="10">
        <f>10^6/3600*Minneapolis!$B22</f>
        <v>438675</v>
      </c>
      <c r="P65" s="10">
        <f>10^6/3600*Helena!$B22</f>
        <v>550630.5555555555</v>
      </c>
      <c r="Q65" s="10">
        <f>10^6/3600*Duluth!$B22</f>
        <v>555911.11111111112</v>
      </c>
      <c r="R65" s="10">
        <f>10^6/3600*Fairbanks!$B22</f>
        <v>801180.5555555555</v>
      </c>
    </row>
    <row r="66" spans="1:18">
      <c r="A66" s="5"/>
      <c r="B66" s="9" t="s">
        <v>333</v>
      </c>
      <c r="C66" s="10">
        <f>10^6/3600*Miami!$B23</f>
        <v>0</v>
      </c>
      <c r="D66" s="10">
        <f>10^6/3600*Houston!$B23</f>
        <v>0</v>
      </c>
      <c r="E66" s="10">
        <f>10^6/3600*Phoenix!$B23</f>
        <v>0</v>
      </c>
      <c r="F66" s="10">
        <f>10^6/3600*Atlanta!$B23</f>
        <v>0</v>
      </c>
      <c r="G66" s="10">
        <f>10^6/3600*LosAngeles!$B23</f>
        <v>0</v>
      </c>
      <c r="H66" s="10">
        <f>10^6/3600*LasVegas!$B23</f>
        <v>0</v>
      </c>
      <c r="I66" s="10">
        <f>10^6/3600*SanFrancisco!$B23</f>
        <v>0</v>
      </c>
      <c r="J66" s="10">
        <f>10^6/3600*Baltimore!$B23</f>
        <v>0</v>
      </c>
      <c r="K66" s="10">
        <f>10^6/3600*Albuquerque!$B23</f>
        <v>0</v>
      </c>
      <c r="L66" s="10">
        <f>10^6/3600*Seattle!$B23</f>
        <v>0</v>
      </c>
      <c r="M66" s="10">
        <f>10^6/3600*Chicago!$B23</f>
        <v>0</v>
      </c>
      <c r="N66" s="10">
        <f>10^6/3600*Boulder!$B23</f>
        <v>0</v>
      </c>
      <c r="O66" s="10">
        <f>10^6/3600*Minneapolis!$B23</f>
        <v>0</v>
      </c>
      <c r="P66" s="10">
        <f>10^6/3600*Helena!$B23</f>
        <v>0</v>
      </c>
      <c r="Q66" s="10">
        <f>10^6/3600*Duluth!$B23</f>
        <v>0</v>
      </c>
      <c r="R66" s="10">
        <f>10^6/3600*Fairbanks!$B23</f>
        <v>0</v>
      </c>
    </row>
    <row r="67" spans="1:18">
      <c r="A67" s="5"/>
      <c r="B67" s="9" t="s">
        <v>355</v>
      </c>
      <c r="C67" s="10">
        <f>10^6/3600*Miami!$B24</f>
        <v>0</v>
      </c>
      <c r="D67" s="10">
        <f>10^6/3600*Houston!$B24</f>
        <v>0</v>
      </c>
      <c r="E67" s="10">
        <f>10^6/3600*Phoenix!$B24</f>
        <v>0</v>
      </c>
      <c r="F67" s="10">
        <f>10^6/3600*Atlanta!$B24</f>
        <v>0</v>
      </c>
      <c r="G67" s="10">
        <f>10^6/3600*LosAngeles!$B24</f>
        <v>0</v>
      </c>
      <c r="H67" s="10">
        <f>10^6/3600*LasVegas!$B24</f>
        <v>0</v>
      </c>
      <c r="I67" s="10">
        <f>10^6/3600*SanFrancisco!$B24</f>
        <v>0</v>
      </c>
      <c r="J67" s="10">
        <f>10^6/3600*Baltimore!$B24</f>
        <v>0</v>
      </c>
      <c r="K67" s="10">
        <f>10^6/3600*Albuquerque!$B24</f>
        <v>0</v>
      </c>
      <c r="L67" s="10">
        <f>10^6/3600*Seattle!$B24</f>
        <v>0</v>
      </c>
      <c r="M67" s="10">
        <f>10^6/3600*Chicago!$B24</f>
        <v>0</v>
      </c>
      <c r="N67" s="10">
        <f>10^6/3600*Boulder!$B24</f>
        <v>0</v>
      </c>
      <c r="O67" s="10">
        <f>10^6/3600*Minneapolis!$B24</f>
        <v>0</v>
      </c>
      <c r="P67" s="10">
        <f>10^6/3600*Helena!$B24</f>
        <v>0</v>
      </c>
      <c r="Q67" s="10">
        <f>10^6/3600*Duluth!$B24</f>
        <v>0</v>
      </c>
      <c r="R67" s="10">
        <f>10^6/3600*Fairbanks!$B24</f>
        <v>0</v>
      </c>
    </row>
    <row r="68" spans="1:18">
      <c r="A68" s="5"/>
      <c r="B68" s="9" t="s">
        <v>356</v>
      </c>
      <c r="C68" s="10">
        <f>10^6/3600*Miami!$B25</f>
        <v>57377.777777777774</v>
      </c>
      <c r="D68" s="10">
        <f>10^6/3600*Houston!$B25</f>
        <v>54983.333333333328</v>
      </c>
      <c r="E68" s="10">
        <f>10^6/3600*Phoenix!$B25</f>
        <v>55283.333333333336</v>
      </c>
      <c r="F68" s="10">
        <f>10^6/3600*Atlanta!$B25</f>
        <v>53011.111111111109</v>
      </c>
      <c r="G68" s="10">
        <f>10^6/3600*LosAngeles!$B25</f>
        <v>53480.555555555555</v>
      </c>
      <c r="H68" s="10">
        <f>10^6/3600*LasVegas!$B25</f>
        <v>53605.555555555555</v>
      </c>
      <c r="I68" s="10">
        <f>10^6/3600*SanFrancisco!$B25</f>
        <v>51847.222222222219</v>
      </c>
      <c r="J68" s="10">
        <f>10^6/3600*Baltimore!$B25</f>
        <v>51605.555555555555</v>
      </c>
      <c r="K68" s="10">
        <f>10^6/3600*Albuquerque!$B25</f>
        <v>51269.444444444438</v>
      </c>
      <c r="L68" s="10">
        <f>10^6/3600*Seattle!$B25</f>
        <v>50644.444444444438</v>
      </c>
      <c r="M68" s="10">
        <f>10^6/3600*Chicago!$B25</f>
        <v>50636.111111111109</v>
      </c>
      <c r="N68" s="10">
        <f>10^6/3600*Boulder!$B25</f>
        <v>50102.777777777781</v>
      </c>
      <c r="O68" s="10">
        <f>10^6/3600*Minneapolis!$B25</f>
        <v>50191.666666666664</v>
      </c>
      <c r="P68" s="10">
        <f>10^6/3600*Helena!$B25</f>
        <v>49394.444444444438</v>
      </c>
      <c r="Q68" s="10">
        <f>10^6/3600*Duluth!$B25</f>
        <v>48813.888888888883</v>
      </c>
      <c r="R68" s="10">
        <f>10^6/3600*Fairbanks!$B25</f>
        <v>47819.444444444445</v>
      </c>
    </row>
    <row r="69" spans="1:18">
      <c r="A69" s="5"/>
      <c r="B69" s="9" t="s">
        <v>357</v>
      </c>
      <c r="C69" s="10">
        <f>10^6/3600*Miami!$B26</f>
        <v>0</v>
      </c>
      <c r="D69" s="10">
        <f>10^6/3600*Houston!$B26</f>
        <v>0</v>
      </c>
      <c r="E69" s="10">
        <f>10^6/3600*Phoenix!$B26</f>
        <v>0</v>
      </c>
      <c r="F69" s="10">
        <f>10^6/3600*Atlanta!$B26</f>
        <v>0</v>
      </c>
      <c r="G69" s="10">
        <f>10^6/3600*LosAngeles!$B26</f>
        <v>0</v>
      </c>
      <c r="H69" s="10">
        <f>10^6/3600*LasVegas!$B26</f>
        <v>0</v>
      </c>
      <c r="I69" s="10">
        <f>10^6/3600*SanFrancisco!$B26</f>
        <v>0</v>
      </c>
      <c r="J69" s="10">
        <f>10^6/3600*Baltimore!$B26</f>
        <v>0</v>
      </c>
      <c r="K69" s="10">
        <f>10^6/3600*Albuquerque!$B26</f>
        <v>0</v>
      </c>
      <c r="L69" s="10">
        <f>10^6/3600*Seattle!$B26</f>
        <v>0</v>
      </c>
      <c r="M69" s="10">
        <f>10^6/3600*Chicago!$B26</f>
        <v>0</v>
      </c>
      <c r="N69" s="10">
        <f>10^6/3600*Boulder!$B26</f>
        <v>0</v>
      </c>
      <c r="O69" s="10">
        <f>10^6/3600*Minneapolis!$B26</f>
        <v>0</v>
      </c>
      <c r="P69" s="10">
        <f>10^6/3600*Helena!$B26</f>
        <v>0</v>
      </c>
      <c r="Q69" s="10">
        <f>10^6/3600*Duluth!$B26</f>
        <v>0</v>
      </c>
      <c r="R69" s="10">
        <f>10^6/3600*Fairbanks!$B26</f>
        <v>0</v>
      </c>
    </row>
    <row r="70" spans="1:18">
      <c r="A70" s="5"/>
      <c r="B70" s="9" t="s">
        <v>358</v>
      </c>
      <c r="C70" s="10">
        <f>10^6/3600*Miami!$B27</f>
        <v>0</v>
      </c>
      <c r="D70" s="10">
        <f>10^6/3600*Houston!$B27</f>
        <v>0</v>
      </c>
      <c r="E70" s="10">
        <f>10^6/3600*Phoenix!$B27</f>
        <v>0</v>
      </c>
      <c r="F70" s="10">
        <f>10^6/3600*Atlanta!$B27</f>
        <v>0</v>
      </c>
      <c r="G70" s="10">
        <f>10^6/3600*LosAngeles!$B27</f>
        <v>0</v>
      </c>
      <c r="H70" s="10">
        <f>10^6/3600*LasVegas!$B27</f>
        <v>0</v>
      </c>
      <c r="I70" s="10">
        <f>10^6/3600*SanFrancisco!$B27</f>
        <v>0</v>
      </c>
      <c r="J70" s="10">
        <f>10^6/3600*Baltimore!$B27</f>
        <v>0</v>
      </c>
      <c r="K70" s="10">
        <f>10^6/3600*Albuquerque!$B27</f>
        <v>0</v>
      </c>
      <c r="L70" s="10">
        <f>10^6/3600*Seattle!$B27</f>
        <v>0</v>
      </c>
      <c r="M70" s="10">
        <f>10^6/3600*Chicago!$B27</f>
        <v>0</v>
      </c>
      <c r="N70" s="10">
        <f>10^6/3600*Boulder!$B27</f>
        <v>0</v>
      </c>
      <c r="O70" s="10">
        <f>10^6/3600*Minneapolis!$B27</f>
        <v>0</v>
      </c>
      <c r="P70" s="10">
        <f>10^6/3600*Helena!$B27</f>
        <v>0</v>
      </c>
      <c r="Q70" s="10">
        <f>10^6/3600*Duluth!$B27</f>
        <v>0</v>
      </c>
      <c r="R70" s="10">
        <f>10^6/3600*Fairbanks!$B27</f>
        <v>0</v>
      </c>
    </row>
    <row r="71" spans="1:18">
      <c r="A71" s="5"/>
      <c r="B71" s="8" t="s">
        <v>432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5"/>
      <c r="B72" s="9" t="s">
        <v>338</v>
      </c>
      <c r="C72" s="10">
        <f>10^3*Miami!$C13</f>
        <v>10348490</v>
      </c>
      <c r="D72" s="10">
        <f>10^3*Houston!$C13</f>
        <v>11917180</v>
      </c>
      <c r="E72" s="10">
        <f>10^3*Phoenix!$C13</f>
        <v>10812070</v>
      </c>
      <c r="F72" s="10">
        <f>10^3*Atlanta!$C13</f>
        <v>12236830</v>
      </c>
      <c r="G72" s="10">
        <f>10^3*LosAngeles!$C13</f>
        <v>12205970</v>
      </c>
      <c r="H72" s="10">
        <f>10^3*LasVegas!$C13</f>
        <v>10575660</v>
      </c>
      <c r="I72" s="10">
        <f>10^3*SanFrancisco!$C13</f>
        <v>14524110</v>
      </c>
      <c r="J72" s="10">
        <f>10^3*Baltimore!$C13</f>
        <v>13994810</v>
      </c>
      <c r="K72" s="10">
        <f>10^3*Albuquerque!$C13</f>
        <v>9723790</v>
      </c>
      <c r="L72" s="10">
        <f>10^3*Seattle!$C13</f>
        <v>13979600</v>
      </c>
      <c r="M72" s="10">
        <f>10^3*Chicago!$C13</f>
        <v>14721350</v>
      </c>
      <c r="N72" s="10">
        <f>10^3*Boulder!$C13</f>
        <v>10749220</v>
      </c>
      <c r="O72" s="10">
        <f>10^3*Minneapolis!$C13</f>
        <v>15972940</v>
      </c>
      <c r="P72" s="10">
        <f>10^3*Helena!$C13</f>
        <v>12866870</v>
      </c>
      <c r="Q72" s="10">
        <f>10^3*Duluth!$C13</f>
        <v>17169630</v>
      </c>
      <c r="R72" s="10">
        <f>10^3*Fairbanks!$C13</f>
        <v>24431560</v>
      </c>
    </row>
    <row r="73" spans="1:18">
      <c r="A73" s="5"/>
      <c r="B73" s="9" t="s">
        <v>339</v>
      </c>
      <c r="C73" s="10">
        <f>10^3*Miami!$C14</f>
        <v>0</v>
      </c>
      <c r="D73" s="10">
        <f>10^3*Houston!$C14</f>
        <v>0</v>
      </c>
      <c r="E73" s="10">
        <f>10^3*Phoenix!$C14</f>
        <v>0</v>
      </c>
      <c r="F73" s="10">
        <f>10^3*Atlanta!$C14</f>
        <v>0</v>
      </c>
      <c r="G73" s="10">
        <f>10^3*LosAngeles!$C14</f>
        <v>0</v>
      </c>
      <c r="H73" s="10">
        <f>10^3*LasVegas!$C14</f>
        <v>0</v>
      </c>
      <c r="I73" s="10">
        <f>10^3*SanFrancisco!$C14</f>
        <v>0</v>
      </c>
      <c r="J73" s="10">
        <f>10^3*Baltimore!$C14</f>
        <v>0</v>
      </c>
      <c r="K73" s="10">
        <f>10^3*Albuquerque!$C14</f>
        <v>0</v>
      </c>
      <c r="L73" s="10">
        <f>10^3*Seattle!$C14</f>
        <v>0</v>
      </c>
      <c r="M73" s="10">
        <f>10^3*Chicago!$C14</f>
        <v>0</v>
      </c>
      <c r="N73" s="10">
        <f>10^3*Boulder!$C14</f>
        <v>0</v>
      </c>
      <c r="O73" s="10">
        <f>10^3*Minneapolis!$C14</f>
        <v>0</v>
      </c>
      <c r="P73" s="10">
        <f>10^3*Helena!$C14</f>
        <v>0</v>
      </c>
      <c r="Q73" s="10">
        <f>10^3*Duluth!$C14</f>
        <v>0</v>
      </c>
      <c r="R73" s="10">
        <f>10^3*Fairbanks!$C14</f>
        <v>0</v>
      </c>
    </row>
    <row r="74" spans="1:18">
      <c r="A74" s="5"/>
      <c r="B74" s="9" t="s">
        <v>347</v>
      </c>
      <c r="C74" s="10">
        <f>10^3*Miami!$C15</f>
        <v>0</v>
      </c>
      <c r="D74" s="10">
        <f>10^3*Houston!$C15</f>
        <v>0</v>
      </c>
      <c r="E74" s="10">
        <f>10^3*Phoenix!$C15</f>
        <v>0</v>
      </c>
      <c r="F74" s="10">
        <f>10^3*Atlanta!$C15</f>
        <v>0</v>
      </c>
      <c r="G74" s="10">
        <f>10^3*LosAngeles!$C15</f>
        <v>0</v>
      </c>
      <c r="H74" s="10">
        <f>10^3*LasVegas!$C15</f>
        <v>0</v>
      </c>
      <c r="I74" s="10">
        <f>10^3*SanFrancisco!$C15</f>
        <v>0</v>
      </c>
      <c r="J74" s="10">
        <f>10^3*Baltimore!$C15</f>
        <v>0</v>
      </c>
      <c r="K74" s="10">
        <f>10^3*Albuquerque!$C15</f>
        <v>0</v>
      </c>
      <c r="L74" s="10">
        <f>10^3*Seattle!$C15</f>
        <v>0</v>
      </c>
      <c r="M74" s="10">
        <f>10^3*Chicago!$C15</f>
        <v>0</v>
      </c>
      <c r="N74" s="10">
        <f>10^3*Boulder!$C15</f>
        <v>0</v>
      </c>
      <c r="O74" s="10">
        <f>10^3*Minneapolis!$C15</f>
        <v>0</v>
      </c>
      <c r="P74" s="10">
        <f>10^3*Helena!$C15</f>
        <v>0</v>
      </c>
      <c r="Q74" s="10">
        <f>10^3*Duluth!$C15</f>
        <v>0</v>
      </c>
      <c r="R74" s="10">
        <f>10^3*Fairbanks!$C15</f>
        <v>0</v>
      </c>
    </row>
    <row r="75" spans="1:18">
      <c r="A75" s="5"/>
      <c r="B75" s="9" t="s">
        <v>348</v>
      </c>
      <c r="C75" s="10">
        <f>10^3*Miami!$C16</f>
        <v>0</v>
      </c>
      <c r="D75" s="10">
        <f>10^3*Houston!$C16</f>
        <v>0</v>
      </c>
      <c r="E75" s="10">
        <f>10^3*Phoenix!$C16</f>
        <v>0</v>
      </c>
      <c r="F75" s="10">
        <f>10^3*Atlanta!$C16</f>
        <v>0</v>
      </c>
      <c r="G75" s="10">
        <f>10^3*LosAngeles!$C16</f>
        <v>0</v>
      </c>
      <c r="H75" s="10">
        <f>10^3*LasVegas!$C16</f>
        <v>0</v>
      </c>
      <c r="I75" s="10">
        <f>10^3*SanFrancisco!$C16</f>
        <v>0</v>
      </c>
      <c r="J75" s="10">
        <f>10^3*Baltimore!$C16</f>
        <v>0</v>
      </c>
      <c r="K75" s="10">
        <f>10^3*Albuquerque!$C16</f>
        <v>0</v>
      </c>
      <c r="L75" s="10">
        <f>10^3*Seattle!$C16</f>
        <v>0</v>
      </c>
      <c r="M75" s="10">
        <f>10^3*Chicago!$C16</f>
        <v>0</v>
      </c>
      <c r="N75" s="10">
        <f>10^3*Boulder!$C16</f>
        <v>0</v>
      </c>
      <c r="O75" s="10">
        <f>10^3*Minneapolis!$C16</f>
        <v>0</v>
      </c>
      <c r="P75" s="10">
        <f>10^3*Helena!$C16</f>
        <v>0</v>
      </c>
      <c r="Q75" s="10">
        <f>10^3*Duluth!$C16</f>
        <v>0</v>
      </c>
      <c r="R75" s="10">
        <f>10^3*Fairbanks!$C16</f>
        <v>0</v>
      </c>
    </row>
    <row r="76" spans="1:18">
      <c r="A76" s="5"/>
      <c r="B76" s="9" t="s">
        <v>349</v>
      </c>
      <c r="C76" s="10">
        <f>10^3*Miami!$C17</f>
        <v>1358420</v>
      </c>
      <c r="D76" s="10">
        <f>10^3*Houston!$C17</f>
        <v>1358420</v>
      </c>
      <c r="E76" s="10">
        <f>10^3*Phoenix!$C17</f>
        <v>1358420</v>
      </c>
      <c r="F76" s="10">
        <f>10^3*Atlanta!$C17</f>
        <v>1358420</v>
      </c>
      <c r="G76" s="10">
        <f>10^3*LosAngeles!$C17</f>
        <v>1358420</v>
      </c>
      <c r="H76" s="10">
        <f>10^3*LasVegas!$C17</f>
        <v>1358420</v>
      </c>
      <c r="I76" s="10">
        <f>10^3*SanFrancisco!$C17</f>
        <v>1358420</v>
      </c>
      <c r="J76" s="10">
        <f>10^3*Baltimore!$C17</f>
        <v>1358420</v>
      </c>
      <c r="K76" s="10">
        <f>10^3*Albuquerque!$C17</f>
        <v>1358420</v>
      </c>
      <c r="L76" s="10">
        <f>10^3*Seattle!$C17</f>
        <v>1358420</v>
      </c>
      <c r="M76" s="10">
        <f>10^3*Chicago!$C17</f>
        <v>1358420</v>
      </c>
      <c r="N76" s="10">
        <f>10^3*Boulder!$C17</f>
        <v>1358420</v>
      </c>
      <c r="O76" s="10">
        <f>10^3*Minneapolis!$C17</f>
        <v>1358420</v>
      </c>
      <c r="P76" s="10">
        <f>10^3*Helena!$C17</f>
        <v>1358420</v>
      </c>
      <c r="Q76" s="10">
        <f>10^3*Duluth!$C17</f>
        <v>1358420</v>
      </c>
      <c r="R76" s="10">
        <f>10^3*Fairbanks!$C17</f>
        <v>1358420</v>
      </c>
    </row>
    <row r="77" spans="1:18">
      <c r="A77" s="5"/>
      <c r="B77" s="9" t="s">
        <v>350</v>
      </c>
      <c r="C77" s="10">
        <f>10^3*Miami!$C18</f>
        <v>0</v>
      </c>
      <c r="D77" s="10">
        <f>10^3*Houston!$C18</f>
        <v>0</v>
      </c>
      <c r="E77" s="10">
        <f>10^3*Phoenix!$C18</f>
        <v>0</v>
      </c>
      <c r="F77" s="10">
        <f>10^3*Atlanta!$C18</f>
        <v>0</v>
      </c>
      <c r="G77" s="10">
        <f>10^3*LosAngeles!$C18</f>
        <v>0</v>
      </c>
      <c r="H77" s="10">
        <f>10^3*LasVegas!$C18</f>
        <v>0</v>
      </c>
      <c r="I77" s="10">
        <f>10^3*SanFrancisco!$C18</f>
        <v>0</v>
      </c>
      <c r="J77" s="10">
        <f>10^3*Baltimore!$C18</f>
        <v>0</v>
      </c>
      <c r="K77" s="10">
        <f>10^3*Albuquerque!$C18</f>
        <v>0</v>
      </c>
      <c r="L77" s="10">
        <f>10^3*Seattle!$C18</f>
        <v>0</v>
      </c>
      <c r="M77" s="10">
        <f>10^3*Chicago!$C18</f>
        <v>0</v>
      </c>
      <c r="N77" s="10">
        <f>10^3*Boulder!$C18</f>
        <v>0</v>
      </c>
      <c r="O77" s="10">
        <f>10^3*Minneapolis!$C18</f>
        <v>0</v>
      </c>
      <c r="P77" s="10">
        <f>10^3*Helena!$C18</f>
        <v>0</v>
      </c>
      <c r="Q77" s="10">
        <f>10^3*Duluth!$C18</f>
        <v>0</v>
      </c>
      <c r="R77" s="10">
        <f>10^3*Fairbanks!$C18</f>
        <v>0</v>
      </c>
    </row>
    <row r="78" spans="1:18">
      <c r="A78" s="5"/>
      <c r="B78" s="9" t="s">
        <v>351</v>
      </c>
      <c r="C78" s="10">
        <f>10^3*Miami!$C19</f>
        <v>0</v>
      </c>
      <c r="D78" s="10">
        <f>10^3*Houston!$C19</f>
        <v>0</v>
      </c>
      <c r="E78" s="10">
        <f>10^3*Phoenix!$C19</f>
        <v>0</v>
      </c>
      <c r="F78" s="10">
        <f>10^3*Atlanta!$C19</f>
        <v>0</v>
      </c>
      <c r="G78" s="10">
        <f>10^3*LosAngeles!$C19</f>
        <v>0</v>
      </c>
      <c r="H78" s="10">
        <f>10^3*LasVegas!$C19</f>
        <v>0</v>
      </c>
      <c r="I78" s="10">
        <f>10^3*SanFrancisco!$C19</f>
        <v>0</v>
      </c>
      <c r="J78" s="10">
        <f>10^3*Baltimore!$C19</f>
        <v>0</v>
      </c>
      <c r="K78" s="10">
        <f>10^3*Albuquerque!$C19</f>
        <v>0</v>
      </c>
      <c r="L78" s="10">
        <f>10^3*Seattle!$C19</f>
        <v>0</v>
      </c>
      <c r="M78" s="10">
        <f>10^3*Chicago!$C19</f>
        <v>0</v>
      </c>
      <c r="N78" s="10">
        <f>10^3*Boulder!$C19</f>
        <v>0</v>
      </c>
      <c r="O78" s="10">
        <f>10^3*Minneapolis!$C19</f>
        <v>0</v>
      </c>
      <c r="P78" s="10">
        <f>10^3*Helena!$C19</f>
        <v>0</v>
      </c>
      <c r="Q78" s="10">
        <f>10^3*Duluth!$C19</f>
        <v>0</v>
      </c>
      <c r="R78" s="10">
        <f>10^3*Fairbanks!$C19</f>
        <v>0</v>
      </c>
    </row>
    <row r="79" spans="1:18">
      <c r="A79" s="5"/>
      <c r="B79" s="9" t="s">
        <v>352</v>
      </c>
      <c r="C79" s="10">
        <f>10^3*Miami!$C20</f>
        <v>0</v>
      </c>
      <c r="D79" s="10">
        <f>10^3*Houston!$C20</f>
        <v>0</v>
      </c>
      <c r="E79" s="10">
        <f>10^3*Phoenix!$C20</f>
        <v>0</v>
      </c>
      <c r="F79" s="10">
        <f>10^3*Atlanta!$C20</f>
        <v>0</v>
      </c>
      <c r="G79" s="10">
        <f>10^3*LosAngeles!$C20</f>
        <v>0</v>
      </c>
      <c r="H79" s="10">
        <f>10^3*LasVegas!$C20</f>
        <v>0</v>
      </c>
      <c r="I79" s="10">
        <f>10^3*SanFrancisco!$C20</f>
        <v>0</v>
      </c>
      <c r="J79" s="10">
        <f>10^3*Baltimore!$C20</f>
        <v>0</v>
      </c>
      <c r="K79" s="10">
        <f>10^3*Albuquerque!$C20</f>
        <v>0</v>
      </c>
      <c r="L79" s="10">
        <f>10^3*Seattle!$C20</f>
        <v>0</v>
      </c>
      <c r="M79" s="10">
        <f>10^3*Chicago!$C20</f>
        <v>0</v>
      </c>
      <c r="N79" s="10">
        <f>10^3*Boulder!$C20</f>
        <v>0</v>
      </c>
      <c r="O79" s="10">
        <f>10^3*Minneapolis!$C20</f>
        <v>0</v>
      </c>
      <c r="P79" s="10">
        <f>10^3*Helena!$C20</f>
        <v>0</v>
      </c>
      <c r="Q79" s="10">
        <f>10^3*Duluth!$C20</f>
        <v>0</v>
      </c>
      <c r="R79" s="10">
        <f>10^3*Fairbanks!$C20</f>
        <v>0</v>
      </c>
    </row>
    <row r="80" spans="1:18">
      <c r="A80" s="5"/>
      <c r="B80" s="9" t="s">
        <v>353</v>
      </c>
      <c r="C80" s="10">
        <f>10^3*Miami!$C21</f>
        <v>0</v>
      </c>
      <c r="D80" s="10">
        <f>10^3*Houston!$C21</f>
        <v>0</v>
      </c>
      <c r="E80" s="10">
        <f>10^3*Phoenix!$C21</f>
        <v>0</v>
      </c>
      <c r="F80" s="10">
        <f>10^3*Atlanta!$C21</f>
        <v>0</v>
      </c>
      <c r="G80" s="10">
        <f>10^3*LosAngeles!$C21</f>
        <v>0</v>
      </c>
      <c r="H80" s="10">
        <f>10^3*LasVegas!$C21</f>
        <v>0</v>
      </c>
      <c r="I80" s="10">
        <f>10^3*SanFrancisco!$C21</f>
        <v>0</v>
      </c>
      <c r="J80" s="10">
        <f>10^3*Baltimore!$C21</f>
        <v>0</v>
      </c>
      <c r="K80" s="10">
        <f>10^3*Albuquerque!$C21</f>
        <v>0</v>
      </c>
      <c r="L80" s="10">
        <f>10^3*Seattle!$C21</f>
        <v>0</v>
      </c>
      <c r="M80" s="10">
        <f>10^3*Chicago!$C21</f>
        <v>0</v>
      </c>
      <c r="N80" s="10">
        <f>10^3*Boulder!$C21</f>
        <v>0</v>
      </c>
      <c r="O80" s="10">
        <f>10^3*Minneapolis!$C21</f>
        <v>0</v>
      </c>
      <c r="P80" s="10">
        <f>10^3*Helena!$C21</f>
        <v>0</v>
      </c>
      <c r="Q80" s="10">
        <f>10^3*Duluth!$C21</f>
        <v>0</v>
      </c>
      <c r="R80" s="10">
        <f>10^3*Fairbanks!$C21</f>
        <v>0</v>
      </c>
    </row>
    <row r="81" spans="1:18">
      <c r="A81" s="5"/>
      <c r="B81" s="9" t="s">
        <v>354</v>
      </c>
      <c r="C81" s="10">
        <f>10^3*Miami!$C22</f>
        <v>0</v>
      </c>
      <c r="D81" s="10">
        <f>10^3*Houston!$C22</f>
        <v>0</v>
      </c>
      <c r="E81" s="10">
        <f>10^3*Phoenix!$C22</f>
        <v>0</v>
      </c>
      <c r="F81" s="10">
        <f>10^3*Atlanta!$C22</f>
        <v>0</v>
      </c>
      <c r="G81" s="10">
        <f>10^3*LosAngeles!$C22</f>
        <v>0</v>
      </c>
      <c r="H81" s="10">
        <f>10^3*LasVegas!$C22</f>
        <v>0</v>
      </c>
      <c r="I81" s="10">
        <f>10^3*SanFrancisco!$C22</f>
        <v>0</v>
      </c>
      <c r="J81" s="10">
        <f>10^3*Baltimore!$C22</f>
        <v>0</v>
      </c>
      <c r="K81" s="10">
        <f>10^3*Albuquerque!$C22</f>
        <v>0</v>
      </c>
      <c r="L81" s="10">
        <f>10^3*Seattle!$C22</f>
        <v>0</v>
      </c>
      <c r="M81" s="10">
        <f>10^3*Chicago!$C22</f>
        <v>0</v>
      </c>
      <c r="N81" s="10">
        <f>10^3*Boulder!$C22</f>
        <v>0</v>
      </c>
      <c r="O81" s="10">
        <f>10^3*Minneapolis!$C22</f>
        <v>0</v>
      </c>
      <c r="P81" s="10">
        <f>10^3*Helena!$C22</f>
        <v>0</v>
      </c>
      <c r="Q81" s="10">
        <f>10^3*Duluth!$C22</f>
        <v>0</v>
      </c>
      <c r="R81" s="10">
        <f>10^3*Fairbanks!$C22</f>
        <v>0</v>
      </c>
    </row>
    <row r="82" spans="1:18">
      <c r="A82" s="5"/>
      <c r="B82" s="9" t="s">
        <v>333</v>
      </c>
      <c r="C82" s="10">
        <f>10^3*Miami!$C23</f>
        <v>0</v>
      </c>
      <c r="D82" s="10">
        <f>10^3*Houston!$C23</f>
        <v>0</v>
      </c>
      <c r="E82" s="10">
        <f>10^3*Phoenix!$C23</f>
        <v>0</v>
      </c>
      <c r="F82" s="10">
        <f>10^3*Atlanta!$C23</f>
        <v>0</v>
      </c>
      <c r="G82" s="10">
        <f>10^3*LosAngeles!$C23</f>
        <v>0</v>
      </c>
      <c r="H82" s="10">
        <f>10^3*LasVegas!$C23</f>
        <v>0</v>
      </c>
      <c r="I82" s="10">
        <f>10^3*SanFrancisco!$C23</f>
        <v>0</v>
      </c>
      <c r="J82" s="10">
        <f>10^3*Baltimore!$C23</f>
        <v>0</v>
      </c>
      <c r="K82" s="10">
        <f>10^3*Albuquerque!$C23</f>
        <v>0</v>
      </c>
      <c r="L82" s="10">
        <f>10^3*Seattle!$C23</f>
        <v>0</v>
      </c>
      <c r="M82" s="10">
        <f>10^3*Chicago!$C23</f>
        <v>0</v>
      </c>
      <c r="N82" s="10">
        <f>10^3*Boulder!$C23</f>
        <v>0</v>
      </c>
      <c r="O82" s="10">
        <f>10^3*Minneapolis!$C23</f>
        <v>0</v>
      </c>
      <c r="P82" s="10">
        <f>10^3*Helena!$C23</f>
        <v>0</v>
      </c>
      <c r="Q82" s="10">
        <f>10^3*Duluth!$C23</f>
        <v>0</v>
      </c>
      <c r="R82" s="10">
        <f>10^3*Fairbanks!$C23</f>
        <v>0</v>
      </c>
    </row>
    <row r="83" spans="1:18">
      <c r="A83" s="5"/>
      <c r="B83" s="9" t="s">
        <v>355</v>
      </c>
      <c r="C83" s="10">
        <f>10^3*Miami!$C24</f>
        <v>456540</v>
      </c>
      <c r="D83" s="10">
        <f>10^3*Houston!$C24</f>
        <v>547640</v>
      </c>
      <c r="E83" s="10">
        <f>10^3*Phoenix!$C24</f>
        <v>495260</v>
      </c>
      <c r="F83" s="10">
        <f>10^3*Atlanta!$C24</f>
        <v>635430</v>
      </c>
      <c r="G83" s="10">
        <f>10^3*LosAngeles!$C24</f>
        <v>618410</v>
      </c>
      <c r="H83" s="10">
        <f>10^3*LasVegas!$C24</f>
        <v>558340</v>
      </c>
      <c r="I83" s="10">
        <f>10^3*SanFrancisco!$C24</f>
        <v>693520</v>
      </c>
      <c r="J83" s="10">
        <f>10^3*Baltimore!$C24</f>
        <v>704410</v>
      </c>
      <c r="K83" s="10">
        <f>10^3*Albuquerque!$C24</f>
        <v>691320</v>
      </c>
      <c r="L83" s="10">
        <f>10^3*Seattle!$C24</f>
        <v>740330</v>
      </c>
      <c r="M83" s="10">
        <f>10^3*Chicago!$C24</f>
        <v>764980</v>
      </c>
      <c r="N83" s="10">
        <f>10^3*Boulder!$C24</f>
        <v>761820</v>
      </c>
      <c r="O83" s="10">
        <f>10^3*Minneapolis!$C24</f>
        <v>817310</v>
      </c>
      <c r="P83" s="10">
        <f>10^3*Helena!$C24</f>
        <v>826810</v>
      </c>
      <c r="Q83" s="10">
        <f>10^3*Duluth!$C24</f>
        <v>903630</v>
      </c>
      <c r="R83" s="10">
        <f>10^3*Fairbanks!$C24</f>
        <v>1008110</v>
      </c>
    </row>
    <row r="84" spans="1:18">
      <c r="A84" s="5"/>
      <c r="B84" s="9" t="s">
        <v>356</v>
      </c>
      <c r="C84" s="10">
        <f>10^3*Miami!$C25</f>
        <v>0</v>
      </c>
      <c r="D84" s="10">
        <f>10^3*Houston!$C25</f>
        <v>0</v>
      </c>
      <c r="E84" s="10">
        <f>10^3*Phoenix!$C25</f>
        <v>0</v>
      </c>
      <c r="F84" s="10">
        <f>10^3*Atlanta!$C25</f>
        <v>0</v>
      </c>
      <c r="G84" s="10">
        <f>10^3*LosAngeles!$C25</f>
        <v>0</v>
      </c>
      <c r="H84" s="10">
        <f>10^3*LasVegas!$C25</f>
        <v>0</v>
      </c>
      <c r="I84" s="10">
        <f>10^3*SanFrancisco!$C25</f>
        <v>0</v>
      </c>
      <c r="J84" s="10">
        <f>10^3*Baltimore!$C25</f>
        <v>0</v>
      </c>
      <c r="K84" s="10">
        <f>10^3*Albuquerque!$C25</f>
        <v>0</v>
      </c>
      <c r="L84" s="10">
        <f>10^3*Seattle!$C25</f>
        <v>0</v>
      </c>
      <c r="M84" s="10">
        <f>10^3*Chicago!$C25</f>
        <v>0</v>
      </c>
      <c r="N84" s="10">
        <f>10^3*Boulder!$C25</f>
        <v>0</v>
      </c>
      <c r="O84" s="10">
        <f>10^3*Minneapolis!$C25</f>
        <v>0</v>
      </c>
      <c r="P84" s="10">
        <f>10^3*Helena!$C25</f>
        <v>0</v>
      </c>
      <c r="Q84" s="10">
        <f>10^3*Duluth!$C25</f>
        <v>0</v>
      </c>
      <c r="R84" s="10">
        <f>10^3*Fairbanks!$C25</f>
        <v>0</v>
      </c>
    </row>
    <row r="85" spans="1:18">
      <c r="A85" s="5"/>
      <c r="B85" s="9" t="s">
        <v>357</v>
      </c>
      <c r="C85" s="10">
        <f>10^3*Miami!$C26</f>
        <v>0</v>
      </c>
      <c r="D85" s="10">
        <f>10^3*Houston!$C26</f>
        <v>0</v>
      </c>
      <c r="E85" s="10">
        <f>10^3*Phoenix!$C26</f>
        <v>0</v>
      </c>
      <c r="F85" s="10">
        <f>10^3*Atlanta!$C26</f>
        <v>0</v>
      </c>
      <c r="G85" s="10">
        <f>10^3*LosAngeles!$C26</f>
        <v>0</v>
      </c>
      <c r="H85" s="10">
        <f>10^3*LasVegas!$C26</f>
        <v>0</v>
      </c>
      <c r="I85" s="10">
        <f>10^3*SanFrancisco!$C26</f>
        <v>0</v>
      </c>
      <c r="J85" s="10">
        <f>10^3*Baltimore!$C26</f>
        <v>0</v>
      </c>
      <c r="K85" s="10">
        <f>10^3*Albuquerque!$C26</f>
        <v>0</v>
      </c>
      <c r="L85" s="10">
        <f>10^3*Seattle!$C26</f>
        <v>0</v>
      </c>
      <c r="M85" s="10">
        <f>10^3*Chicago!$C26</f>
        <v>0</v>
      </c>
      <c r="N85" s="10">
        <f>10^3*Boulder!$C26</f>
        <v>0</v>
      </c>
      <c r="O85" s="10">
        <f>10^3*Minneapolis!$C26</f>
        <v>0</v>
      </c>
      <c r="P85" s="10">
        <f>10^3*Helena!$C26</f>
        <v>0</v>
      </c>
      <c r="Q85" s="10">
        <f>10^3*Duluth!$C26</f>
        <v>0</v>
      </c>
      <c r="R85" s="10">
        <f>10^3*Fairbanks!$C26</f>
        <v>0</v>
      </c>
    </row>
    <row r="86" spans="1:18">
      <c r="A86" s="5"/>
      <c r="B86" s="9" t="s">
        <v>358</v>
      </c>
      <c r="C86" s="10">
        <f>10^3*Miami!$C27</f>
        <v>0</v>
      </c>
      <c r="D86" s="10">
        <f>10^3*Houston!$C27</f>
        <v>0</v>
      </c>
      <c r="E86" s="10">
        <f>10^3*Phoenix!$C27</f>
        <v>0</v>
      </c>
      <c r="F86" s="10">
        <f>10^3*Atlanta!$C27</f>
        <v>0</v>
      </c>
      <c r="G86" s="10">
        <f>10^3*LosAngeles!$C27</f>
        <v>0</v>
      </c>
      <c r="H86" s="10">
        <f>10^3*LasVegas!$C27</f>
        <v>0</v>
      </c>
      <c r="I86" s="10">
        <f>10^3*SanFrancisco!$C27</f>
        <v>0</v>
      </c>
      <c r="J86" s="10">
        <f>10^3*Baltimore!$C27</f>
        <v>0</v>
      </c>
      <c r="K86" s="10">
        <f>10^3*Albuquerque!$C27</f>
        <v>0</v>
      </c>
      <c r="L86" s="10">
        <f>10^3*Seattle!$C27</f>
        <v>0</v>
      </c>
      <c r="M86" s="10">
        <f>10^3*Chicago!$C27</f>
        <v>0</v>
      </c>
      <c r="N86" s="10">
        <f>10^3*Boulder!$C27</f>
        <v>0</v>
      </c>
      <c r="O86" s="10">
        <f>10^3*Minneapolis!$C27</f>
        <v>0</v>
      </c>
      <c r="P86" s="10">
        <f>10^3*Helena!$C27</f>
        <v>0</v>
      </c>
      <c r="Q86" s="10">
        <f>10^3*Duluth!$C27</f>
        <v>0</v>
      </c>
      <c r="R86" s="10">
        <f>10^3*Fairbanks!$C27</f>
        <v>0</v>
      </c>
    </row>
    <row r="87" spans="1:18">
      <c r="A87" s="5"/>
      <c r="B87" s="8" t="s">
        <v>0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5"/>
      <c r="B88" s="9" t="s">
        <v>338</v>
      </c>
      <c r="C88" s="10">
        <f>10^3*Miami!$E13</f>
        <v>0</v>
      </c>
      <c r="D88" s="10">
        <f>10^3*Houston!$E13</f>
        <v>0</v>
      </c>
      <c r="E88" s="10">
        <f>10^3*Phoenix!$E13</f>
        <v>0</v>
      </c>
      <c r="F88" s="10">
        <f>10^3*Atlanta!$E13</f>
        <v>0</v>
      </c>
      <c r="G88" s="10">
        <f>10^3*LosAngeles!$E13</f>
        <v>0</v>
      </c>
      <c r="H88" s="10">
        <f>10^3*LasVegas!$E13</f>
        <v>0</v>
      </c>
      <c r="I88" s="10">
        <f>10^3*SanFrancisco!$E13</f>
        <v>0</v>
      </c>
      <c r="J88" s="10">
        <f>10^3*Baltimore!$E13</f>
        <v>0</v>
      </c>
      <c r="K88" s="10">
        <f>10^3*Albuquerque!$E13</f>
        <v>0</v>
      </c>
      <c r="L88" s="10">
        <f>10^3*Seattle!$E13</f>
        <v>0</v>
      </c>
      <c r="M88" s="10">
        <f>10^3*Chicago!$E13</f>
        <v>0</v>
      </c>
      <c r="N88" s="10">
        <f>10^3*Boulder!$E13</f>
        <v>0</v>
      </c>
      <c r="O88" s="10">
        <f>10^3*Minneapolis!$E13</f>
        <v>0</v>
      </c>
      <c r="P88" s="10">
        <f>10^3*Helena!$E13</f>
        <v>0</v>
      </c>
      <c r="Q88" s="10">
        <f>10^3*Duluth!$E13</f>
        <v>0</v>
      </c>
      <c r="R88" s="10">
        <f>10^3*Fairbanks!$E13</f>
        <v>0</v>
      </c>
    </row>
    <row r="89" spans="1:18">
      <c r="A89" s="5"/>
      <c r="B89" s="9" t="s">
        <v>339</v>
      </c>
      <c r="C89" s="10">
        <f>10^3*Miami!$E14</f>
        <v>0</v>
      </c>
      <c r="D89" s="10">
        <f>10^3*Houston!$E14</f>
        <v>0</v>
      </c>
      <c r="E89" s="10">
        <f>10^3*Phoenix!$E14</f>
        <v>0</v>
      </c>
      <c r="F89" s="10">
        <f>10^3*Atlanta!$E14</f>
        <v>0</v>
      </c>
      <c r="G89" s="10">
        <f>10^3*LosAngeles!$E14</f>
        <v>0</v>
      </c>
      <c r="H89" s="10">
        <f>10^3*LasVegas!$E14</f>
        <v>0</v>
      </c>
      <c r="I89" s="10">
        <f>10^3*SanFrancisco!$E14</f>
        <v>0</v>
      </c>
      <c r="J89" s="10">
        <f>10^3*Baltimore!$E14</f>
        <v>0</v>
      </c>
      <c r="K89" s="10">
        <f>10^3*Albuquerque!$E14</f>
        <v>0</v>
      </c>
      <c r="L89" s="10">
        <f>10^3*Seattle!$E14</f>
        <v>0</v>
      </c>
      <c r="M89" s="10">
        <f>10^3*Chicago!$E14</f>
        <v>0</v>
      </c>
      <c r="N89" s="10">
        <f>10^3*Boulder!$E14</f>
        <v>0</v>
      </c>
      <c r="O89" s="10">
        <f>10^3*Minneapolis!$E14</f>
        <v>0</v>
      </c>
      <c r="P89" s="10">
        <f>10^3*Helena!$E14</f>
        <v>0</v>
      </c>
      <c r="Q89" s="10">
        <f>10^3*Duluth!$E14</f>
        <v>0</v>
      </c>
      <c r="R89" s="10">
        <f>10^3*Fairbanks!$E14</f>
        <v>0</v>
      </c>
    </row>
    <row r="90" spans="1:18">
      <c r="A90" s="5"/>
      <c r="B90" s="9" t="s">
        <v>347</v>
      </c>
      <c r="C90" s="10">
        <f>10^3*Miami!$E15</f>
        <v>0</v>
      </c>
      <c r="D90" s="10">
        <f>10^3*Houston!$E15</f>
        <v>0</v>
      </c>
      <c r="E90" s="10">
        <f>10^3*Phoenix!$E15</f>
        <v>0</v>
      </c>
      <c r="F90" s="10">
        <f>10^3*Atlanta!$E15</f>
        <v>0</v>
      </c>
      <c r="G90" s="10">
        <f>10^3*LosAngeles!$E15</f>
        <v>0</v>
      </c>
      <c r="H90" s="10">
        <f>10^3*LasVegas!$E15</f>
        <v>0</v>
      </c>
      <c r="I90" s="10">
        <f>10^3*SanFrancisco!$E15</f>
        <v>0</v>
      </c>
      <c r="J90" s="10">
        <f>10^3*Baltimore!$E15</f>
        <v>0</v>
      </c>
      <c r="K90" s="10">
        <f>10^3*Albuquerque!$E15</f>
        <v>0</v>
      </c>
      <c r="L90" s="10">
        <f>10^3*Seattle!$E15</f>
        <v>0</v>
      </c>
      <c r="M90" s="10">
        <f>10^3*Chicago!$E15</f>
        <v>0</v>
      </c>
      <c r="N90" s="10">
        <f>10^3*Boulder!$E15</f>
        <v>0</v>
      </c>
      <c r="O90" s="10">
        <f>10^3*Minneapolis!$E15</f>
        <v>0</v>
      </c>
      <c r="P90" s="10">
        <f>10^3*Helena!$E15</f>
        <v>0</v>
      </c>
      <c r="Q90" s="10">
        <f>10^3*Duluth!$E15</f>
        <v>0</v>
      </c>
      <c r="R90" s="10">
        <f>10^3*Fairbanks!$E15</f>
        <v>0</v>
      </c>
    </row>
    <row r="91" spans="1:18">
      <c r="A91" s="5"/>
      <c r="B91" s="9" t="s">
        <v>348</v>
      </c>
      <c r="C91" s="10">
        <f>10^3*Miami!$E16</f>
        <v>0</v>
      </c>
      <c r="D91" s="10">
        <f>10^3*Houston!$E16</f>
        <v>0</v>
      </c>
      <c r="E91" s="10">
        <f>10^3*Phoenix!$E16</f>
        <v>0</v>
      </c>
      <c r="F91" s="10">
        <f>10^3*Atlanta!$E16</f>
        <v>0</v>
      </c>
      <c r="G91" s="10">
        <f>10^3*LosAngeles!$E16</f>
        <v>0</v>
      </c>
      <c r="H91" s="10">
        <f>10^3*LasVegas!$E16</f>
        <v>0</v>
      </c>
      <c r="I91" s="10">
        <f>10^3*SanFrancisco!$E16</f>
        <v>0</v>
      </c>
      <c r="J91" s="10">
        <f>10^3*Baltimore!$E16</f>
        <v>0</v>
      </c>
      <c r="K91" s="10">
        <f>10^3*Albuquerque!$E16</f>
        <v>0</v>
      </c>
      <c r="L91" s="10">
        <f>10^3*Seattle!$E16</f>
        <v>0</v>
      </c>
      <c r="M91" s="10">
        <f>10^3*Chicago!$E16</f>
        <v>0</v>
      </c>
      <c r="N91" s="10">
        <f>10^3*Boulder!$E16</f>
        <v>0</v>
      </c>
      <c r="O91" s="10">
        <f>10^3*Minneapolis!$E16</f>
        <v>0</v>
      </c>
      <c r="P91" s="10">
        <f>10^3*Helena!$E16</f>
        <v>0</v>
      </c>
      <c r="Q91" s="10">
        <f>10^3*Duluth!$E16</f>
        <v>0</v>
      </c>
      <c r="R91" s="10">
        <f>10^3*Fairbanks!$E16</f>
        <v>0</v>
      </c>
    </row>
    <row r="92" spans="1:18">
      <c r="A92" s="5"/>
      <c r="B92" s="9" t="s">
        <v>349</v>
      </c>
      <c r="C92" s="10">
        <f>10^3*Miami!$E17</f>
        <v>0</v>
      </c>
      <c r="D92" s="10">
        <f>10^3*Houston!$E17</f>
        <v>0</v>
      </c>
      <c r="E92" s="10">
        <f>10^3*Phoenix!$E17</f>
        <v>0</v>
      </c>
      <c r="F92" s="10">
        <f>10^3*Atlanta!$E17</f>
        <v>0</v>
      </c>
      <c r="G92" s="10">
        <f>10^3*LosAngeles!$E17</f>
        <v>0</v>
      </c>
      <c r="H92" s="10">
        <f>10^3*LasVegas!$E17</f>
        <v>0</v>
      </c>
      <c r="I92" s="10">
        <f>10^3*SanFrancisco!$E17</f>
        <v>0</v>
      </c>
      <c r="J92" s="10">
        <f>10^3*Baltimore!$E17</f>
        <v>0</v>
      </c>
      <c r="K92" s="10">
        <f>10^3*Albuquerque!$E17</f>
        <v>0</v>
      </c>
      <c r="L92" s="10">
        <f>10^3*Seattle!$E17</f>
        <v>0</v>
      </c>
      <c r="M92" s="10">
        <f>10^3*Chicago!$E17</f>
        <v>0</v>
      </c>
      <c r="N92" s="10">
        <f>10^3*Boulder!$E17</f>
        <v>0</v>
      </c>
      <c r="O92" s="10">
        <f>10^3*Minneapolis!$E17</f>
        <v>0</v>
      </c>
      <c r="P92" s="10">
        <f>10^3*Helena!$E17</f>
        <v>0</v>
      </c>
      <c r="Q92" s="10">
        <f>10^3*Duluth!$E17</f>
        <v>0</v>
      </c>
      <c r="R92" s="10">
        <f>10^3*Fairbanks!$E17</f>
        <v>0</v>
      </c>
    </row>
    <row r="93" spans="1:18">
      <c r="A93" s="5"/>
      <c r="B93" s="9" t="s">
        <v>350</v>
      </c>
      <c r="C93" s="10">
        <f>10^3*Miami!$E18</f>
        <v>0</v>
      </c>
      <c r="D93" s="10">
        <f>10^3*Houston!$E18</f>
        <v>0</v>
      </c>
      <c r="E93" s="10">
        <f>10^3*Phoenix!$E18</f>
        <v>0</v>
      </c>
      <c r="F93" s="10">
        <f>10^3*Atlanta!$E18</f>
        <v>0</v>
      </c>
      <c r="G93" s="10">
        <f>10^3*LosAngeles!$E18</f>
        <v>0</v>
      </c>
      <c r="H93" s="10">
        <f>10^3*LasVegas!$E18</f>
        <v>0</v>
      </c>
      <c r="I93" s="10">
        <f>10^3*SanFrancisco!$E18</f>
        <v>0</v>
      </c>
      <c r="J93" s="10">
        <f>10^3*Baltimore!$E18</f>
        <v>0</v>
      </c>
      <c r="K93" s="10">
        <f>10^3*Albuquerque!$E18</f>
        <v>0</v>
      </c>
      <c r="L93" s="10">
        <f>10^3*Seattle!$E18</f>
        <v>0</v>
      </c>
      <c r="M93" s="10">
        <f>10^3*Chicago!$E18</f>
        <v>0</v>
      </c>
      <c r="N93" s="10">
        <f>10^3*Boulder!$E18</f>
        <v>0</v>
      </c>
      <c r="O93" s="10">
        <f>10^3*Minneapolis!$E18</f>
        <v>0</v>
      </c>
      <c r="P93" s="10">
        <f>10^3*Helena!$E18</f>
        <v>0</v>
      </c>
      <c r="Q93" s="10">
        <f>10^3*Duluth!$E18</f>
        <v>0</v>
      </c>
      <c r="R93" s="10">
        <f>10^3*Fairbanks!$E18</f>
        <v>0</v>
      </c>
    </row>
    <row r="94" spans="1:18">
      <c r="A94" s="5"/>
      <c r="B94" s="9" t="s">
        <v>351</v>
      </c>
      <c r="C94" s="10">
        <f>10^3*Miami!$E19</f>
        <v>0</v>
      </c>
      <c r="D94" s="10">
        <f>10^3*Houston!$E19</f>
        <v>0</v>
      </c>
      <c r="E94" s="10">
        <f>10^3*Phoenix!$E19</f>
        <v>0</v>
      </c>
      <c r="F94" s="10">
        <f>10^3*Atlanta!$E19</f>
        <v>0</v>
      </c>
      <c r="G94" s="10">
        <f>10^3*LosAngeles!$E19</f>
        <v>0</v>
      </c>
      <c r="H94" s="10">
        <f>10^3*LasVegas!$E19</f>
        <v>0</v>
      </c>
      <c r="I94" s="10">
        <f>10^3*SanFrancisco!$E19</f>
        <v>0</v>
      </c>
      <c r="J94" s="10">
        <f>10^3*Baltimore!$E19</f>
        <v>0</v>
      </c>
      <c r="K94" s="10">
        <f>10^3*Albuquerque!$E19</f>
        <v>0</v>
      </c>
      <c r="L94" s="10">
        <f>10^3*Seattle!$E19</f>
        <v>0</v>
      </c>
      <c r="M94" s="10">
        <f>10^3*Chicago!$E19</f>
        <v>0</v>
      </c>
      <c r="N94" s="10">
        <f>10^3*Boulder!$E19</f>
        <v>0</v>
      </c>
      <c r="O94" s="10">
        <f>10^3*Minneapolis!$E19</f>
        <v>0</v>
      </c>
      <c r="P94" s="10">
        <f>10^3*Helena!$E19</f>
        <v>0</v>
      </c>
      <c r="Q94" s="10">
        <f>10^3*Duluth!$E19</f>
        <v>0</v>
      </c>
      <c r="R94" s="10">
        <f>10^3*Fairbanks!$E19</f>
        <v>0</v>
      </c>
    </row>
    <row r="95" spans="1:18">
      <c r="A95" s="5"/>
      <c r="B95" s="9" t="s">
        <v>352</v>
      </c>
      <c r="C95" s="10">
        <f>10^3*Miami!$E20</f>
        <v>0</v>
      </c>
      <c r="D95" s="10">
        <f>10^3*Houston!$E20</f>
        <v>0</v>
      </c>
      <c r="E95" s="10">
        <f>10^3*Phoenix!$E20</f>
        <v>0</v>
      </c>
      <c r="F95" s="10">
        <f>10^3*Atlanta!$E20</f>
        <v>0</v>
      </c>
      <c r="G95" s="10">
        <f>10^3*LosAngeles!$E20</f>
        <v>0</v>
      </c>
      <c r="H95" s="10">
        <f>10^3*LasVegas!$E20</f>
        <v>0</v>
      </c>
      <c r="I95" s="10">
        <f>10^3*SanFrancisco!$E20</f>
        <v>0</v>
      </c>
      <c r="J95" s="10">
        <f>10^3*Baltimore!$E20</f>
        <v>0</v>
      </c>
      <c r="K95" s="10">
        <f>10^3*Albuquerque!$E20</f>
        <v>0</v>
      </c>
      <c r="L95" s="10">
        <f>10^3*Seattle!$E20</f>
        <v>0</v>
      </c>
      <c r="M95" s="10">
        <f>10^3*Chicago!$E20</f>
        <v>0</v>
      </c>
      <c r="N95" s="10">
        <f>10^3*Boulder!$E20</f>
        <v>0</v>
      </c>
      <c r="O95" s="10">
        <f>10^3*Minneapolis!$E20</f>
        <v>0</v>
      </c>
      <c r="P95" s="10">
        <f>10^3*Helena!$E20</f>
        <v>0</v>
      </c>
      <c r="Q95" s="10">
        <f>10^3*Duluth!$E20</f>
        <v>0</v>
      </c>
      <c r="R95" s="10">
        <f>10^3*Fairbanks!$E20</f>
        <v>0</v>
      </c>
    </row>
    <row r="96" spans="1:18">
      <c r="A96" s="5"/>
      <c r="B96" s="9" t="s">
        <v>353</v>
      </c>
      <c r="C96" s="10">
        <f>10^3*Miami!$E21</f>
        <v>0</v>
      </c>
      <c r="D96" s="10">
        <f>10^3*Houston!$E21</f>
        <v>0</v>
      </c>
      <c r="E96" s="10">
        <f>10^3*Phoenix!$E21</f>
        <v>0</v>
      </c>
      <c r="F96" s="10">
        <f>10^3*Atlanta!$E21</f>
        <v>0</v>
      </c>
      <c r="G96" s="10">
        <f>10^3*LosAngeles!$E21</f>
        <v>0</v>
      </c>
      <c r="H96" s="10">
        <f>10^3*LasVegas!$E21</f>
        <v>0</v>
      </c>
      <c r="I96" s="10">
        <f>10^3*SanFrancisco!$E21</f>
        <v>0</v>
      </c>
      <c r="J96" s="10">
        <f>10^3*Baltimore!$E21</f>
        <v>0</v>
      </c>
      <c r="K96" s="10">
        <f>10^3*Albuquerque!$E21</f>
        <v>0</v>
      </c>
      <c r="L96" s="10">
        <f>10^3*Seattle!$E21</f>
        <v>0</v>
      </c>
      <c r="M96" s="10">
        <f>10^3*Chicago!$E21</f>
        <v>0</v>
      </c>
      <c r="N96" s="10">
        <f>10^3*Boulder!$E21</f>
        <v>0</v>
      </c>
      <c r="O96" s="10">
        <f>10^3*Minneapolis!$E21</f>
        <v>0</v>
      </c>
      <c r="P96" s="10">
        <f>10^3*Helena!$E21</f>
        <v>0</v>
      </c>
      <c r="Q96" s="10">
        <f>10^3*Duluth!$E21</f>
        <v>0</v>
      </c>
      <c r="R96" s="10">
        <f>10^3*Fairbanks!$E21</f>
        <v>0</v>
      </c>
    </row>
    <row r="97" spans="1:18">
      <c r="A97" s="5"/>
      <c r="B97" s="9" t="s">
        <v>354</v>
      </c>
      <c r="C97" s="10">
        <f>10^3*Miami!$E22</f>
        <v>0</v>
      </c>
      <c r="D97" s="10">
        <f>10^3*Houston!$E22</f>
        <v>0</v>
      </c>
      <c r="E97" s="10">
        <f>10^3*Phoenix!$E22</f>
        <v>0</v>
      </c>
      <c r="F97" s="10">
        <f>10^3*Atlanta!$E22</f>
        <v>0</v>
      </c>
      <c r="G97" s="10">
        <f>10^3*LosAngeles!$E22</f>
        <v>0</v>
      </c>
      <c r="H97" s="10">
        <f>10^3*LasVegas!$E22</f>
        <v>0</v>
      </c>
      <c r="I97" s="10">
        <f>10^3*SanFrancisco!$E22</f>
        <v>0</v>
      </c>
      <c r="J97" s="10">
        <f>10^3*Baltimore!$E22</f>
        <v>0</v>
      </c>
      <c r="K97" s="10">
        <f>10^3*Albuquerque!$E22</f>
        <v>0</v>
      </c>
      <c r="L97" s="10">
        <f>10^3*Seattle!$E22</f>
        <v>0</v>
      </c>
      <c r="M97" s="10">
        <f>10^3*Chicago!$E22</f>
        <v>0</v>
      </c>
      <c r="N97" s="10">
        <f>10^3*Boulder!$E22</f>
        <v>0</v>
      </c>
      <c r="O97" s="10">
        <f>10^3*Minneapolis!$E22</f>
        <v>0</v>
      </c>
      <c r="P97" s="10">
        <f>10^3*Helena!$E22</f>
        <v>0</v>
      </c>
      <c r="Q97" s="10">
        <f>10^3*Duluth!$E22</f>
        <v>0</v>
      </c>
      <c r="R97" s="10">
        <f>10^3*Fairbanks!$E22</f>
        <v>0</v>
      </c>
    </row>
    <row r="98" spans="1:18">
      <c r="A98" s="5"/>
      <c r="B98" s="9" t="s">
        <v>333</v>
      </c>
      <c r="C98" s="10">
        <f>10^3*Miami!$E23</f>
        <v>0</v>
      </c>
      <c r="D98" s="10">
        <f>10^3*Houston!$E23</f>
        <v>0</v>
      </c>
      <c r="E98" s="10">
        <f>10^3*Phoenix!$E23</f>
        <v>0</v>
      </c>
      <c r="F98" s="10">
        <f>10^3*Atlanta!$E23</f>
        <v>0</v>
      </c>
      <c r="G98" s="10">
        <f>10^3*LosAngeles!$E23</f>
        <v>0</v>
      </c>
      <c r="H98" s="10">
        <f>10^3*LasVegas!$E23</f>
        <v>0</v>
      </c>
      <c r="I98" s="10">
        <f>10^3*SanFrancisco!$E23</f>
        <v>0</v>
      </c>
      <c r="J98" s="10">
        <f>10^3*Baltimore!$E23</f>
        <v>0</v>
      </c>
      <c r="K98" s="10">
        <f>10^3*Albuquerque!$E23</f>
        <v>0</v>
      </c>
      <c r="L98" s="10">
        <f>10^3*Seattle!$E23</f>
        <v>0</v>
      </c>
      <c r="M98" s="10">
        <f>10^3*Chicago!$E23</f>
        <v>0</v>
      </c>
      <c r="N98" s="10">
        <f>10^3*Boulder!$E23</f>
        <v>0</v>
      </c>
      <c r="O98" s="10">
        <f>10^3*Minneapolis!$E23</f>
        <v>0</v>
      </c>
      <c r="P98" s="10">
        <f>10^3*Helena!$E23</f>
        <v>0</v>
      </c>
      <c r="Q98" s="10">
        <f>10^3*Duluth!$E23</f>
        <v>0</v>
      </c>
      <c r="R98" s="10">
        <f>10^3*Fairbanks!$E23</f>
        <v>0</v>
      </c>
    </row>
    <row r="99" spans="1:18">
      <c r="A99" s="5"/>
      <c r="B99" s="9" t="s">
        <v>355</v>
      </c>
      <c r="C99" s="10">
        <f>10^3*Miami!$E24</f>
        <v>0</v>
      </c>
      <c r="D99" s="10">
        <f>10^3*Houston!$E24</f>
        <v>0</v>
      </c>
      <c r="E99" s="10">
        <f>10^3*Phoenix!$E24</f>
        <v>0</v>
      </c>
      <c r="F99" s="10">
        <f>10^3*Atlanta!$E24</f>
        <v>0</v>
      </c>
      <c r="G99" s="10">
        <f>10^3*LosAngeles!$E24</f>
        <v>0</v>
      </c>
      <c r="H99" s="10">
        <f>10^3*LasVegas!$E24</f>
        <v>0</v>
      </c>
      <c r="I99" s="10">
        <f>10^3*SanFrancisco!$E24</f>
        <v>0</v>
      </c>
      <c r="J99" s="10">
        <f>10^3*Baltimore!$E24</f>
        <v>0</v>
      </c>
      <c r="K99" s="10">
        <f>10^3*Albuquerque!$E24</f>
        <v>0</v>
      </c>
      <c r="L99" s="10">
        <f>10^3*Seattle!$E24</f>
        <v>0</v>
      </c>
      <c r="M99" s="10">
        <f>10^3*Chicago!$E24</f>
        <v>0</v>
      </c>
      <c r="N99" s="10">
        <f>10^3*Boulder!$E24</f>
        <v>0</v>
      </c>
      <c r="O99" s="10">
        <f>10^3*Minneapolis!$E24</f>
        <v>0</v>
      </c>
      <c r="P99" s="10">
        <f>10^3*Helena!$E24</f>
        <v>0</v>
      </c>
      <c r="Q99" s="10">
        <f>10^3*Duluth!$E24</f>
        <v>0</v>
      </c>
      <c r="R99" s="10">
        <f>10^3*Fairbanks!$E24</f>
        <v>0</v>
      </c>
    </row>
    <row r="100" spans="1:18">
      <c r="A100" s="5"/>
      <c r="B100" s="9" t="s">
        <v>356</v>
      </c>
      <c r="C100" s="10">
        <f>10^3*Miami!$E25</f>
        <v>0</v>
      </c>
      <c r="D100" s="10">
        <f>10^3*Houston!$E25</f>
        <v>0</v>
      </c>
      <c r="E100" s="10">
        <f>10^3*Phoenix!$E25</f>
        <v>0</v>
      </c>
      <c r="F100" s="10">
        <f>10^3*Atlanta!$E25</f>
        <v>0</v>
      </c>
      <c r="G100" s="10">
        <f>10^3*LosAngeles!$E25</f>
        <v>0</v>
      </c>
      <c r="H100" s="10">
        <f>10^3*LasVegas!$E25</f>
        <v>0</v>
      </c>
      <c r="I100" s="10">
        <f>10^3*SanFrancisco!$E25</f>
        <v>0</v>
      </c>
      <c r="J100" s="10">
        <f>10^3*Baltimore!$E25</f>
        <v>0</v>
      </c>
      <c r="K100" s="10">
        <f>10^3*Albuquerque!$E25</f>
        <v>0</v>
      </c>
      <c r="L100" s="10">
        <f>10^3*Seattle!$E25</f>
        <v>0</v>
      </c>
      <c r="M100" s="10">
        <f>10^3*Chicago!$E25</f>
        <v>0</v>
      </c>
      <c r="N100" s="10">
        <f>10^3*Boulder!$E25</f>
        <v>0</v>
      </c>
      <c r="O100" s="10">
        <f>10^3*Minneapolis!$E25</f>
        <v>0</v>
      </c>
      <c r="P100" s="10">
        <f>10^3*Helena!$E25</f>
        <v>0</v>
      </c>
      <c r="Q100" s="10">
        <f>10^3*Duluth!$E25</f>
        <v>0</v>
      </c>
      <c r="R100" s="10">
        <f>10^3*Fairbanks!$E25</f>
        <v>0</v>
      </c>
    </row>
    <row r="101" spans="1:18">
      <c r="A101" s="5"/>
      <c r="B101" s="9" t="s">
        <v>357</v>
      </c>
      <c r="C101" s="10">
        <f>10^3*Miami!$E26</f>
        <v>0</v>
      </c>
      <c r="D101" s="10">
        <f>10^3*Houston!$E26</f>
        <v>0</v>
      </c>
      <c r="E101" s="10">
        <f>10^3*Phoenix!$E26</f>
        <v>0</v>
      </c>
      <c r="F101" s="10">
        <f>10^3*Atlanta!$E26</f>
        <v>0</v>
      </c>
      <c r="G101" s="10">
        <f>10^3*LosAngeles!$E26</f>
        <v>0</v>
      </c>
      <c r="H101" s="10">
        <f>10^3*LasVegas!$E26</f>
        <v>0</v>
      </c>
      <c r="I101" s="10">
        <f>10^3*SanFrancisco!$E26</f>
        <v>0</v>
      </c>
      <c r="J101" s="10">
        <f>10^3*Baltimore!$E26</f>
        <v>0</v>
      </c>
      <c r="K101" s="10">
        <f>10^3*Albuquerque!$E26</f>
        <v>0</v>
      </c>
      <c r="L101" s="10">
        <f>10^3*Seattle!$E26</f>
        <v>0</v>
      </c>
      <c r="M101" s="10">
        <f>10^3*Chicago!$E26</f>
        <v>0</v>
      </c>
      <c r="N101" s="10">
        <f>10^3*Boulder!$E26</f>
        <v>0</v>
      </c>
      <c r="O101" s="10">
        <f>10^3*Minneapolis!$E26</f>
        <v>0</v>
      </c>
      <c r="P101" s="10">
        <f>10^3*Helena!$E26</f>
        <v>0</v>
      </c>
      <c r="Q101" s="10">
        <f>10^3*Duluth!$E26</f>
        <v>0</v>
      </c>
      <c r="R101" s="10">
        <f>10^3*Fairbanks!$E26</f>
        <v>0</v>
      </c>
    </row>
    <row r="102" spans="1:18">
      <c r="A102" s="5"/>
      <c r="B102" s="9" t="s">
        <v>358</v>
      </c>
      <c r="C102" s="10">
        <f>10^3*Miami!$E27</f>
        <v>0</v>
      </c>
      <c r="D102" s="10">
        <f>10^3*Houston!$E27</f>
        <v>0</v>
      </c>
      <c r="E102" s="10">
        <f>10^3*Phoenix!$E27</f>
        <v>0</v>
      </c>
      <c r="F102" s="10">
        <f>10^3*Atlanta!$E27</f>
        <v>0</v>
      </c>
      <c r="G102" s="10">
        <f>10^3*LosAngeles!$E27</f>
        <v>0</v>
      </c>
      <c r="H102" s="10">
        <f>10^3*LasVegas!$E27</f>
        <v>0</v>
      </c>
      <c r="I102" s="10">
        <f>10^3*SanFrancisco!$E27</f>
        <v>0</v>
      </c>
      <c r="J102" s="10">
        <f>10^3*Baltimore!$E27</f>
        <v>0</v>
      </c>
      <c r="K102" s="10">
        <f>10^3*Albuquerque!$E27</f>
        <v>0</v>
      </c>
      <c r="L102" s="10">
        <f>10^3*Seattle!$E27</f>
        <v>0</v>
      </c>
      <c r="M102" s="10">
        <f>10^3*Chicago!$E27</f>
        <v>0</v>
      </c>
      <c r="N102" s="10">
        <f>10^3*Boulder!$E27</f>
        <v>0</v>
      </c>
      <c r="O102" s="10">
        <f>10^3*Minneapolis!$E27</f>
        <v>0</v>
      </c>
      <c r="P102" s="10">
        <f>10^3*Helena!$E27</f>
        <v>0</v>
      </c>
      <c r="Q102" s="10">
        <f>10^3*Duluth!$E27</f>
        <v>0</v>
      </c>
      <c r="R102" s="10">
        <f>10^3*Fairbanks!$E27</f>
        <v>0</v>
      </c>
    </row>
    <row r="103" spans="1:18">
      <c r="A103" s="5"/>
      <c r="B103" s="8" t="s">
        <v>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5"/>
      <c r="B104" s="9" t="s">
        <v>338</v>
      </c>
      <c r="C104" s="10">
        <f>10^3*Miami!$F13</f>
        <v>0</v>
      </c>
      <c r="D104" s="10">
        <f>10^3*Houston!$F13</f>
        <v>0</v>
      </c>
      <c r="E104" s="10">
        <f>10^3*Phoenix!$F13</f>
        <v>0</v>
      </c>
      <c r="F104" s="10">
        <f>10^3*Atlanta!$F13</f>
        <v>0</v>
      </c>
      <c r="G104" s="10">
        <f>10^3*LosAngeles!$F13</f>
        <v>0</v>
      </c>
      <c r="H104" s="10">
        <f>10^3*LasVegas!$F13</f>
        <v>0</v>
      </c>
      <c r="I104" s="10">
        <f>10^3*SanFrancisco!$F13</f>
        <v>0</v>
      </c>
      <c r="J104" s="10">
        <f>10^3*Baltimore!$F13</f>
        <v>0</v>
      </c>
      <c r="K104" s="10">
        <f>10^3*Albuquerque!$F13</f>
        <v>0</v>
      </c>
      <c r="L104" s="10">
        <f>10^3*Seattle!$F13</f>
        <v>0</v>
      </c>
      <c r="M104" s="10">
        <f>10^3*Chicago!$F13</f>
        <v>0</v>
      </c>
      <c r="N104" s="10">
        <f>10^3*Boulder!$F13</f>
        <v>0</v>
      </c>
      <c r="O104" s="10">
        <f>10^3*Minneapolis!$F13</f>
        <v>0</v>
      </c>
      <c r="P104" s="10">
        <f>10^3*Helena!$F13</f>
        <v>0</v>
      </c>
      <c r="Q104" s="10">
        <f>10^3*Duluth!$F13</f>
        <v>0</v>
      </c>
      <c r="R104" s="10">
        <f>10^3*Fairbanks!$F13</f>
        <v>0</v>
      </c>
    </row>
    <row r="105" spans="1:18">
      <c r="A105" s="5"/>
      <c r="B105" s="9" t="s">
        <v>339</v>
      </c>
      <c r="C105" s="10">
        <f>10^3*Miami!$F14</f>
        <v>0</v>
      </c>
      <c r="D105" s="10">
        <f>10^3*Houston!$F14</f>
        <v>0</v>
      </c>
      <c r="E105" s="10">
        <f>10^3*Phoenix!$F14</f>
        <v>0</v>
      </c>
      <c r="F105" s="10">
        <f>10^3*Atlanta!$F14</f>
        <v>0</v>
      </c>
      <c r="G105" s="10">
        <f>10^3*LosAngeles!$F14</f>
        <v>0</v>
      </c>
      <c r="H105" s="10">
        <f>10^3*LasVegas!$F14</f>
        <v>0</v>
      </c>
      <c r="I105" s="10">
        <f>10^3*SanFrancisco!$F14</f>
        <v>0</v>
      </c>
      <c r="J105" s="10">
        <f>10^3*Baltimore!$F14</f>
        <v>0</v>
      </c>
      <c r="K105" s="10">
        <f>10^3*Albuquerque!$F14</f>
        <v>0</v>
      </c>
      <c r="L105" s="10">
        <f>10^3*Seattle!$F14</f>
        <v>0</v>
      </c>
      <c r="M105" s="10">
        <f>10^3*Chicago!$F14</f>
        <v>0</v>
      </c>
      <c r="N105" s="10">
        <f>10^3*Boulder!$F14</f>
        <v>0</v>
      </c>
      <c r="O105" s="10">
        <f>10^3*Minneapolis!$F14</f>
        <v>0</v>
      </c>
      <c r="P105" s="10">
        <f>10^3*Helena!$F14</f>
        <v>0</v>
      </c>
      <c r="Q105" s="10">
        <f>10^3*Duluth!$F14</f>
        <v>0</v>
      </c>
      <c r="R105" s="10">
        <f>10^3*Fairbanks!$F14</f>
        <v>0</v>
      </c>
    </row>
    <row r="106" spans="1:18">
      <c r="A106" s="5"/>
      <c r="B106" s="9" t="s">
        <v>347</v>
      </c>
      <c r="C106" s="10">
        <f>10^3*Miami!$F15</f>
        <v>0</v>
      </c>
      <c r="D106" s="10">
        <f>10^3*Houston!$F15</f>
        <v>0</v>
      </c>
      <c r="E106" s="10">
        <f>10^3*Phoenix!$F15</f>
        <v>0</v>
      </c>
      <c r="F106" s="10">
        <f>10^3*Atlanta!$F15</f>
        <v>0</v>
      </c>
      <c r="G106" s="10">
        <f>10^3*LosAngeles!$F15</f>
        <v>0</v>
      </c>
      <c r="H106" s="10">
        <f>10^3*LasVegas!$F15</f>
        <v>0</v>
      </c>
      <c r="I106" s="10">
        <f>10^3*SanFrancisco!$F15</f>
        <v>0</v>
      </c>
      <c r="J106" s="10">
        <f>10^3*Baltimore!$F15</f>
        <v>0</v>
      </c>
      <c r="K106" s="10">
        <f>10^3*Albuquerque!$F15</f>
        <v>0</v>
      </c>
      <c r="L106" s="10">
        <f>10^3*Seattle!$F15</f>
        <v>0</v>
      </c>
      <c r="M106" s="10">
        <f>10^3*Chicago!$F15</f>
        <v>0</v>
      </c>
      <c r="N106" s="10">
        <f>10^3*Boulder!$F15</f>
        <v>0</v>
      </c>
      <c r="O106" s="10">
        <f>10^3*Minneapolis!$F15</f>
        <v>0</v>
      </c>
      <c r="P106" s="10">
        <f>10^3*Helena!$F15</f>
        <v>0</v>
      </c>
      <c r="Q106" s="10">
        <f>10^3*Duluth!$F15</f>
        <v>0</v>
      </c>
      <c r="R106" s="10">
        <f>10^3*Fairbanks!$F15</f>
        <v>0</v>
      </c>
    </row>
    <row r="107" spans="1:18">
      <c r="A107" s="5"/>
      <c r="B107" s="9" t="s">
        <v>348</v>
      </c>
      <c r="C107" s="10">
        <f>10^3*Miami!$F16</f>
        <v>0</v>
      </c>
      <c r="D107" s="10">
        <f>10^3*Houston!$F16</f>
        <v>0</v>
      </c>
      <c r="E107" s="10">
        <f>10^3*Phoenix!$F16</f>
        <v>0</v>
      </c>
      <c r="F107" s="10">
        <f>10^3*Atlanta!$F16</f>
        <v>0</v>
      </c>
      <c r="G107" s="10">
        <f>10^3*LosAngeles!$F16</f>
        <v>0</v>
      </c>
      <c r="H107" s="10">
        <f>10^3*LasVegas!$F16</f>
        <v>0</v>
      </c>
      <c r="I107" s="10">
        <f>10^3*SanFrancisco!$F16</f>
        <v>0</v>
      </c>
      <c r="J107" s="10">
        <f>10^3*Baltimore!$F16</f>
        <v>0</v>
      </c>
      <c r="K107" s="10">
        <f>10^3*Albuquerque!$F16</f>
        <v>0</v>
      </c>
      <c r="L107" s="10">
        <f>10^3*Seattle!$F16</f>
        <v>0</v>
      </c>
      <c r="M107" s="10">
        <f>10^3*Chicago!$F16</f>
        <v>0</v>
      </c>
      <c r="N107" s="10">
        <f>10^3*Boulder!$F16</f>
        <v>0</v>
      </c>
      <c r="O107" s="10">
        <f>10^3*Minneapolis!$F16</f>
        <v>0</v>
      </c>
      <c r="P107" s="10">
        <f>10^3*Helena!$F16</f>
        <v>0</v>
      </c>
      <c r="Q107" s="10">
        <f>10^3*Duluth!$F16</f>
        <v>0</v>
      </c>
      <c r="R107" s="10">
        <f>10^3*Fairbanks!$F16</f>
        <v>0</v>
      </c>
    </row>
    <row r="108" spans="1:18">
      <c r="A108" s="5"/>
      <c r="B108" s="9" t="s">
        <v>349</v>
      </c>
      <c r="C108" s="10">
        <f>10^3*Miami!$F17</f>
        <v>0</v>
      </c>
      <c r="D108" s="10">
        <f>10^3*Houston!$F17</f>
        <v>0</v>
      </c>
      <c r="E108" s="10">
        <f>10^3*Phoenix!$F17</f>
        <v>0</v>
      </c>
      <c r="F108" s="10">
        <f>10^3*Atlanta!$F17</f>
        <v>0</v>
      </c>
      <c r="G108" s="10">
        <f>10^3*LosAngeles!$F17</f>
        <v>0</v>
      </c>
      <c r="H108" s="10">
        <f>10^3*LasVegas!$F17</f>
        <v>0</v>
      </c>
      <c r="I108" s="10">
        <f>10^3*SanFrancisco!$F17</f>
        <v>0</v>
      </c>
      <c r="J108" s="10">
        <f>10^3*Baltimore!$F17</f>
        <v>0</v>
      </c>
      <c r="K108" s="10">
        <f>10^3*Albuquerque!$F17</f>
        <v>0</v>
      </c>
      <c r="L108" s="10">
        <f>10^3*Seattle!$F17</f>
        <v>0</v>
      </c>
      <c r="M108" s="10">
        <f>10^3*Chicago!$F17</f>
        <v>0</v>
      </c>
      <c r="N108" s="10">
        <f>10^3*Boulder!$F17</f>
        <v>0</v>
      </c>
      <c r="O108" s="10">
        <f>10^3*Minneapolis!$F17</f>
        <v>0</v>
      </c>
      <c r="P108" s="10">
        <f>10^3*Helena!$F17</f>
        <v>0</v>
      </c>
      <c r="Q108" s="10">
        <f>10^3*Duluth!$F17</f>
        <v>0</v>
      </c>
      <c r="R108" s="10">
        <f>10^3*Fairbanks!$F17</f>
        <v>0</v>
      </c>
    </row>
    <row r="109" spans="1:18">
      <c r="A109" s="5"/>
      <c r="B109" s="9" t="s">
        <v>350</v>
      </c>
      <c r="C109" s="10">
        <f>10^3*Miami!$F18</f>
        <v>0</v>
      </c>
      <c r="D109" s="10">
        <f>10^3*Houston!$F18</f>
        <v>0</v>
      </c>
      <c r="E109" s="10">
        <f>10^3*Phoenix!$F18</f>
        <v>0</v>
      </c>
      <c r="F109" s="10">
        <f>10^3*Atlanta!$F18</f>
        <v>0</v>
      </c>
      <c r="G109" s="10">
        <f>10^3*LosAngeles!$F18</f>
        <v>0</v>
      </c>
      <c r="H109" s="10">
        <f>10^3*LasVegas!$F18</f>
        <v>0</v>
      </c>
      <c r="I109" s="10">
        <f>10^3*SanFrancisco!$F18</f>
        <v>0</v>
      </c>
      <c r="J109" s="10">
        <f>10^3*Baltimore!$F18</f>
        <v>0</v>
      </c>
      <c r="K109" s="10">
        <f>10^3*Albuquerque!$F18</f>
        <v>0</v>
      </c>
      <c r="L109" s="10">
        <f>10^3*Seattle!$F18</f>
        <v>0</v>
      </c>
      <c r="M109" s="10">
        <f>10^3*Chicago!$F18</f>
        <v>0</v>
      </c>
      <c r="N109" s="10">
        <f>10^3*Boulder!$F18</f>
        <v>0</v>
      </c>
      <c r="O109" s="10">
        <f>10^3*Minneapolis!$F18</f>
        <v>0</v>
      </c>
      <c r="P109" s="10">
        <f>10^3*Helena!$F18</f>
        <v>0</v>
      </c>
      <c r="Q109" s="10">
        <f>10^3*Duluth!$F18</f>
        <v>0</v>
      </c>
      <c r="R109" s="10">
        <f>10^3*Fairbanks!$F18</f>
        <v>0</v>
      </c>
    </row>
    <row r="110" spans="1:18">
      <c r="A110" s="5"/>
      <c r="B110" s="9" t="s">
        <v>351</v>
      </c>
      <c r="C110" s="10">
        <f>10^3*Miami!$F19</f>
        <v>0</v>
      </c>
      <c r="D110" s="10">
        <f>10^3*Houston!$F19</f>
        <v>0</v>
      </c>
      <c r="E110" s="10">
        <f>10^3*Phoenix!$F19</f>
        <v>0</v>
      </c>
      <c r="F110" s="10">
        <f>10^3*Atlanta!$F19</f>
        <v>0</v>
      </c>
      <c r="G110" s="10">
        <f>10^3*LosAngeles!$F19</f>
        <v>0</v>
      </c>
      <c r="H110" s="10">
        <f>10^3*LasVegas!$F19</f>
        <v>0</v>
      </c>
      <c r="I110" s="10">
        <f>10^3*SanFrancisco!$F19</f>
        <v>0</v>
      </c>
      <c r="J110" s="10">
        <f>10^3*Baltimore!$F19</f>
        <v>0</v>
      </c>
      <c r="K110" s="10">
        <f>10^3*Albuquerque!$F19</f>
        <v>0</v>
      </c>
      <c r="L110" s="10">
        <f>10^3*Seattle!$F19</f>
        <v>0</v>
      </c>
      <c r="M110" s="10">
        <f>10^3*Chicago!$F19</f>
        <v>0</v>
      </c>
      <c r="N110" s="10">
        <f>10^3*Boulder!$F19</f>
        <v>0</v>
      </c>
      <c r="O110" s="10">
        <f>10^3*Minneapolis!$F19</f>
        <v>0</v>
      </c>
      <c r="P110" s="10">
        <f>10^3*Helena!$F19</f>
        <v>0</v>
      </c>
      <c r="Q110" s="10">
        <f>10^3*Duluth!$F19</f>
        <v>0</v>
      </c>
      <c r="R110" s="10">
        <f>10^3*Fairbanks!$F19</f>
        <v>0</v>
      </c>
    </row>
    <row r="111" spans="1:18">
      <c r="A111" s="5"/>
      <c r="B111" s="9" t="s">
        <v>352</v>
      </c>
      <c r="C111" s="10">
        <f>10^3*Miami!$F20</f>
        <v>0</v>
      </c>
      <c r="D111" s="10">
        <f>10^3*Houston!$F20</f>
        <v>0</v>
      </c>
      <c r="E111" s="10">
        <f>10^3*Phoenix!$F20</f>
        <v>0</v>
      </c>
      <c r="F111" s="10">
        <f>10^3*Atlanta!$F20</f>
        <v>0</v>
      </c>
      <c r="G111" s="10">
        <f>10^3*LosAngeles!$F20</f>
        <v>0</v>
      </c>
      <c r="H111" s="10">
        <f>10^3*LasVegas!$F20</f>
        <v>0</v>
      </c>
      <c r="I111" s="10">
        <f>10^3*SanFrancisco!$F20</f>
        <v>0</v>
      </c>
      <c r="J111" s="10">
        <f>10^3*Baltimore!$F20</f>
        <v>0</v>
      </c>
      <c r="K111" s="10">
        <f>10^3*Albuquerque!$F20</f>
        <v>0</v>
      </c>
      <c r="L111" s="10">
        <f>10^3*Seattle!$F20</f>
        <v>0</v>
      </c>
      <c r="M111" s="10">
        <f>10^3*Chicago!$F20</f>
        <v>0</v>
      </c>
      <c r="N111" s="10">
        <f>10^3*Boulder!$F20</f>
        <v>0</v>
      </c>
      <c r="O111" s="10">
        <f>10^3*Minneapolis!$F20</f>
        <v>0</v>
      </c>
      <c r="P111" s="10">
        <f>10^3*Helena!$F20</f>
        <v>0</v>
      </c>
      <c r="Q111" s="10">
        <f>10^3*Duluth!$F20</f>
        <v>0</v>
      </c>
      <c r="R111" s="10">
        <f>10^3*Fairbanks!$F20</f>
        <v>0</v>
      </c>
    </row>
    <row r="112" spans="1:18">
      <c r="A112" s="5"/>
      <c r="B112" s="9" t="s">
        <v>353</v>
      </c>
      <c r="C112" s="10">
        <f>10^3*Miami!$F21</f>
        <v>0</v>
      </c>
      <c r="D112" s="10">
        <f>10^3*Houston!$F21</f>
        <v>0</v>
      </c>
      <c r="E112" s="10">
        <f>10^3*Phoenix!$F21</f>
        <v>0</v>
      </c>
      <c r="F112" s="10">
        <f>10^3*Atlanta!$F21</f>
        <v>0</v>
      </c>
      <c r="G112" s="10">
        <f>10^3*LosAngeles!$F21</f>
        <v>0</v>
      </c>
      <c r="H112" s="10">
        <f>10^3*LasVegas!$F21</f>
        <v>0</v>
      </c>
      <c r="I112" s="10">
        <f>10^3*SanFrancisco!$F21</f>
        <v>0</v>
      </c>
      <c r="J112" s="10">
        <f>10^3*Baltimore!$F21</f>
        <v>0</v>
      </c>
      <c r="K112" s="10">
        <f>10^3*Albuquerque!$F21</f>
        <v>0</v>
      </c>
      <c r="L112" s="10">
        <f>10^3*Seattle!$F21</f>
        <v>0</v>
      </c>
      <c r="M112" s="10">
        <f>10^3*Chicago!$F21</f>
        <v>0</v>
      </c>
      <c r="N112" s="10">
        <f>10^3*Boulder!$F21</f>
        <v>0</v>
      </c>
      <c r="O112" s="10">
        <f>10^3*Minneapolis!$F21</f>
        <v>0</v>
      </c>
      <c r="P112" s="10">
        <f>10^3*Helena!$F21</f>
        <v>0</v>
      </c>
      <c r="Q112" s="10">
        <f>10^3*Duluth!$F21</f>
        <v>0</v>
      </c>
      <c r="R112" s="10">
        <f>10^3*Fairbanks!$F21</f>
        <v>0</v>
      </c>
    </row>
    <row r="113" spans="1:18">
      <c r="A113" s="5"/>
      <c r="B113" s="9" t="s">
        <v>354</v>
      </c>
      <c r="C113" s="10">
        <f>10^3*Miami!$F22</f>
        <v>0</v>
      </c>
      <c r="D113" s="10">
        <f>10^3*Houston!$F22</f>
        <v>0</v>
      </c>
      <c r="E113" s="10">
        <f>10^3*Phoenix!$F22</f>
        <v>0</v>
      </c>
      <c r="F113" s="10">
        <f>10^3*Atlanta!$F22</f>
        <v>0</v>
      </c>
      <c r="G113" s="10">
        <f>10^3*LosAngeles!$F22</f>
        <v>0</v>
      </c>
      <c r="H113" s="10">
        <f>10^3*LasVegas!$F22</f>
        <v>0</v>
      </c>
      <c r="I113" s="10">
        <f>10^3*SanFrancisco!$F22</f>
        <v>0</v>
      </c>
      <c r="J113" s="10">
        <f>10^3*Baltimore!$F22</f>
        <v>0</v>
      </c>
      <c r="K113" s="10">
        <f>10^3*Albuquerque!$F22</f>
        <v>0</v>
      </c>
      <c r="L113" s="10">
        <f>10^3*Seattle!$F22</f>
        <v>0</v>
      </c>
      <c r="M113" s="10">
        <f>10^3*Chicago!$F22</f>
        <v>0</v>
      </c>
      <c r="N113" s="10">
        <f>10^3*Boulder!$F22</f>
        <v>0</v>
      </c>
      <c r="O113" s="10">
        <f>10^3*Minneapolis!$F22</f>
        <v>0</v>
      </c>
      <c r="P113" s="10">
        <f>10^3*Helena!$F22</f>
        <v>0</v>
      </c>
      <c r="Q113" s="10">
        <f>10^3*Duluth!$F22</f>
        <v>0</v>
      </c>
      <c r="R113" s="10">
        <f>10^3*Fairbanks!$F22</f>
        <v>0</v>
      </c>
    </row>
    <row r="114" spans="1:18">
      <c r="A114" s="5"/>
      <c r="B114" s="9" t="s">
        <v>333</v>
      </c>
      <c r="C114" s="10">
        <f>10^3*Miami!$F23</f>
        <v>0</v>
      </c>
      <c r="D114" s="10">
        <f>10^3*Houston!$F23</f>
        <v>0</v>
      </c>
      <c r="E114" s="10">
        <f>10^3*Phoenix!$F23</f>
        <v>0</v>
      </c>
      <c r="F114" s="10">
        <f>10^3*Atlanta!$F23</f>
        <v>0</v>
      </c>
      <c r="G114" s="10">
        <f>10^3*LosAngeles!$F23</f>
        <v>0</v>
      </c>
      <c r="H114" s="10">
        <f>10^3*LasVegas!$F23</f>
        <v>0</v>
      </c>
      <c r="I114" s="10">
        <f>10^3*SanFrancisco!$F23</f>
        <v>0</v>
      </c>
      <c r="J114" s="10">
        <f>10^3*Baltimore!$F23</f>
        <v>0</v>
      </c>
      <c r="K114" s="10">
        <f>10^3*Albuquerque!$F23</f>
        <v>0</v>
      </c>
      <c r="L114" s="10">
        <f>10^3*Seattle!$F23</f>
        <v>0</v>
      </c>
      <c r="M114" s="10">
        <f>10^3*Chicago!$F23</f>
        <v>0</v>
      </c>
      <c r="N114" s="10">
        <f>10^3*Boulder!$F23</f>
        <v>0</v>
      </c>
      <c r="O114" s="10">
        <f>10^3*Minneapolis!$F23</f>
        <v>0</v>
      </c>
      <c r="P114" s="10">
        <f>10^3*Helena!$F23</f>
        <v>0</v>
      </c>
      <c r="Q114" s="10">
        <f>10^3*Duluth!$F23</f>
        <v>0</v>
      </c>
      <c r="R114" s="10">
        <f>10^3*Fairbanks!$F23</f>
        <v>0</v>
      </c>
    </row>
    <row r="115" spans="1:18">
      <c r="A115" s="5"/>
      <c r="B115" s="9" t="s">
        <v>355</v>
      </c>
      <c r="C115" s="10">
        <f>10^3*Miami!$F24</f>
        <v>0</v>
      </c>
      <c r="D115" s="10">
        <f>10^3*Houston!$F24</f>
        <v>0</v>
      </c>
      <c r="E115" s="10">
        <f>10^3*Phoenix!$F24</f>
        <v>0</v>
      </c>
      <c r="F115" s="10">
        <f>10^3*Atlanta!$F24</f>
        <v>0</v>
      </c>
      <c r="G115" s="10">
        <f>10^3*LosAngeles!$F24</f>
        <v>0</v>
      </c>
      <c r="H115" s="10">
        <f>10^3*LasVegas!$F24</f>
        <v>0</v>
      </c>
      <c r="I115" s="10">
        <f>10^3*SanFrancisco!$F24</f>
        <v>0</v>
      </c>
      <c r="J115" s="10">
        <f>10^3*Baltimore!$F24</f>
        <v>0</v>
      </c>
      <c r="K115" s="10">
        <f>10^3*Albuquerque!$F24</f>
        <v>0</v>
      </c>
      <c r="L115" s="10">
        <f>10^3*Seattle!$F24</f>
        <v>0</v>
      </c>
      <c r="M115" s="10">
        <f>10^3*Chicago!$F24</f>
        <v>0</v>
      </c>
      <c r="N115" s="10">
        <f>10^3*Boulder!$F24</f>
        <v>0</v>
      </c>
      <c r="O115" s="10">
        <f>10^3*Minneapolis!$F24</f>
        <v>0</v>
      </c>
      <c r="P115" s="10">
        <f>10^3*Helena!$F24</f>
        <v>0</v>
      </c>
      <c r="Q115" s="10">
        <f>10^3*Duluth!$F24</f>
        <v>0</v>
      </c>
      <c r="R115" s="10">
        <f>10^3*Fairbanks!$F24</f>
        <v>0</v>
      </c>
    </row>
    <row r="116" spans="1:18">
      <c r="A116" s="5"/>
      <c r="B116" s="9" t="s">
        <v>356</v>
      </c>
      <c r="C116" s="10">
        <f>10^3*Miami!$F25</f>
        <v>0</v>
      </c>
      <c r="D116" s="10">
        <f>10^3*Houston!$F25</f>
        <v>0</v>
      </c>
      <c r="E116" s="10">
        <f>10^3*Phoenix!$F25</f>
        <v>0</v>
      </c>
      <c r="F116" s="10">
        <f>10^3*Atlanta!$F25</f>
        <v>0</v>
      </c>
      <c r="G116" s="10">
        <f>10^3*LosAngeles!$F25</f>
        <v>0</v>
      </c>
      <c r="H116" s="10">
        <f>10^3*LasVegas!$F25</f>
        <v>0</v>
      </c>
      <c r="I116" s="10">
        <f>10^3*SanFrancisco!$F25</f>
        <v>0</v>
      </c>
      <c r="J116" s="10">
        <f>10^3*Baltimore!$F25</f>
        <v>0</v>
      </c>
      <c r="K116" s="10">
        <f>10^3*Albuquerque!$F25</f>
        <v>0</v>
      </c>
      <c r="L116" s="10">
        <f>10^3*Seattle!$F25</f>
        <v>0</v>
      </c>
      <c r="M116" s="10">
        <f>10^3*Chicago!$F25</f>
        <v>0</v>
      </c>
      <c r="N116" s="10">
        <f>10^3*Boulder!$F25</f>
        <v>0</v>
      </c>
      <c r="O116" s="10">
        <f>10^3*Minneapolis!$F25</f>
        <v>0</v>
      </c>
      <c r="P116" s="10">
        <f>10^3*Helena!$F25</f>
        <v>0</v>
      </c>
      <c r="Q116" s="10">
        <f>10^3*Duluth!$F25</f>
        <v>0</v>
      </c>
      <c r="R116" s="10">
        <f>10^3*Fairbanks!$F25</f>
        <v>0</v>
      </c>
    </row>
    <row r="117" spans="1:18">
      <c r="A117" s="5"/>
      <c r="B117" s="9" t="s">
        <v>357</v>
      </c>
      <c r="C117" s="10">
        <f>10^3*Miami!$F26</f>
        <v>0</v>
      </c>
      <c r="D117" s="10">
        <f>10^3*Houston!$F26</f>
        <v>0</v>
      </c>
      <c r="E117" s="10">
        <f>10^3*Phoenix!$F26</f>
        <v>0</v>
      </c>
      <c r="F117" s="10">
        <f>10^3*Atlanta!$F26</f>
        <v>0</v>
      </c>
      <c r="G117" s="10">
        <f>10^3*LosAngeles!$F26</f>
        <v>0</v>
      </c>
      <c r="H117" s="10">
        <f>10^3*LasVegas!$F26</f>
        <v>0</v>
      </c>
      <c r="I117" s="10">
        <f>10^3*SanFrancisco!$F26</f>
        <v>0</v>
      </c>
      <c r="J117" s="10">
        <f>10^3*Baltimore!$F26</f>
        <v>0</v>
      </c>
      <c r="K117" s="10">
        <f>10^3*Albuquerque!$F26</f>
        <v>0</v>
      </c>
      <c r="L117" s="10">
        <f>10^3*Seattle!$F26</f>
        <v>0</v>
      </c>
      <c r="M117" s="10">
        <f>10^3*Chicago!$F26</f>
        <v>0</v>
      </c>
      <c r="N117" s="10">
        <f>10^3*Boulder!$F26</f>
        <v>0</v>
      </c>
      <c r="O117" s="10">
        <f>10^3*Minneapolis!$F26</f>
        <v>0</v>
      </c>
      <c r="P117" s="10">
        <f>10^3*Helena!$F26</f>
        <v>0</v>
      </c>
      <c r="Q117" s="10">
        <f>10^3*Duluth!$F26</f>
        <v>0</v>
      </c>
      <c r="R117" s="10">
        <f>10^3*Fairbanks!$F26</f>
        <v>0</v>
      </c>
    </row>
    <row r="118" spans="1:18">
      <c r="A118" s="5"/>
      <c r="B118" s="9" t="s">
        <v>358</v>
      </c>
      <c r="C118" s="10">
        <f>10^3*Miami!$F27</f>
        <v>0</v>
      </c>
      <c r="D118" s="10">
        <f>10^3*Houston!$F27</f>
        <v>0</v>
      </c>
      <c r="E118" s="10">
        <f>10^3*Phoenix!$F27</f>
        <v>0</v>
      </c>
      <c r="F118" s="10">
        <f>10^3*Atlanta!$F27</f>
        <v>0</v>
      </c>
      <c r="G118" s="10">
        <f>10^3*LosAngeles!$F27</f>
        <v>0</v>
      </c>
      <c r="H118" s="10">
        <f>10^3*LasVegas!$F27</f>
        <v>0</v>
      </c>
      <c r="I118" s="10">
        <f>10^3*SanFrancisco!$F27</f>
        <v>0</v>
      </c>
      <c r="J118" s="10">
        <f>10^3*Baltimore!$F27</f>
        <v>0</v>
      </c>
      <c r="K118" s="10">
        <f>10^3*Albuquerque!$F27</f>
        <v>0</v>
      </c>
      <c r="L118" s="10">
        <f>10^3*Seattle!$F27</f>
        <v>0</v>
      </c>
      <c r="M118" s="10">
        <f>10^3*Chicago!$F27</f>
        <v>0</v>
      </c>
      <c r="N118" s="10">
        <f>10^3*Boulder!$F27</f>
        <v>0</v>
      </c>
      <c r="O118" s="10">
        <f>10^3*Minneapolis!$F27</f>
        <v>0</v>
      </c>
      <c r="P118" s="10">
        <f>10^3*Helena!$F27</f>
        <v>0</v>
      </c>
      <c r="Q118" s="10">
        <f>10^3*Duluth!$F27</f>
        <v>0</v>
      </c>
      <c r="R118" s="10">
        <f>10^3*Fairbanks!$F27</f>
        <v>0</v>
      </c>
    </row>
    <row r="119" spans="1:18">
      <c r="A119" s="5"/>
      <c r="B119" s="8" t="s">
        <v>2</v>
      </c>
      <c r="C119" s="10">
        <f>10^3*Miami!$B$2</f>
        <v>36981510</v>
      </c>
      <c r="D119" s="10">
        <f>10^3*Houston!$B$2</f>
        <v>37427210</v>
      </c>
      <c r="E119" s="10">
        <f>10^3*Phoenix!$B$2</f>
        <v>35221110</v>
      </c>
      <c r="F119" s="10">
        <f>10^3*Atlanta!$B$2</f>
        <v>36151980</v>
      </c>
      <c r="G119" s="10">
        <f>10^3*LosAngeles!$B$2</f>
        <v>34919380</v>
      </c>
      <c r="H119" s="10">
        <f>10^3*LasVegas!$B$2</f>
        <v>34453840</v>
      </c>
      <c r="I119" s="10">
        <f>10^3*SanFrancisco!$B$2</f>
        <v>36063610</v>
      </c>
      <c r="J119" s="10">
        <f>10^3*Baltimore!$B$2</f>
        <v>37720380</v>
      </c>
      <c r="K119" s="10">
        <f>10^3*Albuquerque!$B$2</f>
        <v>32437970</v>
      </c>
      <c r="L119" s="10">
        <f>10^3*Seattle!$B$2</f>
        <v>35328180</v>
      </c>
      <c r="M119" s="10">
        <f>10^3*Chicago!$B$2</f>
        <v>37716070</v>
      </c>
      <c r="N119" s="10">
        <f>10^3*Boulder!$B$2</f>
        <v>33143019.999999996</v>
      </c>
      <c r="O119" s="10">
        <f>10^3*Minneapolis!$B$2</f>
        <v>38903060</v>
      </c>
      <c r="P119" s="10">
        <f>10^3*Helena!$B$2</f>
        <v>34921310</v>
      </c>
      <c r="Q119" s="10">
        <f>10^3*Duluth!$B$2</f>
        <v>39577210</v>
      </c>
      <c r="R119" s="10">
        <f>10^3*Fairbanks!$B$2</f>
        <v>47189290</v>
      </c>
    </row>
    <row r="120" spans="1:18">
      <c r="A120" s="8" t="s">
        <v>359</v>
      </c>
      <c r="B120" s="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5"/>
      <c r="B121" s="8" t="s">
        <v>40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5"/>
      <c r="B122" s="9" t="s">
        <v>3</v>
      </c>
      <c r="C122" s="10">
        <f>(Miami!$B13*10^3)/Miami!$B$8</f>
        <v>0</v>
      </c>
      <c r="D122" s="10">
        <f>(Houston!$B13*10^3)/Houston!$B$8</f>
        <v>0</v>
      </c>
      <c r="E122" s="10">
        <f>(Phoenix!$B13*10^3)/Phoenix!$B$8</f>
        <v>0</v>
      </c>
      <c r="F122" s="10">
        <f>(Atlanta!$B13*10^3)/Atlanta!$B$8</f>
        <v>0</v>
      </c>
      <c r="G122" s="10">
        <f>(LosAngeles!$B13*10^3)/LosAngeles!$B$8</f>
        <v>0</v>
      </c>
      <c r="H122" s="10">
        <f>(LasVegas!$B13*10^3)/LasVegas!$B$8</f>
        <v>0</v>
      </c>
      <c r="I122" s="10">
        <f>(SanFrancisco!$B13*10^3)/SanFrancisco!$B$8</f>
        <v>0</v>
      </c>
      <c r="J122" s="10">
        <f>(Baltimore!$B13*10^3)/Baltimore!$B$8</f>
        <v>0</v>
      </c>
      <c r="K122" s="10">
        <f>(Albuquerque!$B13*10^3)/Albuquerque!$B$8</f>
        <v>0</v>
      </c>
      <c r="L122" s="10">
        <f>(Seattle!$B13*10^3)/Seattle!$B$8</f>
        <v>0</v>
      </c>
      <c r="M122" s="10">
        <f>(Chicago!$B13*10^3)/Chicago!$B$8</f>
        <v>0</v>
      </c>
      <c r="N122" s="10">
        <f>(Boulder!$B13*10^3)/Boulder!$B$8</f>
        <v>0</v>
      </c>
      <c r="O122" s="10">
        <f>(Minneapolis!$B13*10^3)/Minneapolis!$B$8</f>
        <v>0</v>
      </c>
      <c r="P122" s="10">
        <f>(Helena!$B13*10^3)/Helena!$B$8</f>
        <v>0</v>
      </c>
      <c r="Q122" s="10">
        <f>(Duluth!$B13*10^3)/Duluth!$B$8</f>
        <v>0</v>
      </c>
      <c r="R122" s="10">
        <f>(Fairbanks!$B13*10^3)/Fairbanks!$B$8</f>
        <v>0</v>
      </c>
    </row>
    <row r="123" spans="1:18">
      <c r="A123" s="5"/>
      <c r="B123" s="9" t="s">
        <v>4</v>
      </c>
      <c r="C123" s="10">
        <f>(Miami!$B14*10^3)/Miami!$B$8</f>
        <v>287.24694767338138</v>
      </c>
      <c r="D123" s="10">
        <f>(Houston!$B14*10^3)/Houston!$B$8</f>
        <v>230.00467393088289</v>
      </c>
      <c r="E123" s="10">
        <f>(Phoenix!$B14*10^3)/Phoenix!$B$8</f>
        <v>157.44903274605926</v>
      </c>
      <c r="F123" s="10">
        <f>(Atlanta!$B14*10^3)/Atlanta!$B$8</f>
        <v>154.25800455262274</v>
      </c>
      <c r="G123" s="10">
        <f>(LosAngeles!$B14*10^3)/LosAngeles!$B$8</f>
        <v>130.60024332983679</v>
      </c>
      <c r="H123" s="10">
        <f>(LasVegas!$B14*10^3)/LasVegas!$B$8</f>
        <v>112.5092765040424</v>
      </c>
      <c r="I123" s="10">
        <f>(SanFrancisco!$B14*10^3)/SanFrancisco!$B$8</f>
        <v>83.434572103411611</v>
      </c>
      <c r="J123" s="10">
        <f>(Baltimore!$B14*10^3)/Baltimore!$B$8</f>
        <v>130.16808311747621</v>
      </c>
      <c r="K123" s="10">
        <f>(Albuquerque!$B14*10^3)/Albuquerque!$B$8</f>
        <v>76.6676299959326</v>
      </c>
      <c r="L123" s="10">
        <f>(Seattle!$B14*10^3)/Seattle!$B$8</f>
        <v>67.83265186707483</v>
      </c>
      <c r="M123" s="10">
        <f>(Chicago!$B14*10^3)/Chicago!$B$8</f>
        <v>95.374057186079526</v>
      </c>
      <c r="N123" s="10">
        <f>(Boulder!$B14*10^3)/Boulder!$B$8</f>
        <v>61.00505569470311</v>
      </c>
      <c r="O123" s="10">
        <f>(Minneapolis!$B14*10^3)/Minneapolis!$B$8</f>
        <v>85.729614882366789</v>
      </c>
      <c r="P123" s="10">
        <f>(Helena!$B14*10^3)/Helena!$B$8</f>
        <v>49.102141445279329</v>
      </c>
      <c r="Q123" s="10">
        <f>(Duluth!$B14*10^3)/Duluth!$B$8</f>
        <v>53.15392217726685</v>
      </c>
      <c r="R123" s="10">
        <f>(Fairbanks!$B14*10^3)/Fairbanks!$B$8</f>
        <v>36.416968153048046</v>
      </c>
    </row>
    <row r="124" spans="1:18">
      <c r="A124" s="5"/>
      <c r="B124" s="9" t="s">
        <v>5</v>
      </c>
      <c r="C124" s="10">
        <f>(Miami!$B15*10^3)/Miami!$B$8</f>
        <v>185.21566087955529</v>
      </c>
      <c r="D124" s="10">
        <f>(Houston!$B15*10^3)/Houston!$B$8</f>
        <v>185.21566087955529</v>
      </c>
      <c r="E124" s="10">
        <f>(Phoenix!$B15*10^3)/Phoenix!$B$8</f>
        <v>185.21566087955529</v>
      </c>
      <c r="F124" s="10">
        <f>(Atlanta!$B15*10^3)/Atlanta!$B$8</f>
        <v>185.21566087955529</v>
      </c>
      <c r="G124" s="10">
        <f>(LosAngeles!$B15*10^3)/LosAngeles!$B$8</f>
        <v>185.21566087955529</v>
      </c>
      <c r="H124" s="10">
        <f>(LasVegas!$B15*10^3)/LasVegas!$B$8</f>
        <v>185.21566087955529</v>
      </c>
      <c r="I124" s="10">
        <f>(SanFrancisco!$B15*10^3)/SanFrancisco!$B$8</f>
        <v>185.21566087955529</v>
      </c>
      <c r="J124" s="10">
        <f>(Baltimore!$B15*10^3)/Baltimore!$B$8</f>
        <v>185.21566087955529</v>
      </c>
      <c r="K124" s="10">
        <f>(Albuquerque!$B15*10^3)/Albuquerque!$B$8</f>
        <v>185.21566087955529</v>
      </c>
      <c r="L124" s="10">
        <f>(Seattle!$B15*10^3)/Seattle!$B$8</f>
        <v>185.21566087955529</v>
      </c>
      <c r="M124" s="10">
        <f>(Chicago!$B15*10^3)/Chicago!$B$8</f>
        <v>185.21566087955529</v>
      </c>
      <c r="N124" s="10">
        <f>(Boulder!$B15*10^3)/Boulder!$B$8</f>
        <v>185.21566087955529</v>
      </c>
      <c r="O124" s="10">
        <f>(Minneapolis!$B15*10^3)/Minneapolis!$B$8</f>
        <v>185.21566087955529</v>
      </c>
      <c r="P124" s="10">
        <f>(Helena!$B15*10^3)/Helena!$B$8</f>
        <v>185.21566087955529</v>
      </c>
      <c r="Q124" s="10">
        <f>(Duluth!$B15*10^3)/Duluth!$B$8</f>
        <v>185.21566087955529</v>
      </c>
      <c r="R124" s="10">
        <f>(Fairbanks!$B15*10^3)/Fairbanks!$B$8</f>
        <v>185.21566087955529</v>
      </c>
    </row>
    <row r="125" spans="1:18">
      <c r="A125" s="5"/>
      <c r="B125" s="9" t="s">
        <v>6</v>
      </c>
      <c r="C125" s="10">
        <f>(Miami!$B16*10^3)/Miami!$B$8</f>
        <v>2.274081447705492</v>
      </c>
      <c r="D125" s="10">
        <f>(Houston!$B16*10^3)/Houston!$B$8</f>
        <v>2.2696215899927927</v>
      </c>
      <c r="E125" s="10">
        <f>(Phoenix!$B16*10^3)/Phoenix!$B$8</f>
        <v>2.2691756042215228</v>
      </c>
      <c r="F125" s="10">
        <f>(Atlanta!$B16*10^3)/Atlanta!$B$8</f>
        <v>2.2727434903916826</v>
      </c>
      <c r="G125" s="10">
        <f>(LosAngeles!$B16*10^3)/LosAngeles!$B$8</f>
        <v>2.2727434903916826</v>
      </c>
      <c r="H125" s="10">
        <f>(LasVegas!$B16*10^3)/LasVegas!$B$8</f>
        <v>2.2705135615353327</v>
      </c>
      <c r="I125" s="10">
        <f>(SanFrancisco!$B16*10^3)/SanFrancisco!$B$8</f>
        <v>2.2678376469077128</v>
      </c>
      <c r="J125" s="10">
        <f>(Baltimore!$B16*10^3)/Baltimore!$B$8</f>
        <v>2.2700675757640627</v>
      </c>
      <c r="K125" s="10">
        <f>(Albuquerque!$B16*10^3)/Albuquerque!$B$8</f>
        <v>2.2696215899927927</v>
      </c>
      <c r="L125" s="10">
        <f>(Seattle!$B16*10^3)/Seattle!$B$8</f>
        <v>2.2664996895939029</v>
      </c>
      <c r="M125" s="10">
        <f>(Chicago!$B16*10^3)/Chicago!$B$8</f>
        <v>2.2669456753651729</v>
      </c>
      <c r="N125" s="10">
        <f>(Boulder!$B16*10^3)/Boulder!$B$8</f>
        <v>2.2673916611364429</v>
      </c>
      <c r="O125" s="10">
        <f>(Minneapolis!$B16*10^3)/Minneapolis!$B$8</f>
        <v>2.2687296184502528</v>
      </c>
      <c r="P125" s="10">
        <f>(Helena!$B16*10^3)/Helena!$B$8</f>
        <v>2.2660537038226329</v>
      </c>
      <c r="Q125" s="10">
        <f>(Duluth!$B16*10^3)/Duluth!$B$8</f>
        <v>2.265607718051363</v>
      </c>
      <c r="R125" s="10">
        <f>(Fairbanks!$B16*10^3)/Fairbanks!$B$8</f>
        <v>2.2522281449132646</v>
      </c>
    </row>
    <row r="126" spans="1:18">
      <c r="A126" s="5"/>
      <c r="B126" s="9" t="s">
        <v>7</v>
      </c>
      <c r="C126" s="10">
        <f>(Miami!$B17*10^3)/Miami!$B$8</f>
        <v>291.75541783514939</v>
      </c>
      <c r="D126" s="10">
        <f>(Houston!$B17*10^3)/Houston!$B$8</f>
        <v>291.75541783514939</v>
      </c>
      <c r="E126" s="10">
        <f>(Phoenix!$B17*10^3)/Phoenix!$B$8</f>
        <v>291.75541783514939</v>
      </c>
      <c r="F126" s="10">
        <f>(Atlanta!$B17*10^3)/Atlanta!$B$8</f>
        <v>291.75541783514939</v>
      </c>
      <c r="G126" s="10">
        <f>(LosAngeles!$B17*10^3)/LosAngeles!$B$8</f>
        <v>291.75541783514939</v>
      </c>
      <c r="H126" s="10">
        <f>(LasVegas!$B17*10^3)/LasVegas!$B$8</f>
        <v>291.75541783514939</v>
      </c>
      <c r="I126" s="10">
        <f>(SanFrancisco!$B17*10^3)/SanFrancisco!$B$8</f>
        <v>291.75541783514939</v>
      </c>
      <c r="J126" s="10">
        <f>(Baltimore!$B17*10^3)/Baltimore!$B$8</f>
        <v>291.75541783514939</v>
      </c>
      <c r="K126" s="10">
        <f>(Albuquerque!$B17*10^3)/Albuquerque!$B$8</f>
        <v>291.75541783514939</v>
      </c>
      <c r="L126" s="10">
        <f>(Seattle!$B17*10^3)/Seattle!$B$8</f>
        <v>291.75541783514939</v>
      </c>
      <c r="M126" s="10">
        <f>(Chicago!$B17*10^3)/Chicago!$B$8</f>
        <v>291.75541783514939</v>
      </c>
      <c r="N126" s="10">
        <f>(Boulder!$B17*10^3)/Boulder!$B$8</f>
        <v>291.75541783514939</v>
      </c>
      <c r="O126" s="10">
        <f>(Minneapolis!$B17*10^3)/Minneapolis!$B$8</f>
        <v>291.75541783514939</v>
      </c>
      <c r="P126" s="10">
        <f>(Helena!$B17*10^3)/Helena!$B$8</f>
        <v>291.75541783514939</v>
      </c>
      <c r="Q126" s="10">
        <f>(Duluth!$B17*10^3)/Duluth!$B$8</f>
        <v>291.75541783514939</v>
      </c>
      <c r="R126" s="10">
        <f>(Fairbanks!$B17*10^3)/Fairbanks!$B$8</f>
        <v>291.75541783514939</v>
      </c>
    </row>
    <row r="127" spans="1:18">
      <c r="A127" s="5"/>
      <c r="B127" s="9" t="s">
        <v>8</v>
      </c>
      <c r="C127" s="10">
        <f>(Miami!$B18*10^3)/Miami!$B$8</f>
        <v>111.47191360006849</v>
      </c>
      <c r="D127" s="10">
        <f>(Houston!$B18*10^3)/Houston!$B$8</f>
        <v>111.47191360006849</v>
      </c>
      <c r="E127" s="10">
        <f>(Phoenix!$B18*10^3)/Phoenix!$B$8</f>
        <v>111.47191360006849</v>
      </c>
      <c r="F127" s="10">
        <f>(Atlanta!$B18*10^3)/Atlanta!$B$8</f>
        <v>111.47191360006849</v>
      </c>
      <c r="G127" s="10">
        <f>(LosAngeles!$B18*10^3)/LosAngeles!$B$8</f>
        <v>111.47191360006849</v>
      </c>
      <c r="H127" s="10">
        <f>(LasVegas!$B18*10^3)/LasVegas!$B$8</f>
        <v>111.47191360006849</v>
      </c>
      <c r="I127" s="10">
        <f>(SanFrancisco!$B18*10^3)/SanFrancisco!$B$8</f>
        <v>111.47191360006849</v>
      </c>
      <c r="J127" s="10">
        <f>(Baltimore!$B18*10^3)/Baltimore!$B$8</f>
        <v>111.47191360006849</v>
      </c>
      <c r="K127" s="10">
        <f>(Albuquerque!$B18*10^3)/Albuquerque!$B$8</f>
        <v>111.47191360006849</v>
      </c>
      <c r="L127" s="10">
        <f>(Seattle!$B18*10^3)/Seattle!$B$8</f>
        <v>111.47191360006849</v>
      </c>
      <c r="M127" s="10">
        <f>(Chicago!$B18*10^3)/Chicago!$B$8</f>
        <v>111.47191360006849</v>
      </c>
      <c r="N127" s="10">
        <f>(Boulder!$B18*10^3)/Boulder!$B$8</f>
        <v>111.47191360006849</v>
      </c>
      <c r="O127" s="10">
        <f>(Minneapolis!$B18*10^3)/Minneapolis!$B$8</f>
        <v>111.47191360006849</v>
      </c>
      <c r="P127" s="10">
        <f>(Helena!$B18*10^3)/Helena!$B$8</f>
        <v>111.47191360006849</v>
      </c>
      <c r="Q127" s="10">
        <f>(Duluth!$B18*10^3)/Duluth!$B$8</f>
        <v>111.47191360006849</v>
      </c>
      <c r="R127" s="10">
        <f>(Fairbanks!$B18*10^3)/Fairbanks!$B$8</f>
        <v>111.47191360006849</v>
      </c>
    </row>
    <row r="128" spans="1:18">
      <c r="A128" s="5"/>
      <c r="B128" s="9" t="s">
        <v>9</v>
      </c>
      <c r="C128" s="10">
        <f>(Miami!$B19*10^3)/Miami!$B$8</f>
        <v>99.047641984030136</v>
      </c>
      <c r="D128" s="10">
        <f>(Houston!$B19*10^3)/Houston!$B$8</f>
        <v>97.930447626998898</v>
      </c>
      <c r="E128" s="10">
        <f>(Phoenix!$B19*10^3)/Phoenix!$B$8</f>
        <v>102.31225782972619</v>
      </c>
      <c r="F128" s="10">
        <f>(Atlanta!$B19*10^3)/Atlanta!$B$8</f>
        <v>95.700072784877861</v>
      </c>
      <c r="G128" s="10">
        <f>(LosAngeles!$B19*10^3)/LosAngeles!$B$8</f>
        <v>93.632482749270366</v>
      </c>
      <c r="H128" s="10">
        <f>(LasVegas!$B19*10^3)/LasVegas!$B$8</f>
        <v>97.933569527397793</v>
      </c>
      <c r="I128" s="10">
        <f>(SanFrancisco!$B19*10^3)/SanFrancisco!$B$8</f>
        <v>99.571675265272333</v>
      </c>
      <c r="J128" s="10">
        <f>(Baltimore!$B19*10^3)/Baltimore!$B$8</f>
        <v>94.824156730103681</v>
      </c>
      <c r="K128" s="10">
        <f>(Albuquerque!$B19*10^3)/Albuquerque!$B$8</f>
        <v>98.772914748927846</v>
      </c>
      <c r="L128" s="10">
        <f>(Seattle!$B19*10^3)/Seattle!$B$8</f>
        <v>93.177577262575014</v>
      </c>
      <c r="M128" s="10">
        <f>(Chicago!$B19*10^3)/Chicago!$B$8</f>
        <v>94.635504748856491</v>
      </c>
      <c r="N128" s="10">
        <f>(Boulder!$B19*10^3)/Boulder!$B$8</f>
        <v>97.667762007720896</v>
      </c>
      <c r="O128" s="10">
        <f>(Minneapolis!$B19*10^3)/Minneapolis!$B$8</f>
        <v>94.46781409885898</v>
      </c>
      <c r="P128" s="10">
        <f>(Helena!$B19*10^3)/Helena!$B$8</f>
        <v>95.521678476369885</v>
      </c>
      <c r="Q128" s="10">
        <f>(Duluth!$B19*10^3)/Duluth!$B$8</f>
        <v>95.292441789937129</v>
      </c>
      <c r="R128" s="10">
        <f>(Fairbanks!$B19*10^3)/Fairbanks!$B$8</f>
        <v>103.44773760337949</v>
      </c>
    </row>
    <row r="129" spans="1:18">
      <c r="A129" s="5"/>
      <c r="B129" s="9" t="s">
        <v>10</v>
      </c>
      <c r="C129" s="10">
        <f>(Miami!$B20*10^3)/Miami!$B$8</f>
        <v>69.974721526484416</v>
      </c>
      <c r="D129" s="10">
        <f>(Houston!$B20*10^3)/Houston!$B$8</f>
        <v>66.729729054724231</v>
      </c>
      <c r="E129" s="10">
        <f>(Phoenix!$B20*10^3)/Phoenix!$B$8</f>
        <v>58.527604735298517</v>
      </c>
      <c r="F129" s="10">
        <f>(Atlanta!$B20*10^3)/Atlanta!$B$8</f>
        <v>58.849160476384156</v>
      </c>
      <c r="G129" s="10">
        <f>(LosAngeles!$B20*10^3)/LosAngeles!$B$8</f>
        <v>51.563982902689467</v>
      </c>
      <c r="H129" s="10">
        <f>(LasVegas!$B20*10^3)/LasVegas!$B$8</f>
        <v>49.495054909768157</v>
      </c>
      <c r="I129" s="10">
        <f>(SanFrancisco!$B20*10^3)/SanFrancisco!$B$8</f>
        <v>44.323849891893047</v>
      </c>
      <c r="J129" s="10">
        <f>(Baltimore!$B20*10^3)/Baltimore!$B$8</f>
        <v>58.359022113758478</v>
      </c>
      <c r="K129" s="10">
        <f>(Albuquerque!$B20*10^3)/Albuquerque!$B$8</f>
        <v>41.231384553907191</v>
      </c>
      <c r="L129" s="10">
        <f>(Seattle!$B20*10^3)/Seattle!$B$8</f>
        <v>43.137973726086237</v>
      </c>
      <c r="M129" s="10">
        <f>(Chicago!$B20*10^3)/Chicago!$B$8</f>
        <v>54.871859368198713</v>
      </c>
      <c r="N129" s="10">
        <f>(Boulder!$B20*10^3)/Boulder!$B$8</f>
        <v>39.259235473351453</v>
      </c>
      <c r="O129" s="10">
        <f>(Minneapolis!$B20*10^3)/Minneapolis!$B$8</f>
        <v>50.340197946324714</v>
      </c>
      <c r="P129" s="10">
        <f>(Helena!$B20*10^3)/Helena!$B$8</f>
        <v>36.082032838824304</v>
      </c>
      <c r="Q129" s="10">
        <f>(Duluth!$B20*10^3)/Duluth!$B$8</f>
        <v>42.240650354291091</v>
      </c>
      <c r="R129" s="10">
        <f>(Fairbanks!$B20*10^3)/Fairbanks!$B$8</f>
        <v>28.952504299302834</v>
      </c>
    </row>
    <row r="130" spans="1:18">
      <c r="A130" s="5"/>
      <c r="B130" s="9" t="s">
        <v>11</v>
      </c>
      <c r="C130" s="10">
        <f>(Miami!$B21*10^3)/Miami!$B$8</f>
        <v>49.720723710030754</v>
      </c>
      <c r="D130" s="10">
        <f>(Houston!$B21*10^3)/Houston!$B$8</f>
        <v>46.920379052226714</v>
      </c>
      <c r="E130" s="10">
        <f>(Phoenix!$B21*10^3)/Phoenix!$B$8</f>
        <v>43.474692983395052</v>
      </c>
      <c r="F130" s="10">
        <f>(Atlanta!$B21*10^3)/Atlanta!$B$8</f>
        <v>39.752941722147291</v>
      </c>
      <c r="G130" s="10">
        <f>(LosAngeles!$B21*10^3)/LosAngeles!$B$8</f>
        <v>38.174598077622932</v>
      </c>
      <c r="H130" s="10">
        <f>(LasVegas!$B21*10^3)/LasVegas!$B$8</f>
        <v>34.503243208528673</v>
      </c>
      <c r="I130" s="10">
        <f>(SanFrancisco!$B21*10^3)/SanFrancisco!$B$8</f>
        <v>33.820438992714372</v>
      </c>
      <c r="J130" s="10">
        <f>(Baltimore!$B21*10^3)/Baltimore!$B$8</f>
        <v>35.137880961045816</v>
      </c>
      <c r="K130" s="10">
        <f>(Albuquerque!$B21*10^3)/Albuquerque!$B$8</f>
        <v>23.881200094192192</v>
      </c>
      <c r="L130" s="10">
        <f>(Seattle!$B21*10^3)/Seattle!$B$8</f>
        <v>30.825644538636638</v>
      </c>
      <c r="M130" s="10">
        <f>(Chicago!$B21*10^3)/Chicago!$B$8</f>
        <v>28.978817459807761</v>
      </c>
      <c r="N130" s="10">
        <f>(Boulder!$B21*10^3)/Boulder!$B$8</f>
        <v>20.933680131869071</v>
      </c>
      <c r="O130" s="10">
        <f>(Minneapolis!$B21*10^3)/Minneapolis!$B$8</f>
        <v>25.877432406396505</v>
      </c>
      <c r="P130" s="10">
        <f>(Helena!$B21*10^3)/Helena!$B$8</f>
        <v>18.387547363688906</v>
      </c>
      <c r="Q130" s="10">
        <f>(Duluth!$B21*10^3)/Duluth!$B$8</f>
        <v>19.974810723638672</v>
      </c>
      <c r="R130" s="10">
        <f>(Fairbanks!$B21*10^3)/Fairbanks!$B$8</f>
        <v>13.595430251393259</v>
      </c>
    </row>
    <row r="131" spans="1:18">
      <c r="A131" s="5"/>
      <c r="B131" s="9" t="s">
        <v>12</v>
      </c>
      <c r="C131" s="10">
        <f>(Miami!$B22*10^3)/Miami!$B$8</f>
        <v>0.9312182904116626</v>
      </c>
      <c r="D131" s="10">
        <f>(Houston!$B22*10^3)/Houston!$B$8</f>
        <v>11.57823660793926</v>
      </c>
      <c r="E131" s="10">
        <f>(Phoenix!$B22*10^3)/Phoenix!$B$8</f>
        <v>44.585643539628506</v>
      </c>
      <c r="F131" s="10">
        <f>(Atlanta!$B22*10^3)/Atlanta!$B$8</f>
        <v>29.872572945432747</v>
      </c>
      <c r="G131" s="10">
        <f>(LosAngeles!$B22*10^3)/LosAngeles!$B$8</f>
        <v>11.549247532806712</v>
      </c>
      <c r="H131" s="10">
        <f>(LasVegas!$B22*10^3)/LasVegas!$B$8</f>
        <v>85.686800248324872</v>
      </c>
      <c r="I131" s="10">
        <f>(SanFrancisco!$B22*10^3)/SanFrancisco!$B$8</f>
        <v>8.9322030269946264</v>
      </c>
      <c r="J131" s="10">
        <f>(Baltimore!$B22*10^3)/Baltimore!$B$8</f>
        <v>48.640100186243657</v>
      </c>
      <c r="K131" s="10">
        <f>(Albuquerque!$B22*10^3)/Albuquerque!$B$8</f>
        <v>82.106872462340959</v>
      </c>
      <c r="L131" s="10">
        <f>(Seattle!$B22*10^3)/Seattle!$B$8</f>
        <v>24.700921941786369</v>
      </c>
      <c r="M131" s="10">
        <f>(Chicago!$B22*10^3)/Chicago!$B$8</f>
        <v>58.13112338463953</v>
      </c>
      <c r="N131" s="10">
        <f>(Boulder!$B22*10^3)/Boulder!$B$8</f>
        <v>86.552012644588586</v>
      </c>
      <c r="O131" s="10">
        <f>(Minneapolis!$B22*10^3)/Minneapolis!$B$8</f>
        <v>70.431410956264841</v>
      </c>
      <c r="P131" s="10">
        <f>(Helena!$B22*10^3)/Helena!$B$8</f>
        <v>88.406421481529051</v>
      </c>
      <c r="Q131" s="10">
        <f>(Duluth!$B22*10^3)/Duluth!$B$8</f>
        <v>89.254240432713232</v>
      </c>
      <c r="R131" s="10">
        <f>(Fairbanks!$B22*10^3)/Fairbanks!$B$8</f>
        <v>128.63344607853631</v>
      </c>
    </row>
    <row r="132" spans="1:18">
      <c r="A132" s="5"/>
      <c r="B132" s="9" t="s">
        <v>13</v>
      </c>
      <c r="C132" s="10">
        <f>(Miami!$B23*10^3)/Miami!$B$8</f>
        <v>0</v>
      </c>
      <c r="D132" s="10">
        <f>(Houston!$B23*10^3)/Houston!$B$8</f>
        <v>0</v>
      </c>
      <c r="E132" s="10">
        <f>(Phoenix!$B23*10^3)/Phoenix!$B$8</f>
        <v>0</v>
      </c>
      <c r="F132" s="10">
        <f>(Atlanta!$B23*10^3)/Atlanta!$B$8</f>
        <v>0</v>
      </c>
      <c r="G132" s="10">
        <f>(LosAngeles!$B23*10^3)/LosAngeles!$B$8</f>
        <v>0</v>
      </c>
      <c r="H132" s="10">
        <f>(LasVegas!$B23*10^3)/LasVegas!$B$8</f>
        <v>0</v>
      </c>
      <c r="I132" s="10">
        <f>(SanFrancisco!$B23*10^3)/SanFrancisco!$B$8</f>
        <v>0</v>
      </c>
      <c r="J132" s="10">
        <f>(Baltimore!$B23*10^3)/Baltimore!$B$8</f>
        <v>0</v>
      </c>
      <c r="K132" s="10">
        <f>(Albuquerque!$B23*10^3)/Albuquerque!$B$8</f>
        <v>0</v>
      </c>
      <c r="L132" s="10">
        <f>(Seattle!$B23*10^3)/Seattle!$B$8</f>
        <v>0</v>
      </c>
      <c r="M132" s="10">
        <f>(Chicago!$B23*10^3)/Chicago!$B$8</f>
        <v>0</v>
      </c>
      <c r="N132" s="10">
        <f>(Boulder!$B23*10^3)/Boulder!$B$8</f>
        <v>0</v>
      </c>
      <c r="O132" s="10">
        <f>(Minneapolis!$B23*10^3)/Minneapolis!$B$8</f>
        <v>0</v>
      </c>
      <c r="P132" s="10">
        <f>(Helena!$B23*10^3)/Helena!$B$8</f>
        <v>0</v>
      </c>
      <c r="Q132" s="10">
        <f>(Duluth!$B23*10^3)/Duluth!$B$8</f>
        <v>0</v>
      </c>
      <c r="R132" s="10">
        <f>(Fairbanks!$B23*10^3)/Fairbanks!$B$8</f>
        <v>0</v>
      </c>
    </row>
    <row r="133" spans="1:18">
      <c r="A133" s="5"/>
      <c r="B133" s="9" t="s">
        <v>14</v>
      </c>
      <c r="C133" s="10">
        <f>(Miami!$B24*10^3)/Miami!$B$8</f>
        <v>0</v>
      </c>
      <c r="D133" s="10">
        <f>(Houston!$B24*10^3)/Houston!$B$8</f>
        <v>0</v>
      </c>
      <c r="E133" s="10">
        <f>(Phoenix!$B24*10^3)/Phoenix!$B$8</f>
        <v>0</v>
      </c>
      <c r="F133" s="10">
        <f>(Atlanta!$B24*10^3)/Atlanta!$B$8</f>
        <v>0</v>
      </c>
      <c r="G133" s="10">
        <f>(LosAngeles!$B24*10^3)/LosAngeles!$B$8</f>
        <v>0</v>
      </c>
      <c r="H133" s="10">
        <f>(LasVegas!$B24*10^3)/LasVegas!$B$8</f>
        <v>0</v>
      </c>
      <c r="I133" s="10">
        <f>(SanFrancisco!$B24*10^3)/SanFrancisco!$B$8</f>
        <v>0</v>
      </c>
      <c r="J133" s="10">
        <f>(Baltimore!$B24*10^3)/Baltimore!$B$8</f>
        <v>0</v>
      </c>
      <c r="K133" s="10">
        <f>(Albuquerque!$B24*10^3)/Albuquerque!$B$8</f>
        <v>0</v>
      </c>
      <c r="L133" s="10">
        <f>(Seattle!$B24*10^3)/Seattle!$B$8</f>
        <v>0</v>
      </c>
      <c r="M133" s="10">
        <f>(Chicago!$B24*10^3)/Chicago!$B$8</f>
        <v>0</v>
      </c>
      <c r="N133" s="10">
        <f>(Boulder!$B24*10^3)/Boulder!$B$8</f>
        <v>0</v>
      </c>
      <c r="O133" s="10">
        <f>(Minneapolis!$B24*10^3)/Minneapolis!$B$8</f>
        <v>0</v>
      </c>
      <c r="P133" s="10">
        <f>(Helena!$B24*10^3)/Helena!$B$8</f>
        <v>0</v>
      </c>
      <c r="Q133" s="10">
        <f>(Duluth!$B24*10^3)/Duluth!$B$8</f>
        <v>0</v>
      </c>
      <c r="R133" s="10">
        <f>(Fairbanks!$B24*10^3)/Fairbanks!$B$8</f>
        <v>0</v>
      </c>
    </row>
    <row r="134" spans="1:18">
      <c r="A134" s="5"/>
      <c r="B134" s="9" t="s">
        <v>15</v>
      </c>
      <c r="C134" s="10">
        <f>(Miami!$B25*10^3)/Miami!$B$8</f>
        <v>9.2122820913521561</v>
      </c>
      <c r="D134" s="10">
        <f>(Houston!$B25*10^3)/Houston!$B$8</f>
        <v>8.8278423565174577</v>
      </c>
      <c r="E134" s="10">
        <f>(Phoenix!$B25*10^3)/Phoenix!$B$8</f>
        <v>8.8760088198146114</v>
      </c>
      <c r="F134" s="10">
        <f>(Atlanta!$B25*10^3)/Atlanta!$B$8</f>
        <v>8.5111924589157901</v>
      </c>
      <c r="G134" s="10">
        <f>(LosAngeles!$B25*10^3)/LosAngeles!$B$8</f>
        <v>8.5865640542604122</v>
      </c>
      <c r="H134" s="10">
        <f>(LasVegas!$B25*10^3)/LasVegas!$B$8</f>
        <v>8.6066334139675593</v>
      </c>
      <c r="I134" s="10">
        <f>(SanFrancisco!$B25*10^3)/SanFrancisco!$B$8</f>
        <v>8.3243244207536797</v>
      </c>
      <c r="J134" s="10">
        <f>(Baltimore!$B25*10^3)/Baltimore!$B$8</f>
        <v>8.2855236586531937</v>
      </c>
      <c r="K134" s="10">
        <f>(Albuquerque!$B25*10^3)/Albuquerque!$B$8</f>
        <v>8.2315593803295286</v>
      </c>
      <c r="L134" s="10">
        <f>(Seattle!$B25*10^3)/Seattle!$B$8</f>
        <v>8.1312125817937897</v>
      </c>
      <c r="M134" s="10">
        <f>(Chicago!$B25*10^3)/Chicago!$B$8</f>
        <v>8.1298746244799798</v>
      </c>
      <c r="N134" s="10">
        <f>(Boulder!$B25*10^3)/Boulder!$B$8</f>
        <v>8.0442453563961482</v>
      </c>
      <c r="O134" s="10">
        <f>(Minneapolis!$B25*10^3)/Minneapolis!$B$8</f>
        <v>8.0585169010767874</v>
      </c>
      <c r="P134" s="10">
        <f>(Helena!$B25*10^3)/Helena!$B$8</f>
        <v>7.930518984722311</v>
      </c>
      <c r="Q134" s="10">
        <f>(Duluth!$B25*10^3)/Duluth!$B$8</f>
        <v>7.8373079585268908</v>
      </c>
      <c r="R134" s="10">
        <f>(Fairbanks!$B25*10^3)/Fairbanks!$B$8</f>
        <v>7.677645052412247</v>
      </c>
    </row>
    <row r="135" spans="1:18">
      <c r="A135" s="5"/>
      <c r="B135" s="9" t="s">
        <v>16</v>
      </c>
      <c r="C135" s="10">
        <f>(Miami!$B26*10^3)/Miami!$B$8</f>
        <v>0</v>
      </c>
      <c r="D135" s="10">
        <f>(Houston!$B26*10^3)/Houston!$B$8</f>
        <v>0</v>
      </c>
      <c r="E135" s="10">
        <f>(Phoenix!$B26*10^3)/Phoenix!$B$8</f>
        <v>0</v>
      </c>
      <c r="F135" s="10">
        <f>(Atlanta!$B26*10^3)/Atlanta!$B$8</f>
        <v>0</v>
      </c>
      <c r="G135" s="10">
        <f>(LosAngeles!$B26*10^3)/LosAngeles!$B$8</f>
        <v>0</v>
      </c>
      <c r="H135" s="10">
        <f>(LasVegas!$B26*10^3)/LasVegas!$B$8</f>
        <v>0</v>
      </c>
      <c r="I135" s="10">
        <f>(SanFrancisco!$B26*10^3)/SanFrancisco!$B$8</f>
        <v>0</v>
      </c>
      <c r="J135" s="10">
        <f>(Baltimore!$B26*10^3)/Baltimore!$B$8</f>
        <v>0</v>
      </c>
      <c r="K135" s="10">
        <f>(Albuquerque!$B26*10^3)/Albuquerque!$B$8</f>
        <v>0</v>
      </c>
      <c r="L135" s="10">
        <f>(Seattle!$B26*10^3)/Seattle!$B$8</f>
        <v>0</v>
      </c>
      <c r="M135" s="10">
        <f>(Chicago!$B26*10^3)/Chicago!$B$8</f>
        <v>0</v>
      </c>
      <c r="N135" s="10">
        <f>(Boulder!$B26*10^3)/Boulder!$B$8</f>
        <v>0</v>
      </c>
      <c r="O135" s="10">
        <f>(Minneapolis!$B26*10^3)/Minneapolis!$B$8</f>
        <v>0</v>
      </c>
      <c r="P135" s="10">
        <f>(Helena!$B26*10^3)/Helena!$B$8</f>
        <v>0</v>
      </c>
      <c r="Q135" s="10">
        <f>(Duluth!$B26*10^3)/Duluth!$B$8</f>
        <v>0</v>
      </c>
      <c r="R135" s="10">
        <f>(Fairbanks!$B26*10^3)/Fairbanks!$B$8</f>
        <v>0</v>
      </c>
    </row>
    <row r="136" spans="1:18">
      <c r="A136" s="5"/>
      <c r="B136" s="9" t="s">
        <v>358</v>
      </c>
      <c r="C136" s="10">
        <f>(Miami!$B27*10^3)/Miami!$B$8</f>
        <v>0</v>
      </c>
      <c r="D136" s="10">
        <f>(Houston!$B27*10^3)/Houston!$B$8</f>
        <v>0</v>
      </c>
      <c r="E136" s="10">
        <f>(Phoenix!$B27*10^3)/Phoenix!$B$8</f>
        <v>0</v>
      </c>
      <c r="F136" s="10">
        <f>(Atlanta!$B27*10^3)/Atlanta!$B$8</f>
        <v>0</v>
      </c>
      <c r="G136" s="10">
        <f>(LosAngeles!$B27*10^3)/LosAngeles!$B$8</f>
        <v>0</v>
      </c>
      <c r="H136" s="10">
        <f>(LasVegas!$B27*10^3)/LasVegas!$B$8</f>
        <v>0</v>
      </c>
      <c r="I136" s="10">
        <f>(SanFrancisco!$B27*10^3)/SanFrancisco!$B$8</f>
        <v>0</v>
      </c>
      <c r="J136" s="10">
        <f>(Baltimore!$B27*10^3)/Baltimore!$B$8</f>
        <v>0</v>
      </c>
      <c r="K136" s="10">
        <f>(Albuquerque!$B27*10^3)/Albuquerque!$B$8</f>
        <v>0</v>
      </c>
      <c r="L136" s="10">
        <f>(Seattle!$B27*10^3)/Seattle!$B$8</f>
        <v>0</v>
      </c>
      <c r="M136" s="10">
        <f>(Chicago!$B27*10^3)/Chicago!$B$8</f>
        <v>0</v>
      </c>
      <c r="N136" s="10">
        <f>(Boulder!$B27*10^3)/Boulder!$B$8</f>
        <v>0</v>
      </c>
      <c r="O136" s="10">
        <f>(Minneapolis!$B27*10^3)/Minneapolis!$B$8</f>
        <v>0</v>
      </c>
      <c r="P136" s="10">
        <f>(Helena!$B27*10^3)/Helena!$B$8</f>
        <v>0</v>
      </c>
      <c r="Q136" s="10">
        <f>(Duluth!$B27*10^3)/Duluth!$B$8</f>
        <v>0</v>
      </c>
      <c r="R136" s="10">
        <f>(Fairbanks!$B27*10^3)/Fairbanks!$B$8</f>
        <v>0</v>
      </c>
    </row>
    <row r="137" spans="1:18">
      <c r="A137" s="5"/>
      <c r="B137" s="8" t="s">
        <v>36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5"/>
      <c r="B138" s="9" t="s">
        <v>17</v>
      </c>
      <c r="C138" s="10">
        <f>(Miami!$C13*10^3)/Miami!$B$8</f>
        <v>461.52792941293995</v>
      </c>
      <c r="D138" s="10">
        <f>(Houston!$C13*10^3)/Houston!$B$8</f>
        <v>531.48927136628629</v>
      </c>
      <c r="E138" s="10">
        <f>(Phoenix!$C13*10^3)/Phoenix!$B$8</f>
        <v>482.20293779747249</v>
      </c>
      <c r="F138" s="10">
        <f>(Atlanta!$C13*10^3)/Atlanta!$B$8</f>
        <v>545.7452065449304</v>
      </c>
      <c r="G138" s="10">
        <f>(LosAngeles!$C13*10^3)/LosAngeles!$B$8</f>
        <v>544.3688944547913</v>
      </c>
      <c r="H138" s="10">
        <f>(LasVegas!$C13*10^3)/LasVegas!$B$8</f>
        <v>471.65938817887951</v>
      </c>
      <c r="I138" s="10">
        <f>(SanFrancisco!$C13*10^3)/SanFrancisco!$B$8</f>
        <v>647.75464003596426</v>
      </c>
      <c r="J138" s="10">
        <f>(Baltimore!$C13*10^3)/Baltimore!$B$8</f>
        <v>624.14861316264557</v>
      </c>
      <c r="K138" s="10">
        <f>(Albuquerque!$C13*10^3)/Albuquerque!$B$8</f>
        <v>433.66719828170596</v>
      </c>
      <c r="L138" s="10">
        <f>(Seattle!$C13*10^3)/Seattle!$B$8</f>
        <v>623.47026880454405</v>
      </c>
      <c r="M138" s="10">
        <f>(Chicago!$C13*10^3)/Chicago!$B$8</f>
        <v>656.55126338849277</v>
      </c>
      <c r="N138" s="10">
        <f>(Boulder!$C13*10^3)/Boulder!$B$8</f>
        <v>479.39991722504084</v>
      </c>
      <c r="O138" s="10">
        <f>(Minneapolis!$C13*10^3)/Minneapolis!$B$8</f>
        <v>712.37039653486886</v>
      </c>
      <c r="P138" s="10">
        <f>(Helena!$C13*10^3)/Helena!$B$8</f>
        <v>573.84409407802252</v>
      </c>
      <c r="Q138" s="10">
        <f>(Duluth!$C13*10^3)/Duluth!$B$8</f>
        <v>765.74106779697297</v>
      </c>
      <c r="R138" s="10">
        <f>(Fairbanks!$C13*10^3)/Fairbanks!$B$8</f>
        <v>1089.6128129928143</v>
      </c>
    </row>
    <row r="139" spans="1:18">
      <c r="A139" s="5"/>
      <c r="B139" s="9" t="s">
        <v>18</v>
      </c>
      <c r="C139" s="10">
        <f>(Miami!$C14*10^3)/Miami!$B$8</f>
        <v>0</v>
      </c>
      <c r="D139" s="10">
        <f>(Houston!$C14*10^3)/Houston!$B$8</f>
        <v>0</v>
      </c>
      <c r="E139" s="10">
        <f>(Phoenix!$C14*10^3)/Phoenix!$B$8</f>
        <v>0</v>
      </c>
      <c r="F139" s="10">
        <f>(Atlanta!$C14*10^3)/Atlanta!$B$8</f>
        <v>0</v>
      </c>
      <c r="G139" s="10">
        <f>(LosAngeles!$C14*10^3)/LosAngeles!$B$8</f>
        <v>0</v>
      </c>
      <c r="H139" s="10">
        <f>(LasVegas!$C14*10^3)/LasVegas!$B$8</f>
        <v>0</v>
      </c>
      <c r="I139" s="10">
        <f>(SanFrancisco!$C14*10^3)/SanFrancisco!$B$8</f>
        <v>0</v>
      </c>
      <c r="J139" s="10">
        <f>(Baltimore!$C14*10^3)/Baltimore!$B$8</f>
        <v>0</v>
      </c>
      <c r="K139" s="10">
        <f>(Albuquerque!$C14*10^3)/Albuquerque!$B$8</f>
        <v>0</v>
      </c>
      <c r="L139" s="10">
        <f>(Seattle!$C14*10^3)/Seattle!$B$8</f>
        <v>0</v>
      </c>
      <c r="M139" s="10">
        <f>(Chicago!$C14*10^3)/Chicago!$B$8</f>
        <v>0</v>
      </c>
      <c r="N139" s="10">
        <f>(Boulder!$C14*10^3)/Boulder!$B$8</f>
        <v>0</v>
      </c>
      <c r="O139" s="10">
        <f>(Minneapolis!$C14*10^3)/Minneapolis!$B$8</f>
        <v>0</v>
      </c>
      <c r="P139" s="10">
        <f>(Helena!$C14*10^3)/Helena!$B$8</f>
        <v>0</v>
      </c>
      <c r="Q139" s="10">
        <f>(Duluth!$C14*10^3)/Duluth!$B$8</f>
        <v>0</v>
      </c>
      <c r="R139" s="10">
        <f>(Fairbanks!$C14*10^3)/Fairbanks!$B$8</f>
        <v>0</v>
      </c>
    </row>
    <row r="140" spans="1:18">
      <c r="A140" s="5"/>
      <c r="B140" s="9" t="s">
        <v>19</v>
      </c>
      <c r="C140" s="10">
        <f>(Miami!$C15*10^3)/Miami!$B$8</f>
        <v>0</v>
      </c>
      <c r="D140" s="10">
        <f>(Houston!$C15*10^3)/Houston!$B$8</f>
        <v>0</v>
      </c>
      <c r="E140" s="10">
        <f>(Phoenix!$C15*10^3)/Phoenix!$B$8</f>
        <v>0</v>
      </c>
      <c r="F140" s="10">
        <f>(Atlanta!$C15*10^3)/Atlanta!$B$8</f>
        <v>0</v>
      </c>
      <c r="G140" s="10">
        <f>(LosAngeles!$C15*10^3)/LosAngeles!$B$8</f>
        <v>0</v>
      </c>
      <c r="H140" s="10">
        <f>(LasVegas!$C15*10^3)/LasVegas!$B$8</f>
        <v>0</v>
      </c>
      <c r="I140" s="10">
        <f>(SanFrancisco!$C15*10^3)/SanFrancisco!$B$8</f>
        <v>0</v>
      </c>
      <c r="J140" s="10">
        <f>(Baltimore!$C15*10^3)/Baltimore!$B$8</f>
        <v>0</v>
      </c>
      <c r="K140" s="10">
        <f>(Albuquerque!$C15*10^3)/Albuquerque!$B$8</f>
        <v>0</v>
      </c>
      <c r="L140" s="10">
        <f>(Seattle!$C15*10^3)/Seattle!$B$8</f>
        <v>0</v>
      </c>
      <c r="M140" s="10">
        <f>(Chicago!$C15*10^3)/Chicago!$B$8</f>
        <v>0</v>
      </c>
      <c r="N140" s="10">
        <f>(Boulder!$C15*10^3)/Boulder!$B$8</f>
        <v>0</v>
      </c>
      <c r="O140" s="10">
        <f>(Minneapolis!$C15*10^3)/Minneapolis!$B$8</f>
        <v>0</v>
      </c>
      <c r="P140" s="10">
        <f>(Helena!$C15*10^3)/Helena!$B$8</f>
        <v>0</v>
      </c>
      <c r="Q140" s="10">
        <f>(Duluth!$C15*10^3)/Duluth!$B$8</f>
        <v>0</v>
      </c>
      <c r="R140" s="10">
        <f>(Fairbanks!$C15*10^3)/Fairbanks!$B$8</f>
        <v>0</v>
      </c>
    </row>
    <row r="141" spans="1:18">
      <c r="A141" s="5"/>
      <c r="B141" s="9" t="s">
        <v>20</v>
      </c>
      <c r="C141" s="10">
        <f>(Miami!$C16*10^3)/Miami!$B$8</f>
        <v>0</v>
      </c>
      <c r="D141" s="10">
        <f>(Houston!$C16*10^3)/Houston!$B$8</f>
        <v>0</v>
      </c>
      <c r="E141" s="10">
        <f>(Phoenix!$C16*10^3)/Phoenix!$B$8</f>
        <v>0</v>
      </c>
      <c r="F141" s="10">
        <f>(Atlanta!$C16*10^3)/Atlanta!$B$8</f>
        <v>0</v>
      </c>
      <c r="G141" s="10">
        <f>(LosAngeles!$C16*10^3)/LosAngeles!$B$8</f>
        <v>0</v>
      </c>
      <c r="H141" s="10">
        <f>(LasVegas!$C16*10^3)/LasVegas!$B$8</f>
        <v>0</v>
      </c>
      <c r="I141" s="10">
        <f>(SanFrancisco!$C16*10^3)/SanFrancisco!$B$8</f>
        <v>0</v>
      </c>
      <c r="J141" s="10">
        <f>(Baltimore!$C16*10^3)/Baltimore!$B$8</f>
        <v>0</v>
      </c>
      <c r="K141" s="10">
        <f>(Albuquerque!$C16*10^3)/Albuquerque!$B$8</f>
        <v>0</v>
      </c>
      <c r="L141" s="10">
        <f>(Seattle!$C16*10^3)/Seattle!$B$8</f>
        <v>0</v>
      </c>
      <c r="M141" s="10">
        <f>(Chicago!$C16*10^3)/Chicago!$B$8</f>
        <v>0</v>
      </c>
      <c r="N141" s="10">
        <f>(Boulder!$C16*10^3)/Boulder!$B$8</f>
        <v>0</v>
      </c>
      <c r="O141" s="10">
        <f>(Minneapolis!$C16*10^3)/Minneapolis!$B$8</f>
        <v>0</v>
      </c>
      <c r="P141" s="10">
        <f>(Helena!$C16*10^3)/Helena!$B$8</f>
        <v>0</v>
      </c>
      <c r="Q141" s="10">
        <f>(Duluth!$C16*10^3)/Duluth!$B$8</f>
        <v>0</v>
      </c>
      <c r="R141" s="10">
        <f>(Fairbanks!$C16*10^3)/Fairbanks!$B$8</f>
        <v>0</v>
      </c>
    </row>
    <row r="142" spans="1:18">
      <c r="A142" s="5"/>
      <c r="B142" s="9" t="s">
        <v>21</v>
      </c>
      <c r="C142" s="10">
        <f>(Miami!$C17*10^3)/Miami!$B$8</f>
        <v>60.583599140853003</v>
      </c>
      <c r="D142" s="10">
        <f>(Houston!$C17*10^3)/Houston!$B$8</f>
        <v>60.583599140853003</v>
      </c>
      <c r="E142" s="10">
        <f>(Phoenix!$C17*10^3)/Phoenix!$B$8</f>
        <v>60.583599140853003</v>
      </c>
      <c r="F142" s="10">
        <f>(Atlanta!$C17*10^3)/Atlanta!$B$8</f>
        <v>60.583599140853003</v>
      </c>
      <c r="G142" s="10">
        <f>(LosAngeles!$C17*10^3)/LosAngeles!$B$8</f>
        <v>60.583599140853003</v>
      </c>
      <c r="H142" s="10">
        <f>(LasVegas!$C17*10^3)/LasVegas!$B$8</f>
        <v>60.583599140853003</v>
      </c>
      <c r="I142" s="10">
        <f>(SanFrancisco!$C17*10^3)/SanFrancisco!$B$8</f>
        <v>60.583599140853003</v>
      </c>
      <c r="J142" s="10">
        <f>(Baltimore!$C17*10^3)/Baltimore!$B$8</f>
        <v>60.583599140853003</v>
      </c>
      <c r="K142" s="10">
        <f>(Albuquerque!$C17*10^3)/Albuquerque!$B$8</f>
        <v>60.583599140853003</v>
      </c>
      <c r="L142" s="10">
        <f>(Seattle!$C17*10^3)/Seattle!$B$8</f>
        <v>60.583599140853003</v>
      </c>
      <c r="M142" s="10">
        <f>(Chicago!$C17*10^3)/Chicago!$B$8</f>
        <v>60.583599140853003</v>
      </c>
      <c r="N142" s="10">
        <f>(Boulder!$C17*10^3)/Boulder!$B$8</f>
        <v>60.583599140853003</v>
      </c>
      <c r="O142" s="10">
        <f>(Minneapolis!$C17*10^3)/Minneapolis!$B$8</f>
        <v>60.583599140853003</v>
      </c>
      <c r="P142" s="10">
        <f>(Helena!$C17*10^3)/Helena!$B$8</f>
        <v>60.583599140853003</v>
      </c>
      <c r="Q142" s="10">
        <f>(Duluth!$C17*10^3)/Duluth!$B$8</f>
        <v>60.583599140853003</v>
      </c>
      <c r="R142" s="10">
        <f>(Fairbanks!$C17*10^3)/Fairbanks!$B$8</f>
        <v>60.583599140853003</v>
      </c>
    </row>
    <row r="143" spans="1:18">
      <c r="A143" s="5"/>
      <c r="B143" s="9" t="s">
        <v>22</v>
      </c>
      <c r="C143" s="10">
        <f>(Miami!$C18*10^3)/Miami!$B$8</f>
        <v>0</v>
      </c>
      <c r="D143" s="10">
        <f>(Houston!$C18*10^3)/Houston!$B$8</f>
        <v>0</v>
      </c>
      <c r="E143" s="10">
        <f>(Phoenix!$C18*10^3)/Phoenix!$B$8</f>
        <v>0</v>
      </c>
      <c r="F143" s="10">
        <f>(Atlanta!$C18*10^3)/Atlanta!$B$8</f>
        <v>0</v>
      </c>
      <c r="G143" s="10">
        <f>(LosAngeles!$C18*10^3)/LosAngeles!$B$8</f>
        <v>0</v>
      </c>
      <c r="H143" s="10">
        <f>(LasVegas!$C18*10^3)/LasVegas!$B$8</f>
        <v>0</v>
      </c>
      <c r="I143" s="10">
        <f>(SanFrancisco!$C18*10^3)/SanFrancisco!$B$8</f>
        <v>0</v>
      </c>
      <c r="J143" s="10">
        <f>(Baltimore!$C18*10^3)/Baltimore!$B$8</f>
        <v>0</v>
      </c>
      <c r="K143" s="10">
        <f>(Albuquerque!$C18*10^3)/Albuquerque!$B$8</f>
        <v>0</v>
      </c>
      <c r="L143" s="10">
        <f>(Seattle!$C18*10^3)/Seattle!$B$8</f>
        <v>0</v>
      </c>
      <c r="M143" s="10">
        <f>(Chicago!$C18*10^3)/Chicago!$B$8</f>
        <v>0</v>
      </c>
      <c r="N143" s="10">
        <f>(Boulder!$C18*10^3)/Boulder!$B$8</f>
        <v>0</v>
      </c>
      <c r="O143" s="10">
        <f>(Minneapolis!$C18*10^3)/Minneapolis!$B$8</f>
        <v>0</v>
      </c>
      <c r="P143" s="10">
        <f>(Helena!$C18*10^3)/Helena!$B$8</f>
        <v>0</v>
      </c>
      <c r="Q143" s="10">
        <f>(Duluth!$C18*10^3)/Duluth!$B$8</f>
        <v>0</v>
      </c>
      <c r="R143" s="10">
        <f>(Fairbanks!$C18*10^3)/Fairbanks!$B$8</f>
        <v>0</v>
      </c>
    </row>
    <row r="144" spans="1:18">
      <c r="A144" s="5"/>
      <c r="B144" s="9" t="s">
        <v>23</v>
      </c>
      <c r="C144" s="10">
        <f>(Miami!$C19*10^3)/Miami!$B$8</f>
        <v>0</v>
      </c>
      <c r="D144" s="10">
        <f>(Houston!$C19*10^3)/Houston!$B$8</f>
        <v>0</v>
      </c>
      <c r="E144" s="10">
        <f>(Phoenix!$C19*10^3)/Phoenix!$B$8</f>
        <v>0</v>
      </c>
      <c r="F144" s="10">
        <f>(Atlanta!$C19*10^3)/Atlanta!$B$8</f>
        <v>0</v>
      </c>
      <c r="G144" s="10">
        <f>(LosAngeles!$C19*10^3)/LosAngeles!$B$8</f>
        <v>0</v>
      </c>
      <c r="H144" s="10">
        <f>(LasVegas!$C19*10^3)/LasVegas!$B$8</f>
        <v>0</v>
      </c>
      <c r="I144" s="10">
        <f>(SanFrancisco!$C19*10^3)/SanFrancisco!$B$8</f>
        <v>0</v>
      </c>
      <c r="J144" s="10">
        <f>(Baltimore!$C19*10^3)/Baltimore!$B$8</f>
        <v>0</v>
      </c>
      <c r="K144" s="10">
        <f>(Albuquerque!$C19*10^3)/Albuquerque!$B$8</f>
        <v>0</v>
      </c>
      <c r="L144" s="10">
        <f>(Seattle!$C19*10^3)/Seattle!$B$8</f>
        <v>0</v>
      </c>
      <c r="M144" s="10">
        <f>(Chicago!$C19*10^3)/Chicago!$B$8</f>
        <v>0</v>
      </c>
      <c r="N144" s="10">
        <f>(Boulder!$C19*10^3)/Boulder!$B$8</f>
        <v>0</v>
      </c>
      <c r="O144" s="10">
        <f>(Minneapolis!$C19*10^3)/Minneapolis!$B$8</f>
        <v>0</v>
      </c>
      <c r="P144" s="10">
        <f>(Helena!$C19*10^3)/Helena!$B$8</f>
        <v>0</v>
      </c>
      <c r="Q144" s="10">
        <f>(Duluth!$C19*10^3)/Duluth!$B$8</f>
        <v>0</v>
      </c>
      <c r="R144" s="10">
        <f>(Fairbanks!$C19*10^3)/Fairbanks!$B$8</f>
        <v>0</v>
      </c>
    </row>
    <row r="145" spans="1:18">
      <c r="A145" s="5"/>
      <c r="B145" s="9" t="s">
        <v>24</v>
      </c>
      <c r="C145" s="10">
        <f>(Miami!$C20*10^3)/Miami!$B$8</f>
        <v>0</v>
      </c>
      <c r="D145" s="10">
        <f>(Houston!$C20*10^3)/Houston!$B$8</f>
        <v>0</v>
      </c>
      <c r="E145" s="10">
        <f>(Phoenix!$C20*10^3)/Phoenix!$B$8</f>
        <v>0</v>
      </c>
      <c r="F145" s="10">
        <f>(Atlanta!$C20*10^3)/Atlanta!$B$8</f>
        <v>0</v>
      </c>
      <c r="G145" s="10">
        <f>(LosAngeles!$C20*10^3)/LosAngeles!$B$8</f>
        <v>0</v>
      </c>
      <c r="H145" s="10">
        <f>(LasVegas!$C20*10^3)/LasVegas!$B$8</f>
        <v>0</v>
      </c>
      <c r="I145" s="10">
        <f>(SanFrancisco!$C20*10^3)/SanFrancisco!$B$8</f>
        <v>0</v>
      </c>
      <c r="J145" s="10">
        <f>(Baltimore!$C20*10^3)/Baltimore!$B$8</f>
        <v>0</v>
      </c>
      <c r="K145" s="10">
        <f>(Albuquerque!$C20*10^3)/Albuquerque!$B$8</f>
        <v>0</v>
      </c>
      <c r="L145" s="10">
        <f>(Seattle!$C20*10^3)/Seattle!$B$8</f>
        <v>0</v>
      </c>
      <c r="M145" s="10">
        <f>(Chicago!$C20*10^3)/Chicago!$B$8</f>
        <v>0</v>
      </c>
      <c r="N145" s="10">
        <f>(Boulder!$C20*10^3)/Boulder!$B$8</f>
        <v>0</v>
      </c>
      <c r="O145" s="10">
        <f>(Minneapolis!$C20*10^3)/Minneapolis!$B$8</f>
        <v>0</v>
      </c>
      <c r="P145" s="10">
        <f>(Helena!$C20*10^3)/Helena!$B$8</f>
        <v>0</v>
      </c>
      <c r="Q145" s="10">
        <f>(Duluth!$C20*10^3)/Duluth!$B$8</f>
        <v>0</v>
      </c>
      <c r="R145" s="10">
        <f>(Fairbanks!$C20*10^3)/Fairbanks!$B$8</f>
        <v>0</v>
      </c>
    </row>
    <row r="146" spans="1:18">
      <c r="A146" s="5"/>
      <c r="B146" s="9" t="s">
        <v>25</v>
      </c>
      <c r="C146" s="10">
        <f>(Miami!$C21*10^3)/Miami!$B$8</f>
        <v>0</v>
      </c>
      <c r="D146" s="10">
        <f>(Houston!$C21*10^3)/Houston!$B$8</f>
        <v>0</v>
      </c>
      <c r="E146" s="10">
        <f>(Phoenix!$C21*10^3)/Phoenix!$B$8</f>
        <v>0</v>
      </c>
      <c r="F146" s="10">
        <f>(Atlanta!$C21*10^3)/Atlanta!$B$8</f>
        <v>0</v>
      </c>
      <c r="G146" s="10">
        <f>(LosAngeles!$C21*10^3)/LosAngeles!$B$8</f>
        <v>0</v>
      </c>
      <c r="H146" s="10">
        <f>(LasVegas!$C21*10^3)/LasVegas!$B$8</f>
        <v>0</v>
      </c>
      <c r="I146" s="10">
        <f>(SanFrancisco!$C21*10^3)/SanFrancisco!$B$8</f>
        <v>0</v>
      </c>
      <c r="J146" s="10">
        <f>(Baltimore!$C21*10^3)/Baltimore!$B$8</f>
        <v>0</v>
      </c>
      <c r="K146" s="10">
        <f>(Albuquerque!$C21*10^3)/Albuquerque!$B$8</f>
        <v>0</v>
      </c>
      <c r="L146" s="10">
        <f>(Seattle!$C21*10^3)/Seattle!$B$8</f>
        <v>0</v>
      </c>
      <c r="M146" s="10">
        <f>(Chicago!$C21*10^3)/Chicago!$B$8</f>
        <v>0</v>
      </c>
      <c r="N146" s="10">
        <f>(Boulder!$C21*10^3)/Boulder!$B$8</f>
        <v>0</v>
      </c>
      <c r="O146" s="10">
        <f>(Minneapolis!$C21*10^3)/Minneapolis!$B$8</f>
        <v>0</v>
      </c>
      <c r="P146" s="10">
        <f>(Helena!$C21*10^3)/Helena!$B$8</f>
        <v>0</v>
      </c>
      <c r="Q146" s="10">
        <f>(Duluth!$C21*10^3)/Duluth!$B$8</f>
        <v>0</v>
      </c>
      <c r="R146" s="10">
        <f>(Fairbanks!$C21*10^3)/Fairbanks!$B$8</f>
        <v>0</v>
      </c>
    </row>
    <row r="147" spans="1:18">
      <c r="A147" s="5"/>
      <c r="B147" s="9" t="s">
        <v>26</v>
      </c>
      <c r="C147" s="10">
        <f>(Miami!$C22*10^3)/Miami!$B$8</f>
        <v>0</v>
      </c>
      <c r="D147" s="10">
        <f>(Houston!$C22*10^3)/Houston!$B$8</f>
        <v>0</v>
      </c>
      <c r="E147" s="10">
        <f>(Phoenix!$C22*10^3)/Phoenix!$B$8</f>
        <v>0</v>
      </c>
      <c r="F147" s="10">
        <f>(Atlanta!$C22*10^3)/Atlanta!$B$8</f>
        <v>0</v>
      </c>
      <c r="G147" s="10">
        <f>(LosAngeles!$C22*10^3)/LosAngeles!$B$8</f>
        <v>0</v>
      </c>
      <c r="H147" s="10">
        <f>(LasVegas!$C22*10^3)/LasVegas!$B$8</f>
        <v>0</v>
      </c>
      <c r="I147" s="10">
        <f>(SanFrancisco!$C22*10^3)/SanFrancisco!$B$8</f>
        <v>0</v>
      </c>
      <c r="J147" s="10">
        <f>(Baltimore!$C22*10^3)/Baltimore!$B$8</f>
        <v>0</v>
      </c>
      <c r="K147" s="10">
        <f>(Albuquerque!$C22*10^3)/Albuquerque!$B$8</f>
        <v>0</v>
      </c>
      <c r="L147" s="10">
        <f>(Seattle!$C22*10^3)/Seattle!$B$8</f>
        <v>0</v>
      </c>
      <c r="M147" s="10">
        <f>(Chicago!$C22*10^3)/Chicago!$B$8</f>
        <v>0</v>
      </c>
      <c r="N147" s="10">
        <f>(Boulder!$C22*10^3)/Boulder!$B$8</f>
        <v>0</v>
      </c>
      <c r="O147" s="10">
        <f>(Minneapolis!$C22*10^3)/Minneapolis!$B$8</f>
        <v>0</v>
      </c>
      <c r="P147" s="10">
        <f>(Helena!$C22*10^3)/Helena!$B$8</f>
        <v>0</v>
      </c>
      <c r="Q147" s="10">
        <f>(Duluth!$C22*10^3)/Duluth!$B$8</f>
        <v>0</v>
      </c>
      <c r="R147" s="10">
        <f>(Fairbanks!$C22*10^3)/Fairbanks!$B$8</f>
        <v>0</v>
      </c>
    </row>
    <row r="148" spans="1:18">
      <c r="A148" s="5"/>
      <c r="B148" s="9" t="s">
        <v>27</v>
      </c>
      <c r="C148" s="10">
        <f>(Miami!$C23*10^3)/Miami!$B$8</f>
        <v>0</v>
      </c>
      <c r="D148" s="10">
        <f>(Houston!$C23*10^3)/Houston!$B$8</f>
        <v>0</v>
      </c>
      <c r="E148" s="10">
        <f>(Phoenix!$C23*10^3)/Phoenix!$B$8</f>
        <v>0</v>
      </c>
      <c r="F148" s="10">
        <f>(Atlanta!$C23*10^3)/Atlanta!$B$8</f>
        <v>0</v>
      </c>
      <c r="G148" s="10">
        <f>(LosAngeles!$C23*10^3)/LosAngeles!$B$8</f>
        <v>0</v>
      </c>
      <c r="H148" s="10">
        <f>(LasVegas!$C23*10^3)/LasVegas!$B$8</f>
        <v>0</v>
      </c>
      <c r="I148" s="10">
        <f>(SanFrancisco!$C23*10^3)/SanFrancisco!$B$8</f>
        <v>0</v>
      </c>
      <c r="J148" s="10">
        <f>(Baltimore!$C23*10^3)/Baltimore!$B$8</f>
        <v>0</v>
      </c>
      <c r="K148" s="10">
        <f>(Albuquerque!$C23*10^3)/Albuquerque!$B$8</f>
        <v>0</v>
      </c>
      <c r="L148" s="10">
        <f>(Seattle!$C23*10^3)/Seattle!$B$8</f>
        <v>0</v>
      </c>
      <c r="M148" s="10">
        <f>(Chicago!$C23*10^3)/Chicago!$B$8</f>
        <v>0</v>
      </c>
      <c r="N148" s="10">
        <f>(Boulder!$C23*10^3)/Boulder!$B$8</f>
        <v>0</v>
      </c>
      <c r="O148" s="10">
        <f>(Minneapolis!$C23*10^3)/Minneapolis!$B$8</f>
        <v>0</v>
      </c>
      <c r="P148" s="10">
        <f>(Helena!$C23*10^3)/Helena!$B$8</f>
        <v>0</v>
      </c>
      <c r="Q148" s="10">
        <f>(Duluth!$C23*10^3)/Duluth!$B$8</f>
        <v>0</v>
      </c>
      <c r="R148" s="10">
        <f>(Fairbanks!$C23*10^3)/Fairbanks!$B$8</f>
        <v>0</v>
      </c>
    </row>
    <row r="149" spans="1:18">
      <c r="A149" s="5"/>
      <c r="B149" s="9" t="s">
        <v>28</v>
      </c>
      <c r="C149" s="10">
        <f>(Miami!$C24*10^3)/Miami!$B$8</f>
        <v>20.361034401558452</v>
      </c>
      <c r="D149" s="10">
        <f>(Houston!$C24*10^3)/Houston!$B$8</f>
        <v>24.423964777827727</v>
      </c>
      <c r="E149" s="10">
        <f>(Phoenix!$C24*10^3)/Phoenix!$B$8</f>
        <v>22.087891307915712</v>
      </c>
      <c r="F149" s="10">
        <f>(Atlanta!$C24*10^3)/Atlanta!$B$8</f>
        <v>28.339273863806646</v>
      </c>
      <c r="G149" s="10">
        <f>(LosAngeles!$C24*10^3)/LosAngeles!$B$8</f>
        <v>27.580206081105185</v>
      </c>
      <c r="H149" s="10">
        <f>(LasVegas!$C24*10^3)/LasVegas!$B$8</f>
        <v>24.901169553086575</v>
      </c>
      <c r="I149" s="10">
        <f>(SanFrancisco!$C24*10^3)/SanFrancisco!$B$8</f>
        <v>30.930005209113805</v>
      </c>
      <c r="J149" s="10">
        <f>(Baltimore!$C24*10^3)/Baltimore!$B$8</f>
        <v>31.415683714026784</v>
      </c>
      <c r="K149" s="10">
        <f>(Albuquerque!$C24*10^3)/Albuquerque!$B$8</f>
        <v>30.831888339434418</v>
      </c>
      <c r="L149" s="10">
        <f>(Seattle!$C24*10^3)/Seattle!$B$8</f>
        <v>33.017664604428461</v>
      </c>
      <c r="M149" s="10">
        <f>(Chicago!$C24*10^3)/Chicago!$B$8</f>
        <v>34.117019530608893</v>
      </c>
      <c r="N149" s="10">
        <f>(Boulder!$C24*10^3)/Boulder!$B$8</f>
        <v>33.976088026887588</v>
      </c>
      <c r="O149" s="10">
        <f>(Minneapolis!$C24*10^3)/Minneapolis!$B$8</f>
        <v>36.450863071664557</v>
      </c>
      <c r="P149" s="10">
        <f>(Helena!$C24*10^3)/Helena!$B$8</f>
        <v>36.874549554371015</v>
      </c>
      <c r="Q149" s="10">
        <f>(Duluth!$C24*10^3)/Duluth!$B$8</f>
        <v>40.300612249266798</v>
      </c>
      <c r="R149" s="10">
        <f>(Fairbanks!$C24*10^3)/Fairbanks!$B$8</f>
        <v>44.960271587495271</v>
      </c>
    </row>
    <row r="150" spans="1:18">
      <c r="A150" s="5"/>
      <c r="B150" s="9" t="s">
        <v>29</v>
      </c>
      <c r="C150" s="10">
        <f>(Miami!$C25*10^3)/Miami!$B$8</f>
        <v>0</v>
      </c>
      <c r="D150" s="10">
        <f>(Houston!$C25*10^3)/Houston!$B$8</f>
        <v>0</v>
      </c>
      <c r="E150" s="10">
        <f>(Phoenix!$C25*10^3)/Phoenix!$B$8</f>
        <v>0</v>
      </c>
      <c r="F150" s="10">
        <f>(Atlanta!$C25*10^3)/Atlanta!$B$8</f>
        <v>0</v>
      </c>
      <c r="G150" s="10">
        <f>(LosAngeles!$C25*10^3)/LosAngeles!$B$8</f>
        <v>0</v>
      </c>
      <c r="H150" s="10">
        <f>(LasVegas!$C25*10^3)/LasVegas!$B$8</f>
        <v>0</v>
      </c>
      <c r="I150" s="10">
        <f>(SanFrancisco!$C25*10^3)/SanFrancisco!$B$8</f>
        <v>0</v>
      </c>
      <c r="J150" s="10">
        <f>(Baltimore!$C25*10^3)/Baltimore!$B$8</f>
        <v>0</v>
      </c>
      <c r="K150" s="10">
        <f>(Albuquerque!$C25*10^3)/Albuquerque!$B$8</f>
        <v>0</v>
      </c>
      <c r="L150" s="10">
        <f>(Seattle!$C25*10^3)/Seattle!$B$8</f>
        <v>0</v>
      </c>
      <c r="M150" s="10">
        <f>(Chicago!$C25*10^3)/Chicago!$B$8</f>
        <v>0</v>
      </c>
      <c r="N150" s="10">
        <f>(Boulder!$C25*10^3)/Boulder!$B$8</f>
        <v>0</v>
      </c>
      <c r="O150" s="10">
        <f>(Minneapolis!$C25*10^3)/Minneapolis!$B$8</f>
        <v>0</v>
      </c>
      <c r="P150" s="10">
        <f>(Helena!$C25*10^3)/Helena!$B$8</f>
        <v>0</v>
      </c>
      <c r="Q150" s="10">
        <f>(Duluth!$C25*10^3)/Duluth!$B$8</f>
        <v>0</v>
      </c>
      <c r="R150" s="10">
        <f>(Fairbanks!$C25*10^3)/Fairbanks!$B$8</f>
        <v>0</v>
      </c>
    </row>
    <row r="151" spans="1:18">
      <c r="A151" s="5"/>
      <c r="B151" s="9" t="s">
        <v>30</v>
      </c>
      <c r="C151" s="10">
        <f>(Miami!$C26*10^3)/Miami!$B$8</f>
        <v>0</v>
      </c>
      <c r="D151" s="10">
        <f>(Houston!$C26*10^3)/Houston!$B$8</f>
        <v>0</v>
      </c>
      <c r="E151" s="10">
        <f>(Phoenix!$C26*10^3)/Phoenix!$B$8</f>
        <v>0</v>
      </c>
      <c r="F151" s="10">
        <f>(Atlanta!$C26*10^3)/Atlanta!$B$8</f>
        <v>0</v>
      </c>
      <c r="G151" s="10">
        <f>(LosAngeles!$C26*10^3)/LosAngeles!$B$8</f>
        <v>0</v>
      </c>
      <c r="H151" s="10">
        <f>(LasVegas!$C26*10^3)/LasVegas!$B$8</f>
        <v>0</v>
      </c>
      <c r="I151" s="10">
        <f>(SanFrancisco!$C26*10^3)/SanFrancisco!$B$8</f>
        <v>0</v>
      </c>
      <c r="J151" s="10">
        <f>(Baltimore!$C26*10^3)/Baltimore!$B$8</f>
        <v>0</v>
      </c>
      <c r="K151" s="10">
        <f>(Albuquerque!$C26*10^3)/Albuquerque!$B$8</f>
        <v>0</v>
      </c>
      <c r="L151" s="10">
        <f>(Seattle!$C26*10^3)/Seattle!$B$8</f>
        <v>0</v>
      </c>
      <c r="M151" s="10">
        <f>(Chicago!$C26*10^3)/Chicago!$B$8</f>
        <v>0</v>
      </c>
      <c r="N151" s="10">
        <f>(Boulder!$C26*10^3)/Boulder!$B$8</f>
        <v>0</v>
      </c>
      <c r="O151" s="10">
        <f>(Minneapolis!$C26*10^3)/Minneapolis!$B$8</f>
        <v>0</v>
      </c>
      <c r="P151" s="10">
        <f>(Helena!$C26*10^3)/Helena!$B$8</f>
        <v>0</v>
      </c>
      <c r="Q151" s="10">
        <f>(Duluth!$C26*10^3)/Duluth!$B$8</f>
        <v>0</v>
      </c>
      <c r="R151" s="10">
        <f>(Fairbanks!$C26*10^3)/Fairbanks!$B$8</f>
        <v>0</v>
      </c>
    </row>
    <row r="152" spans="1:18">
      <c r="A152" s="5"/>
      <c r="B152" s="9" t="s">
        <v>358</v>
      </c>
      <c r="C152" s="10">
        <f>(Miami!$C27*10^3)/Miami!$B$8</f>
        <v>0</v>
      </c>
      <c r="D152" s="10">
        <f>(Houston!$C27*10^3)/Houston!$B$8</f>
        <v>0</v>
      </c>
      <c r="E152" s="10">
        <f>(Phoenix!$C27*10^3)/Phoenix!$B$8</f>
        <v>0</v>
      </c>
      <c r="F152" s="10">
        <f>(Atlanta!$C27*10^3)/Atlanta!$B$8</f>
        <v>0</v>
      </c>
      <c r="G152" s="10">
        <f>(LosAngeles!$C27*10^3)/LosAngeles!$B$8</f>
        <v>0</v>
      </c>
      <c r="H152" s="10">
        <f>(LasVegas!$C27*10^3)/LasVegas!$B$8</f>
        <v>0</v>
      </c>
      <c r="I152" s="10">
        <f>(SanFrancisco!$C27*10^3)/SanFrancisco!$B$8</f>
        <v>0</v>
      </c>
      <c r="J152" s="10">
        <f>(Baltimore!$C27*10^3)/Baltimore!$B$8</f>
        <v>0</v>
      </c>
      <c r="K152" s="10">
        <f>(Albuquerque!$C27*10^3)/Albuquerque!$B$8</f>
        <v>0</v>
      </c>
      <c r="L152" s="10">
        <f>(Seattle!$C27*10^3)/Seattle!$B$8</f>
        <v>0</v>
      </c>
      <c r="M152" s="10">
        <f>(Chicago!$C27*10^3)/Chicago!$B$8</f>
        <v>0</v>
      </c>
      <c r="N152" s="10">
        <f>(Boulder!$C27*10^3)/Boulder!$B$8</f>
        <v>0</v>
      </c>
      <c r="O152" s="10">
        <f>(Minneapolis!$C27*10^3)/Minneapolis!$B$8</f>
        <v>0</v>
      </c>
      <c r="P152" s="10">
        <f>(Helena!$C27*10^3)/Helena!$B$8</f>
        <v>0</v>
      </c>
      <c r="Q152" s="10">
        <f>(Duluth!$C27*10^3)/Duluth!$B$8</f>
        <v>0</v>
      </c>
      <c r="R152" s="10">
        <f>(Fairbanks!$C27*10^3)/Fairbanks!$B$8</f>
        <v>0</v>
      </c>
    </row>
    <row r="153" spans="1:18">
      <c r="A153" s="5"/>
      <c r="B153" s="8" t="s">
        <v>37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5"/>
      <c r="B154" s="9" t="s">
        <v>338</v>
      </c>
      <c r="C154" s="10">
        <f>(Miami!$E13*10^3)/Miami!$B$8</f>
        <v>0</v>
      </c>
      <c r="D154" s="10">
        <f>(Houston!$E13*10^3)/Houston!$B$8</f>
        <v>0</v>
      </c>
      <c r="E154" s="10">
        <f>(Phoenix!$E13*10^3)/Phoenix!$B$8</f>
        <v>0</v>
      </c>
      <c r="F154" s="10">
        <f>(Atlanta!$E13*10^3)/Atlanta!$B$8</f>
        <v>0</v>
      </c>
      <c r="G154" s="10">
        <f>(LosAngeles!$E13*10^3)/LosAngeles!$B$8</f>
        <v>0</v>
      </c>
      <c r="H154" s="10">
        <f>(LasVegas!$E13*10^3)/LasVegas!$B$8</f>
        <v>0</v>
      </c>
      <c r="I154" s="10">
        <f>(SanFrancisco!$E13*10^3)/SanFrancisco!$B$8</f>
        <v>0</v>
      </c>
      <c r="J154" s="10">
        <f>(Baltimore!$E13*10^3)/Baltimore!$B$8</f>
        <v>0</v>
      </c>
      <c r="K154" s="10">
        <f>(Albuquerque!$E13*10^3)/Albuquerque!$B$8</f>
        <v>0</v>
      </c>
      <c r="L154" s="10">
        <f>(Seattle!$E13*10^3)/Seattle!$B$8</f>
        <v>0</v>
      </c>
      <c r="M154" s="10">
        <f>(Chicago!$E13*10^3)/Chicago!$B$8</f>
        <v>0</v>
      </c>
      <c r="N154" s="10">
        <f>(Boulder!$E13*10^3)/Boulder!$B$8</f>
        <v>0</v>
      </c>
      <c r="O154" s="10">
        <f>(Minneapolis!$E13*10^3)/Minneapolis!$B$8</f>
        <v>0</v>
      </c>
      <c r="P154" s="10">
        <f>(Helena!$E13*10^3)/Helena!$B$8</f>
        <v>0</v>
      </c>
      <c r="Q154" s="10">
        <f>(Duluth!$E13*10^3)/Duluth!$B$8</f>
        <v>0</v>
      </c>
      <c r="R154" s="10">
        <f>(Fairbanks!$E13*10^3)/Fairbanks!$B$8</f>
        <v>0</v>
      </c>
    </row>
    <row r="155" spans="1:18">
      <c r="A155" s="5"/>
      <c r="B155" s="9" t="s">
        <v>339</v>
      </c>
      <c r="C155" s="10">
        <f>(Miami!$E14*10^3)/Miami!$B$8</f>
        <v>0</v>
      </c>
      <c r="D155" s="10">
        <f>(Houston!$E14*10^3)/Houston!$B$8</f>
        <v>0</v>
      </c>
      <c r="E155" s="10">
        <f>(Phoenix!$E14*10^3)/Phoenix!$B$8</f>
        <v>0</v>
      </c>
      <c r="F155" s="10">
        <f>(Atlanta!$E14*10^3)/Atlanta!$B$8</f>
        <v>0</v>
      </c>
      <c r="G155" s="10">
        <f>(LosAngeles!$E14*10^3)/LosAngeles!$B$8</f>
        <v>0</v>
      </c>
      <c r="H155" s="10">
        <f>(LasVegas!$E14*10^3)/LasVegas!$B$8</f>
        <v>0</v>
      </c>
      <c r="I155" s="10">
        <f>(SanFrancisco!$E14*10^3)/SanFrancisco!$B$8</f>
        <v>0</v>
      </c>
      <c r="J155" s="10">
        <f>(Baltimore!$E14*10^3)/Baltimore!$B$8</f>
        <v>0</v>
      </c>
      <c r="K155" s="10">
        <f>(Albuquerque!$E14*10^3)/Albuquerque!$B$8</f>
        <v>0</v>
      </c>
      <c r="L155" s="10">
        <f>(Seattle!$E14*10^3)/Seattle!$B$8</f>
        <v>0</v>
      </c>
      <c r="M155" s="10">
        <f>(Chicago!$E14*10^3)/Chicago!$B$8</f>
        <v>0</v>
      </c>
      <c r="N155" s="10">
        <f>(Boulder!$E14*10^3)/Boulder!$B$8</f>
        <v>0</v>
      </c>
      <c r="O155" s="10">
        <f>(Minneapolis!$E14*10^3)/Minneapolis!$B$8</f>
        <v>0</v>
      </c>
      <c r="P155" s="10">
        <f>(Helena!$E14*10^3)/Helena!$B$8</f>
        <v>0</v>
      </c>
      <c r="Q155" s="10">
        <f>(Duluth!$E14*10^3)/Duluth!$B$8</f>
        <v>0</v>
      </c>
      <c r="R155" s="10">
        <f>(Fairbanks!$E14*10^3)/Fairbanks!$B$8</f>
        <v>0</v>
      </c>
    </row>
    <row r="156" spans="1:18">
      <c r="A156" s="5"/>
      <c r="B156" s="9" t="s">
        <v>347</v>
      </c>
      <c r="C156" s="10">
        <f>(Miami!$E15*10^3)/Miami!$B$8</f>
        <v>0</v>
      </c>
      <c r="D156" s="10">
        <f>(Houston!$E15*10^3)/Houston!$B$8</f>
        <v>0</v>
      </c>
      <c r="E156" s="10">
        <f>(Phoenix!$E15*10^3)/Phoenix!$B$8</f>
        <v>0</v>
      </c>
      <c r="F156" s="10">
        <f>(Atlanta!$E15*10^3)/Atlanta!$B$8</f>
        <v>0</v>
      </c>
      <c r="G156" s="10">
        <f>(LosAngeles!$E15*10^3)/LosAngeles!$B$8</f>
        <v>0</v>
      </c>
      <c r="H156" s="10">
        <f>(LasVegas!$E15*10^3)/LasVegas!$B$8</f>
        <v>0</v>
      </c>
      <c r="I156" s="10">
        <f>(SanFrancisco!$E15*10^3)/SanFrancisco!$B$8</f>
        <v>0</v>
      </c>
      <c r="J156" s="10">
        <f>(Baltimore!$E15*10^3)/Baltimore!$B$8</f>
        <v>0</v>
      </c>
      <c r="K156" s="10">
        <f>(Albuquerque!$E15*10^3)/Albuquerque!$B$8</f>
        <v>0</v>
      </c>
      <c r="L156" s="10">
        <f>(Seattle!$E15*10^3)/Seattle!$B$8</f>
        <v>0</v>
      </c>
      <c r="M156" s="10">
        <f>(Chicago!$E15*10^3)/Chicago!$B$8</f>
        <v>0</v>
      </c>
      <c r="N156" s="10">
        <f>(Boulder!$E15*10^3)/Boulder!$B$8</f>
        <v>0</v>
      </c>
      <c r="O156" s="10">
        <f>(Minneapolis!$E15*10^3)/Minneapolis!$B$8</f>
        <v>0</v>
      </c>
      <c r="P156" s="10">
        <f>(Helena!$E15*10^3)/Helena!$B$8</f>
        <v>0</v>
      </c>
      <c r="Q156" s="10">
        <f>(Duluth!$E15*10^3)/Duluth!$B$8</f>
        <v>0</v>
      </c>
      <c r="R156" s="10">
        <f>(Fairbanks!$E15*10^3)/Fairbanks!$B$8</f>
        <v>0</v>
      </c>
    </row>
    <row r="157" spans="1:18">
      <c r="A157" s="5"/>
      <c r="B157" s="9" t="s">
        <v>348</v>
      </c>
      <c r="C157" s="10">
        <f>(Miami!$E16*10^3)/Miami!$B$8</f>
        <v>0</v>
      </c>
      <c r="D157" s="10">
        <f>(Houston!$E16*10^3)/Houston!$B$8</f>
        <v>0</v>
      </c>
      <c r="E157" s="10">
        <f>(Phoenix!$E16*10^3)/Phoenix!$B$8</f>
        <v>0</v>
      </c>
      <c r="F157" s="10">
        <f>(Atlanta!$E16*10^3)/Atlanta!$B$8</f>
        <v>0</v>
      </c>
      <c r="G157" s="10">
        <f>(LosAngeles!$E16*10^3)/LosAngeles!$B$8</f>
        <v>0</v>
      </c>
      <c r="H157" s="10">
        <f>(LasVegas!$E16*10^3)/LasVegas!$B$8</f>
        <v>0</v>
      </c>
      <c r="I157" s="10">
        <f>(SanFrancisco!$E16*10^3)/SanFrancisco!$B$8</f>
        <v>0</v>
      </c>
      <c r="J157" s="10">
        <f>(Baltimore!$E16*10^3)/Baltimore!$B$8</f>
        <v>0</v>
      </c>
      <c r="K157" s="10">
        <f>(Albuquerque!$E16*10^3)/Albuquerque!$B$8</f>
        <v>0</v>
      </c>
      <c r="L157" s="10">
        <f>(Seattle!$E16*10^3)/Seattle!$B$8</f>
        <v>0</v>
      </c>
      <c r="M157" s="10">
        <f>(Chicago!$E16*10^3)/Chicago!$B$8</f>
        <v>0</v>
      </c>
      <c r="N157" s="10">
        <f>(Boulder!$E16*10^3)/Boulder!$B$8</f>
        <v>0</v>
      </c>
      <c r="O157" s="10">
        <f>(Minneapolis!$E16*10^3)/Minneapolis!$B$8</f>
        <v>0</v>
      </c>
      <c r="P157" s="10">
        <f>(Helena!$E16*10^3)/Helena!$B$8</f>
        <v>0</v>
      </c>
      <c r="Q157" s="10">
        <f>(Duluth!$E16*10^3)/Duluth!$B$8</f>
        <v>0</v>
      </c>
      <c r="R157" s="10">
        <f>(Fairbanks!$E16*10^3)/Fairbanks!$B$8</f>
        <v>0</v>
      </c>
    </row>
    <row r="158" spans="1:18">
      <c r="A158" s="5"/>
      <c r="B158" s="9" t="s">
        <v>349</v>
      </c>
      <c r="C158" s="10">
        <f>(Miami!$E17*10^3)/Miami!$B$8</f>
        <v>0</v>
      </c>
      <c r="D158" s="10">
        <f>(Houston!$E17*10^3)/Houston!$B$8</f>
        <v>0</v>
      </c>
      <c r="E158" s="10">
        <f>(Phoenix!$E17*10^3)/Phoenix!$B$8</f>
        <v>0</v>
      </c>
      <c r="F158" s="10">
        <f>(Atlanta!$E17*10^3)/Atlanta!$B$8</f>
        <v>0</v>
      </c>
      <c r="G158" s="10">
        <f>(LosAngeles!$E17*10^3)/LosAngeles!$B$8</f>
        <v>0</v>
      </c>
      <c r="H158" s="10">
        <f>(LasVegas!$E17*10^3)/LasVegas!$B$8</f>
        <v>0</v>
      </c>
      <c r="I158" s="10">
        <f>(SanFrancisco!$E17*10^3)/SanFrancisco!$B$8</f>
        <v>0</v>
      </c>
      <c r="J158" s="10">
        <f>(Baltimore!$E17*10^3)/Baltimore!$B$8</f>
        <v>0</v>
      </c>
      <c r="K158" s="10">
        <f>(Albuquerque!$E17*10^3)/Albuquerque!$B$8</f>
        <v>0</v>
      </c>
      <c r="L158" s="10">
        <f>(Seattle!$E17*10^3)/Seattle!$B$8</f>
        <v>0</v>
      </c>
      <c r="M158" s="10">
        <f>(Chicago!$E17*10^3)/Chicago!$B$8</f>
        <v>0</v>
      </c>
      <c r="N158" s="10">
        <f>(Boulder!$E17*10^3)/Boulder!$B$8</f>
        <v>0</v>
      </c>
      <c r="O158" s="10">
        <f>(Minneapolis!$E17*10^3)/Minneapolis!$B$8</f>
        <v>0</v>
      </c>
      <c r="P158" s="10">
        <f>(Helena!$E17*10^3)/Helena!$B$8</f>
        <v>0</v>
      </c>
      <c r="Q158" s="10">
        <f>(Duluth!$E17*10^3)/Duluth!$B$8</f>
        <v>0</v>
      </c>
      <c r="R158" s="10">
        <f>(Fairbanks!$E17*10^3)/Fairbanks!$B$8</f>
        <v>0</v>
      </c>
    </row>
    <row r="159" spans="1:18">
      <c r="A159" s="5"/>
      <c r="B159" s="9" t="s">
        <v>350</v>
      </c>
      <c r="C159" s="10">
        <f>(Miami!$E18*10^3)/Miami!$B$8</f>
        <v>0</v>
      </c>
      <c r="D159" s="10">
        <f>(Houston!$E18*10^3)/Houston!$B$8</f>
        <v>0</v>
      </c>
      <c r="E159" s="10">
        <f>(Phoenix!$E18*10^3)/Phoenix!$B$8</f>
        <v>0</v>
      </c>
      <c r="F159" s="10">
        <f>(Atlanta!$E18*10^3)/Atlanta!$B$8</f>
        <v>0</v>
      </c>
      <c r="G159" s="10">
        <f>(LosAngeles!$E18*10^3)/LosAngeles!$B$8</f>
        <v>0</v>
      </c>
      <c r="H159" s="10">
        <f>(LasVegas!$E18*10^3)/LasVegas!$B$8</f>
        <v>0</v>
      </c>
      <c r="I159" s="10">
        <f>(SanFrancisco!$E18*10^3)/SanFrancisco!$B$8</f>
        <v>0</v>
      </c>
      <c r="J159" s="10">
        <f>(Baltimore!$E18*10^3)/Baltimore!$B$8</f>
        <v>0</v>
      </c>
      <c r="K159" s="10">
        <f>(Albuquerque!$E18*10^3)/Albuquerque!$B$8</f>
        <v>0</v>
      </c>
      <c r="L159" s="10">
        <f>(Seattle!$E18*10^3)/Seattle!$B$8</f>
        <v>0</v>
      </c>
      <c r="M159" s="10">
        <f>(Chicago!$E18*10^3)/Chicago!$B$8</f>
        <v>0</v>
      </c>
      <c r="N159" s="10">
        <f>(Boulder!$E18*10^3)/Boulder!$B$8</f>
        <v>0</v>
      </c>
      <c r="O159" s="10">
        <f>(Minneapolis!$E18*10^3)/Minneapolis!$B$8</f>
        <v>0</v>
      </c>
      <c r="P159" s="10">
        <f>(Helena!$E18*10^3)/Helena!$B$8</f>
        <v>0</v>
      </c>
      <c r="Q159" s="10">
        <f>(Duluth!$E18*10^3)/Duluth!$B$8</f>
        <v>0</v>
      </c>
      <c r="R159" s="10">
        <f>(Fairbanks!$E18*10^3)/Fairbanks!$B$8</f>
        <v>0</v>
      </c>
    </row>
    <row r="160" spans="1:18">
      <c r="A160" s="5"/>
      <c r="B160" s="9" t="s">
        <v>351</v>
      </c>
      <c r="C160" s="10">
        <f>(Miami!$E19*10^3)/Miami!$B$8</f>
        <v>0</v>
      </c>
      <c r="D160" s="10">
        <f>(Houston!$E19*10^3)/Houston!$B$8</f>
        <v>0</v>
      </c>
      <c r="E160" s="10">
        <f>(Phoenix!$E19*10^3)/Phoenix!$B$8</f>
        <v>0</v>
      </c>
      <c r="F160" s="10">
        <f>(Atlanta!$E19*10^3)/Atlanta!$B$8</f>
        <v>0</v>
      </c>
      <c r="G160" s="10">
        <f>(LosAngeles!$E19*10^3)/LosAngeles!$B$8</f>
        <v>0</v>
      </c>
      <c r="H160" s="10">
        <f>(LasVegas!$E19*10^3)/LasVegas!$B$8</f>
        <v>0</v>
      </c>
      <c r="I160" s="10">
        <f>(SanFrancisco!$E19*10^3)/SanFrancisco!$B$8</f>
        <v>0</v>
      </c>
      <c r="J160" s="10">
        <f>(Baltimore!$E19*10^3)/Baltimore!$B$8</f>
        <v>0</v>
      </c>
      <c r="K160" s="10">
        <f>(Albuquerque!$E19*10^3)/Albuquerque!$B$8</f>
        <v>0</v>
      </c>
      <c r="L160" s="10">
        <f>(Seattle!$E19*10^3)/Seattle!$B$8</f>
        <v>0</v>
      </c>
      <c r="M160" s="10">
        <f>(Chicago!$E19*10^3)/Chicago!$B$8</f>
        <v>0</v>
      </c>
      <c r="N160" s="10">
        <f>(Boulder!$E19*10^3)/Boulder!$B$8</f>
        <v>0</v>
      </c>
      <c r="O160" s="10">
        <f>(Minneapolis!$E19*10^3)/Minneapolis!$B$8</f>
        <v>0</v>
      </c>
      <c r="P160" s="10">
        <f>(Helena!$E19*10^3)/Helena!$B$8</f>
        <v>0</v>
      </c>
      <c r="Q160" s="10">
        <f>(Duluth!$E19*10^3)/Duluth!$B$8</f>
        <v>0</v>
      </c>
      <c r="R160" s="10">
        <f>(Fairbanks!$E19*10^3)/Fairbanks!$B$8</f>
        <v>0</v>
      </c>
    </row>
    <row r="161" spans="1:18">
      <c r="A161" s="5"/>
      <c r="B161" s="9" t="s">
        <v>352</v>
      </c>
      <c r="C161" s="10">
        <f>(Miami!$E20*10^3)/Miami!$B$8</f>
        <v>0</v>
      </c>
      <c r="D161" s="10">
        <f>(Houston!$E20*10^3)/Houston!$B$8</f>
        <v>0</v>
      </c>
      <c r="E161" s="10">
        <f>(Phoenix!$E20*10^3)/Phoenix!$B$8</f>
        <v>0</v>
      </c>
      <c r="F161" s="10">
        <f>(Atlanta!$E20*10^3)/Atlanta!$B$8</f>
        <v>0</v>
      </c>
      <c r="G161" s="10">
        <f>(LosAngeles!$E20*10^3)/LosAngeles!$B$8</f>
        <v>0</v>
      </c>
      <c r="H161" s="10">
        <f>(LasVegas!$E20*10^3)/LasVegas!$B$8</f>
        <v>0</v>
      </c>
      <c r="I161" s="10">
        <f>(SanFrancisco!$E20*10^3)/SanFrancisco!$B$8</f>
        <v>0</v>
      </c>
      <c r="J161" s="10">
        <f>(Baltimore!$E20*10^3)/Baltimore!$B$8</f>
        <v>0</v>
      </c>
      <c r="K161" s="10">
        <f>(Albuquerque!$E20*10^3)/Albuquerque!$B$8</f>
        <v>0</v>
      </c>
      <c r="L161" s="10">
        <f>(Seattle!$E20*10^3)/Seattle!$B$8</f>
        <v>0</v>
      </c>
      <c r="M161" s="10">
        <f>(Chicago!$E20*10^3)/Chicago!$B$8</f>
        <v>0</v>
      </c>
      <c r="N161" s="10">
        <f>(Boulder!$E20*10^3)/Boulder!$B$8</f>
        <v>0</v>
      </c>
      <c r="O161" s="10">
        <f>(Minneapolis!$E20*10^3)/Minneapolis!$B$8</f>
        <v>0</v>
      </c>
      <c r="P161" s="10">
        <f>(Helena!$E20*10^3)/Helena!$B$8</f>
        <v>0</v>
      </c>
      <c r="Q161" s="10">
        <f>(Duluth!$E20*10^3)/Duluth!$B$8</f>
        <v>0</v>
      </c>
      <c r="R161" s="10">
        <f>(Fairbanks!$E20*10^3)/Fairbanks!$B$8</f>
        <v>0</v>
      </c>
    </row>
    <row r="162" spans="1:18">
      <c r="A162" s="5"/>
      <c r="B162" s="9" t="s">
        <v>353</v>
      </c>
      <c r="C162" s="10">
        <f>(Miami!$E21*10^3)/Miami!$B$8</f>
        <v>0</v>
      </c>
      <c r="D162" s="10">
        <f>(Houston!$E21*10^3)/Houston!$B$8</f>
        <v>0</v>
      </c>
      <c r="E162" s="10">
        <f>(Phoenix!$E21*10^3)/Phoenix!$B$8</f>
        <v>0</v>
      </c>
      <c r="F162" s="10">
        <f>(Atlanta!$E21*10^3)/Atlanta!$B$8</f>
        <v>0</v>
      </c>
      <c r="G162" s="10">
        <f>(LosAngeles!$E21*10^3)/LosAngeles!$B$8</f>
        <v>0</v>
      </c>
      <c r="H162" s="10">
        <f>(LasVegas!$E21*10^3)/LasVegas!$B$8</f>
        <v>0</v>
      </c>
      <c r="I162" s="10">
        <f>(SanFrancisco!$E21*10^3)/SanFrancisco!$B$8</f>
        <v>0</v>
      </c>
      <c r="J162" s="10">
        <f>(Baltimore!$E21*10^3)/Baltimore!$B$8</f>
        <v>0</v>
      </c>
      <c r="K162" s="10">
        <f>(Albuquerque!$E21*10^3)/Albuquerque!$B$8</f>
        <v>0</v>
      </c>
      <c r="L162" s="10">
        <f>(Seattle!$E21*10^3)/Seattle!$B$8</f>
        <v>0</v>
      </c>
      <c r="M162" s="10">
        <f>(Chicago!$E21*10^3)/Chicago!$B$8</f>
        <v>0</v>
      </c>
      <c r="N162" s="10">
        <f>(Boulder!$E21*10^3)/Boulder!$B$8</f>
        <v>0</v>
      </c>
      <c r="O162" s="10">
        <f>(Minneapolis!$E21*10^3)/Minneapolis!$B$8</f>
        <v>0</v>
      </c>
      <c r="P162" s="10">
        <f>(Helena!$E21*10^3)/Helena!$B$8</f>
        <v>0</v>
      </c>
      <c r="Q162" s="10">
        <f>(Duluth!$E21*10^3)/Duluth!$B$8</f>
        <v>0</v>
      </c>
      <c r="R162" s="10">
        <f>(Fairbanks!$E21*10^3)/Fairbanks!$B$8</f>
        <v>0</v>
      </c>
    </row>
    <row r="163" spans="1:18">
      <c r="A163" s="5"/>
      <c r="B163" s="9" t="s">
        <v>354</v>
      </c>
      <c r="C163" s="10">
        <f>(Miami!$E22*10^3)/Miami!$B$8</f>
        <v>0</v>
      </c>
      <c r="D163" s="10">
        <f>(Houston!$E22*10^3)/Houston!$B$8</f>
        <v>0</v>
      </c>
      <c r="E163" s="10">
        <f>(Phoenix!$E22*10^3)/Phoenix!$B$8</f>
        <v>0</v>
      </c>
      <c r="F163" s="10">
        <f>(Atlanta!$E22*10^3)/Atlanta!$B$8</f>
        <v>0</v>
      </c>
      <c r="G163" s="10">
        <f>(LosAngeles!$E22*10^3)/LosAngeles!$B$8</f>
        <v>0</v>
      </c>
      <c r="H163" s="10">
        <f>(LasVegas!$E22*10^3)/LasVegas!$B$8</f>
        <v>0</v>
      </c>
      <c r="I163" s="10">
        <f>(SanFrancisco!$E22*10^3)/SanFrancisco!$B$8</f>
        <v>0</v>
      </c>
      <c r="J163" s="10">
        <f>(Baltimore!$E22*10^3)/Baltimore!$B$8</f>
        <v>0</v>
      </c>
      <c r="K163" s="10">
        <f>(Albuquerque!$E22*10^3)/Albuquerque!$B$8</f>
        <v>0</v>
      </c>
      <c r="L163" s="10">
        <f>(Seattle!$E22*10^3)/Seattle!$B$8</f>
        <v>0</v>
      </c>
      <c r="M163" s="10">
        <f>(Chicago!$E22*10^3)/Chicago!$B$8</f>
        <v>0</v>
      </c>
      <c r="N163" s="10">
        <f>(Boulder!$E22*10^3)/Boulder!$B$8</f>
        <v>0</v>
      </c>
      <c r="O163" s="10">
        <f>(Minneapolis!$E22*10^3)/Minneapolis!$B$8</f>
        <v>0</v>
      </c>
      <c r="P163" s="10">
        <f>(Helena!$E22*10^3)/Helena!$B$8</f>
        <v>0</v>
      </c>
      <c r="Q163" s="10">
        <f>(Duluth!$E22*10^3)/Duluth!$B$8</f>
        <v>0</v>
      </c>
      <c r="R163" s="10">
        <f>(Fairbanks!$E22*10^3)/Fairbanks!$B$8</f>
        <v>0</v>
      </c>
    </row>
    <row r="164" spans="1:18">
      <c r="A164" s="5"/>
      <c r="B164" s="9" t="s">
        <v>333</v>
      </c>
      <c r="C164" s="10">
        <f>(Miami!$E23*10^3)/Miami!$B$8</f>
        <v>0</v>
      </c>
      <c r="D164" s="10">
        <f>(Houston!$E23*10^3)/Houston!$B$8</f>
        <v>0</v>
      </c>
      <c r="E164" s="10">
        <f>(Phoenix!$E23*10^3)/Phoenix!$B$8</f>
        <v>0</v>
      </c>
      <c r="F164" s="10">
        <f>(Atlanta!$E23*10^3)/Atlanta!$B$8</f>
        <v>0</v>
      </c>
      <c r="G164" s="10">
        <f>(LosAngeles!$E23*10^3)/LosAngeles!$B$8</f>
        <v>0</v>
      </c>
      <c r="H164" s="10">
        <f>(LasVegas!$E23*10^3)/LasVegas!$B$8</f>
        <v>0</v>
      </c>
      <c r="I164" s="10">
        <f>(SanFrancisco!$E23*10^3)/SanFrancisco!$B$8</f>
        <v>0</v>
      </c>
      <c r="J164" s="10">
        <f>(Baltimore!$E23*10^3)/Baltimore!$B$8</f>
        <v>0</v>
      </c>
      <c r="K164" s="10">
        <f>(Albuquerque!$E23*10^3)/Albuquerque!$B$8</f>
        <v>0</v>
      </c>
      <c r="L164" s="10">
        <f>(Seattle!$E23*10^3)/Seattle!$B$8</f>
        <v>0</v>
      </c>
      <c r="M164" s="10">
        <f>(Chicago!$E23*10^3)/Chicago!$B$8</f>
        <v>0</v>
      </c>
      <c r="N164" s="10">
        <f>(Boulder!$E23*10^3)/Boulder!$B$8</f>
        <v>0</v>
      </c>
      <c r="O164" s="10">
        <f>(Minneapolis!$E23*10^3)/Minneapolis!$B$8</f>
        <v>0</v>
      </c>
      <c r="P164" s="10">
        <f>(Helena!$E23*10^3)/Helena!$B$8</f>
        <v>0</v>
      </c>
      <c r="Q164" s="10">
        <f>(Duluth!$E23*10^3)/Duluth!$B$8</f>
        <v>0</v>
      </c>
      <c r="R164" s="10">
        <f>(Fairbanks!$E23*10^3)/Fairbanks!$B$8</f>
        <v>0</v>
      </c>
    </row>
    <row r="165" spans="1:18">
      <c r="A165" s="5"/>
      <c r="B165" s="9" t="s">
        <v>355</v>
      </c>
      <c r="C165" s="10">
        <f>(Miami!$E24*10^3)/Miami!$B$8</f>
        <v>0</v>
      </c>
      <c r="D165" s="10">
        <f>(Houston!$E24*10^3)/Houston!$B$8</f>
        <v>0</v>
      </c>
      <c r="E165" s="10">
        <f>(Phoenix!$E24*10^3)/Phoenix!$B$8</f>
        <v>0</v>
      </c>
      <c r="F165" s="10">
        <f>(Atlanta!$E24*10^3)/Atlanta!$B$8</f>
        <v>0</v>
      </c>
      <c r="G165" s="10">
        <f>(LosAngeles!$E24*10^3)/LosAngeles!$B$8</f>
        <v>0</v>
      </c>
      <c r="H165" s="10">
        <f>(LasVegas!$E24*10^3)/LasVegas!$B$8</f>
        <v>0</v>
      </c>
      <c r="I165" s="10">
        <f>(SanFrancisco!$E24*10^3)/SanFrancisco!$B$8</f>
        <v>0</v>
      </c>
      <c r="J165" s="10">
        <f>(Baltimore!$E24*10^3)/Baltimore!$B$8</f>
        <v>0</v>
      </c>
      <c r="K165" s="10">
        <f>(Albuquerque!$E24*10^3)/Albuquerque!$B$8</f>
        <v>0</v>
      </c>
      <c r="L165" s="10">
        <f>(Seattle!$E24*10^3)/Seattle!$B$8</f>
        <v>0</v>
      </c>
      <c r="M165" s="10">
        <f>(Chicago!$E24*10^3)/Chicago!$B$8</f>
        <v>0</v>
      </c>
      <c r="N165" s="10">
        <f>(Boulder!$E24*10^3)/Boulder!$B$8</f>
        <v>0</v>
      </c>
      <c r="O165" s="10">
        <f>(Minneapolis!$E24*10^3)/Minneapolis!$B$8</f>
        <v>0</v>
      </c>
      <c r="P165" s="10">
        <f>(Helena!$E24*10^3)/Helena!$B$8</f>
        <v>0</v>
      </c>
      <c r="Q165" s="10">
        <f>(Duluth!$E24*10^3)/Duluth!$B$8</f>
        <v>0</v>
      </c>
      <c r="R165" s="10">
        <f>(Fairbanks!$E24*10^3)/Fairbanks!$B$8</f>
        <v>0</v>
      </c>
    </row>
    <row r="166" spans="1:18">
      <c r="A166" s="5"/>
      <c r="B166" s="9" t="s">
        <v>356</v>
      </c>
      <c r="C166" s="10">
        <f>(Miami!$E25*10^3)/Miami!$B$8</f>
        <v>0</v>
      </c>
      <c r="D166" s="10">
        <f>(Houston!$E25*10^3)/Houston!$B$8</f>
        <v>0</v>
      </c>
      <c r="E166" s="10">
        <f>(Phoenix!$E25*10^3)/Phoenix!$B$8</f>
        <v>0</v>
      </c>
      <c r="F166" s="10">
        <f>(Atlanta!$E25*10^3)/Atlanta!$B$8</f>
        <v>0</v>
      </c>
      <c r="G166" s="10">
        <f>(LosAngeles!$E25*10^3)/LosAngeles!$B$8</f>
        <v>0</v>
      </c>
      <c r="H166" s="10">
        <f>(LasVegas!$E25*10^3)/LasVegas!$B$8</f>
        <v>0</v>
      </c>
      <c r="I166" s="10">
        <f>(SanFrancisco!$E25*10^3)/SanFrancisco!$B$8</f>
        <v>0</v>
      </c>
      <c r="J166" s="10">
        <f>(Baltimore!$E25*10^3)/Baltimore!$B$8</f>
        <v>0</v>
      </c>
      <c r="K166" s="10">
        <f>(Albuquerque!$E25*10^3)/Albuquerque!$B$8</f>
        <v>0</v>
      </c>
      <c r="L166" s="10">
        <f>(Seattle!$E25*10^3)/Seattle!$B$8</f>
        <v>0</v>
      </c>
      <c r="M166" s="10">
        <f>(Chicago!$E25*10^3)/Chicago!$B$8</f>
        <v>0</v>
      </c>
      <c r="N166" s="10">
        <f>(Boulder!$E25*10^3)/Boulder!$B$8</f>
        <v>0</v>
      </c>
      <c r="O166" s="10">
        <f>(Minneapolis!$E25*10^3)/Minneapolis!$B$8</f>
        <v>0</v>
      </c>
      <c r="P166" s="10">
        <f>(Helena!$E25*10^3)/Helena!$B$8</f>
        <v>0</v>
      </c>
      <c r="Q166" s="10">
        <f>(Duluth!$E25*10^3)/Duluth!$B$8</f>
        <v>0</v>
      </c>
      <c r="R166" s="10">
        <f>(Fairbanks!$E25*10^3)/Fairbanks!$B$8</f>
        <v>0</v>
      </c>
    </row>
    <row r="167" spans="1:18">
      <c r="A167" s="5"/>
      <c r="B167" s="9" t="s">
        <v>357</v>
      </c>
      <c r="C167" s="10">
        <f>(Miami!$E26*10^3)/Miami!$B$8</f>
        <v>0</v>
      </c>
      <c r="D167" s="10">
        <f>(Houston!$E26*10^3)/Houston!$B$8</f>
        <v>0</v>
      </c>
      <c r="E167" s="10">
        <f>(Phoenix!$E26*10^3)/Phoenix!$B$8</f>
        <v>0</v>
      </c>
      <c r="F167" s="10">
        <f>(Atlanta!$E26*10^3)/Atlanta!$B$8</f>
        <v>0</v>
      </c>
      <c r="G167" s="10">
        <f>(LosAngeles!$E26*10^3)/LosAngeles!$B$8</f>
        <v>0</v>
      </c>
      <c r="H167" s="10">
        <f>(LasVegas!$E26*10^3)/LasVegas!$B$8</f>
        <v>0</v>
      </c>
      <c r="I167" s="10">
        <f>(SanFrancisco!$E26*10^3)/SanFrancisco!$B$8</f>
        <v>0</v>
      </c>
      <c r="J167" s="10">
        <f>(Baltimore!$E26*10^3)/Baltimore!$B$8</f>
        <v>0</v>
      </c>
      <c r="K167" s="10">
        <f>(Albuquerque!$E26*10^3)/Albuquerque!$B$8</f>
        <v>0</v>
      </c>
      <c r="L167" s="10">
        <f>(Seattle!$E26*10^3)/Seattle!$B$8</f>
        <v>0</v>
      </c>
      <c r="M167" s="10">
        <f>(Chicago!$E26*10^3)/Chicago!$B$8</f>
        <v>0</v>
      </c>
      <c r="N167" s="10">
        <f>(Boulder!$E26*10^3)/Boulder!$B$8</f>
        <v>0</v>
      </c>
      <c r="O167" s="10">
        <f>(Minneapolis!$E26*10^3)/Minneapolis!$B$8</f>
        <v>0</v>
      </c>
      <c r="P167" s="10">
        <f>(Helena!$E26*10^3)/Helena!$B$8</f>
        <v>0</v>
      </c>
      <c r="Q167" s="10">
        <f>(Duluth!$E26*10^3)/Duluth!$B$8</f>
        <v>0</v>
      </c>
      <c r="R167" s="10">
        <f>(Fairbanks!$E26*10^3)/Fairbanks!$B$8</f>
        <v>0</v>
      </c>
    </row>
    <row r="168" spans="1:18">
      <c r="A168" s="5"/>
      <c r="B168" s="9" t="s">
        <v>358</v>
      </c>
      <c r="C168" s="10">
        <f>(Miami!$E27*10^3)/Miami!$B$8</f>
        <v>0</v>
      </c>
      <c r="D168" s="10">
        <f>(Houston!$E27*10^3)/Houston!$B$8</f>
        <v>0</v>
      </c>
      <c r="E168" s="10">
        <f>(Phoenix!$E27*10^3)/Phoenix!$B$8</f>
        <v>0</v>
      </c>
      <c r="F168" s="10">
        <f>(Atlanta!$E27*10^3)/Atlanta!$B$8</f>
        <v>0</v>
      </c>
      <c r="G168" s="10">
        <f>(LosAngeles!$E27*10^3)/LosAngeles!$B$8</f>
        <v>0</v>
      </c>
      <c r="H168" s="10">
        <f>(LasVegas!$E27*10^3)/LasVegas!$B$8</f>
        <v>0</v>
      </c>
      <c r="I168" s="10">
        <f>(SanFrancisco!$E27*10^3)/SanFrancisco!$B$8</f>
        <v>0</v>
      </c>
      <c r="J168" s="10">
        <f>(Baltimore!$E27*10^3)/Baltimore!$B$8</f>
        <v>0</v>
      </c>
      <c r="K168" s="10">
        <f>(Albuquerque!$E27*10^3)/Albuquerque!$B$8</f>
        <v>0</v>
      </c>
      <c r="L168" s="10">
        <f>(Seattle!$E27*10^3)/Seattle!$B$8</f>
        <v>0</v>
      </c>
      <c r="M168" s="10">
        <f>(Chicago!$E27*10^3)/Chicago!$B$8</f>
        <v>0</v>
      </c>
      <c r="N168" s="10">
        <f>(Boulder!$E27*10^3)/Boulder!$B$8</f>
        <v>0</v>
      </c>
      <c r="O168" s="10">
        <f>(Minneapolis!$E27*10^3)/Minneapolis!$B$8</f>
        <v>0</v>
      </c>
      <c r="P168" s="10">
        <f>(Helena!$E27*10^3)/Helena!$B$8</f>
        <v>0</v>
      </c>
      <c r="Q168" s="10">
        <f>(Duluth!$E27*10^3)/Duluth!$B$8</f>
        <v>0</v>
      </c>
      <c r="R168" s="10">
        <f>(Fairbanks!$E27*10^3)/Fairbanks!$B$8</f>
        <v>0</v>
      </c>
    </row>
    <row r="169" spans="1:18">
      <c r="A169" s="5"/>
      <c r="B169" s="8" t="s">
        <v>38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5"/>
      <c r="B170" s="9" t="s">
        <v>338</v>
      </c>
      <c r="C170" s="10">
        <f>(Miami!$F13*10^3)/Miami!$B$8</f>
        <v>0</v>
      </c>
      <c r="D170" s="10">
        <f>(Houston!$F13*10^3)/Houston!$B$8</f>
        <v>0</v>
      </c>
      <c r="E170" s="10">
        <f>(Phoenix!$F13*10^3)/Phoenix!$B$8</f>
        <v>0</v>
      </c>
      <c r="F170" s="10">
        <f>(Atlanta!$F13*10^3)/Atlanta!$B$8</f>
        <v>0</v>
      </c>
      <c r="G170" s="10">
        <f>(LosAngeles!$F13*10^3)/LosAngeles!$B$8</f>
        <v>0</v>
      </c>
      <c r="H170" s="10">
        <f>(LasVegas!$F13*10^3)/LasVegas!$B$8</f>
        <v>0</v>
      </c>
      <c r="I170" s="10">
        <f>(SanFrancisco!$F13*10^3)/SanFrancisco!$B$8</f>
        <v>0</v>
      </c>
      <c r="J170" s="10">
        <f>(Baltimore!$F13*10^3)/Baltimore!$B$8</f>
        <v>0</v>
      </c>
      <c r="K170" s="10">
        <f>(Albuquerque!$F13*10^3)/Albuquerque!$B$8</f>
        <v>0</v>
      </c>
      <c r="L170" s="10">
        <f>(Seattle!$F13*10^3)/Seattle!$B$8</f>
        <v>0</v>
      </c>
      <c r="M170" s="10">
        <f>(Chicago!$F13*10^3)/Chicago!$B$8</f>
        <v>0</v>
      </c>
      <c r="N170" s="10">
        <f>(Boulder!$F13*10^3)/Boulder!$B$8</f>
        <v>0</v>
      </c>
      <c r="O170" s="10">
        <f>(Minneapolis!$F13*10^3)/Minneapolis!$B$8</f>
        <v>0</v>
      </c>
      <c r="P170" s="10">
        <f>(Helena!$F13*10^3)/Helena!$B$8</f>
        <v>0</v>
      </c>
      <c r="Q170" s="10">
        <f>(Duluth!$F13*10^3)/Duluth!$B$8</f>
        <v>0</v>
      </c>
      <c r="R170" s="10">
        <f>(Fairbanks!$F13*10^3)/Fairbanks!$B$8</f>
        <v>0</v>
      </c>
    </row>
    <row r="171" spans="1:18">
      <c r="A171" s="5"/>
      <c r="B171" s="9" t="s">
        <v>339</v>
      </c>
      <c r="C171" s="10">
        <f>(Miami!$F14*10^3)/Miami!$B$8</f>
        <v>0</v>
      </c>
      <c r="D171" s="10">
        <f>(Houston!$F14*10^3)/Houston!$B$8</f>
        <v>0</v>
      </c>
      <c r="E171" s="10">
        <f>(Phoenix!$F14*10^3)/Phoenix!$B$8</f>
        <v>0</v>
      </c>
      <c r="F171" s="10">
        <f>(Atlanta!$F14*10^3)/Atlanta!$B$8</f>
        <v>0</v>
      </c>
      <c r="G171" s="10">
        <f>(LosAngeles!$F14*10^3)/LosAngeles!$B$8</f>
        <v>0</v>
      </c>
      <c r="H171" s="10">
        <f>(LasVegas!$F14*10^3)/LasVegas!$B$8</f>
        <v>0</v>
      </c>
      <c r="I171" s="10">
        <f>(SanFrancisco!$F14*10^3)/SanFrancisco!$B$8</f>
        <v>0</v>
      </c>
      <c r="J171" s="10">
        <f>(Baltimore!$F14*10^3)/Baltimore!$B$8</f>
        <v>0</v>
      </c>
      <c r="K171" s="10">
        <f>(Albuquerque!$F14*10^3)/Albuquerque!$B$8</f>
        <v>0</v>
      </c>
      <c r="L171" s="10">
        <f>(Seattle!$F14*10^3)/Seattle!$B$8</f>
        <v>0</v>
      </c>
      <c r="M171" s="10">
        <f>(Chicago!$F14*10^3)/Chicago!$B$8</f>
        <v>0</v>
      </c>
      <c r="N171" s="10">
        <f>(Boulder!$F14*10^3)/Boulder!$B$8</f>
        <v>0</v>
      </c>
      <c r="O171" s="10">
        <f>(Minneapolis!$F14*10^3)/Minneapolis!$B$8</f>
        <v>0</v>
      </c>
      <c r="P171" s="10">
        <f>(Helena!$F14*10^3)/Helena!$B$8</f>
        <v>0</v>
      </c>
      <c r="Q171" s="10">
        <f>(Duluth!$F14*10^3)/Duluth!$B$8</f>
        <v>0</v>
      </c>
      <c r="R171" s="10">
        <f>(Fairbanks!$F14*10^3)/Fairbanks!$B$8</f>
        <v>0</v>
      </c>
    </row>
    <row r="172" spans="1:18">
      <c r="A172" s="5"/>
      <c r="B172" s="9" t="s">
        <v>347</v>
      </c>
      <c r="C172" s="10">
        <f>(Miami!$F15*10^3)/Miami!$B$8</f>
        <v>0</v>
      </c>
      <c r="D172" s="10">
        <f>(Houston!$F15*10^3)/Houston!$B$8</f>
        <v>0</v>
      </c>
      <c r="E172" s="10">
        <f>(Phoenix!$F15*10^3)/Phoenix!$B$8</f>
        <v>0</v>
      </c>
      <c r="F172" s="10">
        <f>(Atlanta!$F15*10^3)/Atlanta!$B$8</f>
        <v>0</v>
      </c>
      <c r="G172" s="10">
        <f>(LosAngeles!$F15*10^3)/LosAngeles!$B$8</f>
        <v>0</v>
      </c>
      <c r="H172" s="10">
        <f>(LasVegas!$F15*10^3)/LasVegas!$B$8</f>
        <v>0</v>
      </c>
      <c r="I172" s="10">
        <f>(SanFrancisco!$F15*10^3)/SanFrancisco!$B$8</f>
        <v>0</v>
      </c>
      <c r="J172" s="10">
        <f>(Baltimore!$F15*10^3)/Baltimore!$B$8</f>
        <v>0</v>
      </c>
      <c r="K172" s="10">
        <f>(Albuquerque!$F15*10^3)/Albuquerque!$B$8</f>
        <v>0</v>
      </c>
      <c r="L172" s="10">
        <f>(Seattle!$F15*10^3)/Seattle!$B$8</f>
        <v>0</v>
      </c>
      <c r="M172" s="10">
        <f>(Chicago!$F15*10^3)/Chicago!$B$8</f>
        <v>0</v>
      </c>
      <c r="N172" s="10">
        <f>(Boulder!$F15*10^3)/Boulder!$B$8</f>
        <v>0</v>
      </c>
      <c r="O172" s="10">
        <f>(Minneapolis!$F15*10^3)/Minneapolis!$B$8</f>
        <v>0</v>
      </c>
      <c r="P172" s="10">
        <f>(Helena!$F15*10^3)/Helena!$B$8</f>
        <v>0</v>
      </c>
      <c r="Q172" s="10">
        <f>(Duluth!$F15*10^3)/Duluth!$B$8</f>
        <v>0</v>
      </c>
      <c r="R172" s="10">
        <f>(Fairbanks!$F15*10^3)/Fairbanks!$B$8</f>
        <v>0</v>
      </c>
    </row>
    <row r="173" spans="1:18">
      <c r="A173" s="5"/>
      <c r="B173" s="9" t="s">
        <v>348</v>
      </c>
      <c r="C173" s="10">
        <f>(Miami!$F16*10^3)/Miami!$B$8</f>
        <v>0</v>
      </c>
      <c r="D173" s="10">
        <f>(Houston!$F16*10^3)/Houston!$B$8</f>
        <v>0</v>
      </c>
      <c r="E173" s="10">
        <f>(Phoenix!$F16*10^3)/Phoenix!$B$8</f>
        <v>0</v>
      </c>
      <c r="F173" s="10">
        <f>(Atlanta!$F16*10^3)/Atlanta!$B$8</f>
        <v>0</v>
      </c>
      <c r="G173" s="10">
        <f>(LosAngeles!$F16*10^3)/LosAngeles!$B$8</f>
        <v>0</v>
      </c>
      <c r="H173" s="10">
        <f>(LasVegas!$F16*10^3)/LasVegas!$B$8</f>
        <v>0</v>
      </c>
      <c r="I173" s="10">
        <f>(SanFrancisco!$F16*10^3)/SanFrancisco!$B$8</f>
        <v>0</v>
      </c>
      <c r="J173" s="10">
        <f>(Baltimore!$F16*10^3)/Baltimore!$B$8</f>
        <v>0</v>
      </c>
      <c r="K173" s="10">
        <f>(Albuquerque!$F16*10^3)/Albuquerque!$B$8</f>
        <v>0</v>
      </c>
      <c r="L173" s="10">
        <f>(Seattle!$F16*10^3)/Seattle!$B$8</f>
        <v>0</v>
      </c>
      <c r="M173" s="10">
        <f>(Chicago!$F16*10^3)/Chicago!$B$8</f>
        <v>0</v>
      </c>
      <c r="N173" s="10">
        <f>(Boulder!$F16*10^3)/Boulder!$B$8</f>
        <v>0</v>
      </c>
      <c r="O173" s="10">
        <f>(Minneapolis!$F16*10^3)/Minneapolis!$B$8</f>
        <v>0</v>
      </c>
      <c r="P173" s="10">
        <f>(Helena!$F16*10^3)/Helena!$B$8</f>
        <v>0</v>
      </c>
      <c r="Q173" s="10">
        <f>(Duluth!$F16*10^3)/Duluth!$B$8</f>
        <v>0</v>
      </c>
      <c r="R173" s="10">
        <f>(Fairbanks!$F16*10^3)/Fairbanks!$B$8</f>
        <v>0</v>
      </c>
    </row>
    <row r="174" spans="1:18">
      <c r="A174" s="5"/>
      <c r="B174" s="9" t="s">
        <v>349</v>
      </c>
      <c r="C174" s="10">
        <f>(Miami!$F17*10^3)/Miami!$B$8</f>
        <v>0</v>
      </c>
      <c r="D174" s="10">
        <f>(Houston!$F17*10^3)/Houston!$B$8</f>
        <v>0</v>
      </c>
      <c r="E174" s="10">
        <f>(Phoenix!$F17*10^3)/Phoenix!$B$8</f>
        <v>0</v>
      </c>
      <c r="F174" s="10">
        <f>(Atlanta!$F17*10^3)/Atlanta!$B$8</f>
        <v>0</v>
      </c>
      <c r="G174" s="10">
        <f>(LosAngeles!$F17*10^3)/LosAngeles!$B$8</f>
        <v>0</v>
      </c>
      <c r="H174" s="10">
        <f>(LasVegas!$F17*10^3)/LasVegas!$B$8</f>
        <v>0</v>
      </c>
      <c r="I174" s="10">
        <f>(SanFrancisco!$F17*10^3)/SanFrancisco!$B$8</f>
        <v>0</v>
      </c>
      <c r="J174" s="10">
        <f>(Baltimore!$F17*10^3)/Baltimore!$B$8</f>
        <v>0</v>
      </c>
      <c r="K174" s="10">
        <f>(Albuquerque!$F17*10^3)/Albuquerque!$B$8</f>
        <v>0</v>
      </c>
      <c r="L174" s="10">
        <f>(Seattle!$F17*10^3)/Seattle!$B$8</f>
        <v>0</v>
      </c>
      <c r="M174" s="10">
        <f>(Chicago!$F17*10^3)/Chicago!$B$8</f>
        <v>0</v>
      </c>
      <c r="N174" s="10">
        <f>(Boulder!$F17*10^3)/Boulder!$B$8</f>
        <v>0</v>
      </c>
      <c r="O174" s="10">
        <f>(Minneapolis!$F17*10^3)/Minneapolis!$B$8</f>
        <v>0</v>
      </c>
      <c r="P174" s="10">
        <f>(Helena!$F17*10^3)/Helena!$B$8</f>
        <v>0</v>
      </c>
      <c r="Q174" s="10">
        <f>(Duluth!$F17*10^3)/Duluth!$B$8</f>
        <v>0</v>
      </c>
      <c r="R174" s="10">
        <f>(Fairbanks!$F17*10^3)/Fairbanks!$B$8</f>
        <v>0</v>
      </c>
    </row>
    <row r="175" spans="1:18">
      <c r="A175" s="5"/>
      <c r="B175" s="9" t="s">
        <v>350</v>
      </c>
      <c r="C175" s="10">
        <f>(Miami!$F18*10^3)/Miami!$B$8</f>
        <v>0</v>
      </c>
      <c r="D175" s="10">
        <f>(Houston!$F18*10^3)/Houston!$B$8</f>
        <v>0</v>
      </c>
      <c r="E175" s="10">
        <f>(Phoenix!$F18*10^3)/Phoenix!$B$8</f>
        <v>0</v>
      </c>
      <c r="F175" s="10">
        <f>(Atlanta!$F18*10^3)/Atlanta!$B$8</f>
        <v>0</v>
      </c>
      <c r="G175" s="10">
        <f>(LosAngeles!$F18*10^3)/LosAngeles!$B$8</f>
        <v>0</v>
      </c>
      <c r="H175" s="10">
        <f>(LasVegas!$F18*10^3)/LasVegas!$B$8</f>
        <v>0</v>
      </c>
      <c r="I175" s="10">
        <f>(SanFrancisco!$F18*10^3)/SanFrancisco!$B$8</f>
        <v>0</v>
      </c>
      <c r="J175" s="10">
        <f>(Baltimore!$F18*10^3)/Baltimore!$B$8</f>
        <v>0</v>
      </c>
      <c r="K175" s="10">
        <f>(Albuquerque!$F18*10^3)/Albuquerque!$B$8</f>
        <v>0</v>
      </c>
      <c r="L175" s="10">
        <f>(Seattle!$F18*10^3)/Seattle!$B$8</f>
        <v>0</v>
      </c>
      <c r="M175" s="10">
        <f>(Chicago!$F18*10^3)/Chicago!$B$8</f>
        <v>0</v>
      </c>
      <c r="N175" s="10">
        <f>(Boulder!$F18*10^3)/Boulder!$B$8</f>
        <v>0</v>
      </c>
      <c r="O175" s="10">
        <f>(Minneapolis!$F18*10^3)/Minneapolis!$B$8</f>
        <v>0</v>
      </c>
      <c r="P175" s="10">
        <f>(Helena!$F18*10^3)/Helena!$B$8</f>
        <v>0</v>
      </c>
      <c r="Q175" s="10">
        <f>(Duluth!$F18*10^3)/Duluth!$B$8</f>
        <v>0</v>
      </c>
      <c r="R175" s="10">
        <f>(Fairbanks!$F18*10^3)/Fairbanks!$B$8</f>
        <v>0</v>
      </c>
    </row>
    <row r="176" spans="1:18">
      <c r="A176" s="5"/>
      <c r="B176" s="9" t="s">
        <v>351</v>
      </c>
      <c r="C176" s="10">
        <f>(Miami!$F19*10^3)/Miami!$B$8</f>
        <v>0</v>
      </c>
      <c r="D176" s="10">
        <f>(Houston!$F19*10^3)/Houston!$B$8</f>
        <v>0</v>
      </c>
      <c r="E176" s="10">
        <f>(Phoenix!$F19*10^3)/Phoenix!$B$8</f>
        <v>0</v>
      </c>
      <c r="F176" s="10">
        <f>(Atlanta!$F19*10^3)/Atlanta!$B$8</f>
        <v>0</v>
      </c>
      <c r="G176" s="10">
        <f>(LosAngeles!$F19*10^3)/LosAngeles!$B$8</f>
        <v>0</v>
      </c>
      <c r="H176" s="10">
        <f>(LasVegas!$F19*10^3)/LasVegas!$B$8</f>
        <v>0</v>
      </c>
      <c r="I176" s="10">
        <f>(SanFrancisco!$F19*10^3)/SanFrancisco!$B$8</f>
        <v>0</v>
      </c>
      <c r="J176" s="10">
        <f>(Baltimore!$F19*10^3)/Baltimore!$B$8</f>
        <v>0</v>
      </c>
      <c r="K176" s="10">
        <f>(Albuquerque!$F19*10^3)/Albuquerque!$B$8</f>
        <v>0</v>
      </c>
      <c r="L176" s="10">
        <f>(Seattle!$F19*10^3)/Seattle!$B$8</f>
        <v>0</v>
      </c>
      <c r="M176" s="10">
        <f>(Chicago!$F19*10^3)/Chicago!$B$8</f>
        <v>0</v>
      </c>
      <c r="N176" s="10">
        <f>(Boulder!$F19*10^3)/Boulder!$B$8</f>
        <v>0</v>
      </c>
      <c r="O176" s="10">
        <f>(Minneapolis!$F19*10^3)/Minneapolis!$B$8</f>
        <v>0</v>
      </c>
      <c r="P176" s="10">
        <f>(Helena!$F19*10^3)/Helena!$B$8</f>
        <v>0</v>
      </c>
      <c r="Q176" s="10">
        <f>(Duluth!$F19*10^3)/Duluth!$B$8</f>
        <v>0</v>
      </c>
      <c r="R176" s="10">
        <f>(Fairbanks!$F19*10^3)/Fairbanks!$B$8</f>
        <v>0</v>
      </c>
    </row>
    <row r="177" spans="1:18">
      <c r="A177" s="5"/>
      <c r="B177" s="9" t="s">
        <v>352</v>
      </c>
      <c r="C177" s="10">
        <f>(Miami!$F20*10^3)/Miami!$B$8</f>
        <v>0</v>
      </c>
      <c r="D177" s="10">
        <f>(Houston!$F20*10^3)/Houston!$B$8</f>
        <v>0</v>
      </c>
      <c r="E177" s="10">
        <f>(Phoenix!$F20*10^3)/Phoenix!$B$8</f>
        <v>0</v>
      </c>
      <c r="F177" s="10">
        <f>(Atlanta!$F20*10^3)/Atlanta!$B$8</f>
        <v>0</v>
      </c>
      <c r="G177" s="10">
        <f>(LosAngeles!$F20*10^3)/LosAngeles!$B$8</f>
        <v>0</v>
      </c>
      <c r="H177" s="10">
        <f>(LasVegas!$F20*10^3)/LasVegas!$B$8</f>
        <v>0</v>
      </c>
      <c r="I177" s="10">
        <f>(SanFrancisco!$F20*10^3)/SanFrancisco!$B$8</f>
        <v>0</v>
      </c>
      <c r="J177" s="10">
        <f>(Baltimore!$F20*10^3)/Baltimore!$B$8</f>
        <v>0</v>
      </c>
      <c r="K177" s="10">
        <f>(Albuquerque!$F20*10^3)/Albuquerque!$B$8</f>
        <v>0</v>
      </c>
      <c r="L177" s="10">
        <f>(Seattle!$F20*10^3)/Seattle!$B$8</f>
        <v>0</v>
      </c>
      <c r="M177" s="10">
        <f>(Chicago!$F20*10^3)/Chicago!$B$8</f>
        <v>0</v>
      </c>
      <c r="N177" s="10">
        <f>(Boulder!$F20*10^3)/Boulder!$B$8</f>
        <v>0</v>
      </c>
      <c r="O177" s="10">
        <f>(Minneapolis!$F20*10^3)/Minneapolis!$B$8</f>
        <v>0</v>
      </c>
      <c r="P177" s="10">
        <f>(Helena!$F20*10^3)/Helena!$B$8</f>
        <v>0</v>
      </c>
      <c r="Q177" s="10">
        <f>(Duluth!$F20*10^3)/Duluth!$B$8</f>
        <v>0</v>
      </c>
      <c r="R177" s="10">
        <f>(Fairbanks!$F20*10^3)/Fairbanks!$B$8</f>
        <v>0</v>
      </c>
    </row>
    <row r="178" spans="1:18">
      <c r="A178" s="5"/>
      <c r="B178" s="9" t="s">
        <v>353</v>
      </c>
      <c r="C178" s="10">
        <f>(Miami!$F21*10^3)/Miami!$B$8</f>
        <v>0</v>
      </c>
      <c r="D178" s="10">
        <f>(Houston!$F21*10^3)/Houston!$B$8</f>
        <v>0</v>
      </c>
      <c r="E178" s="10">
        <f>(Phoenix!$F21*10^3)/Phoenix!$B$8</f>
        <v>0</v>
      </c>
      <c r="F178" s="10">
        <f>(Atlanta!$F21*10^3)/Atlanta!$B$8</f>
        <v>0</v>
      </c>
      <c r="G178" s="10">
        <f>(LosAngeles!$F21*10^3)/LosAngeles!$B$8</f>
        <v>0</v>
      </c>
      <c r="H178" s="10">
        <f>(LasVegas!$F21*10^3)/LasVegas!$B$8</f>
        <v>0</v>
      </c>
      <c r="I178" s="10">
        <f>(SanFrancisco!$F21*10^3)/SanFrancisco!$B$8</f>
        <v>0</v>
      </c>
      <c r="J178" s="10">
        <f>(Baltimore!$F21*10^3)/Baltimore!$B$8</f>
        <v>0</v>
      </c>
      <c r="K178" s="10">
        <f>(Albuquerque!$F21*10^3)/Albuquerque!$B$8</f>
        <v>0</v>
      </c>
      <c r="L178" s="10">
        <f>(Seattle!$F21*10^3)/Seattle!$B$8</f>
        <v>0</v>
      </c>
      <c r="M178" s="10">
        <f>(Chicago!$F21*10^3)/Chicago!$B$8</f>
        <v>0</v>
      </c>
      <c r="N178" s="10">
        <f>(Boulder!$F21*10^3)/Boulder!$B$8</f>
        <v>0</v>
      </c>
      <c r="O178" s="10">
        <f>(Minneapolis!$F21*10^3)/Minneapolis!$B$8</f>
        <v>0</v>
      </c>
      <c r="P178" s="10">
        <f>(Helena!$F21*10^3)/Helena!$B$8</f>
        <v>0</v>
      </c>
      <c r="Q178" s="10">
        <f>(Duluth!$F21*10^3)/Duluth!$B$8</f>
        <v>0</v>
      </c>
      <c r="R178" s="10">
        <f>(Fairbanks!$F21*10^3)/Fairbanks!$B$8</f>
        <v>0</v>
      </c>
    </row>
    <row r="179" spans="1:18">
      <c r="A179" s="5"/>
      <c r="B179" s="9" t="s">
        <v>354</v>
      </c>
      <c r="C179" s="10">
        <f>(Miami!$F22*10^3)/Miami!$B$8</f>
        <v>0</v>
      </c>
      <c r="D179" s="10">
        <f>(Houston!$F22*10^3)/Houston!$B$8</f>
        <v>0</v>
      </c>
      <c r="E179" s="10">
        <f>(Phoenix!$F22*10^3)/Phoenix!$B$8</f>
        <v>0</v>
      </c>
      <c r="F179" s="10">
        <f>(Atlanta!$F22*10^3)/Atlanta!$B$8</f>
        <v>0</v>
      </c>
      <c r="G179" s="10">
        <f>(LosAngeles!$F22*10^3)/LosAngeles!$B$8</f>
        <v>0</v>
      </c>
      <c r="H179" s="10">
        <f>(LasVegas!$F22*10^3)/LasVegas!$B$8</f>
        <v>0</v>
      </c>
      <c r="I179" s="10">
        <f>(SanFrancisco!$F22*10^3)/SanFrancisco!$B$8</f>
        <v>0</v>
      </c>
      <c r="J179" s="10">
        <f>(Baltimore!$F22*10^3)/Baltimore!$B$8</f>
        <v>0</v>
      </c>
      <c r="K179" s="10">
        <f>(Albuquerque!$F22*10^3)/Albuquerque!$B$8</f>
        <v>0</v>
      </c>
      <c r="L179" s="10">
        <f>(Seattle!$F22*10^3)/Seattle!$B$8</f>
        <v>0</v>
      </c>
      <c r="M179" s="10">
        <f>(Chicago!$F22*10^3)/Chicago!$B$8</f>
        <v>0</v>
      </c>
      <c r="N179" s="10">
        <f>(Boulder!$F22*10^3)/Boulder!$B$8</f>
        <v>0</v>
      </c>
      <c r="O179" s="10">
        <f>(Minneapolis!$F22*10^3)/Minneapolis!$B$8</f>
        <v>0</v>
      </c>
      <c r="P179" s="10">
        <f>(Helena!$F22*10^3)/Helena!$B$8</f>
        <v>0</v>
      </c>
      <c r="Q179" s="10">
        <f>(Duluth!$F22*10^3)/Duluth!$B$8</f>
        <v>0</v>
      </c>
      <c r="R179" s="10">
        <f>(Fairbanks!$F22*10^3)/Fairbanks!$B$8</f>
        <v>0</v>
      </c>
    </row>
    <row r="180" spans="1:18">
      <c r="A180" s="5"/>
      <c r="B180" s="9" t="s">
        <v>333</v>
      </c>
      <c r="C180" s="10">
        <f>(Miami!$F23*10^3)/Miami!$B$8</f>
        <v>0</v>
      </c>
      <c r="D180" s="10">
        <f>(Houston!$F23*10^3)/Houston!$B$8</f>
        <v>0</v>
      </c>
      <c r="E180" s="10">
        <f>(Phoenix!$F23*10^3)/Phoenix!$B$8</f>
        <v>0</v>
      </c>
      <c r="F180" s="10">
        <f>(Atlanta!$F23*10^3)/Atlanta!$B$8</f>
        <v>0</v>
      </c>
      <c r="G180" s="10">
        <f>(LosAngeles!$F23*10^3)/LosAngeles!$B$8</f>
        <v>0</v>
      </c>
      <c r="H180" s="10">
        <f>(LasVegas!$F23*10^3)/LasVegas!$B$8</f>
        <v>0</v>
      </c>
      <c r="I180" s="10">
        <f>(SanFrancisco!$F23*10^3)/SanFrancisco!$B$8</f>
        <v>0</v>
      </c>
      <c r="J180" s="10">
        <f>(Baltimore!$F23*10^3)/Baltimore!$B$8</f>
        <v>0</v>
      </c>
      <c r="K180" s="10">
        <f>(Albuquerque!$F23*10^3)/Albuquerque!$B$8</f>
        <v>0</v>
      </c>
      <c r="L180" s="10">
        <f>(Seattle!$F23*10^3)/Seattle!$B$8</f>
        <v>0</v>
      </c>
      <c r="M180" s="10">
        <f>(Chicago!$F23*10^3)/Chicago!$B$8</f>
        <v>0</v>
      </c>
      <c r="N180" s="10">
        <f>(Boulder!$F23*10^3)/Boulder!$B$8</f>
        <v>0</v>
      </c>
      <c r="O180" s="10">
        <f>(Minneapolis!$F23*10^3)/Minneapolis!$B$8</f>
        <v>0</v>
      </c>
      <c r="P180" s="10">
        <f>(Helena!$F23*10^3)/Helena!$B$8</f>
        <v>0</v>
      </c>
      <c r="Q180" s="10">
        <f>(Duluth!$F23*10^3)/Duluth!$B$8</f>
        <v>0</v>
      </c>
      <c r="R180" s="10">
        <f>(Fairbanks!$F23*10^3)/Fairbanks!$B$8</f>
        <v>0</v>
      </c>
    </row>
    <row r="181" spans="1:18">
      <c r="A181" s="5"/>
      <c r="B181" s="9" t="s">
        <v>355</v>
      </c>
      <c r="C181" s="10">
        <f>(Miami!$F24*10^3)/Miami!$B$8</f>
        <v>0</v>
      </c>
      <c r="D181" s="10">
        <f>(Houston!$F24*10^3)/Houston!$B$8</f>
        <v>0</v>
      </c>
      <c r="E181" s="10">
        <f>(Phoenix!$F24*10^3)/Phoenix!$B$8</f>
        <v>0</v>
      </c>
      <c r="F181" s="10">
        <f>(Atlanta!$F24*10^3)/Atlanta!$B$8</f>
        <v>0</v>
      </c>
      <c r="G181" s="10">
        <f>(LosAngeles!$F24*10^3)/LosAngeles!$B$8</f>
        <v>0</v>
      </c>
      <c r="H181" s="10">
        <f>(LasVegas!$F24*10^3)/LasVegas!$B$8</f>
        <v>0</v>
      </c>
      <c r="I181" s="10">
        <f>(SanFrancisco!$F24*10^3)/SanFrancisco!$B$8</f>
        <v>0</v>
      </c>
      <c r="J181" s="10">
        <f>(Baltimore!$F24*10^3)/Baltimore!$B$8</f>
        <v>0</v>
      </c>
      <c r="K181" s="10">
        <f>(Albuquerque!$F24*10^3)/Albuquerque!$B$8</f>
        <v>0</v>
      </c>
      <c r="L181" s="10">
        <f>(Seattle!$F24*10^3)/Seattle!$B$8</f>
        <v>0</v>
      </c>
      <c r="M181" s="10">
        <f>(Chicago!$F24*10^3)/Chicago!$B$8</f>
        <v>0</v>
      </c>
      <c r="N181" s="10">
        <f>(Boulder!$F24*10^3)/Boulder!$B$8</f>
        <v>0</v>
      </c>
      <c r="O181" s="10">
        <f>(Minneapolis!$F24*10^3)/Minneapolis!$B$8</f>
        <v>0</v>
      </c>
      <c r="P181" s="10">
        <f>(Helena!$F24*10^3)/Helena!$B$8</f>
        <v>0</v>
      </c>
      <c r="Q181" s="10">
        <f>(Duluth!$F24*10^3)/Duluth!$B$8</f>
        <v>0</v>
      </c>
      <c r="R181" s="10">
        <f>(Fairbanks!$F24*10^3)/Fairbanks!$B$8</f>
        <v>0</v>
      </c>
    </row>
    <row r="182" spans="1:18">
      <c r="A182" s="5"/>
      <c r="B182" s="9" t="s">
        <v>356</v>
      </c>
      <c r="C182" s="10">
        <f>(Miami!$F25*10^3)/Miami!$B$8</f>
        <v>0</v>
      </c>
      <c r="D182" s="10">
        <f>(Houston!$F25*10^3)/Houston!$B$8</f>
        <v>0</v>
      </c>
      <c r="E182" s="10">
        <f>(Phoenix!$F25*10^3)/Phoenix!$B$8</f>
        <v>0</v>
      </c>
      <c r="F182" s="10">
        <f>(Atlanta!$F25*10^3)/Atlanta!$B$8</f>
        <v>0</v>
      </c>
      <c r="G182" s="10">
        <f>(LosAngeles!$F25*10^3)/LosAngeles!$B$8</f>
        <v>0</v>
      </c>
      <c r="H182" s="10">
        <f>(LasVegas!$F25*10^3)/LasVegas!$B$8</f>
        <v>0</v>
      </c>
      <c r="I182" s="10">
        <f>(SanFrancisco!$F25*10^3)/SanFrancisco!$B$8</f>
        <v>0</v>
      </c>
      <c r="J182" s="10">
        <f>(Baltimore!$F25*10^3)/Baltimore!$B$8</f>
        <v>0</v>
      </c>
      <c r="K182" s="10">
        <f>(Albuquerque!$F25*10^3)/Albuquerque!$B$8</f>
        <v>0</v>
      </c>
      <c r="L182" s="10">
        <f>(Seattle!$F25*10^3)/Seattle!$B$8</f>
        <v>0</v>
      </c>
      <c r="M182" s="10">
        <f>(Chicago!$F25*10^3)/Chicago!$B$8</f>
        <v>0</v>
      </c>
      <c r="N182" s="10">
        <f>(Boulder!$F25*10^3)/Boulder!$B$8</f>
        <v>0</v>
      </c>
      <c r="O182" s="10">
        <f>(Minneapolis!$F25*10^3)/Minneapolis!$B$8</f>
        <v>0</v>
      </c>
      <c r="P182" s="10">
        <f>(Helena!$F25*10^3)/Helena!$B$8</f>
        <v>0</v>
      </c>
      <c r="Q182" s="10">
        <f>(Duluth!$F25*10^3)/Duluth!$B$8</f>
        <v>0</v>
      </c>
      <c r="R182" s="10">
        <f>(Fairbanks!$F25*10^3)/Fairbanks!$B$8</f>
        <v>0</v>
      </c>
    </row>
    <row r="183" spans="1:18">
      <c r="A183" s="5"/>
      <c r="B183" s="9" t="s">
        <v>357</v>
      </c>
      <c r="C183" s="10">
        <f>(Miami!$F26*10^3)/Miami!$B$8</f>
        <v>0</v>
      </c>
      <c r="D183" s="10">
        <f>(Houston!$F26*10^3)/Houston!$B$8</f>
        <v>0</v>
      </c>
      <c r="E183" s="10">
        <f>(Phoenix!$F26*10^3)/Phoenix!$B$8</f>
        <v>0</v>
      </c>
      <c r="F183" s="10">
        <f>(Atlanta!$F26*10^3)/Atlanta!$B$8</f>
        <v>0</v>
      </c>
      <c r="G183" s="10">
        <f>(LosAngeles!$F26*10^3)/LosAngeles!$B$8</f>
        <v>0</v>
      </c>
      <c r="H183" s="10">
        <f>(LasVegas!$F26*10^3)/LasVegas!$B$8</f>
        <v>0</v>
      </c>
      <c r="I183" s="10">
        <f>(SanFrancisco!$F26*10^3)/SanFrancisco!$B$8</f>
        <v>0</v>
      </c>
      <c r="J183" s="10">
        <f>(Baltimore!$F26*10^3)/Baltimore!$B$8</f>
        <v>0</v>
      </c>
      <c r="K183" s="10">
        <f>(Albuquerque!$F26*10^3)/Albuquerque!$B$8</f>
        <v>0</v>
      </c>
      <c r="L183" s="10">
        <f>(Seattle!$F26*10^3)/Seattle!$B$8</f>
        <v>0</v>
      </c>
      <c r="M183" s="10">
        <f>(Chicago!$F26*10^3)/Chicago!$B$8</f>
        <v>0</v>
      </c>
      <c r="N183" s="10">
        <f>(Boulder!$F26*10^3)/Boulder!$B$8</f>
        <v>0</v>
      </c>
      <c r="O183" s="10">
        <f>(Minneapolis!$F26*10^3)/Minneapolis!$B$8</f>
        <v>0</v>
      </c>
      <c r="P183" s="10">
        <f>(Helena!$F26*10^3)/Helena!$B$8</f>
        <v>0</v>
      </c>
      <c r="Q183" s="10">
        <f>(Duluth!$F26*10^3)/Duluth!$B$8</f>
        <v>0</v>
      </c>
      <c r="R183" s="10">
        <f>(Fairbanks!$F26*10^3)/Fairbanks!$B$8</f>
        <v>0</v>
      </c>
    </row>
    <row r="184" spans="1:18">
      <c r="A184" s="5"/>
      <c r="B184" s="9" t="s">
        <v>358</v>
      </c>
      <c r="C184" s="10">
        <f>(Miami!$F27*10^3)/Miami!$B$8</f>
        <v>0</v>
      </c>
      <c r="D184" s="10">
        <f>(Houston!$F27*10^3)/Houston!$B$8</f>
        <v>0</v>
      </c>
      <c r="E184" s="10">
        <f>(Phoenix!$F27*10^3)/Phoenix!$B$8</f>
        <v>0</v>
      </c>
      <c r="F184" s="10">
        <f>(Atlanta!$F27*10^3)/Atlanta!$B$8</f>
        <v>0</v>
      </c>
      <c r="G184" s="10">
        <f>(LosAngeles!$F27*10^3)/LosAngeles!$B$8</f>
        <v>0</v>
      </c>
      <c r="H184" s="10">
        <f>(LasVegas!$F27*10^3)/LasVegas!$B$8</f>
        <v>0</v>
      </c>
      <c r="I184" s="10">
        <f>(SanFrancisco!$F27*10^3)/SanFrancisco!$B$8</f>
        <v>0</v>
      </c>
      <c r="J184" s="10">
        <f>(Baltimore!$F27*10^3)/Baltimore!$B$8</f>
        <v>0</v>
      </c>
      <c r="K184" s="10">
        <f>(Albuquerque!$F27*10^3)/Albuquerque!$B$8</f>
        <v>0</v>
      </c>
      <c r="L184" s="10">
        <f>(Seattle!$F27*10^3)/Seattle!$B$8</f>
        <v>0</v>
      </c>
      <c r="M184" s="10">
        <f>(Chicago!$F27*10^3)/Chicago!$B$8</f>
        <v>0</v>
      </c>
      <c r="N184" s="10">
        <f>(Boulder!$F27*10^3)/Boulder!$B$8</f>
        <v>0</v>
      </c>
      <c r="O184" s="10">
        <f>(Minneapolis!$F27*10^3)/Minneapolis!$B$8</f>
        <v>0</v>
      </c>
      <c r="P184" s="10">
        <f>(Helena!$F27*10^3)/Helena!$B$8</f>
        <v>0</v>
      </c>
      <c r="Q184" s="10">
        <f>(Duluth!$F27*10^3)/Duluth!$B$8</f>
        <v>0</v>
      </c>
      <c r="R184" s="10">
        <f>(Fairbanks!$F27*10^3)/Fairbanks!$B$8</f>
        <v>0</v>
      </c>
    </row>
    <row r="185" spans="1:18">
      <c r="A185" s="5"/>
      <c r="B185" s="8" t="s">
        <v>39</v>
      </c>
      <c r="C185" s="10">
        <f>(10^3*Miami!$B$2)/Miami!$B$8</f>
        <v>1649.3227260077492</v>
      </c>
      <c r="D185" s="10">
        <f>(10^3*Houston!$B$2)/Houston!$B$8</f>
        <v>1669.2003118332511</v>
      </c>
      <c r="E185" s="10">
        <f>(10^3*Phoenix!$B$2)/Phoenix!$B$8</f>
        <v>1570.8113908333867</v>
      </c>
      <c r="F185" s="10">
        <f>(10^3*Atlanta!$B$2)/Atlanta!$B$8</f>
        <v>1612.3268683235929</v>
      </c>
      <c r="G185" s="10">
        <f>(10^3*LosAngeles!$B$2)/LosAngeles!$B$8</f>
        <v>1557.3546621568585</v>
      </c>
      <c r="H185" s="10">
        <f>(10^3*LasVegas!$B$2)/LasVegas!$B$8</f>
        <v>1536.592240561157</v>
      </c>
      <c r="I185" s="10">
        <f>(10^3*SanFrancisco!$B$2)/SanFrancisco!$B$8</f>
        <v>1608.3856920628803</v>
      </c>
      <c r="J185" s="10">
        <f>(10^3*Baltimore!$B$2)/Baltimore!$B$8</f>
        <v>1682.2752766895724</v>
      </c>
      <c r="K185" s="10">
        <f>(10^3*Albuquerque!$B$2)/Albuquerque!$B$8</f>
        <v>1446.6873068881609</v>
      </c>
      <c r="L185" s="10">
        <f>(10^3*Seattle!$B$2)/Seattle!$B$8</f>
        <v>1575.5865604863741</v>
      </c>
      <c r="M185" s="10">
        <f>(10^3*Chicago!$B$2)/Chicago!$B$8</f>
        <v>1682.083056822155</v>
      </c>
      <c r="N185" s="10">
        <f>(10^3*Boulder!$B$2)/Boulder!$B$8</f>
        <v>1478.1315336915488</v>
      </c>
      <c r="O185" s="10">
        <f>(10^3*Minneapolis!$B$2)/Minneapolis!$B$8</f>
        <v>1735.0211218861273</v>
      </c>
      <c r="P185" s="10">
        <f>(10^3*Helena!$B$2)/Helena!$B$8</f>
        <v>1557.4407374107136</v>
      </c>
      <c r="Q185" s="10">
        <f>(10^3*Duluth!$B$2)/Duluth!$B$8</f>
        <v>1765.0872526562912</v>
      </c>
      <c r="R185" s="10">
        <f>(10^3*Fairbanks!$B$2)/Fairbanks!$B$8</f>
        <v>2104.5751896331499</v>
      </c>
    </row>
    <row r="186" spans="1:18">
      <c r="A186" s="8" t="s">
        <v>434</v>
      </c>
      <c r="B186" s="2"/>
    </row>
    <row r="187" spans="1:18">
      <c r="A187" s="5"/>
      <c r="B187" s="8" t="s">
        <v>435</v>
      </c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</row>
    <row r="188" spans="1:18">
      <c r="A188" s="5"/>
      <c r="B188" s="9" t="s">
        <v>436</v>
      </c>
      <c r="C188" s="18">
        <f>10^(-3)*Miami!$C328</f>
        <v>1135.2631490000001</v>
      </c>
      <c r="D188" s="18">
        <f>10^(-3)*Houston!$C328</f>
        <v>1098.744518</v>
      </c>
      <c r="E188" s="18">
        <f>10^(-3)*Phoenix!$C328</f>
        <v>1071.2577039999999</v>
      </c>
      <c r="F188" s="18">
        <f>10^(-3)*Atlanta!$C328</f>
        <v>1025.56068</v>
      </c>
      <c r="G188" s="18">
        <f>10^(-3)*LosAngeles!$C328</f>
        <v>1039.706484</v>
      </c>
      <c r="H188" s="18">
        <f>10^(-3)*LasVegas!$C328</f>
        <v>1046.803913</v>
      </c>
      <c r="I188" s="18">
        <f>10^(-3)*SanFrancisco!$C328</f>
        <v>1000.4345509999999</v>
      </c>
      <c r="J188" s="18">
        <f>10^(-3)*Baltimore!$C328</f>
        <v>1035.1116019999999</v>
      </c>
      <c r="K188" s="18">
        <f>10^(-3)*Albuquerque!$C328</f>
        <v>1013.842357</v>
      </c>
      <c r="L188" s="18">
        <f>10^(-3)*Seattle!$C328</f>
        <v>964.52715599999999</v>
      </c>
      <c r="M188" s="18">
        <f>10^(-3)*Chicago!$C328</f>
        <v>977.73652600000003</v>
      </c>
      <c r="N188" s="18">
        <f>10^(-3)*Boulder!$C328</f>
        <v>1015.0789960000001</v>
      </c>
      <c r="O188" s="18">
        <f>10^(-3)*Minneapolis!$C328</f>
        <v>968.58080299999995</v>
      </c>
      <c r="P188" s="18">
        <f>10^(-3)*Helena!$C328</f>
        <v>955.37337400000001</v>
      </c>
      <c r="Q188" s="18">
        <f>10^(-3)*Duluth!$C328</f>
        <v>971.53540800000007</v>
      </c>
      <c r="R188" s="18">
        <f>10^(-3)*Fairbanks!$C328</f>
        <v>983.69788900000003</v>
      </c>
    </row>
    <row r="189" spans="1:18">
      <c r="A189" s="5"/>
      <c r="B189" s="9" t="s">
        <v>437</v>
      </c>
      <c r="C189" s="18">
        <f>10^(-3)*Miami!$C329</f>
        <v>1141.9150930000001</v>
      </c>
      <c r="D189" s="18">
        <f>10^(-3)*Houston!$C329</f>
        <v>1060.8368780000001</v>
      </c>
      <c r="E189" s="18">
        <f>10^(-3)*Phoenix!$C329</f>
        <v>1104.5925709999999</v>
      </c>
      <c r="F189" s="18">
        <f>10^(-3)*Atlanta!$C329</f>
        <v>1033.38087</v>
      </c>
      <c r="G189" s="18">
        <f>10^(-3)*LosAngeles!$C329</f>
        <v>1012.0004750000001</v>
      </c>
      <c r="H189" s="18">
        <f>10^(-3)*LasVegas!$C329</f>
        <v>1045.779464</v>
      </c>
      <c r="I189" s="18">
        <f>10^(-3)*SanFrancisco!$C329</f>
        <v>979.97693900000002</v>
      </c>
      <c r="J189" s="18">
        <f>10^(-3)*Baltimore!$C329</f>
        <v>996.68124</v>
      </c>
      <c r="K189" s="18">
        <f>10^(-3)*Albuquerque!$C329</f>
        <v>1044.5651290000001</v>
      </c>
      <c r="L189" s="18">
        <f>10^(-3)*Seattle!$C329</f>
        <v>974.88920299999995</v>
      </c>
      <c r="M189" s="18">
        <f>10^(-3)*Chicago!$C329</f>
        <v>962.03740900000003</v>
      </c>
      <c r="N189" s="18">
        <f>10^(-3)*Boulder!$C329</f>
        <v>1003.6553490000001</v>
      </c>
      <c r="O189" s="18">
        <f>10^(-3)*Minneapolis!$C329</f>
        <v>970.19576500000005</v>
      </c>
      <c r="P189" s="18">
        <f>10^(-3)*Helena!$C329</f>
        <v>985.28218900000002</v>
      </c>
      <c r="Q189" s="18">
        <f>10^(-3)*Duluth!$C329</f>
        <v>972.27139099999999</v>
      </c>
      <c r="R189" s="18">
        <f>10^(-3)*Fairbanks!$C329</f>
        <v>986.69246900000007</v>
      </c>
    </row>
    <row r="190" spans="1:18">
      <c r="A190" s="5"/>
      <c r="B190" s="65" t="s">
        <v>438</v>
      </c>
      <c r="C190" s="18">
        <f>10^(-3)*Miami!$C330</f>
        <v>1154.9488679999999</v>
      </c>
      <c r="D190" s="18">
        <f>10^(-3)*Houston!$C330</f>
        <v>1089.078393</v>
      </c>
      <c r="E190" s="18">
        <f>10^(-3)*Phoenix!$C330</f>
        <v>1143.544253</v>
      </c>
      <c r="F190" s="18">
        <f>10^(-3)*Atlanta!$C330</f>
        <v>1068.934968</v>
      </c>
      <c r="G190" s="18">
        <f>10^(-3)*LosAngeles!$C330</f>
        <v>1053.5028670000002</v>
      </c>
      <c r="H190" s="18">
        <f>10^(-3)*LasVegas!$C330</f>
        <v>1068.177567</v>
      </c>
      <c r="I190" s="18">
        <f>10^(-3)*SanFrancisco!$C330</f>
        <v>982.53148800000008</v>
      </c>
      <c r="J190" s="18">
        <f>10^(-3)*Baltimore!$C330</f>
        <v>1042.1363040000001</v>
      </c>
      <c r="K190" s="18">
        <f>10^(-3)*Albuquerque!$C330</f>
        <v>1059.9727250000001</v>
      </c>
      <c r="L190" s="18">
        <f>10^(-3)*Seattle!$C330</f>
        <v>976.02117200000009</v>
      </c>
      <c r="M190" s="18">
        <f>10^(-3)*Chicago!$C330</f>
        <v>991.98119499999996</v>
      </c>
      <c r="N190" s="18">
        <f>10^(-3)*Boulder!$C330</f>
        <v>1072.5992530000001</v>
      </c>
      <c r="O190" s="18">
        <f>10^(-3)*Minneapolis!$C330</f>
        <v>994.06318799999997</v>
      </c>
      <c r="P190" s="18">
        <f>10^(-3)*Helena!$C330</f>
        <v>1018.292239</v>
      </c>
      <c r="Q190" s="18">
        <f>10^(-3)*Duluth!$C330</f>
        <v>979.67651999999998</v>
      </c>
      <c r="R190" s="18">
        <f>10^(-3)*Fairbanks!$C330</f>
        <v>988.49405100000001</v>
      </c>
    </row>
    <row r="191" spans="1:18">
      <c r="A191" s="5"/>
      <c r="B191" s="65" t="s">
        <v>439</v>
      </c>
      <c r="C191" s="18">
        <f>10^(-3)*Miami!$C331</f>
        <v>1166.383235</v>
      </c>
      <c r="D191" s="18">
        <f>10^(-3)*Houston!$C331</f>
        <v>1121.098497</v>
      </c>
      <c r="E191" s="18">
        <f>10^(-3)*Phoenix!$C331</f>
        <v>1127.8868649999999</v>
      </c>
      <c r="F191" s="18">
        <f>10^(-3)*Atlanta!$C331</f>
        <v>1051.557407</v>
      </c>
      <c r="G191" s="18">
        <f>10^(-3)*LosAngeles!$C331</f>
        <v>1105.2919509999999</v>
      </c>
      <c r="H191" s="18">
        <f>10^(-3)*LasVegas!$C331</f>
        <v>1066.937046</v>
      </c>
      <c r="I191" s="18">
        <f>10^(-3)*SanFrancisco!$C331</f>
        <v>1017.395253</v>
      </c>
      <c r="J191" s="18">
        <f>10^(-3)*Baltimore!$C331</f>
        <v>1037.672532</v>
      </c>
      <c r="K191" s="18">
        <f>10^(-3)*Albuquerque!$C331</f>
        <v>1105.9493629999999</v>
      </c>
      <c r="L191" s="18">
        <f>10^(-3)*Seattle!$C331</f>
        <v>967.95823300000006</v>
      </c>
      <c r="M191" s="18">
        <f>10^(-3)*Chicago!$C331</f>
        <v>1032.06791</v>
      </c>
      <c r="N191" s="18">
        <f>10^(-3)*Boulder!$C331</f>
        <v>1033.88456</v>
      </c>
      <c r="O191" s="18">
        <f>10^(-3)*Minneapolis!$C331</f>
        <v>996.63066400000002</v>
      </c>
      <c r="P191" s="18">
        <f>10^(-3)*Helena!$C331</f>
        <v>1019.97519</v>
      </c>
      <c r="Q191" s="18">
        <f>10^(-3)*Duluth!$C331</f>
        <v>989.87880400000006</v>
      </c>
      <c r="R191" s="18">
        <f>10^(-3)*Fairbanks!$C331</f>
        <v>995.33206400000006</v>
      </c>
    </row>
    <row r="192" spans="1:18">
      <c r="A192" s="5"/>
      <c r="B192" s="65" t="s">
        <v>433</v>
      </c>
      <c r="C192" s="18">
        <f>10^(-3)*Miami!$C332</f>
        <v>1224.862335</v>
      </c>
      <c r="D192" s="18">
        <f>10^(-3)*Houston!$C332</f>
        <v>1225.1084820000001</v>
      </c>
      <c r="E192" s="18">
        <f>10^(-3)*Phoenix!$C332</f>
        <v>1159.1252059999999</v>
      </c>
      <c r="F192" s="18">
        <f>10^(-3)*Atlanta!$C332</f>
        <v>1120.353842</v>
      </c>
      <c r="G192" s="18">
        <f>10^(-3)*LosAngeles!$C332</f>
        <v>1033.761123</v>
      </c>
      <c r="H192" s="18">
        <f>10^(-3)*LasVegas!$C332</f>
        <v>1154.6701</v>
      </c>
      <c r="I192" s="18">
        <f>10^(-3)*SanFrancisco!$C332</f>
        <v>1009.676075</v>
      </c>
      <c r="J192" s="18">
        <f>10^(-3)*Baltimore!$C332</f>
        <v>1122.192172</v>
      </c>
      <c r="K192" s="18">
        <f>10^(-3)*Albuquerque!$C332</f>
        <v>1097.5961930000001</v>
      </c>
      <c r="L192" s="18">
        <f>10^(-3)*Seattle!$C332</f>
        <v>995.23702700000001</v>
      </c>
      <c r="M192" s="18">
        <f>10^(-3)*Chicago!$C332</f>
        <v>1081.024257</v>
      </c>
      <c r="N192" s="18">
        <f>10^(-3)*Boulder!$C332</f>
        <v>1057.4002180000002</v>
      </c>
      <c r="O192" s="18">
        <f>10^(-3)*Minneapolis!$C332</f>
        <v>1051.7613840000001</v>
      </c>
      <c r="P192" s="18">
        <f>10^(-3)*Helena!$C332</f>
        <v>1026.490235</v>
      </c>
      <c r="Q192" s="18">
        <f>10^(-3)*Duluth!$C332</f>
        <v>1032.280017</v>
      </c>
      <c r="R192" s="18">
        <f>10^(-3)*Fairbanks!$C332</f>
        <v>1053.797673</v>
      </c>
    </row>
    <row r="193" spans="1:18">
      <c r="A193" s="5"/>
      <c r="B193" s="65" t="s">
        <v>440</v>
      </c>
      <c r="C193" s="18">
        <f>10^(-3)*Miami!$C333</f>
        <v>1272.694013</v>
      </c>
      <c r="D193" s="18">
        <f>10^(-3)*Houston!$C333</f>
        <v>1215.1371299999998</v>
      </c>
      <c r="E193" s="18">
        <f>10^(-3)*Phoenix!$C333</f>
        <v>1208.9659799999999</v>
      </c>
      <c r="F193" s="18">
        <f>10^(-3)*Atlanta!$C333</f>
        <v>1161.3742130000001</v>
      </c>
      <c r="G193" s="18">
        <f>10^(-3)*LosAngeles!$C333</f>
        <v>1052.4411050000001</v>
      </c>
      <c r="H193" s="18">
        <f>10^(-3)*LasVegas!$C333</f>
        <v>1159.3784110000001</v>
      </c>
      <c r="I193" s="18">
        <f>10^(-3)*SanFrancisco!$C333</f>
        <v>998.89516900000001</v>
      </c>
      <c r="J193" s="18">
        <f>10^(-3)*Baltimore!$C333</f>
        <v>1214.2857099999999</v>
      </c>
      <c r="K193" s="18">
        <f>10^(-3)*Albuquerque!$C333</f>
        <v>1132.2871980000002</v>
      </c>
      <c r="L193" s="18">
        <f>10^(-3)*Seattle!$C333</f>
        <v>998.94193099999995</v>
      </c>
      <c r="M193" s="18">
        <f>10^(-3)*Chicago!$C333</f>
        <v>1185.1850010000001</v>
      </c>
      <c r="N193" s="18">
        <f>10^(-3)*Boulder!$C333</f>
        <v>1101.632881</v>
      </c>
      <c r="O193" s="18">
        <f>10^(-3)*Minneapolis!$C333</f>
        <v>1156.07846</v>
      </c>
      <c r="P193" s="18">
        <f>10^(-3)*Helena!$C333</f>
        <v>1053.6448310000001</v>
      </c>
      <c r="Q193" s="18">
        <f>10^(-3)*Duluth!$C333</f>
        <v>1082.2692849999999</v>
      </c>
      <c r="R193" s="18">
        <f>10^(-3)*Fairbanks!$C333</f>
        <v>1063.1862020000001</v>
      </c>
    </row>
    <row r="194" spans="1:18">
      <c r="A194" s="5"/>
      <c r="B194" s="65" t="s">
        <v>441</v>
      </c>
      <c r="C194" s="18">
        <f>10^(-3)*Miami!$C334</f>
        <v>1251.9574890000001</v>
      </c>
      <c r="D194" s="18">
        <f>10^(-3)*Houston!$C334</f>
        <v>1277.6776259999999</v>
      </c>
      <c r="E194" s="18">
        <f>10^(-3)*Phoenix!$C334</f>
        <v>1186.141257</v>
      </c>
      <c r="F194" s="18">
        <f>10^(-3)*Atlanta!$C334</f>
        <v>1187.7892440000001</v>
      </c>
      <c r="G194" s="18">
        <f>10^(-3)*LosAngeles!$C334</f>
        <v>1057.448531</v>
      </c>
      <c r="H194" s="18">
        <f>10^(-3)*LasVegas!$C334</f>
        <v>1142.2823899999999</v>
      </c>
      <c r="I194" s="18">
        <f>10^(-3)*SanFrancisco!$C334</f>
        <v>1012.9101210000001</v>
      </c>
      <c r="J194" s="18">
        <f>10^(-3)*Baltimore!$C334</f>
        <v>1225.7723389999999</v>
      </c>
      <c r="K194" s="18">
        <f>10^(-3)*Albuquerque!$C334</f>
        <v>1109.712745</v>
      </c>
      <c r="L194" s="18">
        <f>10^(-3)*Seattle!$C334</f>
        <v>1029.3044560000001</v>
      </c>
      <c r="M194" s="18">
        <f>10^(-3)*Chicago!$C334</f>
        <v>1178.531917</v>
      </c>
      <c r="N194" s="18">
        <f>10^(-3)*Boulder!$C334</f>
        <v>1064.0884590000001</v>
      </c>
      <c r="O194" s="18">
        <f>10^(-3)*Minneapolis!$C334</f>
        <v>1196.197717</v>
      </c>
      <c r="P194" s="18">
        <f>10^(-3)*Helena!$C334</f>
        <v>1058.722544</v>
      </c>
      <c r="Q194" s="18">
        <f>10^(-3)*Duluth!$C334</f>
        <v>1101.5537180000001</v>
      </c>
      <c r="R194" s="18">
        <f>10^(-3)*Fairbanks!$C334</f>
        <v>1024.251006</v>
      </c>
    </row>
    <row r="195" spans="1:18">
      <c r="A195" s="5"/>
      <c r="B195" s="65" t="s">
        <v>442</v>
      </c>
      <c r="C195" s="18">
        <f>10^(-3)*Miami!$C335</f>
        <v>1242.5943189999998</v>
      </c>
      <c r="D195" s="18">
        <f>10^(-3)*Houston!$C335</f>
        <v>1246.063089</v>
      </c>
      <c r="E195" s="18">
        <f>10^(-3)*Phoenix!$C335</f>
        <v>1190.2496740000001</v>
      </c>
      <c r="F195" s="18">
        <f>10^(-3)*Atlanta!$C335</f>
        <v>1180.39843</v>
      </c>
      <c r="G195" s="18">
        <f>10^(-3)*LosAngeles!$C335</f>
        <v>1089.188042</v>
      </c>
      <c r="H195" s="18">
        <f>10^(-3)*LasVegas!$C335</f>
        <v>1113.2846040000002</v>
      </c>
      <c r="I195" s="18">
        <f>10^(-3)*SanFrancisco!$C335</f>
        <v>1009.490269</v>
      </c>
      <c r="J195" s="18">
        <f>10^(-3)*Baltimore!$C335</f>
        <v>1269.9742760000001</v>
      </c>
      <c r="K195" s="18">
        <f>10^(-3)*Albuquerque!$C335</f>
        <v>1047.774011</v>
      </c>
      <c r="L195" s="18">
        <f>10^(-3)*Seattle!$C335</f>
        <v>1027.3428510000001</v>
      </c>
      <c r="M195" s="18">
        <f>10^(-3)*Chicago!$C335</f>
        <v>1230.8127950000001</v>
      </c>
      <c r="N195" s="18">
        <f>10^(-3)*Boulder!$C335</f>
        <v>1069.6093100000001</v>
      </c>
      <c r="O195" s="18">
        <f>10^(-3)*Minneapolis!$C335</f>
        <v>1186.955436</v>
      </c>
      <c r="P195" s="18">
        <f>10^(-3)*Helena!$C335</f>
        <v>1049.201399</v>
      </c>
      <c r="Q195" s="18">
        <f>10^(-3)*Duluth!$C335</f>
        <v>1096.571782</v>
      </c>
      <c r="R195" s="18">
        <f>10^(-3)*Fairbanks!$C335</f>
        <v>1009.763776</v>
      </c>
    </row>
    <row r="196" spans="1:18">
      <c r="A196" s="5"/>
      <c r="B196" s="65" t="s">
        <v>443</v>
      </c>
      <c r="C196" s="18">
        <f>10^(-3)*Miami!$C336</f>
        <v>1226.8088089999999</v>
      </c>
      <c r="D196" s="18">
        <f>10^(-3)*Houston!$C336</f>
        <v>1256.753473</v>
      </c>
      <c r="E196" s="18">
        <f>10^(-3)*Phoenix!$C336</f>
        <v>1143.7659699999999</v>
      </c>
      <c r="F196" s="18">
        <f>10^(-3)*Atlanta!$C336</f>
        <v>1140.3211610000001</v>
      </c>
      <c r="G196" s="18">
        <f>10^(-3)*LosAngeles!$C336</f>
        <v>1071.1784269999998</v>
      </c>
      <c r="H196" s="18">
        <f>10^(-3)*LasVegas!$C336</f>
        <v>1125.4891599999999</v>
      </c>
      <c r="I196" s="18">
        <f>10^(-3)*SanFrancisco!$C336</f>
        <v>1041.45883</v>
      </c>
      <c r="J196" s="18">
        <f>10^(-3)*Baltimore!$C336</f>
        <v>1104.435176</v>
      </c>
      <c r="K196" s="18">
        <f>10^(-3)*Albuquerque!$C336</f>
        <v>1076.76594</v>
      </c>
      <c r="L196" s="18">
        <f>10^(-3)*Seattle!$C336</f>
        <v>1027.0255870000001</v>
      </c>
      <c r="M196" s="18">
        <f>10^(-3)*Chicago!$C336</f>
        <v>1088.083699</v>
      </c>
      <c r="N196" s="18">
        <f>10^(-3)*Boulder!$C336</f>
        <v>1091.642595</v>
      </c>
      <c r="O196" s="18">
        <f>10^(-3)*Minneapolis!$C336</f>
        <v>1070.1678319999999</v>
      </c>
      <c r="P196" s="18">
        <f>10^(-3)*Helena!$C336</f>
        <v>1004.107541</v>
      </c>
      <c r="Q196" s="18">
        <f>10^(-3)*Duluth!$C336</f>
        <v>1075.813343</v>
      </c>
      <c r="R196" s="18">
        <f>10^(-3)*Fairbanks!$C336</f>
        <v>978.27560400000004</v>
      </c>
    </row>
    <row r="197" spans="1:18">
      <c r="A197" s="5"/>
      <c r="B197" s="65" t="s">
        <v>444</v>
      </c>
      <c r="C197" s="18">
        <f>10^(-3)*Miami!$C337</f>
        <v>1220.468834</v>
      </c>
      <c r="D197" s="18">
        <f>10^(-3)*Houston!$C337</f>
        <v>1168.6398610000001</v>
      </c>
      <c r="E197" s="18">
        <f>10^(-3)*Phoenix!$C337</f>
        <v>1114.6820989999999</v>
      </c>
      <c r="F197" s="18">
        <f>10^(-3)*Atlanta!$C337</f>
        <v>1072.4038720000001</v>
      </c>
      <c r="G197" s="18">
        <f>10^(-3)*LosAngeles!$C337</f>
        <v>1058.12968</v>
      </c>
      <c r="H197" s="18">
        <f>10^(-3)*LasVegas!$C337</f>
        <v>1090.7980130000001</v>
      </c>
      <c r="I197" s="18">
        <f>10^(-3)*SanFrancisco!$C337</f>
        <v>1001.725252</v>
      </c>
      <c r="J197" s="18">
        <f>10^(-3)*Baltimore!$C337</f>
        <v>1076.055308</v>
      </c>
      <c r="K197" s="18">
        <f>10^(-3)*Albuquerque!$C337</f>
        <v>1048.824638</v>
      </c>
      <c r="L197" s="18">
        <f>10^(-3)*Seattle!$C337</f>
        <v>971.02585199999999</v>
      </c>
      <c r="M197" s="18">
        <f>10^(-3)*Chicago!$C337</f>
        <v>1046.8096850000002</v>
      </c>
      <c r="N197" s="18">
        <f>10^(-3)*Boulder!$C337</f>
        <v>1063.675872</v>
      </c>
      <c r="O197" s="18">
        <f>10^(-3)*Minneapolis!$C337</f>
        <v>979.84902</v>
      </c>
      <c r="P197" s="18">
        <f>10^(-3)*Helena!$C337</f>
        <v>1017.1977489999999</v>
      </c>
      <c r="Q197" s="18">
        <f>10^(-3)*Duluth!$C337</f>
        <v>980.31320100000005</v>
      </c>
      <c r="R197" s="18">
        <f>10^(-3)*Fairbanks!$C337</f>
        <v>974.594022</v>
      </c>
    </row>
    <row r="198" spans="1:18">
      <c r="A198" s="5"/>
      <c r="B198" s="65" t="s">
        <v>445</v>
      </c>
      <c r="C198" s="18">
        <f>10^(-3)*Miami!$C338</f>
        <v>1170.7228700000001</v>
      </c>
      <c r="D198" s="18">
        <f>10^(-3)*Houston!$C338</f>
        <v>1129.264915</v>
      </c>
      <c r="E198" s="18">
        <f>10^(-3)*Phoenix!$C338</f>
        <v>1087.2643049999999</v>
      </c>
      <c r="F198" s="18">
        <f>10^(-3)*Atlanta!$C338</f>
        <v>1039.318027</v>
      </c>
      <c r="G198" s="18">
        <f>10^(-3)*LosAngeles!$C338</f>
        <v>1025.6972639999999</v>
      </c>
      <c r="H198" s="18">
        <f>10^(-3)*LasVegas!$C338</f>
        <v>1033.9905799999999</v>
      </c>
      <c r="I198" s="18">
        <f>10^(-3)*SanFrancisco!$C338</f>
        <v>973.80877500000008</v>
      </c>
      <c r="J198" s="18">
        <f>10^(-3)*Baltimore!$C338</f>
        <v>1032.998773</v>
      </c>
      <c r="K198" s="18">
        <f>10^(-3)*Albuquerque!$C338</f>
        <v>1023.1112929999999</v>
      </c>
      <c r="L198" s="18">
        <f>10^(-3)*Seattle!$C338</f>
        <v>957.86963400000002</v>
      </c>
      <c r="M198" s="18">
        <f>10^(-3)*Chicago!$C338</f>
        <v>1055.4095220000002</v>
      </c>
      <c r="N198" s="18">
        <f>10^(-3)*Boulder!$C338</f>
        <v>1036.781759</v>
      </c>
      <c r="O198" s="18">
        <f>10^(-3)*Minneapolis!$C338</f>
        <v>996.6661160000001</v>
      </c>
      <c r="P198" s="18">
        <f>10^(-3)*Helena!$C338</f>
        <v>978.00906499999996</v>
      </c>
      <c r="Q198" s="18">
        <f>10^(-3)*Duluth!$C338</f>
        <v>985.94498999999996</v>
      </c>
      <c r="R198" s="18">
        <f>10^(-3)*Fairbanks!$C338</f>
        <v>975.46166099999994</v>
      </c>
    </row>
    <row r="199" spans="1:18">
      <c r="A199" s="5"/>
      <c r="B199" s="65" t="s">
        <v>446</v>
      </c>
      <c r="C199" s="18">
        <f>10^(-3)*Miami!$C339</f>
        <v>1140.8973270000001</v>
      </c>
      <c r="D199" s="18">
        <f>10^(-3)*Houston!$C339</f>
        <v>1090.8171359999999</v>
      </c>
      <c r="E199" s="18">
        <f>10^(-3)*Phoenix!$C339</f>
        <v>1098.5828529999999</v>
      </c>
      <c r="F199" s="18">
        <f>10^(-3)*Atlanta!$C339</f>
        <v>1026.4637640000001</v>
      </c>
      <c r="G199" s="18">
        <f>10^(-3)*LosAngeles!$C339</f>
        <v>1043.903413</v>
      </c>
      <c r="H199" s="18">
        <f>10^(-3)*LasVegas!$C339</f>
        <v>1044.2112689999999</v>
      </c>
      <c r="I199" s="18">
        <f>10^(-3)*SanFrancisco!$C339</f>
        <v>995.58587100000011</v>
      </c>
      <c r="J199" s="18">
        <f>10^(-3)*Baltimore!$C339</f>
        <v>1006.838879</v>
      </c>
      <c r="K199" s="18">
        <f>10^(-3)*Albuquerque!$C339</f>
        <v>993.39942799999994</v>
      </c>
      <c r="L199" s="18">
        <f>10^(-3)*Seattle!$C339</f>
        <v>928.25476600000002</v>
      </c>
      <c r="M199" s="18">
        <f>10^(-3)*Chicago!$C339</f>
        <v>960.65405299999998</v>
      </c>
      <c r="N199" s="18">
        <f>10^(-3)*Boulder!$C339</f>
        <v>1001.049038</v>
      </c>
      <c r="O199" s="18">
        <f>10^(-3)*Minneapolis!$C339</f>
        <v>970.58976000000007</v>
      </c>
      <c r="P199" s="18">
        <f>10^(-3)*Helena!$C339</f>
        <v>961.51016200000004</v>
      </c>
      <c r="Q199" s="18">
        <f>10^(-3)*Duluth!$C339</f>
        <v>964.09859199999994</v>
      </c>
      <c r="R199" s="18">
        <f>10^(-3)*Fairbanks!$C339</f>
        <v>983.93170700000007</v>
      </c>
    </row>
    <row r="200" spans="1:18">
      <c r="A200" s="5"/>
      <c r="B200" s="65" t="s">
        <v>447</v>
      </c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  <row r="201" spans="1:18">
      <c r="A201" s="5"/>
      <c r="B201" s="9" t="s">
        <v>436</v>
      </c>
      <c r="C201" s="18" t="str">
        <f>Miami!$D328</f>
        <v>06-JAN-11:45</v>
      </c>
      <c r="D201" s="18" t="str">
        <f>Houston!$D328</f>
        <v>03-JAN-11:45</v>
      </c>
      <c r="E201" s="18" t="str">
        <f>Phoenix!$D328</f>
        <v>25-JAN-16:15</v>
      </c>
      <c r="F201" s="18" t="str">
        <f>Atlanta!$D328</f>
        <v>30-JAN-16:15</v>
      </c>
      <c r="G201" s="18" t="str">
        <f>LosAngeles!$D328</f>
        <v>26-JAN-13:00</v>
      </c>
      <c r="H201" s="18" t="str">
        <f>LasVegas!$D328</f>
        <v>30-JAN-16:00</v>
      </c>
      <c r="I201" s="18" t="str">
        <f>SanFrancisco!$D328</f>
        <v>20-JAN-14:00</v>
      </c>
      <c r="J201" s="18" t="str">
        <f>Baltimore!$D328</f>
        <v>05-JAN-16:15</v>
      </c>
      <c r="K201" s="18" t="str">
        <f>Albuquerque!$D328</f>
        <v>20-JAN-16:15</v>
      </c>
      <c r="L201" s="18" t="str">
        <f>Seattle!$D328</f>
        <v>03-JAN-17:00</v>
      </c>
      <c r="M201" s="18" t="str">
        <f>Chicago!$D328</f>
        <v>26-JAN-16:00</v>
      </c>
      <c r="N201" s="18" t="str">
        <f>Boulder!$D328</f>
        <v>24-JAN-16:15</v>
      </c>
      <c r="O201" s="18" t="str">
        <f>Minneapolis!$D328</f>
        <v>03-JAN-17:00</v>
      </c>
      <c r="P201" s="18" t="str">
        <f>Helena!$D328</f>
        <v>10-JAN-17:00</v>
      </c>
      <c r="Q201" s="18" t="str">
        <f>Duluth!$D328</f>
        <v>31-JAN-17:00</v>
      </c>
      <c r="R201" s="18" t="str">
        <f>Fairbanks!$D328</f>
        <v>25-JAN-16:15</v>
      </c>
    </row>
    <row r="202" spans="1:18">
      <c r="A202" s="5"/>
      <c r="B202" s="9" t="s">
        <v>437</v>
      </c>
      <c r="C202" s="18" t="str">
        <f>Miami!$D329</f>
        <v>23-FEB-11:45</v>
      </c>
      <c r="D202" s="18" t="str">
        <f>Houston!$D329</f>
        <v>15-FEB-16:15</v>
      </c>
      <c r="E202" s="18" t="str">
        <f>Phoenix!$D329</f>
        <v>28-FEB-17:00</v>
      </c>
      <c r="F202" s="18" t="str">
        <f>Atlanta!$D329</f>
        <v>06-FEB-16:15</v>
      </c>
      <c r="G202" s="18" t="str">
        <f>LosAngeles!$D329</f>
        <v>10-FEB-10:00</v>
      </c>
      <c r="H202" s="18" t="str">
        <f>LasVegas!$D329</f>
        <v>17-FEB-17:30</v>
      </c>
      <c r="I202" s="18" t="str">
        <f>SanFrancisco!$D329</f>
        <v>15-FEB-16:30</v>
      </c>
      <c r="J202" s="18" t="str">
        <f>Baltimore!$D329</f>
        <v>16-FEB-16:15</v>
      </c>
      <c r="K202" s="18" t="str">
        <f>Albuquerque!$D329</f>
        <v>13-FEB-16:45</v>
      </c>
      <c r="L202" s="18" t="str">
        <f>Seattle!$D329</f>
        <v>22-FEB-11:45</v>
      </c>
      <c r="M202" s="18" t="str">
        <f>Chicago!$D329</f>
        <v>08-FEB-11:45</v>
      </c>
      <c r="N202" s="18" t="str">
        <f>Boulder!$D329</f>
        <v>07-FEB-14:00</v>
      </c>
      <c r="O202" s="18" t="str">
        <f>Minneapolis!$D329</f>
        <v>08-FEB-17:00</v>
      </c>
      <c r="P202" s="18" t="str">
        <f>Helena!$D329</f>
        <v>03-FEB-17:30</v>
      </c>
      <c r="Q202" s="18" t="str">
        <f>Duluth!$D329</f>
        <v>15-FEB-17:45</v>
      </c>
      <c r="R202" s="18" t="str">
        <f>Fairbanks!$D329</f>
        <v>17-FEB-17:45</v>
      </c>
    </row>
    <row r="203" spans="1:18">
      <c r="A203" s="5"/>
      <c r="B203" s="65" t="s">
        <v>438</v>
      </c>
      <c r="C203" s="18" t="str">
        <f>Miami!$D330</f>
        <v>14-MAR-10:45</v>
      </c>
      <c r="D203" s="18" t="str">
        <f>Houston!$D330</f>
        <v>24-MAR-16:30</v>
      </c>
      <c r="E203" s="18" t="str">
        <f>Phoenix!$D330</f>
        <v>30-MAR-15:00</v>
      </c>
      <c r="F203" s="18" t="str">
        <f>Atlanta!$D330</f>
        <v>22-MAR-16:00</v>
      </c>
      <c r="G203" s="18" t="str">
        <f>LosAngeles!$D330</f>
        <v>31-MAR-15:00</v>
      </c>
      <c r="H203" s="18" t="str">
        <f>LasVegas!$D330</f>
        <v>21-MAR-15:00</v>
      </c>
      <c r="I203" s="18" t="str">
        <f>SanFrancisco!$D330</f>
        <v>13-MAR-12:00</v>
      </c>
      <c r="J203" s="18" t="str">
        <f>Baltimore!$D330</f>
        <v>17-MAR-16:00</v>
      </c>
      <c r="K203" s="18" t="str">
        <f>Albuquerque!$D330</f>
        <v>02-MAR-16:15</v>
      </c>
      <c r="L203" s="18" t="str">
        <f>Seattle!$D330</f>
        <v>23-MAR-15:00</v>
      </c>
      <c r="M203" s="18" t="str">
        <f>Chicago!$D330</f>
        <v>31-MAR-16:00</v>
      </c>
      <c r="N203" s="18" t="str">
        <f>Boulder!$D330</f>
        <v>30-MAR-15:15</v>
      </c>
      <c r="O203" s="18" t="str">
        <f>Minneapolis!$D330</f>
        <v>31-MAR-15:00</v>
      </c>
      <c r="P203" s="18" t="str">
        <f>Helena!$D330</f>
        <v>29-MAR-16:00</v>
      </c>
      <c r="Q203" s="18" t="str">
        <f>Duluth!$D330</f>
        <v>06-MAR-17:00</v>
      </c>
      <c r="R203" s="18" t="str">
        <f>Fairbanks!$D330</f>
        <v>22-MAR-15:15</v>
      </c>
    </row>
    <row r="204" spans="1:18">
      <c r="A204" s="5"/>
      <c r="B204" s="65" t="s">
        <v>439</v>
      </c>
      <c r="C204" s="18" t="str">
        <f>Miami!$D331</f>
        <v>04-APR-16:00</v>
      </c>
      <c r="D204" s="18" t="str">
        <f>Houston!$D331</f>
        <v>20-APR-15:15</v>
      </c>
      <c r="E204" s="18" t="str">
        <f>Phoenix!$D331</f>
        <v>26-APR-16:00</v>
      </c>
      <c r="F204" s="18" t="str">
        <f>Atlanta!$D331</f>
        <v>14-APR-16:00</v>
      </c>
      <c r="G204" s="18" t="str">
        <f>LosAngeles!$D331</f>
        <v>11-APR-16:00</v>
      </c>
      <c r="H204" s="18" t="str">
        <f>LasVegas!$D331</f>
        <v>26-APR-16:15</v>
      </c>
      <c r="I204" s="18" t="str">
        <f>SanFrancisco!$D331</f>
        <v>13-APR-15:00</v>
      </c>
      <c r="J204" s="18" t="str">
        <f>Baltimore!$D331</f>
        <v>20-APR-15:00</v>
      </c>
      <c r="K204" s="18" t="str">
        <f>Albuquerque!$D331</f>
        <v>21-APR-16:00</v>
      </c>
      <c r="L204" s="18" t="str">
        <f>Seattle!$D331</f>
        <v>14-APR-16:00</v>
      </c>
      <c r="M204" s="18" t="str">
        <f>Chicago!$D331</f>
        <v>27-APR-16:00</v>
      </c>
      <c r="N204" s="18" t="str">
        <f>Boulder!$D331</f>
        <v>27-APR-12:00</v>
      </c>
      <c r="O204" s="18" t="str">
        <f>Minneapolis!$D331</f>
        <v>06-APR-16:00</v>
      </c>
      <c r="P204" s="18" t="str">
        <f>Helena!$D331</f>
        <v>06-APR-16:00</v>
      </c>
      <c r="Q204" s="18" t="str">
        <f>Duluth!$D331</f>
        <v>27-APR-15:15</v>
      </c>
      <c r="R204" s="18" t="str">
        <f>Fairbanks!$D331</f>
        <v>21-APR-16:00</v>
      </c>
    </row>
    <row r="205" spans="1:18">
      <c r="A205" s="5"/>
      <c r="B205" s="65" t="s">
        <v>433</v>
      </c>
      <c r="C205" s="18" t="str">
        <f>Miami!$D332</f>
        <v>19-MAY-15:15</v>
      </c>
      <c r="D205" s="18" t="str">
        <f>Houston!$D332</f>
        <v>18-MAY-16:00</v>
      </c>
      <c r="E205" s="18" t="str">
        <f>Phoenix!$D332</f>
        <v>19-MAY-16:00</v>
      </c>
      <c r="F205" s="18" t="str">
        <f>Atlanta!$D332</f>
        <v>31-MAY-16:00</v>
      </c>
      <c r="G205" s="18" t="str">
        <f>LosAngeles!$D332</f>
        <v>31-MAY-15:15</v>
      </c>
      <c r="H205" s="18" t="str">
        <f>LasVegas!$D332</f>
        <v>11-MAY-15:00</v>
      </c>
      <c r="I205" s="18" t="str">
        <f>SanFrancisco!$D332</f>
        <v>24-MAY-16:00</v>
      </c>
      <c r="J205" s="18" t="str">
        <f>Baltimore!$D332</f>
        <v>31-MAY-15:00</v>
      </c>
      <c r="K205" s="18" t="str">
        <f>Albuquerque!$D332</f>
        <v>12-MAY-16:00</v>
      </c>
      <c r="L205" s="18" t="str">
        <f>Seattle!$D332</f>
        <v>05-MAY-15:00</v>
      </c>
      <c r="M205" s="18" t="str">
        <f>Chicago!$D332</f>
        <v>30-MAY-16:00</v>
      </c>
      <c r="N205" s="18" t="str">
        <f>Boulder!$D332</f>
        <v>19-MAY-16:00</v>
      </c>
      <c r="O205" s="18" t="str">
        <f>Minneapolis!$D332</f>
        <v>31-MAY-16:00</v>
      </c>
      <c r="P205" s="18" t="str">
        <f>Helena!$D332</f>
        <v>04-MAY-16:00</v>
      </c>
      <c r="Q205" s="18" t="str">
        <f>Duluth!$D332</f>
        <v>12-MAY-16:00</v>
      </c>
      <c r="R205" s="18" t="str">
        <f>Fairbanks!$D332</f>
        <v>24-MAY-15:15</v>
      </c>
    </row>
    <row r="206" spans="1:18">
      <c r="A206" s="5"/>
      <c r="B206" s="65" t="s">
        <v>440</v>
      </c>
      <c r="C206" s="18" t="str">
        <f>Miami!$D333</f>
        <v>27-JUN-15:00</v>
      </c>
      <c r="D206" s="18" t="str">
        <f>Houston!$D333</f>
        <v>29-JUN-16:30</v>
      </c>
      <c r="E206" s="18" t="str">
        <f>Phoenix!$D333</f>
        <v>08-JUN-15:00</v>
      </c>
      <c r="F206" s="18" t="str">
        <f>Atlanta!$D333</f>
        <v>08-JUN-15:00</v>
      </c>
      <c r="G206" s="18" t="str">
        <f>LosAngeles!$D333</f>
        <v>23-JUN-16:45</v>
      </c>
      <c r="H206" s="18" t="str">
        <f>LasVegas!$D333</f>
        <v>29-JUN-15:00</v>
      </c>
      <c r="I206" s="18" t="str">
        <f>SanFrancisco!$D333</f>
        <v>16-JUN-15:30</v>
      </c>
      <c r="J206" s="18" t="str">
        <f>Baltimore!$D333</f>
        <v>30-JUN-16:00</v>
      </c>
      <c r="K206" s="18" t="str">
        <f>Albuquerque!$D333</f>
        <v>26-JUN-16:00</v>
      </c>
      <c r="L206" s="18" t="str">
        <f>Seattle!$D333</f>
        <v>27-JUN-16:00</v>
      </c>
      <c r="M206" s="18" t="str">
        <f>Chicago!$D333</f>
        <v>08-JUN-12:00</v>
      </c>
      <c r="N206" s="18" t="str">
        <f>Boulder!$D333</f>
        <v>15-JUN-16:00</v>
      </c>
      <c r="O206" s="18" t="str">
        <f>Minneapolis!$D333</f>
        <v>29-JUN-16:00</v>
      </c>
      <c r="P206" s="18" t="str">
        <f>Helena!$D333</f>
        <v>30-JUN-15:00</v>
      </c>
      <c r="Q206" s="18" t="str">
        <f>Duluth!$D333</f>
        <v>14-JUN-15:15</v>
      </c>
      <c r="R206" s="18" t="str">
        <f>Fairbanks!$D333</f>
        <v>15-JUN-16:45</v>
      </c>
    </row>
    <row r="207" spans="1:18">
      <c r="A207" s="5"/>
      <c r="B207" s="65" t="s">
        <v>441</v>
      </c>
      <c r="C207" s="18" t="str">
        <f>Miami!$D334</f>
        <v>13-JUL-15:45</v>
      </c>
      <c r="D207" s="18" t="str">
        <f>Houston!$D334</f>
        <v>18-JUL-12:30</v>
      </c>
      <c r="E207" s="18" t="str">
        <f>Phoenix!$D334</f>
        <v>11-JUL-16:15</v>
      </c>
      <c r="F207" s="18" t="str">
        <f>Atlanta!$D334</f>
        <v>25-JUL-15:00</v>
      </c>
      <c r="G207" s="18" t="str">
        <f>LosAngeles!$D334</f>
        <v>28-JUL-09:15</v>
      </c>
      <c r="H207" s="18" t="str">
        <f>LasVegas!$D334</f>
        <v>31-JUL-16:00</v>
      </c>
      <c r="I207" s="18" t="str">
        <f>SanFrancisco!$D334</f>
        <v>03-JUL-12:00</v>
      </c>
      <c r="J207" s="18" t="str">
        <f>Baltimore!$D334</f>
        <v>25-JUL-10:45</v>
      </c>
      <c r="K207" s="18" t="str">
        <f>Albuquerque!$D334</f>
        <v>31-JUL-16:00</v>
      </c>
      <c r="L207" s="18" t="str">
        <f>Seattle!$D334</f>
        <v>27-JUL-16:00</v>
      </c>
      <c r="M207" s="18" t="str">
        <f>Chicago!$D334</f>
        <v>14-JUL-10:45</v>
      </c>
      <c r="N207" s="18" t="str">
        <f>Boulder!$D334</f>
        <v>12-JUL-15:00</v>
      </c>
      <c r="O207" s="18" t="str">
        <f>Minneapolis!$D334</f>
        <v>13-JUL-16:00</v>
      </c>
      <c r="P207" s="18" t="str">
        <f>Helena!$D334</f>
        <v>21-JUL-16:00</v>
      </c>
      <c r="Q207" s="18" t="str">
        <f>Duluth!$D334</f>
        <v>07-JUL-16:00</v>
      </c>
      <c r="R207" s="18" t="str">
        <f>Fairbanks!$D334</f>
        <v>20-JUL-16:00</v>
      </c>
    </row>
    <row r="208" spans="1:18">
      <c r="A208" s="5"/>
      <c r="B208" s="65" t="s">
        <v>442</v>
      </c>
      <c r="C208" s="18" t="str">
        <f>Miami!$D335</f>
        <v>21-AUG-15:15</v>
      </c>
      <c r="D208" s="18" t="str">
        <f>Houston!$D335</f>
        <v>03-AUG-15:15</v>
      </c>
      <c r="E208" s="18" t="str">
        <f>Phoenix!$D335</f>
        <v>11-AUG-16:00</v>
      </c>
      <c r="F208" s="18" t="str">
        <f>Atlanta!$D335</f>
        <v>17-AUG-15:15</v>
      </c>
      <c r="G208" s="18" t="str">
        <f>LosAngeles!$D335</f>
        <v>08-AUG-16:45</v>
      </c>
      <c r="H208" s="18" t="str">
        <f>LasVegas!$D335</f>
        <v>02-AUG-16:00</v>
      </c>
      <c r="I208" s="18" t="str">
        <f>SanFrancisco!$D335</f>
        <v>15-AUG-12:15</v>
      </c>
      <c r="J208" s="18" t="str">
        <f>Baltimore!$D335</f>
        <v>09-AUG-16:00</v>
      </c>
      <c r="K208" s="18" t="str">
        <f>Albuquerque!$D335</f>
        <v>01-AUG-16:00</v>
      </c>
      <c r="L208" s="18" t="str">
        <f>Seattle!$D335</f>
        <v>18-AUG-16:00</v>
      </c>
      <c r="M208" s="18" t="str">
        <f>Chicago!$D335</f>
        <v>04-AUG-15:00</v>
      </c>
      <c r="N208" s="18" t="str">
        <f>Boulder!$D335</f>
        <v>29-AUG-15:00</v>
      </c>
      <c r="O208" s="18" t="str">
        <f>Minneapolis!$D335</f>
        <v>25-AUG-16:00</v>
      </c>
      <c r="P208" s="18" t="str">
        <f>Helena!$D335</f>
        <v>18-AUG-16:00</v>
      </c>
      <c r="Q208" s="18" t="str">
        <f>Duluth!$D335</f>
        <v>11-AUG-15:00</v>
      </c>
      <c r="R208" s="18" t="str">
        <f>Fairbanks!$D335</f>
        <v>18-AUG-16:00</v>
      </c>
    </row>
    <row r="209" spans="1:18">
      <c r="A209" s="5"/>
      <c r="B209" s="65" t="s">
        <v>443</v>
      </c>
      <c r="C209" s="18" t="str">
        <f>Miami!$D336</f>
        <v>12-SEP-15:00</v>
      </c>
      <c r="D209" s="18" t="str">
        <f>Houston!$D336</f>
        <v>15-SEP-15:15</v>
      </c>
      <c r="E209" s="18" t="str">
        <f>Phoenix!$D336</f>
        <v>12-SEP-15:15</v>
      </c>
      <c r="F209" s="18" t="str">
        <f>Atlanta!$D336</f>
        <v>01-SEP-15:45</v>
      </c>
      <c r="G209" s="18" t="str">
        <f>LosAngeles!$D336</f>
        <v>01-SEP-16:15</v>
      </c>
      <c r="H209" s="18" t="str">
        <f>LasVegas!$D336</f>
        <v>20-SEP-16:00</v>
      </c>
      <c r="I209" s="18" t="str">
        <f>SanFrancisco!$D336</f>
        <v>28-SEP-15:00</v>
      </c>
      <c r="J209" s="18" t="str">
        <f>Baltimore!$D336</f>
        <v>27-SEP-15:15</v>
      </c>
      <c r="K209" s="18" t="str">
        <f>Albuquerque!$D336</f>
        <v>20-SEP-16:00</v>
      </c>
      <c r="L209" s="18" t="str">
        <f>Seattle!$D336</f>
        <v>01-SEP-16:30</v>
      </c>
      <c r="M209" s="18" t="str">
        <f>Chicago!$D336</f>
        <v>06-SEP-16:00</v>
      </c>
      <c r="N209" s="18" t="str">
        <f>Boulder!$D336</f>
        <v>13-SEP-15:00</v>
      </c>
      <c r="O209" s="18" t="str">
        <f>Minneapolis!$D336</f>
        <v>22-SEP-12:45</v>
      </c>
      <c r="P209" s="18" t="str">
        <f>Helena!$D336</f>
        <v>01-SEP-16:00</v>
      </c>
      <c r="Q209" s="18" t="str">
        <f>Duluth!$D336</f>
        <v>08-SEP-16:00</v>
      </c>
      <c r="R209" s="18" t="str">
        <f>Fairbanks!$D336</f>
        <v>07-SEP-15:00</v>
      </c>
    </row>
    <row r="210" spans="1:18">
      <c r="A210" s="5"/>
      <c r="B210" s="65" t="s">
        <v>444</v>
      </c>
      <c r="C210" s="18" t="str">
        <f>Miami!$D337</f>
        <v>06-OCT-15:00</v>
      </c>
      <c r="D210" s="18" t="str">
        <f>Houston!$D337</f>
        <v>30-OCT-15:15</v>
      </c>
      <c r="E210" s="18" t="str">
        <f>Phoenix!$D337</f>
        <v>02-OCT-16:00</v>
      </c>
      <c r="F210" s="18" t="str">
        <f>Atlanta!$D337</f>
        <v>20-OCT-16:00</v>
      </c>
      <c r="G210" s="18" t="str">
        <f>LosAngeles!$D337</f>
        <v>19-OCT-15:45</v>
      </c>
      <c r="H210" s="18" t="str">
        <f>LasVegas!$D337</f>
        <v>31-OCT-15:45</v>
      </c>
      <c r="I210" s="18" t="str">
        <f>SanFrancisco!$D337</f>
        <v>30-OCT-13:15</v>
      </c>
      <c r="J210" s="18" t="str">
        <f>Baltimore!$D337</f>
        <v>03-OCT-10:45</v>
      </c>
      <c r="K210" s="18" t="str">
        <f>Albuquerque!$D337</f>
        <v>13-OCT-15:15</v>
      </c>
      <c r="L210" s="18" t="str">
        <f>Seattle!$D337</f>
        <v>17-OCT-16:00</v>
      </c>
      <c r="M210" s="18" t="str">
        <f>Chicago!$D337</f>
        <v>31-OCT-09:00</v>
      </c>
      <c r="N210" s="18" t="str">
        <f>Boulder!$D337</f>
        <v>05-OCT-15:00</v>
      </c>
      <c r="O210" s="18" t="str">
        <f>Minneapolis!$D337</f>
        <v>19-OCT-15:15</v>
      </c>
      <c r="P210" s="18" t="str">
        <f>Helena!$D337</f>
        <v>19-OCT-16:00</v>
      </c>
      <c r="Q210" s="18" t="str">
        <f>Duluth!$D337</f>
        <v>25-OCT-15:15</v>
      </c>
      <c r="R210" s="18" t="str">
        <f>Fairbanks!$D337</f>
        <v>27-OCT-16:45</v>
      </c>
    </row>
    <row r="211" spans="1:18">
      <c r="A211" s="5"/>
      <c r="B211" s="65" t="s">
        <v>445</v>
      </c>
      <c r="C211" s="18" t="str">
        <f>Miami!$D338</f>
        <v>02-NOV-10:45</v>
      </c>
      <c r="D211" s="18" t="str">
        <f>Houston!$D338</f>
        <v>27-NOV-17:00</v>
      </c>
      <c r="E211" s="18" t="str">
        <f>Phoenix!$D338</f>
        <v>15-NOV-16:00</v>
      </c>
      <c r="F211" s="18" t="str">
        <f>Atlanta!$D338</f>
        <v>03-NOV-15:15</v>
      </c>
      <c r="G211" s="18" t="str">
        <f>LosAngeles!$D338</f>
        <v>29-NOV-11:45</v>
      </c>
      <c r="H211" s="18" t="str">
        <f>LasVegas!$D338</f>
        <v>22-NOV-16:30</v>
      </c>
      <c r="I211" s="18" t="str">
        <f>SanFrancisco!$D338</f>
        <v>20-NOV-11:45</v>
      </c>
      <c r="J211" s="18" t="str">
        <f>Baltimore!$D338</f>
        <v>03-NOV-13:00</v>
      </c>
      <c r="K211" s="18" t="str">
        <f>Albuquerque!$D338</f>
        <v>13-NOV-17:00</v>
      </c>
      <c r="L211" s="18" t="str">
        <f>Seattle!$D338</f>
        <v>28-NOV-17:00</v>
      </c>
      <c r="M211" s="18" t="str">
        <f>Chicago!$D338</f>
        <v>02-NOV-09:15</v>
      </c>
      <c r="N211" s="18" t="str">
        <f>Boulder!$D338</f>
        <v>10-NOV-13:00</v>
      </c>
      <c r="O211" s="18" t="str">
        <f>Minneapolis!$D338</f>
        <v>01-NOV-15:15</v>
      </c>
      <c r="P211" s="18" t="str">
        <f>Helena!$D338</f>
        <v>21-NOV-11:45</v>
      </c>
      <c r="Q211" s="18" t="str">
        <f>Duluth!$D338</f>
        <v>03-NOV-16:00</v>
      </c>
      <c r="R211" s="18" t="str">
        <f>Fairbanks!$D338</f>
        <v>29-NOV-17:30</v>
      </c>
    </row>
    <row r="212" spans="1:18">
      <c r="A212" s="5"/>
      <c r="B212" s="65" t="s">
        <v>446</v>
      </c>
      <c r="C212" s="18" t="str">
        <f>Miami!$D339</f>
        <v>15-DEC-17:30</v>
      </c>
      <c r="D212" s="18" t="str">
        <f>Houston!$D339</f>
        <v>06-DEC-16:15</v>
      </c>
      <c r="E212" s="18" t="str">
        <f>Phoenix!$D339</f>
        <v>06-DEC-16:45</v>
      </c>
      <c r="F212" s="18" t="str">
        <f>Atlanta!$D339</f>
        <v>28-DEC-14:00</v>
      </c>
      <c r="G212" s="18" t="str">
        <f>LosAngeles!$D339</f>
        <v>18-DEC-11:45</v>
      </c>
      <c r="H212" s="18" t="str">
        <f>LasVegas!$D339</f>
        <v>05-DEC-16:30</v>
      </c>
      <c r="I212" s="18" t="str">
        <f>SanFrancisco!$D339</f>
        <v>29-DEC-16:00</v>
      </c>
      <c r="J212" s="18" t="str">
        <f>Baltimore!$D339</f>
        <v>06-DEC-16:45</v>
      </c>
      <c r="K212" s="18" t="str">
        <f>Albuquerque!$D339</f>
        <v>05-DEC-16:15</v>
      </c>
      <c r="L212" s="18" t="str">
        <f>Seattle!$D339</f>
        <v>07-DEC-17:00</v>
      </c>
      <c r="M212" s="18" t="str">
        <f>Chicago!$D339</f>
        <v>05-DEC-16:00</v>
      </c>
      <c r="N212" s="18" t="str">
        <f>Boulder!$D339</f>
        <v>29-DEC-14:00</v>
      </c>
      <c r="O212" s="18" t="str">
        <f>Minneapolis!$D339</f>
        <v>20-DEC-16:30</v>
      </c>
      <c r="P212" s="18" t="str">
        <f>Helena!$D339</f>
        <v>12-DEC-16:45</v>
      </c>
      <c r="Q212" s="18" t="str">
        <f>Duluth!$D339</f>
        <v>13-DEC-14:00</v>
      </c>
      <c r="R212" s="18" t="str">
        <f>Fairbanks!$D339</f>
        <v>13-DEC-17:00</v>
      </c>
    </row>
    <row r="213" spans="1:18" s="86" customFormat="1">
      <c r="A213" s="67" t="s">
        <v>1048</v>
      </c>
      <c r="B213" s="65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</row>
    <row r="214" spans="1:18" s="86" customFormat="1">
      <c r="A214" s="5"/>
      <c r="B214" s="87" t="s">
        <v>1049</v>
      </c>
      <c r="C214" s="88">
        <f>Miami!$B$4</f>
        <v>95603.99</v>
      </c>
      <c r="D214" s="88">
        <f>Houston!$B$4</f>
        <v>100824.62</v>
      </c>
      <c r="E214" s="88">
        <f>Phoenix!$B$4</f>
        <v>85173.62</v>
      </c>
      <c r="F214" s="88">
        <f>Atlanta!$B$4</f>
        <v>89283.18</v>
      </c>
      <c r="G214" s="88">
        <f>LosAngeles!$B$4</f>
        <v>79667.360000000001</v>
      </c>
      <c r="H214" s="88">
        <f>LasVegas!$B$4</f>
        <v>92197.72</v>
      </c>
      <c r="I214" s="88">
        <f>SanFrancisco!$B$4</f>
        <v>78415.06</v>
      </c>
      <c r="J214" s="88">
        <f>Baltimore!$B$4</f>
        <v>95000.91</v>
      </c>
      <c r="K214" s="88">
        <f>Albuquerque!$B$4</f>
        <v>81421.3</v>
      </c>
      <c r="L214" s="88">
        <f>Seattle!$B$4</f>
        <v>51090.76</v>
      </c>
      <c r="M214" s="88">
        <f>Chicago!$B$4</f>
        <v>92404.18</v>
      </c>
      <c r="N214" s="88">
        <f>Boulder!$B$4</f>
        <v>81321.14</v>
      </c>
      <c r="O214" s="88">
        <f>Minneapolis!$B$4</f>
        <v>91151.21</v>
      </c>
      <c r="P214" s="88">
        <f>Helena!$B$4</f>
        <v>85502.29</v>
      </c>
      <c r="Q214" s="88">
        <f>Duluth!$B$4</f>
        <v>90459.57</v>
      </c>
      <c r="R214" s="88">
        <f>Fairbanks!$B$4</f>
        <v>102100.88</v>
      </c>
    </row>
    <row r="215" spans="1:18" s="86" customFormat="1">
      <c r="A215" s="5"/>
      <c r="B215" s="89" t="s">
        <v>1050</v>
      </c>
      <c r="C215" s="88">
        <f>Miami!$C$4</f>
        <v>4263.8</v>
      </c>
      <c r="D215" s="88">
        <f>Houston!$C$4</f>
        <v>4496.63</v>
      </c>
      <c r="E215" s="88">
        <f>Phoenix!$C$4</f>
        <v>3798.62</v>
      </c>
      <c r="F215" s="88">
        <f>Atlanta!$C$4</f>
        <v>3981.9</v>
      </c>
      <c r="G215" s="88">
        <f>LosAngeles!$C$4</f>
        <v>3553.05</v>
      </c>
      <c r="H215" s="88">
        <f>LasVegas!$C$4</f>
        <v>4111.8900000000003</v>
      </c>
      <c r="I215" s="88">
        <f>SanFrancisco!$C$4</f>
        <v>3497.2</v>
      </c>
      <c r="J215" s="88">
        <f>Baltimore!$C$4</f>
        <v>4236.91</v>
      </c>
      <c r="K215" s="88">
        <f>Albuquerque!$C$4</f>
        <v>3631.27</v>
      </c>
      <c r="L215" s="88">
        <f>Seattle!$C$4</f>
        <v>2278.58</v>
      </c>
      <c r="M215" s="88">
        <f>Chicago!$C$4</f>
        <v>4121.09</v>
      </c>
      <c r="N215" s="88">
        <f>Boulder!$C$4</f>
        <v>3626.81</v>
      </c>
      <c r="O215" s="88">
        <f>Minneapolis!$C$4</f>
        <v>4065.21</v>
      </c>
      <c r="P215" s="88">
        <f>Helena!$C$4</f>
        <v>3813.28</v>
      </c>
      <c r="Q215" s="88">
        <f>Duluth!$C$4</f>
        <v>4034.37</v>
      </c>
      <c r="R215" s="88">
        <f>Fairbanks!$C$4</f>
        <v>4553.55</v>
      </c>
    </row>
    <row r="216" spans="1:18">
      <c r="A216" s="67" t="s">
        <v>448</v>
      </c>
      <c r="B216" s="68"/>
    </row>
    <row r="217" spans="1:18">
      <c r="A217" s="67"/>
      <c r="B217" s="69" t="s">
        <v>339</v>
      </c>
      <c r="C217" s="11">
        <f>Miami!$G$14</f>
        <v>0</v>
      </c>
      <c r="D217" s="11">
        <f>Houston!$G$14</f>
        <v>0</v>
      </c>
      <c r="E217" s="11">
        <f>Phoenix!$G$14</f>
        <v>0</v>
      </c>
      <c r="F217" s="11">
        <f>Atlanta!$G$14</f>
        <v>0</v>
      </c>
      <c r="G217" s="11">
        <f>LosAngeles!$G$14</f>
        <v>0</v>
      </c>
      <c r="H217" s="11">
        <f>LasVegas!$G$14</f>
        <v>0</v>
      </c>
      <c r="I217" s="11">
        <f>SanFrancisco!$G$14</f>
        <v>0</v>
      </c>
      <c r="J217" s="11">
        <f>Baltimore!$G$14</f>
        <v>0</v>
      </c>
      <c r="K217" s="11">
        <f>Albuquerque!$G$14</f>
        <v>0</v>
      </c>
      <c r="L217" s="11">
        <f>Seattle!$G$14</f>
        <v>0</v>
      </c>
      <c r="M217" s="11">
        <f>Chicago!$G$14</f>
        <v>0</v>
      </c>
      <c r="N217" s="11">
        <f>Boulder!$G$14</f>
        <v>0</v>
      </c>
      <c r="O217" s="11">
        <f>Minneapolis!$G$14</f>
        <v>0</v>
      </c>
      <c r="P217" s="11">
        <f>Helena!$G$14</f>
        <v>0</v>
      </c>
      <c r="Q217" s="11">
        <f>Duluth!$G$14</f>
        <v>0</v>
      </c>
      <c r="R217" s="11">
        <f>Fairbanks!$G$14</f>
        <v>0</v>
      </c>
    </row>
    <row r="218" spans="1:18">
      <c r="A218" s="67"/>
      <c r="B218" s="69" t="s">
        <v>353</v>
      </c>
      <c r="C218" s="11">
        <f>Miami!$G$21</f>
        <v>29251.65</v>
      </c>
      <c r="D218" s="11">
        <f>Houston!$G$21</f>
        <v>23441.53</v>
      </c>
      <c r="E218" s="11">
        <f>Phoenix!$G$21</f>
        <v>30419.11</v>
      </c>
      <c r="F218" s="11">
        <f>Atlanta!$G$21</f>
        <v>18159.580000000002</v>
      </c>
      <c r="G218" s="11">
        <f>LosAngeles!$G$21</f>
        <v>15381.99</v>
      </c>
      <c r="H218" s="11">
        <f>LasVegas!$G$21</f>
        <v>25339.33</v>
      </c>
      <c r="I218" s="11">
        <f>SanFrancisco!$G$21</f>
        <v>9926.84</v>
      </c>
      <c r="J218" s="11">
        <f>Baltimore!$G$21</f>
        <v>15583.5</v>
      </c>
      <c r="K218" s="11">
        <f>Albuquerque!$G$21</f>
        <v>15428.91</v>
      </c>
      <c r="L218" s="11">
        <f>Seattle!$G$21</f>
        <v>8713.17</v>
      </c>
      <c r="M218" s="11">
        <f>Chicago!$G$21</f>
        <v>12288.43</v>
      </c>
      <c r="N218" s="11">
        <f>Boulder!$G$21</f>
        <v>12108.36</v>
      </c>
      <c r="O218" s="11">
        <f>Minneapolis!$G$21</f>
        <v>10930.18</v>
      </c>
      <c r="P218" s="11">
        <f>Helena!$G$21</f>
        <v>9177.0499999999993</v>
      </c>
      <c r="Q218" s="11">
        <f>Duluth!$G$21</f>
        <v>7005.41</v>
      </c>
      <c r="R218" s="11">
        <f>Fairbanks!$G$21</f>
        <v>5215.67</v>
      </c>
    </row>
    <row r="219" spans="1:18">
      <c r="A219" s="67"/>
      <c r="B219" s="69" t="s">
        <v>355</v>
      </c>
      <c r="C219" s="11">
        <f>Miami!$G$24</f>
        <v>4037.61</v>
      </c>
      <c r="D219" s="11">
        <f>Houston!$G$24</f>
        <v>4037.61</v>
      </c>
      <c r="E219" s="11">
        <f>Phoenix!$G$24</f>
        <v>4037.61</v>
      </c>
      <c r="F219" s="11">
        <f>Atlanta!$G$24</f>
        <v>4037.61</v>
      </c>
      <c r="G219" s="11">
        <f>LosAngeles!$G$24</f>
        <v>4037.61</v>
      </c>
      <c r="H219" s="11">
        <f>LasVegas!$G$24</f>
        <v>4037.61</v>
      </c>
      <c r="I219" s="11">
        <f>SanFrancisco!$G$24</f>
        <v>4037.61</v>
      </c>
      <c r="J219" s="11">
        <f>Baltimore!$G$24</f>
        <v>4037.61</v>
      </c>
      <c r="K219" s="11">
        <f>Albuquerque!$G$24</f>
        <v>4037.61</v>
      </c>
      <c r="L219" s="11">
        <f>Seattle!$G$24</f>
        <v>4037.61</v>
      </c>
      <c r="M219" s="11">
        <f>Chicago!$G$24</f>
        <v>4037.61</v>
      </c>
      <c r="N219" s="11">
        <f>Boulder!$G$24</f>
        <v>4037.61</v>
      </c>
      <c r="O219" s="11">
        <f>Minneapolis!$G$24</f>
        <v>4037.61</v>
      </c>
      <c r="P219" s="11">
        <f>Helena!$G$24</f>
        <v>4037.61</v>
      </c>
      <c r="Q219" s="11">
        <f>Duluth!$G$24</f>
        <v>4037.61</v>
      </c>
      <c r="R219" s="11">
        <f>Fairbanks!$G$24</f>
        <v>4037.61</v>
      </c>
    </row>
    <row r="220" spans="1:18">
      <c r="A220" s="67"/>
      <c r="B220" s="68" t="s">
        <v>449</v>
      </c>
      <c r="C220" s="11">
        <f>Miami!$G$28</f>
        <v>33297.03</v>
      </c>
      <c r="D220" s="11">
        <f>Houston!$G$28</f>
        <v>27575.71</v>
      </c>
      <c r="E220" s="11">
        <f>Phoenix!$G$28</f>
        <v>34828.61</v>
      </c>
      <c r="F220" s="11">
        <f>Atlanta!$G$28</f>
        <v>22446.35</v>
      </c>
      <c r="G220" s="11">
        <f>LosAngeles!$G$28</f>
        <v>19515.93</v>
      </c>
      <c r="H220" s="11">
        <f>LasVegas!$G$28</f>
        <v>30091.66</v>
      </c>
      <c r="I220" s="11">
        <f>SanFrancisco!$G$28</f>
        <v>14038.95</v>
      </c>
      <c r="J220" s="11">
        <f>Baltimore!$G$28</f>
        <v>20026.810000000001</v>
      </c>
      <c r="K220" s="11">
        <f>Albuquerque!$G$28</f>
        <v>20151.38</v>
      </c>
      <c r="L220" s="11">
        <f>Seattle!$G$28</f>
        <v>12956.81</v>
      </c>
      <c r="M220" s="11">
        <f>Chicago!$G$28</f>
        <v>16810.91</v>
      </c>
      <c r="N220" s="11">
        <f>Boulder!$G$28</f>
        <v>16867.900000000001</v>
      </c>
      <c r="O220" s="11">
        <f>Minneapolis!$G$28</f>
        <v>15555.26</v>
      </c>
      <c r="P220" s="11">
        <f>Helena!$G$28</f>
        <v>13952.07</v>
      </c>
      <c r="Q220" s="11">
        <f>Duluth!$G$28</f>
        <v>11787.49</v>
      </c>
      <c r="R220" s="11">
        <f>Fairbanks!$G$28</f>
        <v>10326.219999999999</v>
      </c>
    </row>
    <row r="221" spans="1:18">
      <c r="A221" s="67" t="s">
        <v>450</v>
      </c>
      <c r="B221" s="69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>
      <c r="A222" s="5"/>
      <c r="B222" s="65" t="s">
        <v>451</v>
      </c>
      <c r="C222" s="11">
        <f>Miami!$H$323</f>
        <v>2109990</v>
      </c>
      <c r="D222" s="11">
        <f>Houston!$H$323</f>
        <v>2436320</v>
      </c>
      <c r="E222" s="11">
        <f>Phoenix!$H$323</f>
        <v>2119760</v>
      </c>
      <c r="F222" s="11">
        <f>Atlanta!$H$323</f>
        <v>2132330</v>
      </c>
      <c r="G222" s="11">
        <f>LosAngeles!$H$323</f>
        <v>928920.46950000001</v>
      </c>
      <c r="H222" s="11">
        <f>LasVegas!$H$323</f>
        <v>2282780</v>
      </c>
      <c r="I222" s="11">
        <f>SanFrancisco!$H$323</f>
        <v>931530.62520000001</v>
      </c>
      <c r="J222" s="11">
        <f>Baltimore!$H$323</f>
        <v>1913400</v>
      </c>
      <c r="K222" s="11">
        <f>Albuquerque!$H$323</f>
        <v>2557140</v>
      </c>
      <c r="L222" s="11">
        <f>Seattle!$H$323</f>
        <v>679392.91740000003</v>
      </c>
      <c r="M222" s="11">
        <f>Chicago!$H$323</f>
        <v>3394740</v>
      </c>
      <c r="N222" s="11">
        <f>Boulder!$H$323</f>
        <v>2532550</v>
      </c>
      <c r="O222" s="11">
        <f>Minneapolis!$H$323</f>
        <v>2300630</v>
      </c>
      <c r="P222" s="11">
        <f>Helena!$H$323</f>
        <v>2288360</v>
      </c>
      <c r="Q222" s="11">
        <f>Duluth!$H$323</f>
        <v>2265870</v>
      </c>
      <c r="R222" s="11">
        <f>Fairbanks!$H$323</f>
        <v>2077080</v>
      </c>
    </row>
    <row r="223" spans="1:18">
      <c r="A223" s="5"/>
      <c r="B223" s="9" t="s">
        <v>452</v>
      </c>
      <c r="C223" s="11">
        <f>Miami!$B$323</f>
        <v>5011620</v>
      </c>
      <c r="D223" s="11">
        <f>Houston!$B$323</f>
        <v>6208120</v>
      </c>
      <c r="E223" s="11">
        <f>Phoenix!$B$323</f>
        <v>5107800</v>
      </c>
      <c r="F223" s="11">
        <f>Atlanta!$B$323</f>
        <v>4998540</v>
      </c>
      <c r="G223" s="11">
        <f>LosAngeles!$B$323</f>
        <v>2536160</v>
      </c>
      <c r="H223" s="11">
        <f>LasVegas!$B$323</f>
        <v>5524090</v>
      </c>
      <c r="I223" s="11">
        <f>SanFrancisco!$B$323</f>
        <v>2552600</v>
      </c>
      <c r="J223" s="11">
        <f>Baltimore!$B$323</f>
        <v>4478110</v>
      </c>
      <c r="K223" s="11">
        <f>Albuquerque!$B$323</f>
        <v>6077080</v>
      </c>
      <c r="L223" s="11">
        <f>Seattle!$B$323</f>
        <v>1762830</v>
      </c>
      <c r="M223" s="11">
        <f>Chicago!$B$323</f>
        <v>8009340</v>
      </c>
      <c r="N223" s="11">
        <f>Boulder!$B$323</f>
        <v>6030830</v>
      </c>
      <c r="O223" s="11">
        <f>Minneapolis!$B$323</f>
        <v>5494910</v>
      </c>
      <c r="P223" s="11">
        <f>Helena!$B$323</f>
        <v>5475340</v>
      </c>
      <c r="Q223" s="11">
        <f>Duluth!$B$323</f>
        <v>5428290</v>
      </c>
      <c r="R223" s="11">
        <f>Fairbanks!$B$323</f>
        <v>5388780</v>
      </c>
    </row>
    <row r="224" spans="1:18">
      <c r="A224" s="5"/>
      <c r="B224" s="65" t="s">
        <v>453</v>
      </c>
      <c r="C224" s="11">
        <f>Miami!$C$323</f>
        <v>8296.2293000000009</v>
      </c>
      <c r="D224" s="11">
        <f>Houston!$C$323</f>
        <v>7867.2151999999996</v>
      </c>
      <c r="E224" s="11">
        <f>Phoenix!$C$323</f>
        <v>8116.7934999999998</v>
      </c>
      <c r="F224" s="11">
        <f>Atlanta!$C$323</f>
        <v>8893.6008999999995</v>
      </c>
      <c r="G224" s="11">
        <f>LosAngeles!$C$323</f>
        <v>2208.8789999999999</v>
      </c>
      <c r="H224" s="11">
        <f>LasVegas!$C$323</f>
        <v>8582.6522999999997</v>
      </c>
      <c r="I224" s="11">
        <f>SanFrancisco!$C$323</f>
        <v>2229.4398000000001</v>
      </c>
      <c r="J224" s="11">
        <f>Baltimore!$C$323</f>
        <v>8040.3742000000002</v>
      </c>
      <c r="K224" s="11">
        <f>Albuquerque!$C$323</f>
        <v>10143.1209</v>
      </c>
      <c r="L224" s="11">
        <f>Seattle!$C$323</f>
        <v>2246.9776999999999</v>
      </c>
      <c r="M224" s="11">
        <f>Chicago!$C$323</f>
        <v>13782.8959</v>
      </c>
      <c r="N224" s="11">
        <f>Boulder!$C$323</f>
        <v>10013.633400000001</v>
      </c>
      <c r="O224" s="11">
        <f>Minneapolis!$C$323</f>
        <v>9160.1910000000007</v>
      </c>
      <c r="P224" s="11">
        <f>Helena!$C$323</f>
        <v>9039.1528999999991</v>
      </c>
      <c r="Q224" s="11">
        <f>Duluth!$C$323</f>
        <v>8977.3289999999997</v>
      </c>
      <c r="R224" s="11">
        <f>Fairbanks!$C$323</f>
        <v>6269.5106999999998</v>
      </c>
    </row>
    <row r="225" spans="1:18">
      <c r="A225" s="5"/>
      <c r="B225" s="65" t="s">
        <v>454</v>
      </c>
      <c r="C225" s="11">
        <f>Miami!$D$323</f>
        <v>29511.932100000002</v>
      </c>
      <c r="D225" s="11">
        <f>Houston!$D$323</f>
        <v>31278.978999999999</v>
      </c>
      <c r="E225" s="11">
        <f>Phoenix!$D$323</f>
        <v>25197.739000000001</v>
      </c>
      <c r="F225" s="11">
        <f>Atlanta!$D$323</f>
        <v>21377.087500000001</v>
      </c>
      <c r="G225" s="11">
        <f>LosAngeles!$D$323</f>
        <v>16765.187000000002</v>
      </c>
      <c r="H225" s="11">
        <f>LasVegas!$D$323</f>
        <v>33560.398000000001</v>
      </c>
      <c r="I225" s="11">
        <f>SanFrancisco!$D$323</f>
        <v>15756.243200000001</v>
      </c>
      <c r="J225" s="11">
        <f>Baltimore!$D$323</f>
        <v>21970.325099999998</v>
      </c>
      <c r="K225" s="11">
        <f>Albuquerque!$D$323</f>
        <v>25069.1194</v>
      </c>
      <c r="L225" s="11">
        <f>Seattle!$D$323</f>
        <v>4137.2479000000003</v>
      </c>
      <c r="M225" s="11">
        <f>Chicago!$D$323</f>
        <v>39075.638800000001</v>
      </c>
      <c r="N225" s="11">
        <f>Boulder!$D$323</f>
        <v>24595.287100000001</v>
      </c>
      <c r="O225" s="11">
        <f>Minneapolis!$D$323</f>
        <v>13611.447099999999</v>
      </c>
      <c r="P225" s="11">
        <f>Helena!$D$323</f>
        <v>14741.0321</v>
      </c>
      <c r="Q225" s="11">
        <f>Duluth!$D$323</f>
        <v>13212.614799999999</v>
      </c>
      <c r="R225" s="11">
        <f>Fairbanks!$D$323</f>
        <v>28840.3361</v>
      </c>
    </row>
    <row r="226" spans="1:18">
      <c r="A226" s="5"/>
      <c r="B226" s="65" t="s">
        <v>455</v>
      </c>
      <c r="C226" s="11">
        <f>Miami!$E$323</f>
        <v>0</v>
      </c>
      <c r="D226" s="11">
        <f>Houston!$E$323</f>
        <v>0</v>
      </c>
      <c r="E226" s="11">
        <f>Phoenix!$E$323</f>
        <v>0</v>
      </c>
      <c r="F226" s="11">
        <f>Atlanta!$E$323</f>
        <v>0</v>
      </c>
      <c r="G226" s="11">
        <f>LosAngeles!$E$323</f>
        <v>0</v>
      </c>
      <c r="H226" s="11">
        <f>LasVegas!$E$323</f>
        <v>0</v>
      </c>
      <c r="I226" s="11">
        <f>SanFrancisco!$E$323</f>
        <v>0</v>
      </c>
      <c r="J226" s="11">
        <f>Baltimore!$E$323</f>
        <v>0</v>
      </c>
      <c r="K226" s="11">
        <f>Albuquerque!$E$323</f>
        <v>0</v>
      </c>
      <c r="L226" s="11">
        <f>Seattle!$E$323</f>
        <v>0</v>
      </c>
      <c r="M226" s="11">
        <f>Chicago!$E$323</f>
        <v>0</v>
      </c>
      <c r="N226" s="11">
        <f>Boulder!$E$323</f>
        <v>0</v>
      </c>
      <c r="O226" s="11">
        <f>Minneapolis!$E$323</f>
        <v>0</v>
      </c>
      <c r="P226" s="11">
        <f>Helena!$E$323</f>
        <v>0</v>
      </c>
      <c r="Q226" s="11">
        <f>Duluth!$E$323</f>
        <v>0</v>
      </c>
      <c r="R226" s="11">
        <f>Fairbanks!$E$323</f>
        <v>0</v>
      </c>
    </row>
    <row r="227" spans="1:18">
      <c r="A227" s="5"/>
      <c r="B227" s="65" t="s">
        <v>456</v>
      </c>
      <c r="C227" s="73">
        <f>Miami!$F$323</f>
        <v>0.1358</v>
      </c>
      <c r="D227" s="73">
        <f>Houston!$F$323</f>
        <v>8.9399999999999993E-2</v>
      </c>
      <c r="E227" s="73">
        <f>Phoenix!$F$323</f>
        <v>6.9699999999999998E-2</v>
      </c>
      <c r="F227" s="73">
        <f>Atlanta!$F$323</f>
        <v>7.9500000000000001E-2</v>
      </c>
      <c r="G227" s="73">
        <f>LosAngeles!$F$323</f>
        <v>9.1000000000000004E-3</v>
      </c>
      <c r="H227" s="73">
        <f>LasVegas!$F$323</f>
        <v>6.4199999999999993E-2</v>
      </c>
      <c r="I227" s="73">
        <f>SanFrancisco!$F$323</f>
        <v>8.8999999999999999E-3</v>
      </c>
      <c r="J227" s="73">
        <f>Baltimore!$F$323</f>
        <v>9.0200000000000002E-2</v>
      </c>
      <c r="K227" s="73">
        <f>Albuquerque!$F$323</f>
        <v>9.8900000000000002E-2</v>
      </c>
      <c r="L227" s="73">
        <f>Seattle!$F$323</f>
        <v>1.78E-2</v>
      </c>
      <c r="M227" s="73">
        <f>Chicago!$F$323</f>
        <v>0.1196</v>
      </c>
      <c r="N227" s="73">
        <f>Boulder!$F$323</f>
        <v>9.7199999999999995E-2</v>
      </c>
      <c r="O227" s="73">
        <f>Minneapolis!$F$323</f>
        <v>0.1012</v>
      </c>
      <c r="P227" s="73">
        <f>Helena!$F$323</f>
        <v>0.1038</v>
      </c>
      <c r="Q227" s="73">
        <f>Duluth!$F$323</f>
        <v>9.8400000000000001E-2</v>
      </c>
      <c r="R227" s="73">
        <f>Fairbanks!$F$323</f>
        <v>0.1004</v>
      </c>
    </row>
    <row r="228" spans="1:18">
      <c r="A228" s="5"/>
      <c r="B228" s="65" t="s">
        <v>468</v>
      </c>
      <c r="C228" s="11">
        <f>10^(-3)*Miami!$G$323</f>
        <v>3652.1</v>
      </c>
      <c r="D228" s="11">
        <f>10^(-3)*Houston!$G$323</f>
        <v>10668.5</v>
      </c>
      <c r="E228" s="11">
        <f>10^(-3)*Phoenix!$G$323</f>
        <v>186109</v>
      </c>
      <c r="F228" s="11">
        <f>10^(-3)*Atlanta!$G$323</f>
        <v>38018.800000000003</v>
      </c>
      <c r="G228" s="11">
        <f>10^(-3)*LosAngeles!$G$323</f>
        <v>101136</v>
      </c>
      <c r="H228" s="11">
        <f>10^(-3)*LasVegas!$G$323</f>
        <v>167358</v>
      </c>
      <c r="I228" s="11">
        <f>10^(-3)*SanFrancisco!$G$323</f>
        <v>95043.900000000009</v>
      </c>
      <c r="J228" s="11">
        <f>10^(-3)*Baltimore!$G$323</f>
        <v>1366.18</v>
      </c>
      <c r="K228" s="11">
        <f>10^(-3)*Albuquerque!$G$323</f>
        <v>26064.7</v>
      </c>
      <c r="L228" s="11">
        <f>10^(-3)*Seattle!$G$323</f>
        <v>54631</v>
      </c>
      <c r="M228" s="11">
        <f>10^(-3)*Chicago!$G$323</f>
        <v>8994.6200000000008</v>
      </c>
      <c r="N228" s="11">
        <f>10^(-3)*Boulder!$G$323</f>
        <v>25571.7</v>
      </c>
      <c r="O228" s="11">
        <f>10^(-3)*Minneapolis!$G$323</f>
        <v>8944.2199999999993</v>
      </c>
      <c r="P228" s="11">
        <f>10^(-3)*Helena!$G$323</f>
        <v>349611</v>
      </c>
      <c r="Q228" s="11">
        <f>10^(-3)*Duluth!$G$323</f>
        <v>8681.83</v>
      </c>
      <c r="R228" s="11">
        <f>10^(-3)*Fairbanks!$G$323</f>
        <v>5787.02</v>
      </c>
    </row>
    <row r="229" spans="1:18">
      <c r="B229" s="17"/>
      <c r="C229" s="18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1:18">
      <c r="B230" s="17"/>
      <c r="C230" s="1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>
      <c r="B231" s="17"/>
      <c r="C231" s="1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>
      <c r="B232" s="17"/>
      <c r="C232" s="1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>
      <c r="B233" s="17"/>
      <c r="C233" s="1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B237" s="17"/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17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2" spans="2:18">
      <c r="B252" s="16"/>
    </row>
    <row r="253" spans="2:18">
      <c r="B253" s="17"/>
      <c r="C253" s="1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  <c r="C256" s="1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7"/>
      <c r="C257" s="1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B268" s="17"/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7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3" spans="2:18">
      <c r="B283" s="16"/>
    </row>
    <row r="284" spans="2:18">
      <c r="B284" s="17"/>
      <c r="C284" s="1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  <c r="C287" s="1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7"/>
      <c r="C288" s="1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B299" s="17"/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7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4" spans="2:18">
      <c r="B314" s="16"/>
    </row>
    <row r="315" spans="2:18">
      <c r="B315" s="17"/>
      <c r="C315" s="1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  <c r="C318" s="1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7"/>
      <c r="C319" s="1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B330" s="17"/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7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5" spans="2:18">
      <c r="B345" s="16"/>
    </row>
    <row r="346" spans="2:18">
      <c r="B346" s="17"/>
      <c r="C346" s="1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  <c r="C349" s="1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7"/>
      <c r="C350" s="1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B361" s="17"/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7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6" spans="2:18">
      <c r="B376" s="16"/>
    </row>
    <row r="377" spans="2:18">
      <c r="B377" s="17"/>
      <c r="C377" s="1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  <c r="C380" s="1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7"/>
      <c r="C381" s="1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B392" s="17"/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7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7" spans="2:18">
      <c r="B407" s="16"/>
    </row>
    <row r="408" spans="2:18">
      <c r="B408" s="17"/>
      <c r="C408" s="1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  <c r="C411" s="1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7"/>
      <c r="C412" s="1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B423" s="17"/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7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8" spans="2:18">
      <c r="B438" s="16"/>
    </row>
    <row r="439" spans="2:18">
      <c r="B439" s="17"/>
      <c r="C439" s="1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  <c r="C442" s="1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7"/>
      <c r="C443" s="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B454" s="17"/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7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9" spans="2:18">
      <c r="B469" s="16"/>
    </row>
    <row r="470" spans="2:18">
      <c r="B470" s="17"/>
      <c r="C470" s="1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  <c r="C473" s="1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7"/>
      <c r="C474" s="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B485" s="17"/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7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500" spans="2:18">
      <c r="B500" s="16"/>
    </row>
    <row r="501" spans="2:18">
      <c r="B501" s="17"/>
      <c r="C501" s="1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  <c r="C504" s="1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7"/>
      <c r="C505" s="1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B516" s="17"/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7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1" spans="2:18">
      <c r="B531" s="16"/>
    </row>
    <row r="532" spans="2:18">
      <c r="B532" s="17"/>
      <c r="C532" s="1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  <c r="C535" s="1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7"/>
      <c r="C536" s="1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B547" s="17"/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7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2" spans="2:18">
      <c r="B562" s="16"/>
    </row>
    <row r="563" spans="2:18">
      <c r="B563" s="17"/>
      <c r="C563" s="1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  <c r="C566" s="1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7"/>
      <c r="C567" s="1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B578" s="17"/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7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3" spans="2:18">
      <c r="B593" s="16"/>
    </row>
    <row r="594" spans="2:18">
      <c r="B594" s="17"/>
      <c r="C594" s="1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  <c r="C597" s="1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7"/>
      <c r="C598" s="1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B609" s="17"/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7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4" spans="2:18">
      <c r="B624" s="16"/>
    </row>
    <row r="625" spans="2:18">
      <c r="B625" s="17"/>
      <c r="C625" s="1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  <c r="C628" s="1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7"/>
      <c r="C629" s="1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B640" s="17"/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7"/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7"/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7"/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7"/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7"/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7"/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7"/>
      <c r="C647" s="1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7"/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7"/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7"/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7"/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7"/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7"/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1"/>
  <dimension ref="A1:AL354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46" width="9.33203125" style="75" customWidth="1"/>
    <col min="47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36981.51</v>
      </c>
      <c r="C2" s="91">
        <v>1649.32</v>
      </c>
      <c r="D2" s="91">
        <v>1649.32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36981.51</v>
      </c>
      <c r="C3" s="91">
        <v>1649.32</v>
      </c>
      <c r="D3" s="91">
        <v>1649.32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95603.99</v>
      </c>
      <c r="C4" s="91">
        <v>4263.8</v>
      </c>
      <c r="D4" s="91">
        <v>4263.8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95603.99</v>
      </c>
      <c r="C5" s="91">
        <v>4263.8</v>
      </c>
      <c r="D5" s="91">
        <v>4263.8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10348.49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6440.72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50.99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2220.87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1568.99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1114.8499999999999</v>
      </c>
      <c r="C21" s="91">
        <v>0</v>
      </c>
      <c r="D21" s="91">
        <v>0</v>
      </c>
      <c r="E21" s="91">
        <v>0</v>
      </c>
      <c r="F21" s="91">
        <v>0</v>
      </c>
      <c r="G21" s="91">
        <v>29251.65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20.88</v>
      </c>
      <c r="C22" s="91">
        <v>0</v>
      </c>
      <c r="D22" s="91">
        <v>0</v>
      </c>
      <c r="E22" s="91">
        <v>0</v>
      </c>
      <c r="F22" s="91">
        <v>0</v>
      </c>
      <c r="G22" s="91">
        <v>7.77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456.54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206.56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24818.06</v>
      </c>
      <c r="C28" s="91">
        <v>12163.45</v>
      </c>
      <c r="D28" s="91">
        <v>0</v>
      </c>
      <c r="E28" s="91">
        <v>0</v>
      </c>
      <c r="F28" s="91">
        <v>0</v>
      </c>
      <c r="G28" s="91">
        <v>33297.03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2.3769999999999998</v>
      </c>
      <c r="E96" s="91">
        <v>3.6909999999999998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2.3769999999999998</v>
      </c>
      <c r="E97" s="91">
        <v>3.6909999999999998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2.3769999999999998</v>
      </c>
      <c r="E98" s="91">
        <v>3.6909999999999998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2.3769999999999998</v>
      </c>
      <c r="E99" s="91">
        <v>3.6909999999999998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2.3769999999999998</v>
      </c>
      <c r="E100" s="91">
        <v>3.6909999999999998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2.3769999999999998</v>
      </c>
      <c r="E101" s="91">
        <v>3.6909999999999998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2.3769999999999998</v>
      </c>
      <c r="E103" s="91">
        <v>3.6909999999999998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2.3769999999999998</v>
      </c>
      <c r="E104" s="91">
        <v>3.6909999999999998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2.3769999999999998</v>
      </c>
      <c r="E105" s="91">
        <v>3.6909999999999998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2.3769999999999998</v>
      </c>
      <c r="E106" s="91">
        <v>3.6909999999999998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2.3769999999999998</v>
      </c>
      <c r="E107" s="91">
        <v>3.6909999999999998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2.3769999999999998</v>
      </c>
      <c r="E108" s="91">
        <v>3.6909999999999998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2.3769999999999998</v>
      </c>
      <c r="E110" s="91">
        <v>3.6909999999999998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2.3769999999999998</v>
      </c>
      <c r="E111" s="91">
        <v>3.6909999999999998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2.3769999999999998</v>
      </c>
      <c r="E112" s="91">
        <v>3.6909999999999998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2.3769999999999998</v>
      </c>
      <c r="E113" s="91">
        <v>3.6909999999999998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2.3769999999999998</v>
      </c>
      <c r="E114" s="91">
        <v>3.6909999999999998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2.3769999999999998</v>
      </c>
      <c r="E115" s="91">
        <v>3.6909999999999998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2.3769999999999998</v>
      </c>
      <c r="E116" s="91">
        <v>3.6909999999999998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2.3769999999999998</v>
      </c>
      <c r="E117" s="91">
        <v>3.6909999999999998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2.3769999999999998</v>
      </c>
      <c r="E118" s="91">
        <v>3.6909999999999998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2.3769999999999998</v>
      </c>
      <c r="E119" s="91">
        <v>3.6909999999999998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2.3769999999999998</v>
      </c>
      <c r="E120" s="91">
        <v>3.6909999999999998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2.3769999999999998</v>
      </c>
      <c r="E121" s="91">
        <v>3.6909999999999998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2.3769999999999998</v>
      </c>
      <c r="E122" s="91">
        <v>3.6909999999999998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2.3769999999999998</v>
      </c>
      <c r="E123" s="91">
        <v>3.6909999999999998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2.3769999999999998</v>
      </c>
      <c r="E124" s="91">
        <v>3.6909999999999998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2.3769999999999998</v>
      </c>
      <c r="E125" s="91">
        <v>3.6909999999999998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2.3769999999999998</v>
      </c>
      <c r="E127" s="91">
        <v>3.6909999999999998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2.3769999999999998</v>
      </c>
      <c r="E128" s="91">
        <v>3.6909999999999998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2.3769999999999998</v>
      </c>
      <c r="E129" s="91">
        <v>3.6909999999999998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2.3769999999999998</v>
      </c>
      <c r="E130" s="91">
        <v>3.6909999999999998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2.3769999999999998</v>
      </c>
      <c r="E131" s="91">
        <v>3.6909999999999998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2.3769999999999998</v>
      </c>
      <c r="E133" s="91">
        <v>3.6909999999999998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2.3769999999999998</v>
      </c>
      <c r="E134" s="91">
        <v>3.6909999999999998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2.3769999999999998</v>
      </c>
      <c r="E135" s="91">
        <v>3.6909999999999998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2.3769999999999998</v>
      </c>
      <c r="E136" s="91">
        <v>3.6909999999999998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2.3769999999999998</v>
      </c>
      <c r="E137" s="91">
        <v>3.6909999999999998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2.3769999999999998</v>
      </c>
      <c r="E138" s="91">
        <v>3.6909999999999998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2.3769999999999998</v>
      </c>
      <c r="E139" s="91">
        <v>3.6909999999999998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2.3769999999999998</v>
      </c>
      <c r="E140" s="91">
        <v>3.6909999999999998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2.3769999999999998</v>
      </c>
      <c r="E142" s="91">
        <v>3.6909999999999998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2.3769999999999998</v>
      </c>
      <c r="E143" s="91">
        <v>3.6909999999999998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2.3769999999999998</v>
      </c>
      <c r="E145" s="91">
        <v>3.6909999999999998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2.3769999999999998</v>
      </c>
      <c r="E146" s="91">
        <v>3.6909999999999998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2.3769999999999998</v>
      </c>
      <c r="E148" s="91">
        <v>3.6909999999999998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2.3769999999999998</v>
      </c>
      <c r="E150" s="91">
        <v>3.6909999999999998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2.3769999999999998</v>
      </c>
      <c r="E151" s="91">
        <v>3.6909999999999998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2.3769999999999998</v>
      </c>
      <c r="E152" s="91">
        <v>3.6909999999999998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2.3769999999999998</v>
      </c>
      <c r="E153" s="91">
        <v>3.6909999999999998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2.3769999999999998</v>
      </c>
      <c r="E154" s="91">
        <v>3.6909999999999998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2.3769999999999998</v>
      </c>
      <c r="E155" s="91">
        <v>3.6909999999999998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2.3769999999999998</v>
      </c>
      <c r="E156" s="91">
        <v>3.6909999999999998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2.3769999999999998</v>
      </c>
      <c r="E157" s="91">
        <v>3.6909999999999998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2.3769999999999998</v>
      </c>
      <c r="E158" s="91">
        <v>3.6909999999999998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2.3769999999999998</v>
      </c>
      <c r="E159" s="91">
        <v>3.6909999999999998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2.3769999999999998</v>
      </c>
      <c r="E160" s="91">
        <v>3.6909999999999998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2.3769999999999998</v>
      </c>
      <c r="E161" s="91">
        <v>3.6909999999999998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2.3769999999999998</v>
      </c>
      <c r="E162" s="91">
        <v>3.6909999999999998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2.3769999999999998</v>
      </c>
      <c r="E163" s="91">
        <v>3.6909999999999998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2.3769999999999998</v>
      </c>
      <c r="E164" s="91">
        <v>3.6909999999999998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2.3769999999999998</v>
      </c>
      <c r="E165" s="91">
        <v>3.6909999999999998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2.3769999999999998</v>
      </c>
      <c r="E166" s="91">
        <v>3.6909999999999998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2.3769999999999998</v>
      </c>
      <c r="E167" s="91">
        <v>3.6909999999999998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2.3769999999999998</v>
      </c>
      <c r="E168" s="91">
        <v>3.6909999999999998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2.3769999999999998</v>
      </c>
      <c r="E169" s="91">
        <v>3.6909999999999998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2.3769999999999998</v>
      </c>
      <c r="E170" s="91">
        <v>3.6909999999999998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2.3769999999999998</v>
      </c>
      <c r="E171" s="91">
        <v>3.6909999999999998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2.3769999999999998</v>
      </c>
      <c r="E172" s="91">
        <v>3.6909999999999998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2.3769999999999998</v>
      </c>
      <c r="E173" s="91">
        <v>3.6909999999999998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5.835</v>
      </c>
      <c r="F176" s="91">
        <v>0.251</v>
      </c>
      <c r="G176" s="91">
        <v>0.11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5.835</v>
      </c>
      <c r="F177" s="91">
        <v>0.251</v>
      </c>
      <c r="G177" s="91">
        <v>0.11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5.835</v>
      </c>
      <c r="F178" s="91">
        <v>0.251</v>
      </c>
      <c r="G178" s="91">
        <v>0.11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5.835</v>
      </c>
      <c r="F179" s="91">
        <v>0.251</v>
      </c>
      <c r="G179" s="91">
        <v>0.11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5.835</v>
      </c>
      <c r="F180" s="91">
        <v>0.251</v>
      </c>
      <c r="G180" s="91">
        <v>0.11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5.835</v>
      </c>
      <c r="F181" s="91">
        <v>0.251</v>
      </c>
      <c r="G181" s="91">
        <v>0.11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5.835</v>
      </c>
      <c r="F182" s="91">
        <v>0.251</v>
      </c>
      <c r="G182" s="91">
        <v>0.11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5.835</v>
      </c>
      <c r="F183" s="91">
        <v>0.251</v>
      </c>
      <c r="G183" s="91">
        <v>0.11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5.835</v>
      </c>
      <c r="F184" s="91">
        <v>0.251</v>
      </c>
      <c r="G184" s="91">
        <v>0.11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5.835</v>
      </c>
      <c r="F185" s="91">
        <v>0.251</v>
      </c>
      <c r="G185" s="91">
        <v>0.11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5.835</v>
      </c>
      <c r="F186" s="91">
        <v>0.251</v>
      </c>
      <c r="G186" s="91">
        <v>0.11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5.835</v>
      </c>
      <c r="F187" s="91">
        <v>0.251</v>
      </c>
      <c r="G187" s="91">
        <v>0.11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5.835</v>
      </c>
      <c r="F188" s="91">
        <v>0.251</v>
      </c>
      <c r="G188" s="91">
        <v>0.11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5.835</v>
      </c>
      <c r="F189" s="91">
        <v>0.251</v>
      </c>
      <c r="G189" s="91">
        <v>0.11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5.835</v>
      </c>
      <c r="F190" s="91">
        <v>0.251</v>
      </c>
      <c r="G190" s="91">
        <v>0.11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5.835</v>
      </c>
      <c r="F191" s="91">
        <v>0.251</v>
      </c>
      <c r="G191" s="91">
        <v>0.11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5.835</v>
      </c>
      <c r="F192" s="91">
        <v>0.251</v>
      </c>
      <c r="G192" s="91">
        <v>0.11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5.835</v>
      </c>
      <c r="F193" s="91">
        <v>0.251</v>
      </c>
      <c r="G193" s="91">
        <v>0.11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5.835</v>
      </c>
      <c r="F194" s="91">
        <v>0.251</v>
      </c>
      <c r="G194" s="91">
        <v>0.11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5.835</v>
      </c>
      <c r="F195" s="91">
        <v>0.251</v>
      </c>
      <c r="G195" s="91">
        <v>0.11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5.835</v>
      </c>
      <c r="F196" s="91">
        <v>0.251</v>
      </c>
      <c r="G196" s="91">
        <v>0.11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5.835</v>
      </c>
      <c r="F197" s="91">
        <v>0.251</v>
      </c>
      <c r="G197" s="91">
        <v>0.11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5.835</v>
      </c>
      <c r="F198" s="91">
        <v>0.251</v>
      </c>
      <c r="G198" s="91">
        <v>0.11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5.835</v>
      </c>
      <c r="F199" s="91">
        <v>0.251</v>
      </c>
      <c r="G199" s="91">
        <v>0.11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5.835</v>
      </c>
      <c r="F200" s="91">
        <v>0.251</v>
      </c>
      <c r="G200" s="91">
        <v>0.11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5.835</v>
      </c>
      <c r="F201" s="91">
        <v>0.251</v>
      </c>
      <c r="G201" s="91">
        <v>0.11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5.835</v>
      </c>
      <c r="F202" s="91">
        <v>0.251</v>
      </c>
      <c r="G202" s="91">
        <v>0.11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5.835</v>
      </c>
      <c r="F203" s="91">
        <v>0.251</v>
      </c>
      <c r="G203" s="91">
        <v>0.11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5.835</v>
      </c>
      <c r="F204" s="91">
        <v>0.251</v>
      </c>
      <c r="G204" s="91">
        <v>0.11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5.835</v>
      </c>
      <c r="F205" s="91">
        <v>0.251</v>
      </c>
      <c r="G205" s="91">
        <v>0.11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5.835</v>
      </c>
      <c r="F206" s="91">
        <v>0.251</v>
      </c>
      <c r="G206" s="91">
        <v>0.11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5.835</v>
      </c>
      <c r="F207" s="91">
        <v>0.251</v>
      </c>
      <c r="G207" s="91">
        <v>0.11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5.835</v>
      </c>
      <c r="F208" s="91">
        <v>0.251</v>
      </c>
      <c r="G208" s="91">
        <v>0.11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5.835</v>
      </c>
      <c r="F209" s="91">
        <v>0.251</v>
      </c>
      <c r="G209" s="91">
        <v>0.11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5.835</v>
      </c>
      <c r="F210" s="91">
        <v>0.251</v>
      </c>
      <c r="G210" s="91">
        <v>0.11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5.835</v>
      </c>
      <c r="F211" s="91">
        <v>0.251</v>
      </c>
      <c r="G211" s="91">
        <v>0.11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5.835</v>
      </c>
      <c r="F212" s="91">
        <v>0.251</v>
      </c>
      <c r="G212" s="91">
        <v>0.11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5.835</v>
      </c>
      <c r="F213" s="91">
        <v>0.251</v>
      </c>
      <c r="G213" s="91">
        <v>0.11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5.835</v>
      </c>
      <c r="F214" s="91">
        <v>0.251</v>
      </c>
      <c r="G214" s="91">
        <v>0.11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5.835</v>
      </c>
      <c r="F215" s="91">
        <v>0.251</v>
      </c>
      <c r="G215" s="91">
        <v>0.11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5.83</v>
      </c>
      <c r="F216" s="91">
        <v>0.251</v>
      </c>
      <c r="G216" s="91">
        <v>0.11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5.83</v>
      </c>
      <c r="F217" s="91">
        <v>0.251</v>
      </c>
      <c r="G217" s="91">
        <v>0.11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5.83</v>
      </c>
      <c r="F218" s="91">
        <v>0.251</v>
      </c>
      <c r="G218" s="91">
        <v>0.11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2893605.15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2867409.32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2694373.32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525506.01</v>
      </c>
      <c r="D226" s="91">
        <v>340458.76</v>
      </c>
      <c r="E226" s="91">
        <v>185047.25</v>
      </c>
      <c r="F226" s="91">
        <v>0.65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310450.24</v>
      </c>
      <c r="D227" s="91">
        <v>219141.48</v>
      </c>
      <c r="E227" s="91">
        <v>91308.76</v>
      </c>
      <c r="F227" s="91">
        <v>0.71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814214.74</v>
      </c>
      <c r="D228" s="91">
        <v>536422.77</v>
      </c>
      <c r="E228" s="91">
        <v>277791.96999999997</v>
      </c>
      <c r="F228" s="91">
        <v>0.66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1364545.12</v>
      </c>
      <c r="D229" s="91">
        <v>891973.78</v>
      </c>
      <c r="E229" s="91">
        <v>472571.34</v>
      </c>
      <c r="F229" s="91">
        <v>0.65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64827.03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11838.64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16735.32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14860.65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16667.03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16667.03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16667.03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16667.03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37191.870000000003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65574.44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65574.44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46498.19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16393.61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16393.61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65574.44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181743.09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25926.68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30734.53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11567.13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50324.53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121608.96000000001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77806.320000000007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77806.320000000007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51016.85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26710.38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27320.5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41549.43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40982.35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204911.76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40982.35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163939.70000000001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32656.75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6261.36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3203.73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27458.62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6453.22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5868.08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61469.06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61469.06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10246.700000000001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10246.700000000001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59436.67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59436.67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10246.700000000001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10246.700000000001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61469.06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61469.06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10010.58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9941.41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72747.11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72243.990000000005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10442.14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10369.31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43033.68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107584.19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24199.49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122412.22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65009.33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113465.52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15.94</v>
      </c>
      <c r="F295" s="91">
        <v>27008.01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12.17</v>
      </c>
      <c r="F296" s="91">
        <v>20627.439999999999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26.1</v>
      </c>
      <c r="F297" s="91">
        <v>43935.67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42.65</v>
      </c>
      <c r="F298" s="91">
        <v>70649.88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26515.89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15789.17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38027.32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406500.73210000002</v>
      </c>
      <c r="C310" s="91">
        <v>662.99170000000004</v>
      </c>
      <c r="D310" s="91">
        <v>2315.6134000000002</v>
      </c>
      <c r="E310" s="91">
        <v>0</v>
      </c>
      <c r="F310" s="91">
        <v>1.0699999999999999E-2</v>
      </c>
      <c r="G310" s="91">
        <v>286548.69300000003</v>
      </c>
      <c r="H310" s="91">
        <v>170149.97010000001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81"/>
      <c r="AA310" s="81"/>
    </row>
    <row r="311" spans="1:27">
      <c r="A311" s="91" t="s">
        <v>808</v>
      </c>
      <c r="B311" s="91">
        <v>365456.78330000001</v>
      </c>
      <c r="C311" s="91">
        <v>598.08669999999995</v>
      </c>
      <c r="D311" s="91">
        <v>2097.8377999999998</v>
      </c>
      <c r="E311" s="91">
        <v>0</v>
      </c>
      <c r="F311" s="91">
        <v>9.7000000000000003E-3</v>
      </c>
      <c r="G311" s="91">
        <v>259601.55069999999</v>
      </c>
      <c r="H311" s="91">
        <v>153174.17509999999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81"/>
      <c r="AA311" s="81"/>
    </row>
    <row r="312" spans="1:27">
      <c r="A312" s="91" t="s">
        <v>809</v>
      </c>
      <c r="B312" s="91">
        <v>413711.26069999998</v>
      </c>
      <c r="C312" s="91">
        <v>680.09090000000003</v>
      </c>
      <c r="D312" s="91">
        <v>2398.7094000000002</v>
      </c>
      <c r="E312" s="91">
        <v>0</v>
      </c>
      <c r="F312" s="91">
        <v>1.11E-2</v>
      </c>
      <c r="G312" s="91">
        <v>296836.22220000002</v>
      </c>
      <c r="H312" s="91">
        <v>173703.06640000001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81"/>
      <c r="AA312" s="81"/>
    </row>
    <row r="313" spans="1:27">
      <c r="A313" s="91" t="s">
        <v>810</v>
      </c>
      <c r="B313" s="91">
        <v>398467.12540000002</v>
      </c>
      <c r="C313" s="91">
        <v>658.43830000000003</v>
      </c>
      <c r="D313" s="91">
        <v>2337.1385</v>
      </c>
      <c r="E313" s="91">
        <v>0</v>
      </c>
      <c r="F313" s="91">
        <v>1.0800000000000001E-2</v>
      </c>
      <c r="G313" s="91">
        <v>289219.86849999998</v>
      </c>
      <c r="H313" s="91">
        <v>167643.95680000001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81"/>
      <c r="AA313" s="81"/>
    </row>
    <row r="314" spans="1:27">
      <c r="A314" s="91" t="s">
        <v>433</v>
      </c>
      <c r="B314" s="91">
        <v>437091.09169999999</v>
      </c>
      <c r="C314" s="91">
        <v>727.29110000000003</v>
      </c>
      <c r="D314" s="91">
        <v>2603.2653</v>
      </c>
      <c r="E314" s="91">
        <v>0</v>
      </c>
      <c r="F314" s="91">
        <v>1.2E-2</v>
      </c>
      <c r="G314" s="91">
        <v>322157.24829999998</v>
      </c>
      <c r="H314" s="91">
        <v>184397.8622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81"/>
      <c r="AA314" s="81"/>
    </row>
    <row r="315" spans="1:27">
      <c r="A315" s="91" t="s">
        <v>811</v>
      </c>
      <c r="B315" s="91">
        <v>430971.03249999997</v>
      </c>
      <c r="C315" s="91">
        <v>720.02739999999994</v>
      </c>
      <c r="D315" s="91">
        <v>2589.7948000000001</v>
      </c>
      <c r="E315" s="91">
        <v>0</v>
      </c>
      <c r="F315" s="91">
        <v>1.1900000000000001E-2</v>
      </c>
      <c r="G315" s="91">
        <v>320492.71950000001</v>
      </c>
      <c r="H315" s="91">
        <v>182108.51420000001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81"/>
      <c r="AA315" s="81"/>
    </row>
    <row r="316" spans="1:27">
      <c r="A316" s="91" t="s">
        <v>812</v>
      </c>
      <c r="B316" s="91">
        <v>447475.18900000001</v>
      </c>
      <c r="C316" s="91">
        <v>749.08270000000005</v>
      </c>
      <c r="D316" s="91">
        <v>2700.6336000000001</v>
      </c>
      <c r="E316" s="91">
        <v>0</v>
      </c>
      <c r="F316" s="91">
        <v>1.24E-2</v>
      </c>
      <c r="G316" s="91">
        <v>334210.49859999999</v>
      </c>
      <c r="H316" s="91">
        <v>189230.87609999999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81"/>
      <c r="AA316" s="81"/>
    </row>
    <row r="317" spans="1:27">
      <c r="A317" s="91" t="s">
        <v>813</v>
      </c>
      <c r="B317" s="91">
        <v>453099.26559999998</v>
      </c>
      <c r="C317" s="91">
        <v>759.30780000000004</v>
      </c>
      <c r="D317" s="91">
        <v>2740.9540000000002</v>
      </c>
      <c r="E317" s="91">
        <v>0</v>
      </c>
      <c r="F317" s="91">
        <v>1.26E-2</v>
      </c>
      <c r="G317" s="91">
        <v>339200.92180000001</v>
      </c>
      <c r="H317" s="91">
        <v>191690.40900000001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81"/>
      <c r="AA317" s="81"/>
    </row>
    <row r="318" spans="1:27">
      <c r="A318" s="91" t="s">
        <v>814</v>
      </c>
      <c r="B318" s="91">
        <v>430654.5001</v>
      </c>
      <c r="C318" s="91">
        <v>718.39710000000002</v>
      </c>
      <c r="D318" s="91">
        <v>2579.2235999999998</v>
      </c>
      <c r="E318" s="91">
        <v>0</v>
      </c>
      <c r="F318" s="91">
        <v>1.1900000000000001E-2</v>
      </c>
      <c r="G318" s="91">
        <v>319183.59159999999</v>
      </c>
      <c r="H318" s="91">
        <v>181864.3977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81"/>
      <c r="AA318" s="81"/>
    </row>
    <row r="319" spans="1:27">
      <c r="A319" s="91" t="s">
        <v>815</v>
      </c>
      <c r="B319" s="91">
        <v>429252.26740000001</v>
      </c>
      <c r="C319" s="91">
        <v>712.90120000000002</v>
      </c>
      <c r="D319" s="91">
        <v>2545.9796000000001</v>
      </c>
      <c r="E319" s="91">
        <v>0</v>
      </c>
      <c r="F319" s="91">
        <v>1.17E-2</v>
      </c>
      <c r="G319" s="91">
        <v>315066.9399</v>
      </c>
      <c r="H319" s="91">
        <v>180955.92920000001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81"/>
      <c r="AA319" s="81"/>
    </row>
    <row r="320" spans="1:27">
      <c r="A320" s="91" t="s">
        <v>816</v>
      </c>
      <c r="B320" s="91">
        <v>400455.61719999998</v>
      </c>
      <c r="C320" s="91">
        <v>659.23230000000001</v>
      </c>
      <c r="D320" s="91">
        <v>2329.1893</v>
      </c>
      <c r="E320" s="91">
        <v>0</v>
      </c>
      <c r="F320" s="91">
        <v>1.0699999999999999E-2</v>
      </c>
      <c r="G320" s="91">
        <v>288234.03490000003</v>
      </c>
      <c r="H320" s="91">
        <v>168230.8792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81"/>
      <c r="AA320" s="81"/>
    </row>
    <row r="321" spans="1:38">
      <c r="A321" s="91" t="s">
        <v>817</v>
      </c>
      <c r="B321" s="91">
        <v>398486.4424</v>
      </c>
      <c r="C321" s="91">
        <v>650.38210000000004</v>
      </c>
      <c r="D321" s="91">
        <v>2273.5927000000001</v>
      </c>
      <c r="E321" s="91">
        <v>0</v>
      </c>
      <c r="F321" s="91">
        <v>1.0500000000000001E-2</v>
      </c>
      <c r="G321" s="91">
        <v>281349.19780000002</v>
      </c>
      <c r="H321" s="91">
        <v>166841.65330000001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81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5011620</v>
      </c>
      <c r="C323" s="91">
        <v>8296.2293000000009</v>
      </c>
      <c r="D323" s="91">
        <v>29511.932100000002</v>
      </c>
      <c r="E323" s="91">
        <v>0</v>
      </c>
      <c r="F323" s="91">
        <v>0.1358</v>
      </c>
      <c r="G323" s="92">
        <v>3652100</v>
      </c>
      <c r="H323" s="92">
        <v>2109990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365456.78330000001</v>
      </c>
      <c r="C324" s="91">
        <v>598.08669999999995</v>
      </c>
      <c r="D324" s="91">
        <v>2097.8377999999998</v>
      </c>
      <c r="E324" s="91">
        <v>0</v>
      </c>
      <c r="F324" s="91">
        <v>9.7000000000000003E-3</v>
      </c>
      <c r="G324" s="91">
        <v>259601.55069999999</v>
      </c>
      <c r="H324" s="91">
        <v>153174.17509999999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81"/>
      <c r="AA324" s="81"/>
    </row>
    <row r="325" spans="1:38">
      <c r="A325" s="91" t="s">
        <v>820</v>
      </c>
      <c r="B325" s="91">
        <v>453099.26559999998</v>
      </c>
      <c r="C325" s="91">
        <v>759.30780000000004</v>
      </c>
      <c r="D325" s="91">
        <v>2740.9540000000002</v>
      </c>
      <c r="E325" s="91">
        <v>0</v>
      </c>
      <c r="F325" s="91">
        <v>1.26E-2</v>
      </c>
      <c r="G325" s="91">
        <v>339200.92180000001</v>
      </c>
      <c r="H325" s="91">
        <v>191690.40900000001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81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1947260000000</v>
      </c>
      <c r="C328" s="91">
        <v>1135263.149</v>
      </c>
      <c r="D328" s="91" t="s">
        <v>889</v>
      </c>
      <c r="E328" s="91">
        <v>242482.867</v>
      </c>
      <c r="F328" s="91">
        <v>310109.712</v>
      </c>
      <c r="G328" s="91">
        <v>75386.679999999993</v>
      </c>
      <c r="H328" s="91">
        <v>0</v>
      </c>
      <c r="I328" s="91">
        <v>245930.93799999999</v>
      </c>
      <c r="J328" s="91">
        <v>0</v>
      </c>
      <c r="K328" s="91">
        <v>51967.817000000003</v>
      </c>
      <c r="L328" s="91">
        <v>35363.65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11058.847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1764140000000</v>
      </c>
      <c r="C329" s="91">
        <v>1141915.0930000001</v>
      </c>
      <c r="D329" s="91" t="s">
        <v>890</v>
      </c>
      <c r="E329" s="91">
        <v>242482.867</v>
      </c>
      <c r="F329" s="91">
        <v>310109.712</v>
      </c>
      <c r="G329" s="91">
        <v>78984.183000000005</v>
      </c>
      <c r="H329" s="91">
        <v>0</v>
      </c>
      <c r="I329" s="91">
        <v>248650.098</v>
      </c>
      <c r="J329" s="91">
        <v>0</v>
      </c>
      <c r="K329" s="91">
        <v>52142.163</v>
      </c>
      <c r="L329" s="91">
        <v>35363.65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11219.784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2017170000000</v>
      </c>
      <c r="C330" s="91">
        <v>1154948.868</v>
      </c>
      <c r="D330" s="91" t="s">
        <v>891</v>
      </c>
      <c r="E330" s="91">
        <v>242482.867</v>
      </c>
      <c r="F330" s="91">
        <v>310109.712</v>
      </c>
      <c r="G330" s="91">
        <v>76469.505999999994</v>
      </c>
      <c r="H330" s="91">
        <v>0</v>
      </c>
      <c r="I330" s="91">
        <v>263812.60600000003</v>
      </c>
      <c r="J330" s="91">
        <v>0</v>
      </c>
      <c r="K330" s="91">
        <v>52637.389000000003</v>
      </c>
      <c r="L330" s="91">
        <v>35363.65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11110.501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1965410000000</v>
      </c>
      <c r="C331" s="91">
        <v>1166383.2350000001</v>
      </c>
      <c r="D331" s="91" t="s">
        <v>892</v>
      </c>
      <c r="E331" s="91">
        <v>242482.867</v>
      </c>
      <c r="F331" s="91">
        <v>310109.712</v>
      </c>
      <c r="G331" s="91">
        <v>87587.35</v>
      </c>
      <c r="H331" s="91">
        <v>0</v>
      </c>
      <c r="I331" s="91">
        <v>268032.41899999999</v>
      </c>
      <c r="J331" s="91">
        <v>0</v>
      </c>
      <c r="K331" s="91">
        <v>53273.214</v>
      </c>
      <c r="L331" s="91">
        <v>35363.65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6571.3869999999997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2189240000000</v>
      </c>
      <c r="C332" s="91">
        <v>1224862.335</v>
      </c>
      <c r="D332" s="91" t="s">
        <v>893</v>
      </c>
      <c r="E332" s="91">
        <v>242482.867</v>
      </c>
      <c r="F332" s="91">
        <v>310109.712</v>
      </c>
      <c r="G332" s="91">
        <v>88933.260999999999</v>
      </c>
      <c r="H332" s="91">
        <v>0</v>
      </c>
      <c r="I332" s="91">
        <v>323616.32900000003</v>
      </c>
      <c r="J332" s="91">
        <v>0</v>
      </c>
      <c r="K332" s="91">
        <v>54804.629000000001</v>
      </c>
      <c r="L332" s="91">
        <v>35363.65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6589.25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2177930000000</v>
      </c>
      <c r="C333" s="91">
        <v>1272694.013</v>
      </c>
      <c r="D333" s="91" t="s">
        <v>894</v>
      </c>
      <c r="E333" s="91">
        <v>242482.867</v>
      </c>
      <c r="F333" s="91">
        <v>310109.712</v>
      </c>
      <c r="G333" s="91">
        <v>87824.404999999999</v>
      </c>
      <c r="H333" s="91">
        <v>0</v>
      </c>
      <c r="I333" s="91">
        <v>371482.50099999999</v>
      </c>
      <c r="J333" s="91">
        <v>0</v>
      </c>
      <c r="K333" s="91">
        <v>55735.946000000004</v>
      </c>
      <c r="L333" s="91">
        <v>35363.65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6732.2939999999999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2271150000000</v>
      </c>
      <c r="C334" s="91">
        <v>1251957.4890000001</v>
      </c>
      <c r="D334" s="91" t="s">
        <v>895</v>
      </c>
      <c r="E334" s="91">
        <v>242482.867</v>
      </c>
      <c r="F334" s="91">
        <v>310109.712</v>
      </c>
      <c r="G334" s="91">
        <v>90443.225999999995</v>
      </c>
      <c r="H334" s="91">
        <v>0</v>
      </c>
      <c r="I334" s="91">
        <v>348443.8</v>
      </c>
      <c r="J334" s="91">
        <v>0</v>
      </c>
      <c r="K334" s="91">
        <v>55452.103999999999</v>
      </c>
      <c r="L334" s="91">
        <v>35363.65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6699.4920000000002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2305060000000</v>
      </c>
      <c r="C335" s="91">
        <v>1242594.3189999999</v>
      </c>
      <c r="D335" s="91" t="s">
        <v>896</v>
      </c>
      <c r="E335" s="91">
        <v>242482.867</v>
      </c>
      <c r="F335" s="91">
        <v>310109.712</v>
      </c>
      <c r="G335" s="91">
        <v>82159.909</v>
      </c>
      <c r="H335" s="91">
        <v>0</v>
      </c>
      <c r="I335" s="91">
        <v>348140.228</v>
      </c>
      <c r="J335" s="91">
        <v>0</v>
      </c>
      <c r="K335" s="91">
        <v>54674.034</v>
      </c>
      <c r="L335" s="91">
        <v>35363.65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6701.2820000000002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2169030000000</v>
      </c>
      <c r="C336" s="91">
        <v>1226808.8089999999</v>
      </c>
      <c r="D336" s="91" t="s">
        <v>897</v>
      </c>
      <c r="E336" s="91">
        <v>242482.867</v>
      </c>
      <c r="F336" s="91">
        <v>310109.712</v>
      </c>
      <c r="G336" s="91">
        <v>87515.137000000002</v>
      </c>
      <c r="H336" s="91">
        <v>0</v>
      </c>
      <c r="I336" s="91">
        <v>326791.75900000002</v>
      </c>
      <c r="J336" s="91">
        <v>0</v>
      </c>
      <c r="K336" s="91">
        <v>54963.46</v>
      </c>
      <c r="L336" s="91">
        <v>35363.65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6619.5870000000004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2141050000000</v>
      </c>
      <c r="C337" s="91">
        <v>1220468.834</v>
      </c>
      <c r="D337" s="91" t="s">
        <v>898</v>
      </c>
      <c r="E337" s="91">
        <v>242482.867</v>
      </c>
      <c r="F337" s="91">
        <v>310109.712</v>
      </c>
      <c r="G337" s="91">
        <v>89912.426999999996</v>
      </c>
      <c r="H337" s="91">
        <v>0</v>
      </c>
      <c r="I337" s="91">
        <v>318137.00799999997</v>
      </c>
      <c r="J337" s="91">
        <v>0</v>
      </c>
      <c r="K337" s="91">
        <v>54882.213000000003</v>
      </c>
      <c r="L337" s="91">
        <v>35363.65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6618.32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1958710000000</v>
      </c>
      <c r="C338" s="91">
        <v>1170722.8700000001</v>
      </c>
      <c r="D338" s="91" t="s">
        <v>899</v>
      </c>
      <c r="E338" s="91">
        <v>242482.867</v>
      </c>
      <c r="F338" s="91">
        <v>310109.712</v>
      </c>
      <c r="G338" s="91">
        <v>79570.554000000004</v>
      </c>
      <c r="H338" s="91">
        <v>0</v>
      </c>
      <c r="I338" s="91">
        <v>275988.73700000002</v>
      </c>
      <c r="J338" s="91">
        <v>0</v>
      </c>
      <c r="K338" s="91">
        <v>53020.286999999997</v>
      </c>
      <c r="L338" s="91">
        <v>35363.65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11224.425999999999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1911920000000</v>
      </c>
      <c r="C339" s="91">
        <v>1140897.327</v>
      </c>
      <c r="D339" s="91" t="s">
        <v>900</v>
      </c>
      <c r="E339" s="91">
        <v>242482.867</v>
      </c>
      <c r="F339" s="91">
        <v>310109.712</v>
      </c>
      <c r="G339" s="91">
        <v>82393.960999999996</v>
      </c>
      <c r="H339" s="91">
        <v>0</v>
      </c>
      <c r="I339" s="91">
        <v>245508.61199999999</v>
      </c>
      <c r="J339" s="91">
        <v>3239</v>
      </c>
      <c r="K339" s="91">
        <v>52496.082999999999</v>
      </c>
      <c r="L339" s="91">
        <v>35363.65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6340.8050000000003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24818100000000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1764140000000</v>
      </c>
      <c r="C342" s="91">
        <v>1135263.149</v>
      </c>
      <c r="D342" s="91"/>
      <c r="E342" s="91">
        <v>242482.867</v>
      </c>
      <c r="F342" s="91">
        <v>310109.712</v>
      </c>
      <c r="G342" s="91">
        <v>75386.679999999993</v>
      </c>
      <c r="H342" s="91">
        <v>0</v>
      </c>
      <c r="I342" s="91">
        <v>245508.61199999999</v>
      </c>
      <c r="J342" s="91">
        <v>0</v>
      </c>
      <c r="K342" s="91">
        <v>51967.817000000003</v>
      </c>
      <c r="L342" s="91">
        <v>35363.65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6340.8050000000003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2305060000000</v>
      </c>
      <c r="C343" s="91">
        <v>1272694.013</v>
      </c>
      <c r="D343" s="91"/>
      <c r="E343" s="91">
        <v>242482.867</v>
      </c>
      <c r="F343" s="91">
        <v>310109.712</v>
      </c>
      <c r="G343" s="91">
        <v>90443.225999999995</v>
      </c>
      <c r="H343" s="91">
        <v>0</v>
      </c>
      <c r="I343" s="91">
        <v>371482.50099999999</v>
      </c>
      <c r="J343" s="91">
        <v>3239</v>
      </c>
      <c r="K343" s="91">
        <v>55735.946000000004</v>
      </c>
      <c r="L343" s="91">
        <v>35363.65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11224.425999999999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518424.9</v>
      </c>
      <c r="C346" s="91">
        <v>139277.44</v>
      </c>
      <c r="D346" s="91">
        <v>0</v>
      </c>
      <c r="E346" s="91">
        <v>657702.34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23.12</v>
      </c>
      <c r="C347" s="91">
        <v>6.21</v>
      </c>
      <c r="D347" s="91">
        <v>0</v>
      </c>
      <c r="E347" s="91">
        <v>29.33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23.12</v>
      </c>
      <c r="C348" s="91">
        <v>6.21</v>
      </c>
      <c r="D348" s="91">
        <v>0</v>
      </c>
      <c r="E348" s="91">
        <v>29.33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0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37427.21</v>
      </c>
      <c r="C2" s="91">
        <v>1669.2</v>
      </c>
      <c r="D2" s="91">
        <v>1669.2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37427.21</v>
      </c>
      <c r="C3" s="91">
        <v>1669.2</v>
      </c>
      <c r="D3" s="91">
        <v>1669.2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100824.62</v>
      </c>
      <c r="C4" s="91">
        <v>4496.63</v>
      </c>
      <c r="D4" s="91">
        <v>4496.63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100824.62</v>
      </c>
      <c r="C5" s="91">
        <v>4496.63</v>
      </c>
      <c r="D5" s="91">
        <v>4496.63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11917.18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5157.22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50.89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2195.8200000000002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1496.23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1052.06</v>
      </c>
      <c r="C21" s="91">
        <v>0</v>
      </c>
      <c r="D21" s="91">
        <v>0</v>
      </c>
      <c r="E21" s="91">
        <v>0</v>
      </c>
      <c r="F21" s="91">
        <v>0</v>
      </c>
      <c r="G21" s="91">
        <v>23441.53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259.61</v>
      </c>
      <c r="C22" s="91">
        <v>0</v>
      </c>
      <c r="D22" s="91">
        <v>0</v>
      </c>
      <c r="E22" s="91">
        <v>0</v>
      </c>
      <c r="F22" s="91">
        <v>0</v>
      </c>
      <c r="G22" s="91">
        <v>96.57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547.64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197.94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23603.98</v>
      </c>
      <c r="C28" s="91">
        <v>13823.23</v>
      </c>
      <c r="D28" s="91">
        <v>0</v>
      </c>
      <c r="E28" s="91">
        <v>0</v>
      </c>
      <c r="F28" s="91">
        <v>0</v>
      </c>
      <c r="G28" s="91">
        <v>27575.71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2.3769999999999998</v>
      </c>
      <c r="E96" s="91">
        <v>3.6909999999999998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2.3769999999999998</v>
      </c>
      <c r="E97" s="91">
        <v>3.6909999999999998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2.3769999999999998</v>
      </c>
      <c r="E98" s="91">
        <v>3.6909999999999998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2.3769999999999998</v>
      </c>
      <c r="E99" s="91">
        <v>3.6909999999999998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2.3769999999999998</v>
      </c>
      <c r="E100" s="91">
        <v>3.6909999999999998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2.3769999999999998</v>
      </c>
      <c r="E101" s="91">
        <v>3.6909999999999998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2.3769999999999998</v>
      </c>
      <c r="E103" s="91">
        <v>3.6909999999999998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2.3769999999999998</v>
      </c>
      <c r="E104" s="91">
        <v>3.6909999999999998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2.3769999999999998</v>
      </c>
      <c r="E105" s="91">
        <v>3.6909999999999998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2.3769999999999998</v>
      </c>
      <c r="E106" s="91">
        <v>3.6909999999999998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2.3769999999999998</v>
      </c>
      <c r="E107" s="91">
        <v>3.6909999999999998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2.3769999999999998</v>
      </c>
      <c r="E108" s="91">
        <v>3.6909999999999998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2.3769999999999998</v>
      </c>
      <c r="E110" s="91">
        <v>3.6909999999999998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2.3769999999999998</v>
      </c>
      <c r="E111" s="91">
        <v>3.6909999999999998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2.3769999999999998</v>
      </c>
      <c r="E112" s="91">
        <v>3.6909999999999998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2.3769999999999998</v>
      </c>
      <c r="E113" s="91">
        <v>3.6909999999999998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2.3769999999999998</v>
      </c>
      <c r="E114" s="91">
        <v>3.6909999999999998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2.3769999999999998</v>
      </c>
      <c r="E115" s="91">
        <v>3.6909999999999998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2.3769999999999998</v>
      </c>
      <c r="E116" s="91">
        <v>3.6909999999999998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2.3769999999999998</v>
      </c>
      <c r="E117" s="91">
        <v>3.6909999999999998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2.3769999999999998</v>
      </c>
      <c r="E118" s="91">
        <v>3.6909999999999998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2.3769999999999998</v>
      </c>
      <c r="E119" s="91">
        <v>3.6909999999999998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2.3769999999999998</v>
      </c>
      <c r="E120" s="91">
        <v>3.6909999999999998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2.3769999999999998</v>
      </c>
      <c r="E121" s="91">
        <v>3.6909999999999998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2.3769999999999998</v>
      </c>
      <c r="E122" s="91">
        <v>3.6909999999999998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2.3769999999999998</v>
      </c>
      <c r="E123" s="91">
        <v>3.6909999999999998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2.3769999999999998</v>
      </c>
      <c r="E124" s="91">
        <v>3.6909999999999998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2.3769999999999998</v>
      </c>
      <c r="E125" s="91">
        <v>3.6909999999999998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2.3769999999999998</v>
      </c>
      <c r="E127" s="91">
        <v>3.6909999999999998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2.3769999999999998</v>
      </c>
      <c r="E128" s="91">
        <v>3.6909999999999998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2.3769999999999998</v>
      </c>
      <c r="E129" s="91">
        <v>3.6909999999999998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2.3769999999999998</v>
      </c>
      <c r="E130" s="91">
        <v>3.6909999999999998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2.3769999999999998</v>
      </c>
      <c r="E131" s="91">
        <v>3.6909999999999998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2.3769999999999998</v>
      </c>
      <c r="E133" s="91">
        <v>3.6909999999999998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2.3769999999999998</v>
      </c>
      <c r="E134" s="91">
        <v>3.6909999999999998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2.3769999999999998</v>
      </c>
      <c r="E135" s="91">
        <v>3.6909999999999998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2.3769999999999998</v>
      </c>
      <c r="E136" s="91">
        <v>3.6909999999999998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2.3769999999999998</v>
      </c>
      <c r="E137" s="91">
        <v>3.6909999999999998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2.3769999999999998</v>
      </c>
      <c r="E138" s="91">
        <v>3.6909999999999998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2.3769999999999998</v>
      </c>
      <c r="E139" s="91">
        <v>3.6909999999999998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2.3769999999999998</v>
      </c>
      <c r="E140" s="91">
        <v>3.6909999999999998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2.3769999999999998</v>
      </c>
      <c r="E142" s="91">
        <v>3.6909999999999998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2.3769999999999998</v>
      </c>
      <c r="E143" s="91">
        <v>3.6909999999999998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2.3769999999999998</v>
      </c>
      <c r="E145" s="91">
        <v>3.6909999999999998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2.3769999999999998</v>
      </c>
      <c r="E146" s="91">
        <v>3.6909999999999998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2.3769999999999998</v>
      </c>
      <c r="E148" s="91">
        <v>3.6909999999999998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2.3769999999999998</v>
      </c>
      <c r="E150" s="91">
        <v>3.6909999999999998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2.3769999999999998</v>
      </c>
      <c r="E151" s="91">
        <v>3.6909999999999998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2.3769999999999998</v>
      </c>
      <c r="E152" s="91">
        <v>3.6909999999999998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2.3769999999999998</v>
      </c>
      <c r="E153" s="91">
        <v>3.6909999999999998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2.3769999999999998</v>
      </c>
      <c r="E154" s="91">
        <v>3.6909999999999998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2.3769999999999998</v>
      </c>
      <c r="E155" s="91">
        <v>3.6909999999999998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2.3769999999999998</v>
      </c>
      <c r="E156" s="91">
        <v>3.6909999999999998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2.3769999999999998</v>
      </c>
      <c r="E157" s="91">
        <v>3.6909999999999998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2.3769999999999998</v>
      </c>
      <c r="E158" s="91">
        <v>3.6909999999999998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2.3769999999999998</v>
      </c>
      <c r="E159" s="91">
        <v>3.6909999999999998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2.3769999999999998</v>
      </c>
      <c r="E160" s="91">
        <v>3.6909999999999998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2.3769999999999998</v>
      </c>
      <c r="E161" s="91">
        <v>3.6909999999999998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2.3769999999999998</v>
      </c>
      <c r="E162" s="91">
        <v>3.6909999999999998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2.3769999999999998</v>
      </c>
      <c r="E163" s="91">
        <v>3.6909999999999998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2.3769999999999998</v>
      </c>
      <c r="E164" s="91">
        <v>3.6909999999999998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2.3769999999999998</v>
      </c>
      <c r="E165" s="91">
        <v>3.6909999999999998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2.3769999999999998</v>
      </c>
      <c r="E166" s="91">
        <v>3.6909999999999998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2.3769999999999998</v>
      </c>
      <c r="E167" s="91">
        <v>3.6909999999999998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2.3769999999999998</v>
      </c>
      <c r="E168" s="91">
        <v>3.6909999999999998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2.3769999999999998</v>
      </c>
      <c r="E169" s="91">
        <v>3.6909999999999998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2.3769999999999998</v>
      </c>
      <c r="E170" s="91">
        <v>3.6909999999999998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2.3769999999999998</v>
      </c>
      <c r="E171" s="91">
        <v>3.6909999999999998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2.3769999999999998</v>
      </c>
      <c r="E172" s="91">
        <v>3.6909999999999998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2.3769999999999998</v>
      </c>
      <c r="E173" s="91">
        <v>3.6909999999999998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5.835</v>
      </c>
      <c r="F176" s="91">
        <v>0.251</v>
      </c>
      <c r="G176" s="91">
        <v>0.11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5.835</v>
      </c>
      <c r="F177" s="91">
        <v>0.251</v>
      </c>
      <c r="G177" s="91">
        <v>0.11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5.835</v>
      </c>
      <c r="F178" s="91">
        <v>0.251</v>
      </c>
      <c r="G178" s="91">
        <v>0.11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5.835</v>
      </c>
      <c r="F179" s="91">
        <v>0.251</v>
      </c>
      <c r="G179" s="91">
        <v>0.11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5.835</v>
      </c>
      <c r="F180" s="91">
        <v>0.251</v>
      </c>
      <c r="G180" s="91">
        <v>0.11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5.835</v>
      </c>
      <c r="F181" s="91">
        <v>0.251</v>
      </c>
      <c r="G181" s="91">
        <v>0.11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5.835</v>
      </c>
      <c r="F182" s="91">
        <v>0.251</v>
      </c>
      <c r="G182" s="91">
        <v>0.11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5.835</v>
      </c>
      <c r="F183" s="91">
        <v>0.251</v>
      </c>
      <c r="G183" s="91">
        <v>0.11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5.835</v>
      </c>
      <c r="F184" s="91">
        <v>0.251</v>
      </c>
      <c r="G184" s="91">
        <v>0.11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5.835</v>
      </c>
      <c r="F185" s="91">
        <v>0.251</v>
      </c>
      <c r="G185" s="91">
        <v>0.11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5.835</v>
      </c>
      <c r="F186" s="91">
        <v>0.251</v>
      </c>
      <c r="G186" s="91">
        <v>0.11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5.835</v>
      </c>
      <c r="F187" s="91">
        <v>0.251</v>
      </c>
      <c r="G187" s="91">
        <v>0.11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5.835</v>
      </c>
      <c r="F188" s="91">
        <v>0.251</v>
      </c>
      <c r="G188" s="91">
        <v>0.11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5.835</v>
      </c>
      <c r="F189" s="91">
        <v>0.251</v>
      </c>
      <c r="G189" s="91">
        <v>0.11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5.835</v>
      </c>
      <c r="F190" s="91">
        <v>0.251</v>
      </c>
      <c r="G190" s="91">
        <v>0.11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5.835</v>
      </c>
      <c r="F191" s="91">
        <v>0.251</v>
      </c>
      <c r="G191" s="91">
        <v>0.11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5.835</v>
      </c>
      <c r="F192" s="91">
        <v>0.251</v>
      </c>
      <c r="G192" s="91">
        <v>0.11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5.835</v>
      </c>
      <c r="F193" s="91">
        <v>0.251</v>
      </c>
      <c r="G193" s="91">
        <v>0.11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5.835</v>
      </c>
      <c r="F194" s="91">
        <v>0.251</v>
      </c>
      <c r="G194" s="91">
        <v>0.11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5.835</v>
      </c>
      <c r="F195" s="91">
        <v>0.251</v>
      </c>
      <c r="G195" s="91">
        <v>0.11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5.835</v>
      </c>
      <c r="F196" s="91">
        <v>0.251</v>
      </c>
      <c r="G196" s="91">
        <v>0.11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5.835</v>
      </c>
      <c r="F197" s="91">
        <v>0.251</v>
      </c>
      <c r="G197" s="91">
        <v>0.11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5.835</v>
      </c>
      <c r="F198" s="91">
        <v>0.251</v>
      </c>
      <c r="G198" s="91">
        <v>0.11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5.835</v>
      </c>
      <c r="F199" s="91">
        <v>0.251</v>
      </c>
      <c r="G199" s="91">
        <v>0.11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5.835</v>
      </c>
      <c r="F200" s="91">
        <v>0.251</v>
      </c>
      <c r="G200" s="91">
        <v>0.11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5.835</v>
      </c>
      <c r="F201" s="91">
        <v>0.251</v>
      </c>
      <c r="G201" s="91">
        <v>0.11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5.835</v>
      </c>
      <c r="F202" s="91">
        <v>0.251</v>
      </c>
      <c r="G202" s="91">
        <v>0.11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5.835</v>
      </c>
      <c r="F203" s="91">
        <v>0.251</v>
      </c>
      <c r="G203" s="91">
        <v>0.11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5.835</v>
      </c>
      <c r="F204" s="91">
        <v>0.251</v>
      </c>
      <c r="G204" s="91">
        <v>0.11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5.835</v>
      </c>
      <c r="F205" s="91">
        <v>0.251</v>
      </c>
      <c r="G205" s="91">
        <v>0.11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5.835</v>
      </c>
      <c r="F206" s="91">
        <v>0.251</v>
      </c>
      <c r="G206" s="91">
        <v>0.11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5.835</v>
      </c>
      <c r="F207" s="91">
        <v>0.251</v>
      </c>
      <c r="G207" s="91">
        <v>0.11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5.835</v>
      </c>
      <c r="F208" s="91">
        <v>0.251</v>
      </c>
      <c r="G208" s="91">
        <v>0.11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5.835</v>
      </c>
      <c r="F209" s="91">
        <v>0.251</v>
      </c>
      <c r="G209" s="91">
        <v>0.11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5.835</v>
      </c>
      <c r="F210" s="91">
        <v>0.251</v>
      </c>
      <c r="G210" s="91">
        <v>0.11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5.835</v>
      </c>
      <c r="F211" s="91">
        <v>0.251</v>
      </c>
      <c r="G211" s="91">
        <v>0.11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5.835</v>
      </c>
      <c r="F212" s="91">
        <v>0.251</v>
      </c>
      <c r="G212" s="91">
        <v>0.11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5.835</v>
      </c>
      <c r="F213" s="91">
        <v>0.251</v>
      </c>
      <c r="G213" s="91">
        <v>0.11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5.835</v>
      </c>
      <c r="F214" s="91">
        <v>0.251</v>
      </c>
      <c r="G214" s="91">
        <v>0.11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5.835</v>
      </c>
      <c r="F215" s="91">
        <v>0.251</v>
      </c>
      <c r="G215" s="91">
        <v>0.11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5.83</v>
      </c>
      <c r="F216" s="91">
        <v>0.251</v>
      </c>
      <c r="G216" s="91">
        <v>0.11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5.83</v>
      </c>
      <c r="F217" s="91">
        <v>0.251</v>
      </c>
      <c r="G217" s="91">
        <v>0.11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5.83</v>
      </c>
      <c r="F218" s="91">
        <v>0.251</v>
      </c>
      <c r="G218" s="91">
        <v>0.11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2863852.1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2986142.62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2666668.84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524268.12</v>
      </c>
      <c r="D226" s="91">
        <v>339062.37</v>
      </c>
      <c r="E226" s="91">
        <v>185205.74</v>
      </c>
      <c r="F226" s="91">
        <v>0.65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282595.11</v>
      </c>
      <c r="D227" s="91">
        <v>205630.82</v>
      </c>
      <c r="E227" s="91">
        <v>76964.3</v>
      </c>
      <c r="F227" s="91">
        <v>0.73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812161.27</v>
      </c>
      <c r="D228" s="91">
        <v>532982</v>
      </c>
      <c r="E228" s="91">
        <v>279179.27</v>
      </c>
      <c r="F228" s="91">
        <v>0.66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1374472.94</v>
      </c>
      <c r="D229" s="91">
        <v>895624.73</v>
      </c>
      <c r="E229" s="91">
        <v>478848.21</v>
      </c>
      <c r="F229" s="91">
        <v>0.65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61689.59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11791.56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16674.099999999999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15399.47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16606.060000000001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16606.060000000001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16606.060000000001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16606.060000000001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38539.699999999997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65334.559999999998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65334.559999999998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46432.97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16333.64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16333.64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65334.559999999998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181078.23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25926.83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30622.1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11652.35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51454.16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130216.29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77521.69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77521.69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51733.59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26713.599999999999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27323.8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42942.11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40832.43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204162.14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40832.43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163339.97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33073.1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6568.09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3411.97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28236.04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6568.09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5876.45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61244.19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61244.19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10209.219999999999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10209.219999999999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59219.24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59219.24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10209.219999999999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10209.219999999999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61244.19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61244.19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10512.93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10429.75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74444.41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73834.45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10520.11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10440.700000000001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42876.25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107190.62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18866.59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76705.22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113063.63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206359.66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16.05</v>
      </c>
      <c r="F295" s="91">
        <v>27186.65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12.19</v>
      </c>
      <c r="F296" s="91">
        <v>20659.64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26.08</v>
      </c>
      <c r="F297" s="91">
        <v>43906.14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43.14</v>
      </c>
      <c r="F298" s="91">
        <v>71463.27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26243.24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16442.97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37636.31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507235.28460000001</v>
      </c>
      <c r="C310" s="91">
        <v>633.71799999999996</v>
      </c>
      <c r="D310" s="91">
        <v>2428.5639999999999</v>
      </c>
      <c r="E310" s="91">
        <v>0</v>
      </c>
      <c r="F310" s="91">
        <v>7.0000000000000001E-3</v>
      </c>
      <c r="G310" s="91">
        <v>828276.51910000003</v>
      </c>
      <c r="H310" s="91">
        <v>197890.03219999999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81"/>
      <c r="AA310" s="81"/>
    </row>
    <row r="311" spans="1:27">
      <c r="A311" s="91" t="s">
        <v>808</v>
      </c>
      <c r="B311" s="91">
        <v>444458.69469999999</v>
      </c>
      <c r="C311" s="91">
        <v>554.30799999999999</v>
      </c>
      <c r="D311" s="91">
        <v>2114.2797</v>
      </c>
      <c r="E311" s="91">
        <v>0</v>
      </c>
      <c r="F311" s="91">
        <v>6.1000000000000004E-3</v>
      </c>
      <c r="G311" s="91">
        <v>721082.89610000001</v>
      </c>
      <c r="H311" s="91">
        <v>173272.44399999999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81"/>
      <c r="AA311" s="81"/>
    </row>
    <row r="312" spans="1:27">
      <c r="A312" s="91" t="s">
        <v>809</v>
      </c>
      <c r="B312" s="91">
        <v>510435.2573</v>
      </c>
      <c r="C312" s="91">
        <v>642.71900000000005</v>
      </c>
      <c r="D312" s="91">
        <v>2513.9562999999998</v>
      </c>
      <c r="E312" s="91">
        <v>0</v>
      </c>
      <c r="F312" s="91">
        <v>7.1999999999999998E-3</v>
      </c>
      <c r="G312" s="91">
        <v>857425.77540000004</v>
      </c>
      <c r="H312" s="91">
        <v>199783.34789999999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81"/>
      <c r="AA312" s="81"/>
    </row>
    <row r="313" spans="1:27">
      <c r="A313" s="91" t="s">
        <v>810</v>
      </c>
      <c r="B313" s="91">
        <v>496015.9558</v>
      </c>
      <c r="C313" s="91">
        <v>628.23099999999999</v>
      </c>
      <c r="D313" s="91">
        <v>2494.3145</v>
      </c>
      <c r="E313" s="91">
        <v>0</v>
      </c>
      <c r="F313" s="91">
        <v>7.1000000000000004E-3</v>
      </c>
      <c r="G313" s="91">
        <v>850744.94570000004</v>
      </c>
      <c r="H313" s="91">
        <v>194612.48809999999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81"/>
      <c r="AA313" s="81"/>
    </row>
    <row r="314" spans="1:27">
      <c r="A314" s="91" t="s">
        <v>433</v>
      </c>
      <c r="B314" s="91">
        <v>537980.90800000005</v>
      </c>
      <c r="C314" s="91">
        <v>685.61609999999996</v>
      </c>
      <c r="D314" s="91">
        <v>2764.6462999999999</v>
      </c>
      <c r="E314" s="91">
        <v>0</v>
      </c>
      <c r="F314" s="91">
        <v>7.9000000000000008E-3</v>
      </c>
      <c r="G314" s="91">
        <v>942968.69429999997</v>
      </c>
      <c r="H314" s="91">
        <v>211623.27770000001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81"/>
      <c r="AA314" s="81"/>
    </row>
    <row r="315" spans="1:27">
      <c r="A315" s="91" t="s">
        <v>811</v>
      </c>
      <c r="B315" s="91">
        <v>542485.56389999995</v>
      </c>
      <c r="C315" s="91">
        <v>694.92780000000005</v>
      </c>
      <c r="D315" s="91">
        <v>2837.8069</v>
      </c>
      <c r="E315" s="91">
        <v>0</v>
      </c>
      <c r="F315" s="91">
        <v>8.0999999999999996E-3</v>
      </c>
      <c r="G315" s="91">
        <v>967939.49710000004</v>
      </c>
      <c r="H315" s="91">
        <v>213855.53219999999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81"/>
      <c r="AA315" s="81"/>
    </row>
    <row r="316" spans="1:27">
      <c r="A316" s="91" t="s">
        <v>812</v>
      </c>
      <c r="B316" s="91">
        <v>568000.9743</v>
      </c>
      <c r="C316" s="91">
        <v>728.74590000000001</v>
      </c>
      <c r="D316" s="91">
        <v>2987.1446000000001</v>
      </c>
      <c r="E316" s="91">
        <v>0</v>
      </c>
      <c r="F316" s="91">
        <v>8.5000000000000006E-3</v>
      </c>
      <c r="G316" s="92">
        <v>1018880</v>
      </c>
      <c r="H316" s="91">
        <v>224060.06839999999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81"/>
      <c r="AA316" s="81"/>
    </row>
    <row r="317" spans="1:27">
      <c r="A317" s="91" t="s">
        <v>813</v>
      </c>
      <c r="B317" s="91">
        <v>573612.77300000004</v>
      </c>
      <c r="C317" s="91">
        <v>735.68039999999996</v>
      </c>
      <c r="D317" s="91">
        <v>3012.9387999999999</v>
      </c>
      <c r="E317" s="91">
        <v>0</v>
      </c>
      <c r="F317" s="91">
        <v>8.6E-3</v>
      </c>
      <c r="G317" s="92">
        <v>1027680</v>
      </c>
      <c r="H317" s="91">
        <v>226239.53899999999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525046.04379999998</v>
      </c>
      <c r="C318" s="91">
        <v>670.70839999999998</v>
      </c>
      <c r="D318" s="91">
        <v>2720.2586999999999</v>
      </c>
      <c r="E318" s="91">
        <v>0</v>
      </c>
      <c r="F318" s="91">
        <v>7.7000000000000002E-3</v>
      </c>
      <c r="G318" s="91">
        <v>927836.47679999995</v>
      </c>
      <c r="H318" s="91">
        <v>206738.39120000001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81"/>
      <c r="AA318" s="81"/>
    </row>
    <row r="319" spans="1:27">
      <c r="A319" s="91" t="s">
        <v>815</v>
      </c>
      <c r="B319" s="91">
        <v>518117.96990000003</v>
      </c>
      <c r="C319" s="91">
        <v>657.64239999999995</v>
      </c>
      <c r="D319" s="91">
        <v>2625.3181</v>
      </c>
      <c r="E319" s="91">
        <v>0</v>
      </c>
      <c r="F319" s="91">
        <v>7.4999999999999997E-3</v>
      </c>
      <c r="G319" s="91">
        <v>895433.73430000001</v>
      </c>
      <c r="H319" s="91">
        <v>203467.01370000001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81"/>
      <c r="AA319" s="81"/>
    </row>
    <row r="320" spans="1:27">
      <c r="A320" s="91" t="s">
        <v>816</v>
      </c>
      <c r="B320" s="91">
        <v>487943.36300000001</v>
      </c>
      <c r="C320" s="91">
        <v>615.06619999999998</v>
      </c>
      <c r="D320" s="91">
        <v>2412.5374999999999</v>
      </c>
      <c r="E320" s="91">
        <v>0</v>
      </c>
      <c r="F320" s="91">
        <v>6.8999999999999999E-3</v>
      </c>
      <c r="G320" s="91">
        <v>822838.55570000003</v>
      </c>
      <c r="H320" s="91">
        <v>191066.17670000001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81"/>
      <c r="AA320" s="81"/>
    </row>
    <row r="321" spans="1:38">
      <c r="A321" s="91" t="s">
        <v>817</v>
      </c>
      <c r="B321" s="91">
        <v>496782.94179999997</v>
      </c>
      <c r="C321" s="91">
        <v>619.85199999999998</v>
      </c>
      <c r="D321" s="91">
        <v>2367.2136</v>
      </c>
      <c r="E321" s="91">
        <v>0</v>
      </c>
      <c r="F321" s="91">
        <v>6.7999999999999996E-3</v>
      </c>
      <c r="G321" s="91">
        <v>807348.43859999999</v>
      </c>
      <c r="H321" s="91">
        <v>193708.15580000001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81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6208120</v>
      </c>
      <c r="C323" s="91">
        <v>7867.2151999999996</v>
      </c>
      <c r="D323" s="91">
        <v>31278.978999999999</v>
      </c>
      <c r="E323" s="91">
        <v>0</v>
      </c>
      <c r="F323" s="91">
        <v>8.9399999999999993E-2</v>
      </c>
      <c r="G323" s="92">
        <v>10668500</v>
      </c>
      <c r="H323" s="92">
        <v>2436320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444458.69469999999</v>
      </c>
      <c r="C324" s="91">
        <v>554.30799999999999</v>
      </c>
      <c r="D324" s="91">
        <v>2114.2797</v>
      </c>
      <c r="E324" s="91">
        <v>0</v>
      </c>
      <c r="F324" s="91">
        <v>6.1000000000000004E-3</v>
      </c>
      <c r="G324" s="91">
        <v>721082.89610000001</v>
      </c>
      <c r="H324" s="91">
        <v>173272.44399999999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81"/>
      <c r="AA324" s="81"/>
    </row>
    <row r="325" spans="1:38">
      <c r="A325" s="91" t="s">
        <v>820</v>
      </c>
      <c r="B325" s="91">
        <v>573612.77300000004</v>
      </c>
      <c r="C325" s="91">
        <v>735.68039999999996</v>
      </c>
      <c r="D325" s="91">
        <v>3012.9387999999999</v>
      </c>
      <c r="E325" s="91">
        <v>0</v>
      </c>
      <c r="F325" s="91">
        <v>8.6E-3</v>
      </c>
      <c r="G325" s="92">
        <v>1027680</v>
      </c>
      <c r="H325" s="91">
        <v>226239.53899999999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1832560000000</v>
      </c>
      <c r="C328" s="91">
        <v>1098744.5179999999</v>
      </c>
      <c r="D328" s="91" t="s">
        <v>906</v>
      </c>
      <c r="E328" s="91">
        <v>242482.867</v>
      </c>
      <c r="F328" s="91">
        <v>310109.712</v>
      </c>
      <c r="G328" s="91">
        <v>67502.266000000003</v>
      </c>
      <c r="H328" s="91">
        <v>0</v>
      </c>
      <c r="I328" s="91">
        <v>219517.77100000001</v>
      </c>
      <c r="J328" s="91">
        <v>0</v>
      </c>
      <c r="K328" s="91">
        <v>50282.675000000003</v>
      </c>
      <c r="L328" s="91">
        <v>35000.029000000002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10886.561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1595400000000</v>
      </c>
      <c r="C329" s="91">
        <v>1060836.878</v>
      </c>
      <c r="D329" s="91" t="s">
        <v>907</v>
      </c>
      <c r="E329" s="91">
        <v>242482.867</v>
      </c>
      <c r="F329" s="91">
        <v>310109.712</v>
      </c>
      <c r="G329" s="91">
        <v>70623.212</v>
      </c>
      <c r="H329" s="91">
        <v>0</v>
      </c>
      <c r="I329" s="91">
        <v>184448.97</v>
      </c>
      <c r="J329" s="91">
        <v>0</v>
      </c>
      <c r="K329" s="91">
        <v>49082.419000000002</v>
      </c>
      <c r="L329" s="91">
        <v>35000.029000000002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6127.0320000000002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1897060000000</v>
      </c>
      <c r="C330" s="91">
        <v>1089078.3929999999</v>
      </c>
      <c r="D330" s="91" t="s">
        <v>1063</v>
      </c>
      <c r="E330" s="91">
        <v>242482.867</v>
      </c>
      <c r="F330" s="91">
        <v>310109.712</v>
      </c>
      <c r="G330" s="91">
        <v>74336.148000000001</v>
      </c>
      <c r="H330" s="91">
        <v>0</v>
      </c>
      <c r="I330" s="91">
        <v>207742.54399999999</v>
      </c>
      <c r="J330" s="91">
        <v>0</v>
      </c>
      <c r="K330" s="91">
        <v>50149.978000000003</v>
      </c>
      <c r="L330" s="91">
        <v>35000.029000000002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6294.4790000000003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1882270000000</v>
      </c>
      <c r="C331" s="91">
        <v>1121098.497</v>
      </c>
      <c r="D331" s="91" t="s">
        <v>908</v>
      </c>
      <c r="E331" s="91">
        <v>242482.867</v>
      </c>
      <c r="F331" s="91">
        <v>310109.712</v>
      </c>
      <c r="G331" s="91">
        <v>79714.129000000001</v>
      </c>
      <c r="H331" s="91">
        <v>0</v>
      </c>
      <c r="I331" s="91">
        <v>233369.58</v>
      </c>
      <c r="J331" s="91">
        <v>0</v>
      </c>
      <c r="K331" s="91">
        <v>51108.692999999999</v>
      </c>
      <c r="L331" s="91">
        <v>35000.029000000002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6350.8509999999997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2086320000000</v>
      </c>
      <c r="C332" s="91">
        <v>1225108.4820000001</v>
      </c>
      <c r="D332" s="91" t="s">
        <v>909</v>
      </c>
      <c r="E332" s="91">
        <v>242482.867</v>
      </c>
      <c r="F332" s="91">
        <v>310109.712</v>
      </c>
      <c r="G332" s="91">
        <v>88752.820999999996</v>
      </c>
      <c r="H332" s="91">
        <v>0</v>
      </c>
      <c r="I332" s="91">
        <v>324790.777</v>
      </c>
      <c r="J332" s="91">
        <v>0</v>
      </c>
      <c r="K332" s="91">
        <v>54370.821000000004</v>
      </c>
      <c r="L332" s="91">
        <v>35000.029000000002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6638.817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2141570000000</v>
      </c>
      <c r="C333" s="91">
        <v>1215137.1299999999</v>
      </c>
      <c r="D333" s="91" t="s">
        <v>910</v>
      </c>
      <c r="E333" s="91">
        <v>242482.867</v>
      </c>
      <c r="F333" s="91">
        <v>310109.712</v>
      </c>
      <c r="G333" s="91">
        <v>88691.663</v>
      </c>
      <c r="H333" s="91">
        <v>0</v>
      </c>
      <c r="I333" s="91">
        <v>315210.26400000002</v>
      </c>
      <c r="J333" s="91">
        <v>0</v>
      </c>
      <c r="K333" s="91">
        <v>54013.169000000002</v>
      </c>
      <c r="L333" s="91">
        <v>35000.029000000002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6666.79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2254280000000</v>
      </c>
      <c r="C334" s="91">
        <v>1277677.6259999999</v>
      </c>
      <c r="D334" s="91" t="s">
        <v>911</v>
      </c>
      <c r="E334" s="91">
        <v>242482.867</v>
      </c>
      <c r="F334" s="91">
        <v>302612.43699999998</v>
      </c>
      <c r="G334" s="91">
        <v>84834.816000000006</v>
      </c>
      <c r="H334" s="91">
        <v>0</v>
      </c>
      <c r="I334" s="91">
        <v>386887.27399999998</v>
      </c>
      <c r="J334" s="91">
        <v>0</v>
      </c>
      <c r="K334" s="91">
        <v>55290.319000000003</v>
      </c>
      <c r="L334" s="91">
        <v>35000.029000000002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7607.2460000000001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2273740000000</v>
      </c>
      <c r="C335" s="91">
        <v>1246063.0889999999</v>
      </c>
      <c r="D335" s="91" t="s">
        <v>912</v>
      </c>
      <c r="E335" s="91">
        <v>242482.867</v>
      </c>
      <c r="F335" s="91">
        <v>310109.712</v>
      </c>
      <c r="G335" s="91">
        <v>88636.769</v>
      </c>
      <c r="H335" s="91">
        <v>0</v>
      </c>
      <c r="I335" s="91">
        <v>345402.54800000001</v>
      </c>
      <c r="J335" s="91">
        <v>0</v>
      </c>
      <c r="K335" s="91">
        <v>54798.743999999999</v>
      </c>
      <c r="L335" s="91">
        <v>35000.029000000002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6669.7820000000002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2052840000000</v>
      </c>
      <c r="C336" s="91">
        <v>1256753.473</v>
      </c>
      <c r="D336" s="91" t="s">
        <v>913</v>
      </c>
      <c r="E336" s="91">
        <v>242482.867</v>
      </c>
      <c r="F336" s="91">
        <v>310109.712</v>
      </c>
      <c r="G336" s="91">
        <v>85537.244000000006</v>
      </c>
      <c r="H336" s="91">
        <v>0</v>
      </c>
      <c r="I336" s="91">
        <v>359290.92099999997</v>
      </c>
      <c r="J336" s="91">
        <v>0</v>
      </c>
      <c r="K336" s="91">
        <v>54748.116000000002</v>
      </c>
      <c r="L336" s="91">
        <v>35000.029000000002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6621.9470000000001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1981150000000</v>
      </c>
      <c r="C337" s="91">
        <v>1168639.861</v>
      </c>
      <c r="D337" s="91" t="s">
        <v>914</v>
      </c>
      <c r="E337" s="91">
        <v>242482.867</v>
      </c>
      <c r="F337" s="91">
        <v>310109.712</v>
      </c>
      <c r="G337" s="91">
        <v>75505.536999999997</v>
      </c>
      <c r="H337" s="91">
        <v>0</v>
      </c>
      <c r="I337" s="91">
        <v>283928.57900000003</v>
      </c>
      <c r="J337" s="91">
        <v>0</v>
      </c>
      <c r="K337" s="91">
        <v>52300.902000000002</v>
      </c>
      <c r="L337" s="91">
        <v>35000.029000000002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6349.5969999999998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1820530000000</v>
      </c>
      <c r="C338" s="91">
        <v>1129264.915</v>
      </c>
      <c r="D338" s="91" t="s">
        <v>915</v>
      </c>
      <c r="E338" s="91">
        <v>242482.867</v>
      </c>
      <c r="F338" s="91">
        <v>310109.712</v>
      </c>
      <c r="G338" s="91">
        <v>71921.523000000001</v>
      </c>
      <c r="H338" s="91">
        <v>0</v>
      </c>
      <c r="I338" s="91">
        <v>245921.63399999999</v>
      </c>
      <c r="J338" s="91">
        <v>3239</v>
      </c>
      <c r="K338" s="91">
        <v>51321.531000000003</v>
      </c>
      <c r="L338" s="91">
        <v>35000.029000000002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6305.9809999999998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1786260000000</v>
      </c>
      <c r="C339" s="91">
        <v>1090817.1359999999</v>
      </c>
      <c r="D339" s="91" t="s">
        <v>916</v>
      </c>
      <c r="E339" s="91">
        <v>242482.867</v>
      </c>
      <c r="F339" s="91">
        <v>310109.712</v>
      </c>
      <c r="G339" s="91">
        <v>71340.842000000004</v>
      </c>
      <c r="H339" s="91">
        <v>0</v>
      </c>
      <c r="I339" s="91">
        <v>212613.38200000001</v>
      </c>
      <c r="J339" s="91">
        <v>0</v>
      </c>
      <c r="K339" s="91">
        <v>50228.178999999996</v>
      </c>
      <c r="L339" s="91">
        <v>35000.029000000002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6079.4880000000003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23604000000000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1595400000000</v>
      </c>
      <c r="C342" s="91">
        <v>1060836.878</v>
      </c>
      <c r="D342" s="91"/>
      <c r="E342" s="91">
        <v>242482.867</v>
      </c>
      <c r="F342" s="91">
        <v>302612.43699999998</v>
      </c>
      <c r="G342" s="91">
        <v>67502.266000000003</v>
      </c>
      <c r="H342" s="91">
        <v>0</v>
      </c>
      <c r="I342" s="91">
        <v>184448.97</v>
      </c>
      <c r="J342" s="91">
        <v>0</v>
      </c>
      <c r="K342" s="91">
        <v>49082.419000000002</v>
      </c>
      <c r="L342" s="91">
        <v>35000.029000000002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6079.4880000000003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2273740000000</v>
      </c>
      <c r="C343" s="91">
        <v>1277677.6259999999</v>
      </c>
      <c r="D343" s="91"/>
      <c r="E343" s="91">
        <v>242482.867</v>
      </c>
      <c r="F343" s="91">
        <v>310109.712</v>
      </c>
      <c r="G343" s="91">
        <v>88752.820999999996</v>
      </c>
      <c r="H343" s="91">
        <v>0</v>
      </c>
      <c r="I343" s="91">
        <v>386887.27399999998</v>
      </c>
      <c r="J343" s="91">
        <v>3239</v>
      </c>
      <c r="K343" s="91">
        <v>55290.319000000003</v>
      </c>
      <c r="L343" s="91">
        <v>35000.029000000002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10886.561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639244.30000000005</v>
      </c>
      <c r="C346" s="91">
        <v>113020.53</v>
      </c>
      <c r="D346" s="91">
        <v>0</v>
      </c>
      <c r="E346" s="91">
        <v>752264.83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28.51</v>
      </c>
      <c r="C347" s="91">
        <v>5.04</v>
      </c>
      <c r="D347" s="91">
        <v>0</v>
      </c>
      <c r="E347" s="91">
        <v>33.549999999999997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28.51</v>
      </c>
      <c r="C348" s="91">
        <v>5.04</v>
      </c>
      <c r="D348" s="91">
        <v>0</v>
      </c>
      <c r="E348" s="91">
        <v>33.549999999999997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6"/>
      <c r="Y355" s="76"/>
    </row>
    <row r="356" spans="20:34">
      <c r="T356" s="74"/>
      <c r="U356" s="76"/>
      <c r="V356" s="76"/>
      <c r="W356" s="76"/>
      <c r="X356" s="76"/>
      <c r="Y356" s="76"/>
    </row>
    <row r="357" spans="20:34">
      <c r="T357" s="74"/>
      <c r="U357" s="76"/>
      <c r="V357" s="76"/>
      <c r="W357" s="76"/>
      <c r="X357" s="76"/>
      <c r="Y357" s="74"/>
    </row>
    <row r="358" spans="20:34">
      <c r="T358" s="74"/>
      <c r="U358" s="76"/>
      <c r="V358" s="76"/>
      <c r="W358" s="76"/>
      <c r="X358" s="76"/>
      <c r="Y358" s="74"/>
    </row>
    <row r="359" spans="20:34">
      <c r="T359" s="74"/>
      <c r="U359" s="76"/>
      <c r="V359" s="76"/>
      <c r="W359" s="76"/>
      <c r="X359" s="76"/>
      <c r="Y359" s="74"/>
    </row>
    <row r="360" spans="20:34">
      <c r="T360" s="74"/>
      <c r="U360" s="76"/>
      <c r="V360" s="76"/>
      <c r="W360" s="76"/>
      <c r="X360" s="76"/>
      <c r="Y360" s="74"/>
    </row>
    <row r="361" spans="20:34">
      <c r="T361" s="74"/>
      <c r="U361" s="76"/>
      <c r="V361" s="76"/>
      <c r="W361" s="76"/>
      <c r="X361" s="76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4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9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35221.11</v>
      </c>
      <c r="C2" s="91">
        <v>1570.81</v>
      </c>
      <c r="D2" s="91">
        <v>1570.81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35221.11</v>
      </c>
      <c r="C3" s="91">
        <v>1570.81</v>
      </c>
      <c r="D3" s="91">
        <v>1570.81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85173.62</v>
      </c>
      <c r="C4" s="91">
        <v>3798.62</v>
      </c>
      <c r="D4" s="91">
        <v>3798.62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85173.62</v>
      </c>
      <c r="C5" s="91">
        <v>3798.62</v>
      </c>
      <c r="D5" s="91">
        <v>3798.62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10812.07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3530.36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50.88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2294.0700000000002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1312.32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974.8</v>
      </c>
      <c r="C21" s="91">
        <v>0</v>
      </c>
      <c r="D21" s="91">
        <v>0</v>
      </c>
      <c r="E21" s="91">
        <v>0</v>
      </c>
      <c r="F21" s="91">
        <v>0</v>
      </c>
      <c r="G21" s="91">
        <v>30419.11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999.71</v>
      </c>
      <c r="C22" s="91">
        <v>0</v>
      </c>
      <c r="D22" s="91">
        <v>0</v>
      </c>
      <c r="E22" s="91">
        <v>0</v>
      </c>
      <c r="F22" s="91">
        <v>0</v>
      </c>
      <c r="G22" s="91">
        <v>371.89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495.26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199.02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22555.37</v>
      </c>
      <c r="C28" s="91">
        <v>12665.75</v>
      </c>
      <c r="D28" s="91">
        <v>0</v>
      </c>
      <c r="E28" s="91">
        <v>0</v>
      </c>
      <c r="F28" s="91">
        <v>0</v>
      </c>
      <c r="G28" s="91">
        <v>34828.61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2.3769999999999998</v>
      </c>
      <c r="E96" s="91">
        <v>3.6909999999999998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2.3769999999999998</v>
      </c>
      <c r="E97" s="91">
        <v>3.6909999999999998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2.3769999999999998</v>
      </c>
      <c r="E98" s="91">
        <v>3.6909999999999998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2.3769999999999998</v>
      </c>
      <c r="E99" s="91">
        <v>3.6909999999999998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2.3769999999999998</v>
      </c>
      <c r="E100" s="91">
        <v>3.6909999999999998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2.3769999999999998</v>
      </c>
      <c r="E101" s="91">
        <v>3.6909999999999998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2.3769999999999998</v>
      </c>
      <c r="E103" s="91">
        <v>3.6909999999999998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2.3769999999999998</v>
      </c>
      <c r="E104" s="91">
        <v>3.6909999999999998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2.3769999999999998</v>
      </c>
      <c r="E105" s="91">
        <v>3.6909999999999998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2.3769999999999998</v>
      </c>
      <c r="E106" s="91">
        <v>3.6909999999999998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2.3769999999999998</v>
      </c>
      <c r="E107" s="91">
        <v>3.6909999999999998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2.3769999999999998</v>
      </c>
      <c r="E108" s="91">
        <v>3.6909999999999998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2.3769999999999998</v>
      </c>
      <c r="E110" s="91">
        <v>3.6909999999999998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2.3769999999999998</v>
      </c>
      <c r="E111" s="91">
        <v>3.6909999999999998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2.3769999999999998</v>
      </c>
      <c r="E112" s="91">
        <v>3.6909999999999998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2.3769999999999998</v>
      </c>
      <c r="E113" s="91">
        <v>3.6909999999999998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2.3769999999999998</v>
      </c>
      <c r="E114" s="91">
        <v>3.6909999999999998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2.3769999999999998</v>
      </c>
      <c r="E115" s="91">
        <v>3.6909999999999998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2.3769999999999998</v>
      </c>
      <c r="E116" s="91">
        <v>3.6909999999999998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2.3769999999999998</v>
      </c>
      <c r="E117" s="91">
        <v>3.6909999999999998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2.3769999999999998</v>
      </c>
      <c r="E118" s="91">
        <v>3.6909999999999998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2.3769999999999998</v>
      </c>
      <c r="E119" s="91">
        <v>3.6909999999999998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2.3769999999999998</v>
      </c>
      <c r="E120" s="91">
        <v>3.6909999999999998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2.3769999999999998</v>
      </c>
      <c r="E121" s="91">
        <v>3.6909999999999998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2.3769999999999998</v>
      </c>
      <c r="E122" s="91">
        <v>3.6909999999999998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2.3769999999999998</v>
      </c>
      <c r="E123" s="91">
        <v>3.6909999999999998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2.3769999999999998</v>
      </c>
      <c r="E124" s="91">
        <v>3.6909999999999998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2.3769999999999998</v>
      </c>
      <c r="E125" s="91">
        <v>3.6909999999999998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2.3769999999999998</v>
      </c>
      <c r="E127" s="91">
        <v>3.6909999999999998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2.3769999999999998</v>
      </c>
      <c r="E128" s="91">
        <v>3.6909999999999998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2.3769999999999998</v>
      </c>
      <c r="E129" s="91">
        <v>3.6909999999999998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2.3769999999999998</v>
      </c>
      <c r="E130" s="91">
        <v>3.6909999999999998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2.3769999999999998</v>
      </c>
      <c r="E131" s="91">
        <v>3.6909999999999998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2.3769999999999998</v>
      </c>
      <c r="E133" s="91">
        <v>3.6909999999999998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2.3769999999999998</v>
      </c>
      <c r="E134" s="91">
        <v>3.6909999999999998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2.3769999999999998</v>
      </c>
      <c r="E135" s="91">
        <v>3.6909999999999998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2.3769999999999998</v>
      </c>
      <c r="E136" s="91">
        <v>3.6909999999999998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2.3769999999999998</v>
      </c>
      <c r="E137" s="91">
        <v>3.6909999999999998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2.3769999999999998</v>
      </c>
      <c r="E138" s="91">
        <v>3.6909999999999998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2.3769999999999998</v>
      </c>
      <c r="E139" s="91">
        <v>3.6909999999999998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2.3769999999999998</v>
      </c>
      <c r="E140" s="91">
        <v>3.6909999999999998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2.3769999999999998</v>
      </c>
      <c r="E142" s="91">
        <v>3.6909999999999998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2.3769999999999998</v>
      </c>
      <c r="E143" s="91">
        <v>3.6909999999999998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2.3769999999999998</v>
      </c>
      <c r="E145" s="91">
        <v>3.6909999999999998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2.3769999999999998</v>
      </c>
      <c r="E146" s="91">
        <v>3.6909999999999998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2.3769999999999998</v>
      </c>
      <c r="E148" s="91">
        <v>3.6909999999999998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2.3769999999999998</v>
      </c>
      <c r="E150" s="91">
        <v>3.6909999999999998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2.3769999999999998</v>
      </c>
      <c r="E151" s="91">
        <v>3.6909999999999998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2.3769999999999998</v>
      </c>
      <c r="E152" s="91">
        <v>3.6909999999999998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2.3769999999999998</v>
      </c>
      <c r="E153" s="91">
        <v>3.6909999999999998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2.3769999999999998</v>
      </c>
      <c r="E154" s="91">
        <v>3.6909999999999998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2.3769999999999998</v>
      </c>
      <c r="E155" s="91">
        <v>3.6909999999999998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2.3769999999999998</v>
      </c>
      <c r="E156" s="91">
        <v>3.6909999999999998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2.3769999999999998</v>
      </c>
      <c r="E157" s="91">
        <v>3.6909999999999998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2.3769999999999998</v>
      </c>
      <c r="E158" s="91">
        <v>3.6909999999999998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2.3769999999999998</v>
      </c>
      <c r="E159" s="91">
        <v>3.6909999999999998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2.3769999999999998</v>
      </c>
      <c r="E160" s="91">
        <v>3.6909999999999998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2.3769999999999998</v>
      </c>
      <c r="E161" s="91">
        <v>3.6909999999999998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2.3769999999999998</v>
      </c>
      <c r="E162" s="91">
        <v>3.6909999999999998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2.3769999999999998</v>
      </c>
      <c r="E163" s="91">
        <v>3.6909999999999998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2.3769999999999998</v>
      </c>
      <c r="E164" s="91">
        <v>3.6909999999999998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2.3769999999999998</v>
      </c>
      <c r="E165" s="91">
        <v>3.6909999999999998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2.3769999999999998</v>
      </c>
      <c r="E166" s="91">
        <v>3.6909999999999998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2.3769999999999998</v>
      </c>
      <c r="E167" s="91">
        <v>3.6909999999999998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2.3769999999999998</v>
      </c>
      <c r="E168" s="91">
        <v>3.6909999999999998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2.3769999999999998</v>
      </c>
      <c r="E169" s="91">
        <v>3.6909999999999998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2.3769999999999998</v>
      </c>
      <c r="E170" s="91">
        <v>3.6909999999999998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2.3769999999999998</v>
      </c>
      <c r="E171" s="91">
        <v>3.6909999999999998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2.3769999999999998</v>
      </c>
      <c r="E172" s="91">
        <v>3.6909999999999998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2.3769999999999998</v>
      </c>
      <c r="E173" s="91">
        <v>3.6909999999999998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5.835</v>
      </c>
      <c r="F176" s="91">
        <v>0.251</v>
      </c>
      <c r="G176" s="91">
        <v>0.11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5.835</v>
      </c>
      <c r="F177" s="91">
        <v>0.251</v>
      </c>
      <c r="G177" s="91">
        <v>0.11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5.835</v>
      </c>
      <c r="F178" s="91">
        <v>0.251</v>
      </c>
      <c r="G178" s="91">
        <v>0.11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5.835</v>
      </c>
      <c r="F179" s="91">
        <v>0.251</v>
      </c>
      <c r="G179" s="91">
        <v>0.11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5.835</v>
      </c>
      <c r="F180" s="91">
        <v>0.251</v>
      </c>
      <c r="G180" s="91">
        <v>0.11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5.835</v>
      </c>
      <c r="F181" s="91">
        <v>0.251</v>
      </c>
      <c r="G181" s="91">
        <v>0.11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5.835</v>
      </c>
      <c r="F182" s="91">
        <v>0.251</v>
      </c>
      <c r="G182" s="91">
        <v>0.11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5.835</v>
      </c>
      <c r="F183" s="91">
        <v>0.251</v>
      </c>
      <c r="G183" s="91">
        <v>0.11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5.835</v>
      </c>
      <c r="F184" s="91">
        <v>0.251</v>
      </c>
      <c r="G184" s="91">
        <v>0.11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5.835</v>
      </c>
      <c r="F185" s="91">
        <v>0.251</v>
      </c>
      <c r="G185" s="91">
        <v>0.11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5.835</v>
      </c>
      <c r="F186" s="91">
        <v>0.251</v>
      </c>
      <c r="G186" s="91">
        <v>0.11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5.835</v>
      </c>
      <c r="F187" s="91">
        <v>0.251</v>
      </c>
      <c r="G187" s="91">
        <v>0.11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5.835</v>
      </c>
      <c r="F188" s="91">
        <v>0.251</v>
      </c>
      <c r="G188" s="91">
        <v>0.11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5.835</v>
      </c>
      <c r="F189" s="91">
        <v>0.251</v>
      </c>
      <c r="G189" s="91">
        <v>0.11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5.835</v>
      </c>
      <c r="F190" s="91">
        <v>0.251</v>
      </c>
      <c r="G190" s="91">
        <v>0.11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5.835</v>
      </c>
      <c r="F191" s="91">
        <v>0.251</v>
      </c>
      <c r="G191" s="91">
        <v>0.11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5.835</v>
      </c>
      <c r="F192" s="91">
        <v>0.251</v>
      </c>
      <c r="G192" s="91">
        <v>0.11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5.835</v>
      </c>
      <c r="F193" s="91">
        <v>0.251</v>
      </c>
      <c r="G193" s="91">
        <v>0.11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5.835</v>
      </c>
      <c r="F194" s="91">
        <v>0.251</v>
      </c>
      <c r="G194" s="91">
        <v>0.11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5.835</v>
      </c>
      <c r="F195" s="91">
        <v>0.251</v>
      </c>
      <c r="G195" s="91">
        <v>0.11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5.835</v>
      </c>
      <c r="F196" s="91">
        <v>0.251</v>
      </c>
      <c r="G196" s="91">
        <v>0.11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5.835</v>
      </c>
      <c r="F197" s="91">
        <v>0.251</v>
      </c>
      <c r="G197" s="91">
        <v>0.11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5.835</v>
      </c>
      <c r="F198" s="91">
        <v>0.251</v>
      </c>
      <c r="G198" s="91">
        <v>0.11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5.835</v>
      </c>
      <c r="F199" s="91">
        <v>0.251</v>
      </c>
      <c r="G199" s="91">
        <v>0.11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5.835</v>
      </c>
      <c r="F200" s="91">
        <v>0.251</v>
      </c>
      <c r="G200" s="91">
        <v>0.11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5.835</v>
      </c>
      <c r="F201" s="91">
        <v>0.251</v>
      </c>
      <c r="G201" s="91">
        <v>0.11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5.835</v>
      </c>
      <c r="F202" s="91">
        <v>0.251</v>
      </c>
      <c r="G202" s="91">
        <v>0.11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5.835</v>
      </c>
      <c r="F203" s="91">
        <v>0.251</v>
      </c>
      <c r="G203" s="91">
        <v>0.11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5.835</v>
      </c>
      <c r="F204" s="91">
        <v>0.251</v>
      </c>
      <c r="G204" s="91">
        <v>0.11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5.835</v>
      </c>
      <c r="F205" s="91">
        <v>0.251</v>
      </c>
      <c r="G205" s="91">
        <v>0.11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5.835</v>
      </c>
      <c r="F206" s="91">
        <v>0.251</v>
      </c>
      <c r="G206" s="91">
        <v>0.11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5.835</v>
      </c>
      <c r="F207" s="91">
        <v>0.251</v>
      </c>
      <c r="G207" s="91">
        <v>0.11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5.835</v>
      </c>
      <c r="F208" s="91">
        <v>0.251</v>
      </c>
      <c r="G208" s="91">
        <v>0.11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5.835</v>
      </c>
      <c r="F209" s="91">
        <v>0.251</v>
      </c>
      <c r="G209" s="91">
        <v>0.11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5.835</v>
      </c>
      <c r="F210" s="91">
        <v>0.251</v>
      </c>
      <c r="G210" s="91">
        <v>0.11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5.835</v>
      </c>
      <c r="F211" s="91">
        <v>0.251</v>
      </c>
      <c r="G211" s="91">
        <v>0.11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5.835</v>
      </c>
      <c r="F212" s="91">
        <v>0.251</v>
      </c>
      <c r="G212" s="91">
        <v>0.11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5.835</v>
      </c>
      <c r="F213" s="91">
        <v>0.251</v>
      </c>
      <c r="G213" s="91">
        <v>0.11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5.835</v>
      </c>
      <c r="F214" s="91">
        <v>0.251</v>
      </c>
      <c r="G214" s="91">
        <v>0.11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5.835</v>
      </c>
      <c r="F215" s="91">
        <v>0.251</v>
      </c>
      <c r="G215" s="91">
        <v>0.11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5.83</v>
      </c>
      <c r="F216" s="91">
        <v>0.251</v>
      </c>
      <c r="G216" s="91">
        <v>0.11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5.83</v>
      </c>
      <c r="F217" s="91">
        <v>0.251</v>
      </c>
      <c r="G217" s="91">
        <v>0.11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5.83</v>
      </c>
      <c r="F218" s="91">
        <v>0.251</v>
      </c>
      <c r="G218" s="91">
        <v>0.11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2607714.06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2943142.86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2428166.5299999998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510134.34</v>
      </c>
      <c r="D226" s="91">
        <v>326836.34999999998</v>
      </c>
      <c r="E226" s="91">
        <v>183297.99</v>
      </c>
      <c r="F226" s="91">
        <v>0.64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285299.95</v>
      </c>
      <c r="D227" s="91">
        <v>202028.41</v>
      </c>
      <c r="E227" s="91">
        <v>83271.539999999994</v>
      </c>
      <c r="F227" s="91">
        <v>0.71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754106.94</v>
      </c>
      <c r="D228" s="91">
        <v>487936.74</v>
      </c>
      <c r="E228" s="91">
        <v>266170.21000000002</v>
      </c>
      <c r="F228" s="91">
        <v>0.65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1351994.35</v>
      </c>
      <c r="D229" s="91">
        <v>870624.64</v>
      </c>
      <c r="E229" s="91">
        <v>481369.7</v>
      </c>
      <c r="F229" s="91">
        <v>0.64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34254.800000000003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13514.52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16079.49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16397.759999999998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16013.87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16013.87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16013.87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16013.87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41491.33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63004.66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63004.66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47501.03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15751.17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15751.17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63004.66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174620.79999999999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25932.73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29530.080000000002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12961.6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55356.18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136796.87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74757.19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74757.19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55713.64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26811.01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27415.96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44827.85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39376.300000000003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196881.52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39376.300000000003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157515.10999999999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35471.29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7429.2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4105.4799999999996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30099.43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7248.2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6579.99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59060.17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59060.17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11967.96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11920.28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62623.14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62269.02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11313.3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11275.88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59060.17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59060.17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12212.58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12132.48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80738.87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80140.289999999994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11836.27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11762.63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41347.24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103368.1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27340.97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131654.76999999999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78766.350000000006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159712.65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16.68</v>
      </c>
      <c r="F295" s="91">
        <v>28075.98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12.42</v>
      </c>
      <c r="F296" s="91">
        <v>21045.4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25.44</v>
      </c>
      <c r="F297" s="91">
        <v>42818.1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44.93</v>
      </c>
      <c r="F298" s="91">
        <v>74426.95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23896.09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16206.2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34270.18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425259.19900000002</v>
      </c>
      <c r="C310" s="91">
        <v>658.55250000000001</v>
      </c>
      <c r="D310" s="91">
        <v>1973.2722000000001</v>
      </c>
      <c r="E310" s="91">
        <v>0</v>
      </c>
      <c r="F310" s="91">
        <v>5.4999999999999997E-3</v>
      </c>
      <c r="G310" s="92">
        <v>14573500</v>
      </c>
      <c r="H310" s="91">
        <v>174742.6551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387406.65789999999</v>
      </c>
      <c r="C311" s="91">
        <v>602.55820000000006</v>
      </c>
      <c r="D311" s="91">
        <v>1816.6110000000001</v>
      </c>
      <c r="E311" s="91">
        <v>0</v>
      </c>
      <c r="F311" s="91">
        <v>5.1000000000000004E-3</v>
      </c>
      <c r="G311" s="92">
        <v>13416700</v>
      </c>
      <c r="H311" s="91">
        <v>159454.0466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432368.6298</v>
      </c>
      <c r="C312" s="91">
        <v>681.68430000000001</v>
      </c>
      <c r="D312" s="91">
        <v>2093.9540999999999</v>
      </c>
      <c r="E312" s="91">
        <v>0</v>
      </c>
      <c r="F312" s="91">
        <v>5.7999999999999996E-3</v>
      </c>
      <c r="G312" s="92">
        <v>15465500</v>
      </c>
      <c r="H312" s="91">
        <v>178889.8088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418378.32539999997</v>
      </c>
      <c r="C313" s="91">
        <v>665.52520000000004</v>
      </c>
      <c r="D313" s="91">
        <v>2068.8683000000001</v>
      </c>
      <c r="E313" s="91">
        <v>0</v>
      </c>
      <c r="F313" s="91">
        <v>5.7000000000000002E-3</v>
      </c>
      <c r="G313" s="92">
        <v>15280600</v>
      </c>
      <c r="H313" s="91">
        <v>173697.86290000001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437193.61259999999</v>
      </c>
      <c r="C314" s="91">
        <v>700.70699999999999</v>
      </c>
      <c r="D314" s="91">
        <v>2199.9013</v>
      </c>
      <c r="E314" s="91">
        <v>0</v>
      </c>
      <c r="F314" s="91">
        <v>6.1000000000000004E-3</v>
      </c>
      <c r="G314" s="92">
        <v>16248700</v>
      </c>
      <c r="H314" s="91">
        <v>182040.46900000001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429462.32449999999</v>
      </c>
      <c r="C315" s="91">
        <v>695.49900000000002</v>
      </c>
      <c r="D315" s="91">
        <v>2212.9627</v>
      </c>
      <c r="E315" s="91">
        <v>0</v>
      </c>
      <c r="F315" s="91">
        <v>6.1000000000000004E-3</v>
      </c>
      <c r="G315" s="92">
        <v>16345600</v>
      </c>
      <c r="H315" s="91">
        <v>179547.67139999999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446041.12219999998</v>
      </c>
      <c r="C316" s="91">
        <v>724.74850000000004</v>
      </c>
      <c r="D316" s="91">
        <v>2315.7577999999999</v>
      </c>
      <c r="E316" s="91">
        <v>0</v>
      </c>
      <c r="F316" s="91">
        <v>6.4000000000000003E-3</v>
      </c>
      <c r="G316" s="92">
        <v>17105000</v>
      </c>
      <c r="H316" s="91">
        <v>186721.6244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450585.62809999997</v>
      </c>
      <c r="C317" s="91">
        <v>731.64049999999997</v>
      </c>
      <c r="D317" s="91">
        <v>2335.7919000000002</v>
      </c>
      <c r="E317" s="91">
        <v>0</v>
      </c>
      <c r="F317" s="91">
        <v>6.4000000000000003E-3</v>
      </c>
      <c r="G317" s="92">
        <v>17252900</v>
      </c>
      <c r="H317" s="91">
        <v>188574.27900000001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418870.47509999998</v>
      </c>
      <c r="C318" s="91">
        <v>675.22929999999997</v>
      </c>
      <c r="D318" s="91">
        <v>2135.8386999999998</v>
      </c>
      <c r="E318" s="91">
        <v>0</v>
      </c>
      <c r="F318" s="91">
        <v>5.8999999999999999E-3</v>
      </c>
      <c r="G318" s="92">
        <v>15775700</v>
      </c>
      <c r="H318" s="91">
        <v>174804.3223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425015.87180000002</v>
      </c>
      <c r="C319" s="91">
        <v>675.92179999999996</v>
      </c>
      <c r="D319" s="91">
        <v>2100.5196000000001</v>
      </c>
      <c r="E319" s="91">
        <v>0</v>
      </c>
      <c r="F319" s="91">
        <v>5.7999999999999996E-3</v>
      </c>
      <c r="G319" s="92">
        <v>15514400</v>
      </c>
      <c r="H319" s="91">
        <v>176437.19709999999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407976.74609999999</v>
      </c>
      <c r="C320" s="91">
        <v>640.65809999999999</v>
      </c>
      <c r="D320" s="91">
        <v>1957.2376999999999</v>
      </c>
      <c r="E320" s="91">
        <v>0</v>
      </c>
      <c r="F320" s="91">
        <v>5.4000000000000003E-3</v>
      </c>
      <c r="G320" s="92">
        <v>14455600</v>
      </c>
      <c r="H320" s="91">
        <v>168538.0012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429245.07549999998</v>
      </c>
      <c r="C321" s="91">
        <v>664.0693</v>
      </c>
      <c r="D321" s="91">
        <v>1987.0237999999999</v>
      </c>
      <c r="E321" s="91">
        <v>0</v>
      </c>
      <c r="F321" s="91">
        <v>5.5999999999999999E-3</v>
      </c>
      <c r="G321" s="92">
        <v>14675100</v>
      </c>
      <c r="H321" s="91">
        <v>176314.179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5107800</v>
      </c>
      <c r="C323" s="91">
        <v>8116.7934999999998</v>
      </c>
      <c r="D323" s="91">
        <v>25197.739000000001</v>
      </c>
      <c r="E323" s="91">
        <v>0</v>
      </c>
      <c r="F323" s="91">
        <v>6.9699999999999998E-2</v>
      </c>
      <c r="G323" s="92">
        <v>186109000</v>
      </c>
      <c r="H323" s="92">
        <v>2119760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387406.65789999999</v>
      </c>
      <c r="C324" s="91">
        <v>602.55820000000006</v>
      </c>
      <c r="D324" s="91">
        <v>1816.6110000000001</v>
      </c>
      <c r="E324" s="91">
        <v>0</v>
      </c>
      <c r="F324" s="91">
        <v>5.1000000000000004E-3</v>
      </c>
      <c r="G324" s="92">
        <v>13416700</v>
      </c>
      <c r="H324" s="91">
        <v>159454.0466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450585.62809999997</v>
      </c>
      <c r="C325" s="91">
        <v>731.64049999999997</v>
      </c>
      <c r="D325" s="91">
        <v>2335.7919000000002</v>
      </c>
      <c r="E325" s="91">
        <v>0</v>
      </c>
      <c r="F325" s="91">
        <v>6.4000000000000003E-3</v>
      </c>
      <c r="G325" s="92">
        <v>17252900</v>
      </c>
      <c r="H325" s="91">
        <v>188574.27900000001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1766230000000</v>
      </c>
      <c r="C328" s="91">
        <v>1071257.7039999999</v>
      </c>
      <c r="D328" s="91" t="s">
        <v>917</v>
      </c>
      <c r="E328" s="91">
        <v>242482.867</v>
      </c>
      <c r="F328" s="91">
        <v>310109.712</v>
      </c>
      <c r="G328" s="91">
        <v>75221.399000000005</v>
      </c>
      <c r="H328" s="91">
        <v>0</v>
      </c>
      <c r="I328" s="91">
        <v>87231.955000000002</v>
      </c>
      <c r="J328" s="91">
        <v>0</v>
      </c>
      <c r="K328" s="91">
        <v>41425.358999999997</v>
      </c>
      <c r="L328" s="91">
        <v>31869.686000000002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5686.3389999999999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1626020000000</v>
      </c>
      <c r="C329" s="91">
        <v>1104592.571</v>
      </c>
      <c r="D329" s="91" t="s">
        <v>918</v>
      </c>
      <c r="E329" s="91">
        <v>242482.867</v>
      </c>
      <c r="F329" s="91">
        <v>310109.712</v>
      </c>
      <c r="G329" s="91">
        <v>77700.721000000005</v>
      </c>
      <c r="H329" s="91">
        <v>0</v>
      </c>
      <c r="I329" s="91">
        <v>120562.238</v>
      </c>
      <c r="J329" s="91">
        <v>0</v>
      </c>
      <c r="K329" s="91">
        <v>42703.49</v>
      </c>
      <c r="L329" s="91">
        <v>31869.686000000002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6181.8680000000004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1874330000000</v>
      </c>
      <c r="C330" s="91">
        <v>1143544.253</v>
      </c>
      <c r="D330" s="91" t="s">
        <v>919</v>
      </c>
      <c r="E330" s="91">
        <v>242482.867</v>
      </c>
      <c r="F330" s="91">
        <v>310109.712</v>
      </c>
      <c r="G330" s="91">
        <v>84915.804000000004</v>
      </c>
      <c r="H330" s="91">
        <v>0</v>
      </c>
      <c r="I330" s="91">
        <v>142025.995</v>
      </c>
      <c r="J330" s="91">
        <v>0</v>
      </c>
      <c r="K330" s="91">
        <v>43728.745999999999</v>
      </c>
      <c r="L330" s="91">
        <v>31869.686000000002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6417.4750000000004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1851920000000</v>
      </c>
      <c r="C331" s="91">
        <v>1127886.865</v>
      </c>
      <c r="D331" s="91" t="s">
        <v>920</v>
      </c>
      <c r="E331" s="91">
        <v>242482.867</v>
      </c>
      <c r="F331" s="91">
        <v>310109.712</v>
      </c>
      <c r="G331" s="91">
        <v>89544.964999999997</v>
      </c>
      <c r="H331" s="91">
        <v>0</v>
      </c>
      <c r="I331" s="91">
        <v>157393.462</v>
      </c>
      <c r="J331" s="91">
        <v>0</v>
      </c>
      <c r="K331" s="91">
        <v>44310.014000000003</v>
      </c>
      <c r="L331" s="91">
        <v>31869.686000000002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6566.2960000000003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1969250000000</v>
      </c>
      <c r="C332" s="91">
        <v>1159125.206</v>
      </c>
      <c r="D332" s="91" t="s">
        <v>921</v>
      </c>
      <c r="E332" s="91">
        <v>242482.867</v>
      </c>
      <c r="F332" s="91">
        <v>310109.712</v>
      </c>
      <c r="G332" s="91">
        <v>94939.702000000005</v>
      </c>
      <c r="H332" s="91">
        <v>0</v>
      </c>
      <c r="I332" s="91">
        <v>179308.897</v>
      </c>
      <c r="J332" s="91">
        <v>0</v>
      </c>
      <c r="K332" s="91">
        <v>45148.46</v>
      </c>
      <c r="L332" s="91">
        <v>31869.686000000002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6680.384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1980990000000</v>
      </c>
      <c r="C333" s="91">
        <v>1208965.98</v>
      </c>
      <c r="D333" s="91" t="s">
        <v>922</v>
      </c>
      <c r="E333" s="91">
        <v>242482.867</v>
      </c>
      <c r="F333" s="91">
        <v>310109.712</v>
      </c>
      <c r="G333" s="91">
        <v>102723.13800000001</v>
      </c>
      <c r="H333" s="91">
        <v>0</v>
      </c>
      <c r="I333" s="91">
        <v>230019.826</v>
      </c>
      <c r="J333" s="91">
        <v>0</v>
      </c>
      <c r="K333" s="91">
        <v>46739.639000000003</v>
      </c>
      <c r="L333" s="91">
        <v>31869.686000000002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6759.4870000000001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2073020000000</v>
      </c>
      <c r="C334" s="91">
        <v>1186141.257</v>
      </c>
      <c r="D334" s="91" t="s">
        <v>923</v>
      </c>
      <c r="E334" s="91">
        <v>242482.867</v>
      </c>
      <c r="F334" s="91">
        <v>310109.712</v>
      </c>
      <c r="G334" s="91">
        <v>101197.136</v>
      </c>
      <c r="H334" s="91">
        <v>0</v>
      </c>
      <c r="I334" s="91">
        <v>281847.94099999999</v>
      </c>
      <c r="J334" s="91">
        <v>0</v>
      </c>
      <c r="K334" s="91">
        <v>48783.281000000003</v>
      </c>
      <c r="L334" s="91">
        <v>31869.686000000002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6887.9970000000003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2090950000000</v>
      </c>
      <c r="C335" s="91">
        <v>1190249.6740000001</v>
      </c>
      <c r="D335" s="91" t="s">
        <v>924</v>
      </c>
      <c r="E335" s="91">
        <v>242482.867</v>
      </c>
      <c r="F335" s="91">
        <v>310109.712</v>
      </c>
      <c r="G335" s="91">
        <v>100137.558</v>
      </c>
      <c r="H335" s="91">
        <v>0</v>
      </c>
      <c r="I335" s="91">
        <v>285652.34399999998</v>
      </c>
      <c r="J335" s="91">
        <v>0</v>
      </c>
      <c r="K335" s="91">
        <v>50154.925000000003</v>
      </c>
      <c r="L335" s="91">
        <v>31869.686000000002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6879.9440000000004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1911930000000</v>
      </c>
      <c r="C336" s="91">
        <v>1143765.97</v>
      </c>
      <c r="D336" s="91" t="s">
        <v>1064</v>
      </c>
      <c r="E336" s="91">
        <v>242482.867</v>
      </c>
      <c r="F336" s="91">
        <v>310109.712</v>
      </c>
      <c r="G336" s="91">
        <v>98158.505999999994</v>
      </c>
      <c r="H336" s="91">
        <v>0</v>
      </c>
      <c r="I336" s="91">
        <v>243855.25899999999</v>
      </c>
      <c r="J336" s="91">
        <v>0</v>
      </c>
      <c r="K336" s="91">
        <v>47532.981</v>
      </c>
      <c r="L336" s="91">
        <v>31869.686000000002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6794.3220000000001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1880250000000</v>
      </c>
      <c r="C337" s="91">
        <v>1114682.0989999999</v>
      </c>
      <c r="D337" s="91" t="s">
        <v>1065</v>
      </c>
      <c r="E337" s="91">
        <v>242482.867</v>
      </c>
      <c r="F337" s="91">
        <v>310109.712</v>
      </c>
      <c r="G337" s="91">
        <v>87098.437999999995</v>
      </c>
      <c r="H337" s="91">
        <v>0</v>
      </c>
      <c r="I337" s="91">
        <v>160363.81099999999</v>
      </c>
      <c r="J337" s="91">
        <v>0</v>
      </c>
      <c r="K337" s="91">
        <v>44202.811999999998</v>
      </c>
      <c r="L337" s="91">
        <v>31869.686000000002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6609.116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1751940000000</v>
      </c>
      <c r="C338" s="91">
        <v>1087264.3049999999</v>
      </c>
      <c r="D338" s="91" t="s">
        <v>925</v>
      </c>
      <c r="E338" s="91">
        <v>242482.867</v>
      </c>
      <c r="F338" s="91">
        <v>310109.712</v>
      </c>
      <c r="G338" s="91">
        <v>80643.650999999998</v>
      </c>
      <c r="H338" s="91">
        <v>0</v>
      </c>
      <c r="I338" s="91">
        <v>131668.78899999999</v>
      </c>
      <c r="J338" s="91">
        <v>0</v>
      </c>
      <c r="K338" s="91">
        <v>43171.224000000002</v>
      </c>
      <c r="L338" s="91">
        <v>31869.686000000002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6275.45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1778530000000</v>
      </c>
      <c r="C339" s="91">
        <v>1098582.8529999999</v>
      </c>
      <c r="D339" s="91" t="s">
        <v>1066</v>
      </c>
      <c r="E339" s="91">
        <v>242482.867</v>
      </c>
      <c r="F339" s="91">
        <v>310109.712</v>
      </c>
      <c r="G339" s="91">
        <v>75568.236999999994</v>
      </c>
      <c r="H339" s="91">
        <v>0</v>
      </c>
      <c r="I339" s="91">
        <v>98881.335999999996</v>
      </c>
      <c r="J339" s="91">
        <v>0</v>
      </c>
      <c r="K339" s="91">
        <v>41994.33</v>
      </c>
      <c r="L339" s="91">
        <v>31869.686000000002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5849.1120000000001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22555400000000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1626020000000</v>
      </c>
      <c r="C342" s="91">
        <v>1071257.7039999999</v>
      </c>
      <c r="D342" s="91"/>
      <c r="E342" s="91">
        <v>242482.867</v>
      </c>
      <c r="F342" s="91">
        <v>310109.712</v>
      </c>
      <c r="G342" s="91">
        <v>75221.399000000005</v>
      </c>
      <c r="H342" s="91">
        <v>0</v>
      </c>
      <c r="I342" s="91">
        <v>87231.955000000002</v>
      </c>
      <c r="J342" s="91">
        <v>0</v>
      </c>
      <c r="K342" s="91">
        <v>41425.358999999997</v>
      </c>
      <c r="L342" s="91">
        <v>31869.686000000002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5686.3389999999999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2090950000000</v>
      </c>
      <c r="C343" s="91">
        <v>1208965.98</v>
      </c>
      <c r="D343" s="91"/>
      <c r="E343" s="91">
        <v>242482.867</v>
      </c>
      <c r="F343" s="91">
        <v>310109.712</v>
      </c>
      <c r="G343" s="91">
        <v>102723.13800000001</v>
      </c>
      <c r="H343" s="91">
        <v>0</v>
      </c>
      <c r="I343" s="91">
        <v>285652.34399999998</v>
      </c>
      <c r="J343" s="91">
        <v>0</v>
      </c>
      <c r="K343" s="91">
        <v>50154.925000000003</v>
      </c>
      <c r="L343" s="91">
        <v>31869.686000000002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6887.9970000000003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426815.18</v>
      </c>
      <c r="C346" s="91">
        <v>108399.09</v>
      </c>
      <c r="D346" s="91">
        <v>0</v>
      </c>
      <c r="E346" s="91">
        <v>535214.27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19.04</v>
      </c>
      <c r="C347" s="91">
        <v>4.83</v>
      </c>
      <c r="D347" s="91">
        <v>0</v>
      </c>
      <c r="E347" s="91">
        <v>23.87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19.04</v>
      </c>
      <c r="C348" s="91">
        <v>4.83</v>
      </c>
      <c r="D348" s="91">
        <v>0</v>
      </c>
      <c r="E348" s="91">
        <v>23.87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6"/>
      <c r="Y355" s="76"/>
    </row>
    <row r="356" spans="20:34">
      <c r="T356" s="74"/>
      <c r="U356" s="76"/>
      <c r="V356" s="76"/>
      <c r="W356" s="76"/>
      <c r="X356" s="76"/>
      <c r="Y356" s="76"/>
    </row>
    <row r="357" spans="20:34">
      <c r="T357" s="74"/>
      <c r="U357" s="76"/>
      <c r="V357" s="76"/>
      <c r="W357" s="76"/>
      <c r="X357" s="76"/>
      <c r="Y357" s="74"/>
    </row>
    <row r="358" spans="20:34">
      <c r="T358" s="74"/>
      <c r="U358" s="76"/>
      <c r="V358" s="76"/>
      <c r="W358" s="76"/>
      <c r="X358" s="76"/>
      <c r="Y358" s="74"/>
    </row>
    <row r="359" spans="20:34">
      <c r="T359" s="74"/>
      <c r="U359" s="76"/>
      <c r="V359" s="76"/>
      <c r="W359" s="76"/>
      <c r="X359" s="76"/>
      <c r="Y359" s="74"/>
    </row>
    <row r="360" spans="20:34">
      <c r="T360" s="74"/>
      <c r="U360" s="76"/>
      <c r="V360" s="76"/>
      <c r="W360" s="76"/>
      <c r="X360" s="76"/>
      <c r="Y360" s="74"/>
    </row>
    <row r="361" spans="20:34">
      <c r="T361" s="74"/>
      <c r="U361" s="76"/>
      <c r="V361" s="76"/>
      <c r="W361" s="76"/>
      <c r="X361" s="76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4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8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36151.980000000003</v>
      </c>
      <c r="C2" s="91">
        <v>1612.33</v>
      </c>
      <c r="D2" s="91">
        <v>1612.33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36151.980000000003</v>
      </c>
      <c r="C3" s="91">
        <v>1612.33</v>
      </c>
      <c r="D3" s="91">
        <v>1612.33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89283.18</v>
      </c>
      <c r="C4" s="91">
        <v>3981.9</v>
      </c>
      <c r="D4" s="91">
        <v>3981.9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89283.18</v>
      </c>
      <c r="C5" s="91">
        <v>3981.9</v>
      </c>
      <c r="D5" s="91">
        <v>3981.9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12236.83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3458.81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50.96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2145.81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1319.53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891.35</v>
      </c>
      <c r="C21" s="91">
        <v>0</v>
      </c>
      <c r="D21" s="91">
        <v>0</v>
      </c>
      <c r="E21" s="91">
        <v>0</v>
      </c>
      <c r="F21" s="91">
        <v>0</v>
      </c>
      <c r="G21" s="91">
        <v>18159.580000000002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669.81</v>
      </c>
      <c r="C22" s="91">
        <v>0</v>
      </c>
      <c r="D22" s="91">
        <v>0</v>
      </c>
      <c r="E22" s="91">
        <v>0</v>
      </c>
      <c r="F22" s="91">
        <v>0</v>
      </c>
      <c r="G22" s="91">
        <v>249.17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635.42999999999995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190.84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21921.31</v>
      </c>
      <c r="C28" s="91">
        <v>14230.68</v>
      </c>
      <c r="D28" s="91">
        <v>0</v>
      </c>
      <c r="E28" s="91">
        <v>0</v>
      </c>
      <c r="F28" s="91">
        <v>0</v>
      </c>
      <c r="G28" s="91">
        <v>22446.35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0.85699999999999998</v>
      </c>
      <c r="E96" s="91">
        <v>0.98399999999999999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0.85699999999999998</v>
      </c>
      <c r="E97" s="91">
        <v>0.98399999999999999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0.85699999999999998</v>
      </c>
      <c r="E98" s="91">
        <v>0.98399999999999999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0.85699999999999998</v>
      </c>
      <c r="E99" s="91">
        <v>0.98399999999999999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0.85699999999999998</v>
      </c>
      <c r="E100" s="91">
        <v>0.98399999999999999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0.85699999999999998</v>
      </c>
      <c r="E101" s="91">
        <v>0.98399999999999999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0.85699999999999998</v>
      </c>
      <c r="E103" s="91">
        <v>0.98399999999999999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0.85699999999999998</v>
      </c>
      <c r="E104" s="91">
        <v>0.98399999999999999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0.85699999999999998</v>
      </c>
      <c r="E105" s="91">
        <v>0.98399999999999999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0.85699999999999998</v>
      </c>
      <c r="E106" s="91">
        <v>0.98399999999999999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0.85699999999999998</v>
      </c>
      <c r="E107" s="91">
        <v>0.98399999999999999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0.85699999999999998</v>
      </c>
      <c r="E108" s="91">
        <v>0.98399999999999999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0.85699999999999998</v>
      </c>
      <c r="E110" s="91">
        <v>0.98399999999999999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0.85699999999999998</v>
      </c>
      <c r="E111" s="91">
        <v>0.98399999999999999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0.85699999999999998</v>
      </c>
      <c r="E112" s="91">
        <v>0.98399999999999999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0.85699999999999998</v>
      </c>
      <c r="E113" s="91">
        <v>0.98399999999999999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0.85699999999999998</v>
      </c>
      <c r="E114" s="91">
        <v>0.98399999999999999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0.85699999999999998</v>
      </c>
      <c r="E115" s="91">
        <v>0.98399999999999999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0.85699999999999998</v>
      </c>
      <c r="E116" s="91">
        <v>0.98399999999999999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0.85699999999999998</v>
      </c>
      <c r="E117" s="91">
        <v>0.98399999999999999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0.85699999999999998</v>
      </c>
      <c r="E118" s="91">
        <v>0.98399999999999999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0.85699999999999998</v>
      </c>
      <c r="E119" s="91">
        <v>0.98399999999999999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0.85699999999999998</v>
      </c>
      <c r="E120" s="91">
        <v>0.98399999999999999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0.85699999999999998</v>
      </c>
      <c r="E121" s="91">
        <v>0.98399999999999999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0.85699999999999998</v>
      </c>
      <c r="E122" s="91">
        <v>0.98399999999999999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0.85699999999999998</v>
      </c>
      <c r="E123" s="91">
        <v>0.98399999999999999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0.85699999999999998</v>
      </c>
      <c r="E124" s="91">
        <v>0.98399999999999999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0.85699999999999998</v>
      </c>
      <c r="E125" s="91">
        <v>0.98399999999999999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0.85699999999999998</v>
      </c>
      <c r="E127" s="91">
        <v>0.98399999999999999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0.85699999999999998</v>
      </c>
      <c r="E128" s="91">
        <v>0.98399999999999999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0.85699999999999998</v>
      </c>
      <c r="E129" s="91">
        <v>0.98399999999999999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0.85699999999999998</v>
      </c>
      <c r="E130" s="91">
        <v>0.98399999999999999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0.85699999999999998</v>
      </c>
      <c r="E131" s="91">
        <v>0.98399999999999999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0.85699999999999998</v>
      </c>
      <c r="E133" s="91">
        <v>0.98399999999999999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0.85699999999999998</v>
      </c>
      <c r="E134" s="91">
        <v>0.98399999999999999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0.85699999999999998</v>
      </c>
      <c r="E135" s="91">
        <v>0.98399999999999999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0.85699999999999998</v>
      </c>
      <c r="E136" s="91">
        <v>0.98399999999999999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0.85699999999999998</v>
      </c>
      <c r="E137" s="91">
        <v>0.98399999999999999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0.85699999999999998</v>
      </c>
      <c r="E138" s="91">
        <v>0.98399999999999999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0.85699999999999998</v>
      </c>
      <c r="E139" s="91">
        <v>0.98399999999999999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0.85699999999999998</v>
      </c>
      <c r="E140" s="91">
        <v>0.98399999999999999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0.85699999999999998</v>
      </c>
      <c r="E142" s="91">
        <v>0.98399999999999999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0.85699999999999998</v>
      </c>
      <c r="E143" s="91">
        <v>0.98399999999999999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0.85699999999999998</v>
      </c>
      <c r="E145" s="91">
        <v>0.98399999999999999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0.85699999999999998</v>
      </c>
      <c r="E146" s="91">
        <v>0.98399999999999999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0.85699999999999998</v>
      </c>
      <c r="E148" s="91">
        <v>0.98399999999999999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0.85699999999999998</v>
      </c>
      <c r="E150" s="91">
        <v>0.98399999999999999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0.85699999999999998</v>
      </c>
      <c r="E151" s="91">
        <v>0.98399999999999999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0.85699999999999998</v>
      </c>
      <c r="E152" s="91">
        <v>0.98399999999999999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0.85699999999999998</v>
      </c>
      <c r="E153" s="91">
        <v>0.98399999999999999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0.85699999999999998</v>
      </c>
      <c r="E154" s="91">
        <v>0.98399999999999999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0.85699999999999998</v>
      </c>
      <c r="E155" s="91">
        <v>0.98399999999999999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0.85699999999999998</v>
      </c>
      <c r="E156" s="91">
        <v>0.98399999999999999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0.85699999999999998</v>
      </c>
      <c r="E157" s="91">
        <v>0.98399999999999999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0.85699999999999998</v>
      </c>
      <c r="E158" s="91">
        <v>0.98399999999999999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0.85699999999999998</v>
      </c>
      <c r="E159" s="91">
        <v>0.98399999999999999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0.85699999999999998</v>
      </c>
      <c r="E160" s="91">
        <v>0.98399999999999999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0.85699999999999998</v>
      </c>
      <c r="E161" s="91">
        <v>0.98399999999999999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0.85699999999999998</v>
      </c>
      <c r="E162" s="91">
        <v>0.98399999999999999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0.85699999999999998</v>
      </c>
      <c r="E163" s="91">
        <v>0.98399999999999999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0.85699999999999998</v>
      </c>
      <c r="E164" s="91">
        <v>0.98399999999999999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0.85699999999999998</v>
      </c>
      <c r="E165" s="91">
        <v>0.98399999999999999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0.85699999999999998</v>
      </c>
      <c r="E166" s="91">
        <v>0.98399999999999999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0.85699999999999998</v>
      </c>
      <c r="E167" s="91">
        <v>0.98399999999999999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0.85699999999999998</v>
      </c>
      <c r="E168" s="91">
        <v>0.98399999999999999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0.85699999999999998</v>
      </c>
      <c r="E169" s="91">
        <v>0.98399999999999999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0.85699999999999998</v>
      </c>
      <c r="E170" s="91">
        <v>0.98399999999999999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0.85699999999999998</v>
      </c>
      <c r="E171" s="91">
        <v>0.98399999999999999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0.85699999999999998</v>
      </c>
      <c r="E172" s="91">
        <v>0.98399999999999999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0.85699999999999998</v>
      </c>
      <c r="E173" s="91">
        <v>0.98399999999999999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0.252</v>
      </c>
      <c r="G176" s="91">
        <v>0.16200000000000001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0.252</v>
      </c>
      <c r="G177" s="91">
        <v>0.16200000000000001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0.252</v>
      </c>
      <c r="G178" s="91">
        <v>0.16200000000000001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0.252</v>
      </c>
      <c r="G179" s="91">
        <v>0.16200000000000001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0.252</v>
      </c>
      <c r="G180" s="91">
        <v>0.16200000000000001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0.252</v>
      </c>
      <c r="G181" s="91">
        <v>0.16200000000000001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0.252</v>
      </c>
      <c r="G182" s="91">
        <v>0.16200000000000001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0.252</v>
      </c>
      <c r="G183" s="91">
        <v>0.16200000000000001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0.252</v>
      </c>
      <c r="G184" s="91">
        <v>0.16200000000000001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0.252</v>
      </c>
      <c r="G185" s="91">
        <v>0.16200000000000001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0.252</v>
      </c>
      <c r="G186" s="91">
        <v>0.16200000000000001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0.252</v>
      </c>
      <c r="G187" s="91">
        <v>0.16200000000000001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0.252</v>
      </c>
      <c r="G188" s="91">
        <v>0.16200000000000001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0.252</v>
      </c>
      <c r="G189" s="91">
        <v>0.16200000000000001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0.252</v>
      </c>
      <c r="G190" s="91">
        <v>0.16200000000000001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0.252</v>
      </c>
      <c r="G191" s="91">
        <v>0.16200000000000001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0.32800000000000001</v>
      </c>
      <c r="G216" s="91">
        <v>0.24399999999999999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0.34300000000000003</v>
      </c>
      <c r="G217" s="91">
        <v>0.26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0.32400000000000001</v>
      </c>
      <c r="G218" s="91">
        <v>0.23899999999999999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2619947.46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3121575.52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2439557.64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502611.54</v>
      </c>
      <c r="D226" s="91">
        <v>319841.40999999997</v>
      </c>
      <c r="E226" s="91">
        <v>182770.13</v>
      </c>
      <c r="F226" s="91">
        <v>0.64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268930.26</v>
      </c>
      <c r="D227" s="91">
        <v>193694.09</v>
      </c>
      <c r="E227" s="91">
        <v>75236.17</v>
      </c>
      <c r="F227" s="91">
        <v>0.72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750245.99</v>
      </c>
      <c r="D228" s="91">
        <v>483581.38</v>
      </c>
      <c r="E228" s="91">
        <v>266664.61</v>
      </c>
      <c r="F228" s="91">
        <v>0.64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1303911.94</v>
      </c>
      <c r="D229" s="91">
        <v>836746.21</v>
      </c>
      <c r="E229" s="91">
        <v>467165.73</v>
      </c>
      <c r="F229" s="91">
        <v>0.64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57160.97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9869.9500000000007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16125.49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14213.31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16059.69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16059.69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16059.69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16059.69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34395.07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63184.92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63184.92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44165.16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15796.23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15796.23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63184.92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175120.4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25933.69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29614.57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8931.83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40593.360000000001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122107.44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74971.08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74971.08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42216.12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26620.33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27236.38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41090.22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39488.959999999999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197444.81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39488.959999999999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157965.76999999999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31332.34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5310.74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2790.4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23665.91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5235.84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4724.07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59229.14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59229.14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9873.32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9873.32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57270.81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57270.81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9873.32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9873.32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59229.14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59229.14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9292.51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9260.77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68390.149999999994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68149.47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9155.42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9124.57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41465.54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103663.85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90250.559999999998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161563.76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132223.04000000001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236840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15.85</v>
      </c>
      <c r="F295" s="91">
        <v>26859.73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12.09</v>
      </c>
      <c r="F296" s="91">
        <v>20479.72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24.67</v>
      </c>
      <c r="F297" s="91">
        <v>41526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42.27</v>
      </c>
      <c r="F298" s="91">
        <v>70031.97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24008.19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17188.72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34430.949999999997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415116.84009999997</v>
      </c>
      <c r="C310" s="91">
        <v>719.60059999999999</v>
      </c>
      <c r="D310" s="91">
        <v>1682.2158999999999</v>
      </c>
      <c r="E310" s="91">
        <v>0</v>
      </c>
      <c r="F310" s="91">
        <v>6.3E-3</v>
      </c>
      <c r="G310" s="92">
        <v>2991600</v>
      </c>
      <c r="H310" s="91">
        <v>175331.11850000001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376585.26870000002</v>
      </c>
      <c r="C311" s="91">
        <v>656.39</v>
      </c>
      <c r="D311" s="91">
        <v>1543.6369999999999</v>
      </c>
      <c r="E311" s="91">
        <v>0</v>
      </c>
      <c r="F311" s="91">
        <v>5.7999999999999996E-3</v>
      </c>
      <c r="G311" s="92">
        <v>2745190</v>
      </c>
      <c r="H311" s="91">
        <v>159387.64120000001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418172.24479999999</v>
      </c>
      <c r="C312" s="91">
        <v>738.28020000000004</v>
      </c>
      <c r="D312" s="91">
        <v>1760.2021999999999</v>
      </c>
      <c r="E312" s="91">
        <v>0</v>
      </c>
      <c r="F312" s="91">
        <v>6.6E-3</v>
      </c>
      <c r="G312" s="92">
        <v>3130430</v>
      </c>
      <c r="H312" s="91">
        <v>177857.57879999999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397016.54800000001</v>
      </c>
      <c r="C313" s="91">
        <v>705.03039999999999</v>
      </c>
      <c r="D313" s="91">
        <v>1691.2528</v>
      </c>
      <c r="E313" s="91">
        <v>0</v>
      </c>
      <c r="F313" s="91">
        <v>6.3E-3</v>
      </c>
      <c r="G313" s="92">
        <v>3007850</v>
      </c>
      <c r="H313" s="91">
        <v>169238.29930000001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421605.84259999997</v>
      </c>
      <c r="C314" s="91">
        <v>755.87450000000001</v>
      </c>
      <c r="D314" s="91">
        <v>1831.1873000000001</v>
      </c>
      <c r="E314" s="91">
        <v>0</v>
      </c>
      <c r="F314" s="91">
        <v>6.7999999999999996E-3</v>
      </c>
      <c r="G314" s="92">
        <v>3256800</v>
      </c>
      <c r="H314" s="91">
        <v>180383.0006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425269.02510000003</v>
      </c>
      <c r="C315" s="91">
        <v>769.60879999999997</v>
      </c>
      <c r="D315" s="91">
        <v>1882.2298000000001</v>
      </c>
      <c r="E315" s="91">
        <v>0</v>
      </c>
      <c r="F315" s="91">
        <v>7.0000000000000001E-3</v>
      </c>
      <c r="G315" s="92">
        <v>3347650</v>
      </c>
      <c r="H315" s="91">
        <v>182612.15470000001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447918.27380000002</v>
      </c>
      <c r="C316" s="91">
        <v>813.52980000000002</v>
      </c>
      <c r="D316" s="91">
        <v>1996.8510000000001</v>
      </c>
      <c r="E316" s="91">
        <v>0</v>
      </c>
      <c r="F316" s="91">
        <v>7.4000000000000003E-3</v>
      </c>
      <c r="G316" s="92">
        <v>3551550</v>
      </c>
      <c r="H316" s="91">
        <v>192608.671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455007.92340000003</v>
      </c>
      <c r="C317" s="91">
        <v>826.95989999999995</v>
      </c>
      <c r="D317" s="91">
        <v>2031.1709000000001</v>
      </c>
      <c r="E317" s="91">
        <v>0</v>
      </c>
      <c r="F317" s="91">
        <v>7.4999999999999997E-3</v>
      </c>
      <c r="G317" s="92">
        <v>3612590</v>
      </c>
      <c r="H317" s="91">
        <v>195708.40710000001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424677.0318</v>
      </c>
      <c r="C318" s="91">
        <v>767.13930000000005</v>
      </c>
      <c r="D318" s="91">
        <v>1872.7556999999999</v>
      </c>
      <c r="E318" s="91">
        <v>0</v>
      </c>
      <c r="F318" s="91">
        <v>6.8999999999999999E-3</v>
      </c>
      <c r="G318" s="92">
        <v>3330790</v>
      </c>
      <c r="H318" s="91">
        <v>182228.8253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410524.01299999998</v>
      </c>
      <c r="C319" s="91">
        <v>730.07039999999995</v>
      </c>
      <c r="D319" s="91">
        <v>1753.9558</v>
      </c>
      <c r="E319" s="91">
        <v>0</v>
      </c>
      <c r="F319" s="91">
        <v>6.4999999999999997E-3</v>
      </c>
      <c r="G319" s="92">
        <v>3119380</v>
      </c>
      <c r="H319" s="91">
        <v>175093.4553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396469.22090000001</v>
      </c>
      <c r="C320" s="91">
        <v>697.05970000000002</v>
      </c>
      <c r="D320" s="91">
        <v>1654.6128000000001</v>
      </c>
      <c r="E320" s="91">
        <v>0</v>
      </c>
      <c r="F320" s="91">
        <v>6.1999999999999998E-3</v>
      </c>
      <c r="G320" s="92">
        <v>2942620</v>
      </c>
      <c r="H320" s="91">
        <v>168358.63149999999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410173.79090000002</v>
      </c>
      <c r="C321" s="91">
        <v>714.0575</v>
      </c>
      <c r="D321" s="91">
        <v>1677.0162</v>
      </c>
      <c r="E321" s="91">
        <v>0</v>
      </c>
      <c r="F321" s="91">
        <v>6.3E-3</v>
      </c>
      <c r="G321" s="92">
        <v>2982380</v>
      </c>
      <c r="H321" s="91">
        <v>173522.76360000001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4998540</v>
      </c>
      <c r="C323" s="91">
        <v>8893.6008999999995</v>
      </c>
      <c r="D323" s="91">
        <v>21377.087500000001</v>
      </c>
      <c r="E323" s="91">
        <v>0</v>
      </c>
      <c r="F323" s="91">
        <v>7.9500000000000001E-2</v>
      </c>
      <c r="G323" s="92">
        <v>38018800</v>
      </c>
      <c r="H323" s="92">
        <v>2132330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376585.26870000002</v>
      </c>
      <c r="C324" s="91">
        <v>656.39</v>
      </c>
      <c r="D324" s="91">
        <v>1543.6369999999999</v>
      </c>
      <c r="E324" s="91">
        <v>0</v>
      </c>
      <c r="F324" s="91">
        <v>5.7999999999999996E-3</v>
      </c>
      <c r="G324" s="92">
        <v>2745190</v>
      </c>
      <c r="H324" s="91">
        <v>159387.64120000001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455007.92340000003</v>
      </c>
      <c r="C325" s="91">
        <v>826.95989999999995</v>
      </c>
      <c r="D325" s="91">
        <v>2031.1709000000001</v>
      </c>
      <c r="E325" s="91">
        <v>0</v>
      </c>
      <c r="F325" s="91">
        <v>7.4999999999999997E-3</v>
      </c>
      <c r="G325" s="92">
        <v>3612590</v>
      </c>
      <c r="H325" s="91">
        <v>195708.40710000001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1724930000000</v>
      </c>
      <c r="C328" s="91">
        <v>1025560.68</v>
      </c>
      <c r="D328" s="91" t="s">
        <v>926</v>
      </c>
      <c r="E328" s="91">
        <v>242482.867</v>
      </c>
      <c r="F328" s="91">
        <v>310109.712</v>
      </c>
      <c r="G328" s="91">
        <v>67664.475999999995</v>
      </c>
      <c r="H328" s="91">
        <v>0</v>
      </c>
      <c r="I328" s="91">
        <v>65457.383999999998</v>
      </c>
      <c r="J328" s="91">
        <v>0</v>
      </c>
      <c r="K328" s="91">
        <v>39732.692000000003</v>
      </c>
      <c r="L328" s="91">
        <v>32019.194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5364.9669999999996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1582850000000</v>
      </c>
      <c r="C329" s="91">
        <v>1033380.87</v>
      </c>
      <c r="D329" s="91" t="s">
        <v>927</v>
      </c>
      <c r="E329" s="91">
        <v>242482.867</v>
      </c>
      <c r="F329" s="91">
        <v>310109.712</v>
      </c>
      <c r="G329" s="91">
        <v>67920.201000000001</v>
      </c>
      <c r="H329" s="91">
        <v>0</v>
      </c>
      <c r="I329" s="91">
        <v>78222.356</v>
      </c>
      <c r="J329" s="91">
        <v>0</v>
      </c>
      <c r="K329" s="91">
        <v>40575.752</v>
      </c>
      <c r="L329" s="91">
        <v>32019.194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5622.2389999999996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1804980000000</v>
      </c>
      <c r="C330" s="91">
        <v>1068934.9680000001</v>
      </c>
      <c r="D330" s="91" t="s">
        <v>928</v>
      </c>
      <c r="E330" s="91">
        <v>242482.867</v>
      </c>
      <c r="F330" s="91">
        <v>310109.712</v>
      </c>
      <c r="G330" s="91">
        <v>75530.502999999997</v>
      </c>
      <c r="H330" s="91">
        <v>0</v>
      </c>
      <c r="I330" s="91">
        <v>104919.083</v>
      </c>
      <c r="J330" s="91">
        <v>0</v>
      </c>
      <c r="K330" s="91">
        <v>42069.010999999999</v>
      </c>
      <c r="L330" s="91">
        <v>32019.194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6092.2020000000002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1734300000000</v>
      </c>
      <c r="C331" s="91">
        <v>1051557.4069999999</v>
      </c>
      <c r="D331" s="91" t="s">
        <v>929</v>
      </c>
      <c r="E331" s="91">
        <v>242482.867</v>
      </c>
      <c r="F331" s="91">
        <v>310109.712</v>
      </c>
      <c r="G331" s="91">
        <v>78273.557000000001</v>
      </c>
      <c r="H331" s="91">
        <v>0</v>
      </c>
      <c r="I331" s="91">
        <v>173906.11600000001</v>
      </c>
      <c r="J331" s="91">
        <v>0</v>
      </c>
      <c r="K331" s="91">
        <v>45346.294999999998</v>
      </c>
      <c r="L331" s="91">
        <v>32019.194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6457.0290000000005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1877840000000</v>
      </c>
      <c r="C332" s="91">
        <v>1120353.8419999999</v>
      </c>
      <c r="D332" s="91" t="s">
        <v>930</v>
      </c>
      <c r="E332" s="91">
        <v>242482.867</v>
      </c>
      <c r="F332" s="91">
        <v>310109.712</v>
      </c>
      <c r="G332" s="91">
        <v>80291.407999999996</v>
      </c>
      <c r="H332" s="91">
        <v>0</v>
      </c>
      <c r="I332" s="91">
        <v>237764.59899999999</v>
      </c>
      <c r="J332" s="91">
        <v>0</v>
      </c>
      <c r="K332" s="91">
        <v>48138.383000000002</v>
      </c>
      <c r="L332" s="91">
        <v>32019.194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6585.0410000000002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1930230000000</v>
      </c>
      <c r="C333" s="91">
        <v>1161374.213</v>
      </c>
      <c r="D333" s="91" t="s">
        <v>922</v>
      </c>
      <c r="E333" s="91">
        <v>242482.867</v>
      </c>
      <c r="F333" s="91">
        <v>310109.712</v>
      </c>
      <c r="G333" s="91">
        <v>84362.216</v>
      </c>
      <c r="H333" s="91">
        <v>0</v>
      </c>
      <c r="I333" s="91">
        <v>273441.484</v>
      </c>
      <c r="J333" s="91">
        <v>0</v>
      </c>
      <c r="K333" s="91">
        <v>49448.762999999999</v>
      </c>
      <c r="L333" s="91">
        <v>32019.194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6547.3389999999999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2047790000000</v>
      </c>
      <c r="C334" s="91">
        <v>1187789.2439999999</v>
      </c>
      <c r="D334" s="91" t="s">
        <v>968</v>
      </c>
      <c r="E334" s="91">
        <v>242482.867</v>
      </c>
      <c r="F334" s="91">
        <v>310109.712</v>
      </c>
      <c r="G334" s="91">
        <v>81695.154999999999</v>
      </c>
      <c r="H334" s="91">
        <v>0</v>
      </c>
      <c r="I334" s="91">
        <v>301672.34499999997</v>
      </c>
      <c r="J334" s="91">
        <v>0</v>
      </c>
      <c r="K334" s="91">
        <v>50290.665000000001</v>
      </c>
      <c r="L334" s="91">
        <v>32019.194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6556.6689999999999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2082990000000</v>
      </c>
      <c r="C335" s="91">
        <v>1180398.43</v>
      </c>
      <c r="D335" s="91" t="s">
        <v>1067</v>
      </c>
      <c r="E335" s="91">
        <v>242482.867</v>
      </c>
      <c r="F335" s="91">
        <v>310109.712</v>
      </c>
      <c r="G335" s="91">
        <v>84986.035999999993</v>
      </c>
      <c r="H335" s="91">
        <v>0</v>
      </c>
      <c r="I335" s="91">
        <v>291361.23599999998</v>
      </c>
      <c r="J335" s="91">
        <v>0</v>
      </c>
      <c r="K335" s="91">
        <v>49785.565999999999</v>
      </c>
      <c r="L335" s="91">
        <v>32019.194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6691.1809999999996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1920500000000</v>
      </c>
      <c r="C336" s="91">
        <v>1140321.1610000001</v>
      </c>
      <c r="D336" s="91" t="s">
        <v>931</v>
      </c>
      <c r="E336" s="91">
        <v>242482.867</v>
      </c>
      <c r="F336" s="91">
        <v>310109.712</v>
      </c>
      <c r="G336" s="91">
        <v>84518.474000000002</v>
      </c>
      <c r="H336" s="91">
        <v>0</v>
      </c>
      <c r="I336" s="91">
        <v>252886.97899999999</v>
      </c>
      <c r="J336" s="91">
        <v>0</v>
      </c>
      <c r="K336" s="91">
        <v>48881.807999999997</v>
      </c>
      <c r="L336" s="91">
        <v>32019.194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6459.49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1798610000000</v>
      </c>
      <c r="C337" s="91">
        <v>1072403.872</v>
      </c>
      <c r="D337" s="91" t="s">
        <v>932</v>
      </c>
      <c r="E337" s="91">
        <v>242482.867</v>
      </c>
      <c r="F337" s="91">
        <v>310109.712</v>
      </c>
      <c r="G337" s="91">
        <v>77859.697</v>
      </c>
      <c r="H337" s="91">
        <v>0</v>
      </c>
      <c r="I337" s="91">
        <v>194023.08499999999</v>
      </c>
      <c r="J337" s="91">
        <v>0</v>
      </c>
      <c r="K337" s="91">
        <v>46667.243000000002</v>
      </c>
      <c r="L337" s="91">
        <v>32019.194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6279.4359999999997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1696690000000</v>
      </c>
      <c r="C338" s="91">
        <v>1039318.027</v>
      </c>
      <c r="D338" s="91" t="s">
        <v>933</v>
      </c>
      <c r="E338" s="91">
        <v>242482.867</v>
      </c>
      <c r="F338" s="91">
        <v>310109.712</v>
      </c>
      <c r="G338" s="91">
        <v>71627.464999999997</v>
      </c>
      <c r="H338" s="91">
        <v>0</v>
      </c>
      <c r="I338" s="91">
        <v>73415.303</v>
      </c>
      <c r="J338" s="91">
        <v>0</v>
      </c>
      <c r="K338" s="91">
        <v>40442.868999999999</v>
      </c>
      <c r="L338" s="91">
        <v>32019.194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5504.8370000000004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1719610000000</v>
      </c>
      <c r="C339" s="91">
        <v>1026463.764</v>
      </c>
      <c r="D339" s="91" t="s">
        <v>934</v>
      </c>
      <c r="E339" s="91">
        <v>242482.867</v>
      </c>
      <c r="F339" s="91">
        <v>302612.43699999998</v>
      </c>
      <c r="G339" s="91">
        <v>70535.073000000004</v>
      </c>
      <c r="H339" s="91">
        <v>0</v>
      </c>
      <c r="I339" s="91">
        <v>68804.176000000007</v>
      </c>
      <c r="J339" s="91">
        <v>0</v>
      </c>
      <c r="K339" s="91">
        <v>40078.786</v>
      </c>
      <c r="L339" s="91">
        <v>32019.194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6301.0950000000003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21921300000000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1582850000000</v>
      </c>
      <c r="C342" s="91">
        <v>1025560.68</v>
      </c>
      <c r="D342" s="91"/>
      <c r="E342" s="91">
        <v>242482.867</v>
      </c>
      <c r="F342" s="91">
        <v>302612.43699999998</v>
      </c>
      <c r="G342" s="91">
        <v>67664.475999999995</v>
      </c>
      <c r="H342" s="91">
        <v>0</v>
      </c>
      <c r="I342" s="91">
        <v>65457.383999999998</v>
      </c>
      <c r="J342" s="91">
        <v>0</v>
      </c>
      <c r="K342" s="91">
        <v>39732.692000000003</v>
      </c>
      <c r="L342" s="91">
        <v>32019.194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5364.9669999999996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2082990000000</v>
      </c>
      <c r="C343" s="91">
        <v>1187789.2439999999</v>
      </c>
      <c r="D343" s="91"/>
      <c r="E343" s="91">
        <v>242482.867</v>
      </c>
      <c r="F343" s="91">
        <v>310109.712</v>
      </c>
      <c r="G343" s="91">
        <v>84986.035999999993</v>
      </c>
      <c r="H343" s="91">
        <v>0</v>
      </c>
      <c r="I343" s="91">
        <v>301672.34499999997</v>
      </c>
      <c r="J343" s="91">
        <v>0</v>
      </c>
      <c r="K343" s="91">
        <v>50290.665000000001</v>
      </c>
      <c r="L343" s="91">
        <v>32019.194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6691.1809999999996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596948.62</v>
      </c>
      <c r="C346" s="91">
        <v>153606.22</v>
      </c>
      <c r="D346" s="91">
        <v>0</v>
      </c>
      <c r="E346" s="91">
        <v>750554.84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26.62</v>
      </c>
      <c r="C347" s="91">
        <v>6.85</v>
      </c>
      <c r="D347" s="91">
        <v>0</v>
      </c>
      <c r="E347" s="91">
        <v>33.47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26.62</v>
      </c>
      <c r="C348" s="91">
        <v>6.85</v>
      </c>
      <c r="D348" s="91">
        <v>0</v>
      </c>
      <c r="E348" s="91">
        <v>33.47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6"/>
      <c r="Y356" s="76"/>
    </row>
    <row r="357" spans="20:34">
      <c r="T357" s="74"/>
      <c r="U357" s="76"/>
      <c r="V357" s="76"/>
      <c r="W357" s="76"/>
      <c r="X357" s="76"/>
      <c r="Y357" s="74"/>
    </row>
    <row r="358" spans="20:34">
      <c r="T358" s="74"/>
      <c r="U358" s="76"/>
      <c r="V358" s="76"/>
      <c r="W358" s="76"/>
      <c r="X358" s="76"/>
      <c r="Y358" s="74"/>
    </row>
    <row r="359" spans="20:34">
      <c r="T359" s="74"/>
      <c r="U359" s="76"/>
      <c r="V359" s="76"/>
      <c r="W359" s="76"/>
      <c r="X359" s="76"/>
      <c r="Y359" s="74"/>
    </row>
    <row r="360" spans="20:34">
      <c r="T360" s="74"/>
      <c r="U360" s="76"/>
      <c r="V360" s="76"/>
      <c r="W360" s="76"/>
      <c r="X360" s="76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4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34919.379999999997</v>
      </c>
      <c r="C2" s="91">
        <v>1557.35</v>
      </c>
      <c r="D2" s="91">
        <v>1557.35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34919.379999999997</v>
      </c>
      <c r="C3" s="91">
        <v>1557.35</v>
      </c>
      <c r="D3" s="91">
        <v>1557.35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79667.360000000001</v>
      </c>
      <c r="C4" s="91">
        <v>3553.05</v>
      </c>
      <c r="D4" s="91">
        <v>3553.05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79667.360000000001</v>
      </c>
      <c r="C5" s="91">
        <v>3553.05</v>
      </c>
      <c r="D5" s="91">
        <v>3553.05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12205.97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2928.35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50.96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2099.4499999999998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1156.18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855.96</v>
      </c>
      <c r="C21" s="91">
        <v>0</v>
      </c>
      <c r="D21" s="91">
        <v>0</v>
      </c>
      <c r="E21" s="91">
        <v>0</v>
      </c>
      <c r="F21" s="91">
        <v>0</v>
      </c>
      <c r="G21" s="91">
        <v>15381.99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258.95999999999998</v>
      </c>
      <c r="C22" s="91">
        <v>0</v>
      </c>
      <c r="D22" s="91">
        <v>0</v>
      </c>
      <c r="E22" s="91">
        <v>0</v>
      </c>
      <c r="F22" s="91">
        <v>0</v>
      </c>
      <c r="G22" s="91">
        <v>96.33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618.41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192.53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20736.59</v>
      </c>
      <c r="C28" s="91">
        <v>14182.79</v>
      </c>
      <c r="D28" s="91">
        <v>0</v>
      </c>
      <c r="E28" s="91">
        <v>0</v>
      </c>
      <c r="F28" s="91">
        <v>0</v>
      </c>
      <c r="G28" s="91">
        <v>19515.93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0.85699999999999998</v>
      </c>
      <c r="E96" s="91">
        <v>0.98399999999999999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0.85699999999999998</v>
      </c>
      <c r="E97" s="91">
        <v>0.98399999999999999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0.85699999999999998</v>
      </c>
      <c r="E98" s="91">
        <v>0.98399999999999999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0.85699999999999998</v>
      </c>
      <c r="E99" s="91">
        <v>0.98399999999999999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0.85699999999999998</v>
      </c>
      <c r="E100" s="91">
        <v>0.98399999999999999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0.85699999999999998</v>
      </c>
      <c r="E101" s="91">
        <v>0.98399999999999999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0.85699999999999998</v>
      </c>
      <c r="E103" s="91">
        <v>0.98399999999999999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0.85699999999999998</v>
      </c>
      <c r="E104" s="91">
        <v>0.98399999999999999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0.85699999999999998</v>
      </c>
      <c r="E105" s="91">
        <v>0.98399999999999999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0.85699999999999998</v>
      </c>
      <c r="E106" s="91">
        <v>0.98399999999999999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0.85699999999999998</v>
      </c>
      <c r="E107" s="91">
        <v>0.98399999999999999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0.85699999999999998</v>
      </c>
      <c r="E108" s="91">
        <v>0.98399999999999999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0.85699999999999998</v>
      </c>
      <c r="E110" s="91">
        <v>0.98399999999999999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0.85699999999999998</v>
      </c>
      <c r="E111" s="91">
        <v>0.98399999999999999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0.85699999999999998</v>
      </c>
      <c r="E112" s="91">
        <v>0.98399999999999999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0.85699999999999998</v>
      </c>
      <c r="E113" s="91">
        <v>0.98399999999999999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0.85699999999999998</v>
      </c>
      <c r="E114" s="91">
        <v>0.98399999999999999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0.85699999999999998</v>
      </c>
      <c r="E115" s="91">
        <v>0.98399999999999999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0.85699999999999998</v>
      </c>
      <c r="E116" s="91">
        <v>0.98399999999999999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0.85699999999999998</v>
      </c>
      <c r="E117" s="91">
        <v>0.98399999999999999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0.85699999999999998</v>
      </c>
      <c r="E118" s="91">
        <v>0.98399999999999999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0.85699999999999998</v>
      </c>
      <c r="E119" s="91">
        <v>0.98399999999999999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0.85699999999999998</v>
      </c>
      <c r="E120" s="91">
        <v>0.98399999999999999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0.85699999999999998</v>
      </c>
      <c r="E121" s="91">
        <v>0.98399999999999999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0.85699999999999998</v>
      </c>
      <c r="E122" s="91">
        <v>0.98399999999999999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0.85699999999999998</v>
      </c>
      <c r="E123" s="91">
        <v>0.98399999999999999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0.85699999999999998</v>
      </c>
      <c r="E124" s="91">
        <v>0.98399999999999999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0.85699999999999998</v>
      </c>
      <c r="E125" s="91">
        <v>0.98399999999999999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0.85699999999999998</v>
      </c>
      <c r="E127" s="91">
        <v>0.98399999999999999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0.85699999999999998</v>
      </c>
      <c r="E128" s="91">
        <v>0.98399999999999999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0.85699999999999998</v>
      </c>
      <c r="E129" s="91">
        <v>0.98399999999999999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0.85699999999999998</v>
      </c>
      <c r="E130" s="91">
        <v>0.98399999999999999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0.85699999999999998</v>
      </c>
      <c r="E131" s="91">
        <v>0.98399999999999999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0.85699999999999998</v>
      </c>
      <c r="E133" s="91">
        <v>0.98399999999999999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0.85699999999999998</v>
      </c>
      <c r="E134" s="91">
        <v>0.98399999999999999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0.85699999999999998</v>
      </c>
      <c r="E135" s="91">
        <v>0.98399999999999999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0.85699999999999998</v>
      </c>
      <c r="E136" s="91">
        <v>0.98399999999999999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0.85699999999999998</v>
      </c>
      <c r="E137" s="91">
        <v>0.98399999999999999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0.85699999999999998</v>
      </c>
      <c r="E138" s="91">
        <v>0.98399999999999999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0.85699999999999998</v>
      </c>
      <c r="E139" s="91">
        <v>0.98399999999999999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0.85699999999999998</v>
      </c>
      <c r="E140" s="91">
        <v>0.98399999999999999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0.85699999999999998</v>
      </c>
      <c r="E142" s="91">
        <v>0.98399999999999999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0.85699999999999998</v>
      </c>
      <c r="E143" s="91">
        <v>0.98399999999999999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0.85699999999999998</v>
      </c>
      <c r="E145" s="91">
        <v>0.98399999999999999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0.85699999999999998</v>
      </c>
      <c r="E146" s="91">
        <v>0.98399999999999999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0.85699999999999998</v>
      </c>
      <c r="E148" s="91">
        <v>0.98399999999999999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0.85699999999999998</v>
      </c>
      <c r="E150" s="91">
        <v>0.98399999999999999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0.85699999999999998</v>
      </c>
      <c r="E151" s="91">
        <v>0.98399999999999999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0.85699999999999998</v>
      </c>
      <c r="E152" s="91">
        <v>0.98399999999999999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0.85699999999999998</v>
      </c>
      <c r="E153" s="91">
        <v>0.98399999999999999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0.85699999999999998</v>
      </c>
      <c r="E154" s="91">
        <v>0.98399999999999999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0.85699999999999998</v>
      </c>
      <c r="E155" s="91">
        <v>0.98399999999999999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0.85699999999999998</v>
      </c>
      <c r="E156" s="91">
        <v>0.98399999999999999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0.85699999999999998</v>
      </c>
      <c r="E157" s="91">
        <v>0.98399999999999999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0.85699999999999998</v>
      </c>
      <c r="E158" s="91">
        <v>0.98399999999999999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0.85699999999999998</v>
      </c>
      <c r="E159" s="91">
        <v>0.98399999999999999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0.85699999999999998</v>
      </c>
      <c r="E160" s="91">
        <v>0.98399999999999999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0.85699999999999998</v>
      </c>
      <c r="E161" s="91">
        <v>0.98399999999999999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0.85699999999999998</v>
      </c>
      <c r="E162" s="91">
        <v>0.98399999999999999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0.85699999999999998</v>
      </c>
      <c r="E163" s="91">
        <v>0.98399999999999999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0.85699999999999998</v>
      </c>
      <c r="E164" s="91">
        <v>0.98399999999999999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0.85699999999999998</v>
      </c>
      <c r="E165" s="91">
        <v>0.98399999999999999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0.85699999999999998</v>
      </c>
      <c r="E166" s="91">
        <v>0.98399999999999999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0.85699999999999998</v>
      </c>
      <c r="E167" s="91">
        <v>0.98399999999999999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0.85699999999999998</v>
      </c>
      <c r="E168" s="91">
        <v>0.98399999999999999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0.85699999999999998</v>
      </c>
      <c r="E169" s="91">
        <v>0.98399999999999999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0.85699999999999998</v>
      </c>
      <c r="E170" s="91">
        <v>0.98399999999999999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0.85699999999999998</v>
      </c>
      <c r="E171" s="91">
        <v>0.98399999999999999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0.85699999999999998</v>
      </c>
      <c r="E172" s="91">
        <v>0.98399999999999999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0.85699999999999998</v>
      </c>
      <c r="E173" s="91">
        <v>0.98399999999999999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0.252</v>
      </c>
      <c r="G176" s="91">
        <v>0.16200000000000001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0.252</v>
      </c>
      <c r="G177" s="91">
        <v>0.16200000000000001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0.252</v>
      </c>
      <c r="G178" s="91">
        <v>0.16200000000000001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0.252</v>
      </c>
      <c r="G179" s="91">
        <v>0.16200000000000001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0.252</v>
      </c>
      <c r="G180" s="91">
        <v>0.16200000000000001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0.252</v>
      </c>
      <c r="G181" s="91">
        <v>0.16200000000000001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0.252</v>
      </c>
      <c r="G182" s="91">
        <v>0.16200000000000001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0.252</v>
      </c>
      <c r="G183" s="91">
        <v>0.16200000000000001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0.252</v>
      </c>
      <c r="G184" s="91">
        <v>0.16200000000000001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0.252</v>
      </c>
      <c r="G185" s="91">
        <v>0.16200000000000001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0.252</v>
      </c>
      <c r="G186" s="91">
        <v>0.16200000000000001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0.252</v>
      </c>
      <c r="G187" s="91">
        <v>0.16200000000000001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0.252</v>
      </c>
      <c r="G188" s="91">
        <v>0.16200000000000001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0.252</v>
      </c>
      <c r="G189" s="91">
        <v>0.16200000000000001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0.252</v>
      </c>
      <c r="G190" s="91">
        <v>0.16200000000000001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0.252</v>
      </c>
      <c r="G191" s="91">
        <v>0.16200000000000001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0.32800000000000001</v>
      </c>
      <c r="G216" s="91">
        <v>0.24399999999999999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0.34300000000000003</v>
      </c>
      <c r="G217" s="91">
        <v>0.26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0.32400000000000001</v>
      </c>
      <c r="G218" s="91">
        <v>0.23899999999999999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2226423.62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2851945.86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2073128.88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459417.46</v>
      </c>
      <c r="D226" s="91">
        <v>306260.31</v>
      </c>
      <c r="E226" s="91">
        <v>153157.16</v>
      </c>
      <c r="F226" s="91">
        <v>0.67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270280.5</v>
      </c>
      <c r="D227" s="91">
        <v>198754.98</v>
      </c>
      <c r="E227" s="91">
        <v>71525.509999999995</v>
      </c>
      <c r="F227" s="91">
        <v>0.74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674420.58</v>
      </c>
      <c r="D228" s="91">
        <v>455027.43</v>
      </c>
      <c r="E228" s="91">
        <v>219393.15</v>
      </c>
      <c r="F228" s="91">
        <v>0.67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1177344.43</v>
      </c>
      <c r="D229" s="91">
        <v>790279.89</v>
      </c>
      <c r="E229" s="91">
        <v>387064.54</v>
      </c>
      <c r="F229" s="91">
        <v>0.67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57624.800000000003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8977.2800000000007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16676.07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12560.9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16608.02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16608.02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16608.02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16608.02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31593.26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65342.28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65342.28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43391.73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16335.57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16335.57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65342.28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181099.64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25927.82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30625.72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8167.81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37435.31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112782.77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77530.86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77530.86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39347.17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26567.99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27185.87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38205.9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40837.26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204186.29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40837.26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163359.29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30965.05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4728.3999999999996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2823.01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21498.15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4436.41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3778.79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61251.44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61251.44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10210.43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10210.43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59226.239999999998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59226.239999999998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10210.43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10210.43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61251.44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61251.44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8525.7900000000009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8480.3799999999992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63852.53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63572.09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8167.81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8167.81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42881.32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107203.3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55555.64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148048.16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74534.97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122967.22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15.49</v>
      </c>
      <c r="F295" s="91">
        <v>26248.02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</v>
      </c>
      <c r="F296" s="91">
        <v>20337.7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23.58</v>
      </c>
      <c r="F297" s="91">
        <v>39693.629999999997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40.54</v>
      </c>
      <c r="F298" s="91">
        <v>67157.38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20402.09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15704.03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29259.32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214649.9608</v>
      </c>
      <c r="C310" s="91">
        <v>187.2653</v>
      </c>
      <c r="D310" s="91">
        <v>1362.5083</v>
      </c>
      <c r="E310" s="91">
        <v>0</v>
      </c>
      <c r="F310" s="91">
        <v>8.0000000000000004E-4</v>
      </c>
      <c r="G310" s="92">
        <v>8219030</v>
      </c>
      <c r="H310" s="91">
        <v>78447.671600000001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190130.07870000001</v>
      </c>
      <c r="C311" s="91">
        <v>165.85319999999999</v>
      </c>
      <c r="D311" s="91">
        <v>1210.5216</v>
      </c>
      <c r="E311" s="91">
        <v>0</v>
      </c>
      <c r="F311" s="91">
        <v>6.9999999999999999E-4</v>
      </c>
      <c r="G311" s="92">
        <v>7302220</v>
      </c>
      <c r="H311" s="91">
        <v>69497.593900000007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213974.88639999999</v>
      </c>
      <c r="C312" s="91">
        <v>186.53200000000001</v>
      </c>
      <c r="D312" s="91">
        <v>1384.0652</v>
      </c>
      <c r="E312" s="91">
        <v>0</v>
      </c>
      <c r="F312" s="91">
        <v>8.0000000000000004E-4</v>
      </c>
      <c r="G312" s="92">
        <v>8349200</v>
      </c>
      <c r="H312" s="91">
        <v>78279.796400000007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203433.9278</v>
      </c>
      <c r="C313" s="91">
        <v>177.30770000000001</v>
      </c>
      <c r="D313" s="91">
        <v>1322.1814999999999</v>
      </c>
      <c r="E313" s="91">
        <v>0</v>
      </c>
      <c r="F313" s="91">
        <v>6.9999999999999999E-4</v>
      </c>
      <c r="G313" s="92">
        <v>7975920</v>
      </c>
      <c r="H313" s="91">
        <v>74442.748200000002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214175.48809999999</v>
      </c>
      <c r="C314" s="91">
        <v>186.51949999999999</v>
      </c>
      <c r="D314" s="91">
        <v>1418.8744999999999</v>
      </c>
      <c r="E314" s="91">
        <v>0</v>
      </c>
      <c r="F314" s="91">
        <v>8.0000000000000004E-4</v>
      </c>
      <c r="G314" s="92">
        <v>8559340</v>
      </c>
      <c r="H314" s="91">
        <v>78455.426699999996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210574.04730000001</v>
      </c>
      <c r="C315" s="91">
        <v>183.2552</v>
      </c>
      <c r="D315" s="91">
        <v>1417.9076</v>
      </c>
      <c r="E315" s="91">
        <v>0</v>
      </c>
      <c r="F315" s="91">
        <v>8.0000000000000004E-4</v>
      </c>
      <c r="G315" s="92">
        <v>8553610</v>
      </c>
      <c r="H315" s="91">
        <v>77206.012100000007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216897.5742</v>
      </c>
      <c r="C316" s="91">
        <v>188.64259999999999</v>
      </c>
      <c r="D316" s="91">
        <v>1481.1909000000001</v>
      </c>
      <c r="E316" s="91">
        <v>0</v>
      </c>
      <c r="F316" s="91">
        <v>8.0000000000000004E-4</v>
      </c>
      <c r="G316" s="92">
        <v>8935470</v>
      </c>
      <c r="H316" s="91">
        <v>79587.670299999998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222893.88690000001</v>
      </c>
      <c r="C317" s="91">
        <v>193.72739999999999</v>
      </c>
      <c r="D317" s="91">
        <v>1545.4804999999999</v>
      </c>
      <c r="E317" s="91">
        <v>0</v>
      </c>
      <c r="F317" s="91">
        <v>8.0000000000000004E-4</v>
      </c>
      <c r="G317" s="92">
        <v>9323410</v>
      </c>
      <c r="H317" s="91">
        <v>81859.149300000005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211071.9492</v>
      </c>
      <c r="C318" s="91">
        <v>183.57730000000001</v>
      </c>
      <c r="D318" s="91">
        <v>1441.1651999999999</v>
      </c>
      <c r="E318" s="91">
        <v>0</v>
      </c>
      <c r="F318" s="91">
        <v>8.0000000000000004E-4</v>
      </c>
      <c r="G318" s="92">
        <v>8694010</v>
      </c>
      <c r="H318" s="91">
        <v>77449.294800000003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216999.78140000001</v>
      </c>
      <c r="C319" s="91">
        <v>188.8888</v>
      </c>
      <c r="D319" s="91">
        <v>1453.7487000000001</v>
      </c>
      <c r="E319" s="91">
        <v>0</v>
      </c>
      <c r="F319" s="91">
        <v>8.0000000000000004E-4</v>
      </c>
      <c r="G319" s="92">
        <v>8769790</v>
      </c>
      <c r="H319" s="91">
        <v>79539.319300000003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207477.902</v>
      </c>
      <c r="C320" s="91">
        <v>180.79599999999999</v>
      </c>
      <c r="D320" s="91">
        <v>1354.9698000000001</v>
      </c>
      <c r="E320" s="91">
        <v>0</v>
      </c>
      <c r="F320" s="91">
        <v>6.9999999999999999E-4</v>
      </c>
      <c r="G320" s="92">
        <v>8173740</v>
      </c>
      <c r="H320" s="91">
        <v>75942.410399999993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213884.28260000001</v>
      </c>
      <c r="C321" s="91">
        <v>186.51390000000001</v>
      </c>
      <c r="D321" s="91">
        <v>1372.5732</v>
      </c>
      <c r="E321" s="91">
        <v>0</v>
      </c>
      <c r="F321" s="91">
        <v>8.0000000000000004E-4</v>
      </c>
      <c r="G321" s="92">
        <v>8279820</v>
      </c>
      <c r="H321" s="91">
        <v>78213.376699999993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2536160</v>
      </c>
      <c r="C323" s="91">
        <v>2208.8789999999999</v>
      </c>
      <c r="D323" s="91">
        <v>16765.187000000002</v>
      </c>
      <c r="E323" s="91">
        <v>0</v>
      </c>
      <c r="F323" s="91">
        <v>9.1000000000000004E-3</v>
      </c>
      <c r="G323" s="92">
        <v>101136000</v>
      </c>
      <c r="H323" s="91">
        <v>928920.46950000001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81"/>
    </row>
    <row r="324" spans="1:38">
      <c r="A324" s="91" t="s">
        <v>819</v>
      </c>
      <c r="B324" s="91">
        <v>190130.07870000001</v>
      </c>
      <c r="C324" s="91">
        <v>165.85319999999999</v>
      </c>
      <c r="D324" s="91">
        <v>1210.5216</v>
      </c>
      <c r="E324" s="91">
        <v>0</v>
      </c>
      <c r="F324" s="91">
        <v>6.9999999999999999E-4</v>
      </c>
      <c r="G324" s="92">
        <v>7302220</v>
      </c>
      <c r="H324" s="91">
        <v>69497.593900000007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222893.88690000001</v>
      </c>
      <c r="C325" s="91">
        <v>193.72739999999999</v>
      </c>
      <c r="D325" s="91">
        <v>1545.4804999999999</v>
      </c>
      <c r="E325" s="91">
        <v>0</v>
      </c>
      <c r="F325" s="91">
        <v>8.0000000000000004E-4</v>
      </c>
      <c r="G325" s="92">
        <v>9323410</v>
      </c>
      <c r="H325" s="91">
        <v>81859.149300000005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1685210000000</v>
      </c>
      <c r="C328" s="91">
        <v>1039706.4840000001</v>
      </c>
      <c r="D328" s="91" t="s">
        <v>935</v>
      </c>
      <c r="E328" s="91">
        <v>242482.867</v>
      </c>
      <c r="F328" s="91">
        <v>302612.43699999998</v>
      </c>
      <c r="G328" s="91">
        <v>72410.960999999996</v>
      </c>
      <c r="H328" s="91">
        <v>0</v>
      </c>
      <c r="I328" s="91">
        <v>115987.851</v>
      </c>
      <c r="J328" s="91">
        <v>0</v>
      </c>
      <c r="K328" s="91">
        <v>37680.995999999999</v>
      </c>
      <c r="L328" s="91">
        <v>27209.816999999999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7103.7560000000003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1497230000000</v>
      </c>
      <c r="C329" s="91">
        <v>1012000.475</v>
      </c>
      <c r="D329" s="91" t="s">
        <v>936</v>
      </c>
      <c r="E329" s="91">
        <v>242482.867</v>
      </c>
      <c r="F329" s="91">
        <v>310109.712</v>
      </c>
      <c r="G329" s="91">
        <v>69853.784</v>
      </c>
      <c r="H329" s="91">
        <v>0</v>
      </c>
      <c r="I329" s="91">
        <v>96375.998000000007</v>
      </c>
      <c r="J329" s="91">
        <v>0</v>
      </c>
      <c r="K329" s="91">
        <v>37028.654999999999</v>
      </c>
      <c r="L329" s="91">
        <v>27209.816999999999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6857.1030000000001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1711900000000</v>
      </c>
      <c r="C330" s="91">
        <v>1053502.8670000001</v>
      </c>
      <c r="D330" s="91" t="s">
        <v>937</v>
      </c>
      <c r="E330" s="91">
        <v>242482.867</v>
      </c>
      <c r="F330" s="91">
        <v>310109.712</v>
      </c>
      <c r="G330" s="91">
        <v>76735.983999999997</v>
      </c>
      <c r="H330" s="91">
        <v>0</v>
      </c>
      <c r="I330" s="91">
        <v>105730.264</v>
      </c>
      <c r="J330" s="91">
        <v>0</v>
      </c>
      <c r="K330" s="91">
        <v>37430.091999999997</v>
      </c>
      <c r="L330" s="91">
        <v>27209.816999999999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6114.4939999999997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1635360000000</v>
      </c>
      <c r="C331" s="91">
        <v>1105291.9509999999</v>
      </c>
      <c r="D331" s="91" t="s">
        <v>938</v>
      </c>
      <c r="E331" s="91">
        <v>242482.867</v>
      </c>
      <c r="F331" s="91">
        <v>310109.712</v>
      </c>
      <c r="G331" s="91">
        <v>74813.585999999996</v>
      </c>
      <c r="H331" s="91">
        <v>0</v>
      </c>
      <c r="I331" s="91">
        <v>127918.62699999999</v>
      </c>
      <c r="J331" s="91">
        <v>0</v>
      </c>
      <c r="K331" s="91">
        <v>38057.919999999998</v>
      </c>
      <c r="L331" s="91">
        <v>27209.816999999999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6431.1120000000001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1754990000000</v>
      </c>
      <c r="C332" s="91">
        <v>1033761.123</v>
      </c>
      <c r="D332" s="91" t="s">
        <v>939</v>
      </c>
      <c r="E332" s="91">
        <v>242482.867</v>
      </c>
      <c r="F332" s="91">
        <v>310109.712</v>
      </c>
      <c r="G332" s="91">
        <v>73873.845000000001</v>
      </c>
      <c r="H332" s="91">
        <v>0</v>
      </c>
      <c r="I332" s="91">
        <v>169284.81700000001</v>
      </c>
      <c r="J332" s="91">
        <v>0</v>
      </c>
      <c r="K332" s="91">
        <v>41685.178999999996</v>
      </c>
      <c r="L332" s="91">
        <v>27209.816999999999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6152.2489999999998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1753810000000</v>
      </c>
      <c r="C333" s="91">
        <v>1052441.105</v>
      </c>
      <c r="D333" s="91" t="s">
        <v>940</v>
      </c>
      <c r="E333" s="91">
        <v>242482.867</v>
      </c>
      <c r="F333" s="91">
        <v>310109.712</v>
      </c>
      <c r="G333" s="91">
        <v>78519.251000000004</v>
      </c>
      <c r="H333" s="91">
        <v>0</v>
      </c>
      <c r="I333" s="91">
        <v>182241.682</v>
      </c>
      <c r="J333" s="91">
        <v>0</v>
      </c>
      <c r="K333" s="91">
        <v>42703.402000000002</v>
      </c>
      <c r="L333" s="91">
        <v>27209.816999999999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6211.7380000000003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1832110000000</v>
      </c>
      <c r="C334" s="91">
        <v>1057448.531</v>
      </c>
      <c r="D334" s="91" t="s">
        <v>1068</v>
      </c>
      <c r="E334" s="91">
        <v>242482.867</v>
      </c>
      <c r="F334" s="91">
        <v>310109.712</v>
      </c>
      <c r="G334" s="91">
        <v>73841.784</v>
      </c>
      <c r="H334" s="91">
        <v>0</v>
      </c>
      <c r="I334" s="91">
        <v>191320.00599999999</v>
      </c>
      <c r="J334" s="91">
        <v>0</v>
      </c>
      <c r="K334" s="91">
        <v>42637.796999999999</v>
      </c>
      <c r="L334" s="91">
        <v>27209.816999999999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6883.9110000000001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1911650000000</v>
      </c>
      <c r="C335" s="91">
        <v>1089188.0419999999</v>
      </c>
      <c r="D335" s="91" t="s">
        <v>1069</v>
      </c>
      <c r="E335" s="91">
        <v>242482.867</v>
      </c>
      <c r="F335" s="91">
        <v>310109.712</v>
      </c>
      <c r="G335" s="91">
        <v>82189.457999999999</v>
      </c>
      <c r="H335" s="91">
        <v>0</v>
      </c>
      <c r="I335" s="91">
        <v>214527.72500000001</v>
      </c>
      <c r="J335" s="91">
        <v>0</v>
      </c>
      <c r="K335" s="91">
        <v>43272.623</v>
      </c>
      <c r="L335" s="91">
        <v>27209.816999999999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6433.2030000000004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1782600000000</v>
      </c>
      <c r="C336" s="91">
        <v>1071178.4269999999</v>
      </c>
      <c r="D336" s="91" t="s">
        <v>941</v>
      </c>
      <c r="E336" s="91">
        <v>242482.867</v>
      </c>
      <c r="F336" s="91">
        <v>310109.712</v>
      </c>
      <c r="G336" s="91">
        <v>81993.903000000006</v>
      </c>
      <c r="H336" s="91">
        <v>0</v>
      </c>
      <c r="I336" s="91">
        <v>196554.86499999999</v>
      </c>
      <c r="J336" s="91">
        <v>0</v>
      </c>
      <c r="K336" s="91">
        <v>43669.078999999998</v>
      </c>
      <c r="L336" s="91">
        <v>27209.816999999999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6195.5469999999996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1798140000000</v>
      </c>
      <c r="C337" s="91">
        <v>1058129.68</v>
      </c>
      <c r="D337" s="91" t="s">
        <v>942</v>
      </c>
      <c r="E337" s="91">
        <v>242482.867</v>
      </c>
      <c r="F337" s="91">
        <v>310109.712</v>
      </c>
      <c r="G337" s="91">
        <v>78587.413</v>
      </c>
      <c r="H337" s="91">
        <v>0</v>
      </c>
      <c r="I337" s="91">
        <v>187491.96799999999</v>
      </c>
      <c r="J337" s="91">
        <v>0</v>
      </c>
      <c r="K337" s="91">
        <v>43129.805</v>
      </c>
      <c r="L337" s="91">
        <v>27209.816999999999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6155.4620000000004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1675920000000</v>
      </c>
      <c r="C338" s="91">
        <v>1025697.264</v>
      </c>
      <c r="D338" s="91" t="s">
        <v>943</v>
      </c>
      <c r="E338" s="91">
        <v>242482.867</v>
      </c>
      <c r="F338" s="91">
        <v>310109.712</v>
      </c>
      <c r="G338" s="91">
        <v>69709.156000000003</v>
      </c>
      <c r="H338" s="91">
        <v>0</v>
      </c>
      <c r="I338" s="91">
        <v>85062.865000000005</v>
      </c>
      <c r="J338" s="91">
        <v>0</v>
      </c>
      <c r="K338" s="91">
        <v>36538.474999999999</v>
      </c>
      <c r="L338" s="91">
        <v>27209.816999999999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10238.207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1697670000000</v>
      </c>
      <c r="C339" s="91">
        <v>1043903.4129999999</v>
      </c>
      <c r="D339" s="91" t="s">
        <v>1057</v>
      </c>
      <c r="E339" s="91">
        <v>242482.867</v>
      </c>
      <c r="F339" s="91">
        <v>310109.712</v>
      </c>
      <c r="G339" s="91">
        <v>66952.873000000007</v>
      </c>
      <c r="H339" s="91">
        <v>0</v>
      </c>
      <c r="I339" s="91">
        <v>102101.75599999999</v>
      </c>
      <c r="J339" s="91">
        <v>0</v>
      </c>
      <c r="K339" s="91">
        <v>37049.158000000003</v>
      </c>
      <c r="L339" s="91">
        <v>27209.816999999999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10880.936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20736600000000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1497230000000</v>
      </c>
      <c r="C342" s="91">
        <v>1012000.475</v>
      </c>
      <c r="D342" s="91"/>
      <c r="E342" s="91">
        <v>242482.867</v>
      </c>
      <c r="F342" s="91">
        <v>302612.43699999998</v>
      </c>
      <c r="G342" s="91">
        <v>66952.873000000007</v>
      </c>
      <c r="H342" s="91">
        <v>0</v>
      </c>
      <c r="I342" s="91">
        <v>85062.865000000005</v>
      </c>
      <c r="J342" s="91">
        <v>0</v>
      </c>
      <c r="K342" s="91">
        <v>36538.474999999999</v>
      </c>
      <c r="L342" s="91">
        <v>27209.816999999999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6114.4939999999997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1911650000000</v>
      </c>
      <c r="C343" s="91">
        <v>1105291.9509999999</v>
      </c>
      <c r="D343" s="91"/>
      <c r="E343" s="91">
        <v>242482.867</v>
      </c>
      <c r="F343" s="91">
        <v>310109.712</v>
      </c>
      <c r="G343" s="91">
        <v>82189.457999999999</v>
      </c>
      <c r="H343" s="91">
        <v>0</v>
      </c>
      <c r="I343" s="91">
        <v>214527.72500000001</v>
      </c>
      <c r="J343" s="91">
        <v>0</v>
      </c>
      <c r="K343" s="91">
        <v>43669.078999999998</v>
      </c>
      <c r="L343" s="91">
        <v>27209.816999999999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10880.936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254982.64</v>
      </c>
      <c r="C346" s="91">
        <v>119131.14</v>
      </c>
      <c r="D346" s="91">
        <v>0</v>
      </c>
      <c r="E346" s="91">
        <v>374113.78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11.37</v>
      </c>
      <c r="C347" s="91">
        <v>5.31</v>
      </c>
      <c r="D347" s="91">
        <v>0</v>
      </c>
      <c r="E347" s="91">
        <v>16.68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11.37</v>
      </c>
      <c r="C348" s="91">
        <v>5.31</v>
      </c>
      <c r="D348" s="91">
        <v>0</v>
      </c>
      <c r="E348" s="91">
        <v>16.68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4"/>
      <c r="Y355" s="76"/>
    </row>
    <row r="356" spans="20:34">
      <c r="T356" s="74"/>
      <c r="U356" s="76"/>
      <c r="V356" s="76"/>
      <c r="W356" s="76"/>
      <c r="X356" s="74"/>
      <c r="Y356" s="76"/>
    </row>
    <row r="357" spans="20:34">
      <c r="T357" s="74"/>
      <c r="U357" s="76"/>
      <c r="V357" s="76"/>
      <c r="W357" s="76"/>
      <c r="X357" s="74"/>
      <c r="Y357" s="76"/>
    </row>
    <row r="358" spans="20:34">
      <c r="T358" s="74"/>
      <c r="U358" s="76"/>
      <c r="V358" s="76"/>
      <c r="W358" s="76"/>
      <c r="X358" s="74"/>
      <c r="Y358" s="76"/>
    </row>
    <row r="359" spans="20:34">
      <c r="T359" s="74"/>
      <c r="U359" s="76"/>
      <c r="V359" s="76"/>
      <c r="W359" s="76"/>
      <c r="X359" s="74"/>
      <c r="Y359" s="76"/>
    </row>
    <row r="360" spans="20:34">
      <c r="T360" s="74"/>
      <c r="U360" s="76"/>
      <c r="V360" s="76"/>
      <c r="W360" s="76"/>
      <c r="X360" s="74"/>
      <c r="Y360" s="76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6"/>
    </row>
    <row r="367" spans="20:34">
      <c r="T367" s="74"/>
      <c r="U367" s="76"/>
      <c r="V367" s="76"/>
      <c r="W367" s="76"/>
      <c r="X367" s="74"/>
      <c r="Y367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6"/>
  <dimension ref="A1:AL367"/>
  <sheetViews>
    <sheetView workbookViewId="0"/>
  </sheetViews>
  <sheetFormatPr defaultRowHeight="10.5"/>
  <cols>
    <col min="1" max="1" width="51.5" style="75" customWidth="1"/>
    <col min="2" max="2" width="32.5" style="75" customWidth="1"/>
    <col min="3" max="3" width="37.5" style="75" customWidth="1"/>
    <col min="4" max="4" width="38.6640625" style="75" customWidth="1"/>
    <col min="5" max="5" width="45.6640625" style="75" customWidth="1"/>
    <col min="6" max="6" width="50" style="75" customWidth="1"/>
    <col min="7" max="7" width="43.6640625" style="75" customWidth="1"/>
    <col min="8" max="8" width="38.33203125" style="75" customWidth="1"/>
    <col min="9" max="9" width="41.83203125" style="75" customWidth="1"/>
    <col min="10" max="10" width="46.1640625" style="75" customWidth="1"/>
    <col min="11" max="11" width="36.5" style="75" customWidth="1"/>
    <col min="12" max="12" width="45.33203125" style="75" customWidth="1"/>
    <col min="13" max="13" width="50.5" style="75" customWidth="1"/>
    <col min="14" max="15" width="44.83203125" style="75" customWidth="1"/>
    <col min="16" max="16" width="45.33203125" style="75" customWidth="1"/>
    <col min="17" max="17" width="45.1640625" style="75" customWidth="1"/>
    <col min="18" max="18" width="42.6640625" style="75" customWidth="1"/>
    <col min="19" max="19" width="48.1640625" style="75" customWidth="1"/>
    <col min="20" max="38" width="9.33203125" style="75" customWidth="1"/>
    <col min="39" max="16384" width="9.33203125" style="75"/>
  </cols>
  <sheetData>
    <row r="1" spans="1:26">
      <c r="A1" s="79"/>
      <c r="B1" s="91" t="s">
        <v>469</v>
      </c>
      <c r="C1" s="91" t="s">
        <v>470</v>
      </c>
      <c r="D1" s="91" t="s">
        <v>471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1"/>
      <c r="V1" s="81"/>
      <c r="W1" s="81"/>
    </row>
    <row r="2" spans="1:26">
      <c r="A2" s="91" t="s">
        <v>472</v>
      </c>
      <c r="B2" s="91">
        <v>34453.839999999997</v>
      </c>
      <c r="C2" s="91">
        <v>1536.59</v>
      </c>
      <c r="D2" s="91">
        <v>1536.59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1"/>
      <c r="U2" s="81"/>
      <c r="V2" s="81"/>
      <c r="W2" s="81"/>
    </row>
    <row r="3" spans="1:26">
      <c r="A3" s="91" t="s">
        <v>473</v>
      </c>
      <c r="B3" s="91">
        <v>34453.839999999997</v>
      </c>
      <c r="C3" s="91">
        <v>1536.59</v>
      </c>
      <c r="D3" s="91">
        <v>1536.59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1"/>
      <c r="U3" s="81"/>
      <c r="V3" s="81"/>
      <c r="W3" s="81"/>
    </row>
    <row r="4" spans="1:26">
      <c r="A4" s="91" t="s">
        <v>474</v>
      </c>
      <c r="B4" s="91">
        <v>92197.72</v>
      </c>
      <c r="C4" s="91">
        <v>4111.8900000000003</v>
      </c>
      <c r="D4" s="91">
        <v>4111.8900000000003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1"/>
      <c r="U4" s="81"/>
      <c r="V4" s="81"/>
      <c r="W4" s="81"/>
    </row>
    <row r="5" spans="1:26">
      <c r="A5" s="91" t="s">
        <v>475</v>
      </c>
      <c r="B5" s="91">
        <v>92197.72</v>
      </c>
      <c r="C5" s="91">
        <v>4111.8900000000003</v>
      </c>
      <c r="D5" s="91">
        <v>4111.8900000000003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1"/>
      <c r="U5" s="81"/>
      <c r="V5" s="81"/>
      <c r="W5" s="81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9"/>
      <c r="B7" s="91" t="s">
        <v>476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1"/>
    </row>
    <row r="8" spans="1:26">
      <c r="A8" s="91" t="s">
        <v>477</v>
      </c>
      <c r="B8" s="91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1"/>
      <c r="U8" s="81"/>
    </row>
    <row r="9" spans="1:26">
      <c r="A9" s="91" t="s">
        <v>478</v>
      </c>
      <c r="B9" s="91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1"/>
      <c r="U9" s="81"/>
    </row>
    <row r="10" spans="1:26">
      <c r="A10" s="91" t="s">
        <v>479</v>
      </c>
      <c r="B10" s="9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1"/>
      <c r="U10" s="81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9"/>
      <c r="B12" s="91" t="s">
        <v>480</v>
      </c>
      <c r="C12" s="91" t="s">
        <v>481</v>
      </c>
      <c r="D12" s="91" t="s">
        <v>482</v>
      </c>
      <c r="E12" s="91" t="s">
        <v>483</v>
      </c>
      <c r="F12" s="91" t="s">
        <v>484</v>
      </c>
      <c r="G12" s="91" t="s">
        <v>485</v>
      </c>
      <c r="H12"/>
      <c r="I12"/>
      <c r="J12"/>
      <c r="K12"/>
      <c r="L12"/>
      <c r="M12"/>
      <c r="N12"/>
      <c r="O12"/>
      <c r="P12"/>
      <c r="Q12"/>
      <c r="R12"/>
      <c r="S12"/>
      <c r="U12" s="81"/>
      <c r="V12" s="81"/>
      <c r="W12" s="81"/>
      <c r="X12" s="81"/>
      <c r="Y12" s="81"/>
      <c r="Z12" s="81"/>
    </row>
    <row r="13" spans="1:26">
      <c r="A13" s="91" t="s">
        <v>338</v>
      </c>
      <c r="B13" s="91">
        <v>0</v>
      </c>
      <c r="C13" s="91">
        <v>10575.66</v>
      </c>
      <c r="D13" s="91">
        <v>0</v>
      </c>
      <c r="E13" s="91">
        <v>0</v>
      </c>
      <c r="F13" s="91">
        <v>0</v>
      </c>
      <c r="G13" s="91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1"/>
      <c r="U13" s="81"/>
      <c r="V13" s="81"/>
      <c r="W13" s="81"/>
      <c r="X13" s="81"/>
      <c r="Y13" s="81"/>
      <c r="Z13" s="81"/>
    </row>
    <row r="14" spans="1:26">
      <c r="A14" s="91" t="s">
        <v>339</v>
      </c>
      <c r="B14" s="91">
        <v>2522.71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1"/>
      <c r="U14" s="81"/>
      <c r="V14" s="81"/>
      <c r="W14" s="81"/>
      <c r="X14" s="81"/>
      <c r="Y14" s="81"/>
      <c r="Z14" s="81"/>
    </row>
    <row r="15" spans="1:26">
      <c r="A15" s="91" t="s">
        <v>347</v>
      </c>
      <c r="B15" s="91">
        <v>4152.95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1"/>
      <c r="U15" s="81"/>
      <c r="V15" s="81"/>
      <c r="W15" s="81"/>
      <c r="X15" s="81"/>
      <c r="Y15" s="81"/>
      <c r="Z15" s="81"/>
    </row>
    <row r="16" spans="1:26">
      <c r="A16" s="91" t="s">
        <v>348</v>
      </c>
      <c r="B16" s="91">
        <v>50.91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1"/>
      <c r="U16" s="81"/>
      <c r="V16" s="81"/>
      <c r="W16" s="81"/>
      <c r="X16" s="81"/>
      <c r="Y16" s="81"/>
      <c r="Z16" s="81"/>
    </row>
    <row r="17" spans="1:29">
      <c r="A17" s="91" t="s">
        <v>349</v>
      </c>
      <c r="B17" s="91">
        <v>6541.81</v>
      </c>
      <c r="C17" s="91">
        <v>1358.42</v>
      </c>
      <c r="D17" s="91">
        <v>0</v>
      </c>
      <c r="E17" s="91">
        <v>0</v>
      </c>
      <c r="F17" s="91">
        <v>0</v>
      </c>
      <c r="G17" s="91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1"/>
      <c r="U17" s="81"/>
      <c r="V17" s="81"/>
      <c r="W17" s="81"/>
      <c r="X17" s="81"/>
      <c r="Y17" s="81"/>
      <c r="Z17" s="81"/>
    </row>
    <row r="18" spans="1:29">
      <c r="A18" s="91" t="s">
        <v>350</v>
      </c>
      <c r="B18" s="91">
        <v>2499.4499999999998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1"/>
      <c r="U18" s="81"/>
      <c r="V18" s="81"/>
      <c r="W18" s="81"/>
      <c r="X18" s="81"/>
      <c r="Y18" s="81"/>
      <c r="Z18" s="81"/>
    </row>
    <row r="19" spans="1:29">
      <c r="A19" s="91" t="s">
        <v>351</v>
      </c>
      <c r="B19" s="91">
        <v>2195.89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1"/>
      <c r="U19" s="81"/>
      <c r="V19" s="81"/>
      <c r="W19" s="81"/>
      <c r="X19" s="81"/>
      <c r="Y19" s="81"/>
      <c r="Z19" s="81"/>
    </row>
    <row r="20" spans="1:29">
      <c r="A20" s="91" t="s">
        <v>352</v>
      </c>
      <c r="B20" s="91">
        <v>1109.79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1"/>
      <c r="U20" s="81"/>
      <c r="V20" s="81"/>
      <c r="W20" s="81"/>
      <c r="X20" s="81"/>
      <c r="Y20" s="81"/>
      <c r="Z20" s="81"/>
    </row>
    <row r="21" spans="1:29">
      <c r="A21" s="91" t="s">
        <v>353</v>
      </c>
      <c r="B21" s="91">
        <v>773.64</v>
      </c>
      <c r="C21" s="91">
        <v>0</v>
      </c>
      <c r="D21" s="91">
        <v>0</v>
      </c>
      <c r="E21" s="91">
        <v>0</v>
      </c>
      <c r="F21" s="91">
        <v>0</v>
      </c>
      <c r="G21" s="91">
        <v>25339.33</v>
      </c>
      <c r="H21"/>
      <c r="I21"/>
      <c r="J21"/>
      <c r="K21"/>
      <c r="L21"/>
      <c r="M21"/>
      <c r="N21"/>
      <c r="O21"/>
      <c r="P21"/>
      <c r="Q21"/>
      <c r="R21"/>
      <c r="S21"/>
      <c r="T21" s="81"/>
      <c r="U21" s="81"/>
      <c r="V21" s="81"/>
      <c r="W21" s="81"/>
      <c r="X21" s="81"/>
      <c r="Y21" s="81"/>
      <c r="Z21" s="81"/>
    </row>
    <row r="22" spans="1:29">
      <c r="A22" s="91" t="s">
        <v>354</v>
      </c>
      <c r="B22" s="91">
        <v>1921.29</v>
      </c>
      <c r="C22" s="91">
        <v>0</v>
      </c>
      <c r="D22" s="91">
        <v>0</v>
      </c>
      <c r="E22" s="91">
        <v>0</v>
      </c>
      <c r="F22" s="91">
        <v>0</v>
      </c>
      <c r="G22" s="91">
        <v>714.72</v>
      </c>
      <c r="H22"/>
      <c r="I22"/>
      <c r="J22"/>
      <c r="K22"/>
      <c r="L22"/>
      <c r="M22"/>
      <c r="N22"/>
      <c r="O22"/>
      <c r="P22"/>
      <c r="Q22"/>
      <c r="R22"/>
      <c r="S22"/>
      <c r="T22" s="81"/>
      <c r="U22" s="81"/>
      <c r="V22" s="81"/>
      <c r="W22" s="81"/>
      <c r="X22" s="81"/>
      <c r="Y22" s="81"/>
      <c r="Z22" s="81"/>
    </row>
    <row r="23" spans="1:29">
      <c r="A23" s="91" t="s">
        <v>333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1"/>
      <c r="U23" s="81"/>
      <c r="V23" s="81"/>
      <c r="W23" s="81"/>
      <c r="X23" s="81"/>
      <c r="Y23" s="81"/>
      <c r="Z23" s="81"/>
    </row>
    <row r="24" spans="1:29">
      <c r="A24" s="91" t="s">
        <v>355</v>
      </c>
      <c r="B24" s="91">
        <v>0</v>
      </c>
      <c r="C24" s="91">
        <v>558.34</v>
      </c>
      <c r="D24" s="91">
        <v>0</v>
      </c>
      <c r="E24" s="91">
        <v>0</v>
      </c>
      <c r="F24" s="91">
        <v>0</v>
      </c>
      <c r="G24" s="91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1"/>
      <c r="U24" s="81"/>
      <c r="V24" s="81"/>
      <c r="W24" s="81"/>
      <c r="X24" s="81"/>
      <c r="Y24" s="81"/>
      <c r="Z24" s="81"/>
    </row>
    <row r="25" spans="1:29">
      <c r="A25" s="91" t="s">
        <v>356</v>
      </c>
      <c r="B25" s="91">
        <v>192.98</v>
      </c>
      <c r="C25" s="91">
        <v>0</v>
      </c>
      <c r="D25" s="91">
        <v>0</v>
      </c>
      <c r="E25" s="91">
        <v>0</v>
      </c>
      <c r="F25" s="91">
        <v>0</v>
      </c>
      <c r="G25" s="91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1"/>
      <c r="U25" s="81"/>
      <c r="V25" s="81"/>
      <c r="W25" s="81"/>
      <c r="X25" s="81"/>
      <c r="Y25" s="81"/>
      <c r="Z25" s="81"/>
    </row>
    <row r="26" spans="1:29">
      <c r="A26" s="91" t="s">
        <v>357</v>
      </c>
      <c r="B26" s="91">
        <v>0</v>
      </c>
      <c r="C26" s="91">
        <v>0</v>
      </c>
      <c r="D26" s="91">
        <v>0</v>
      </c>
      <c r="E26" s="91">
        <v>0</v>
      </c>
      <c r="F26" s="91">
        <v>0</v>
      </c>
      <c r="G26" s="91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1"/>
      <c r="U26" s="81"/>
      <c r="V26" s="81"/>
      <c r="W26" s="81"/>
      <c r="X26" s="81"/>
      <c r="Y26" s="81"/>
      <c r="Z26" s="81"/>
    </row>
    <row r="27" spans="1:29">
      <c r="A27" s="91"/>
      <c r="B27" s="91"/>
      <c r="C27" s="91"/>
      <c r="D27" s="91"/>
      <c r="E27" s="91"/>
      <c r="F27" s="91"/>
      <c r="G27" s="91"/>
      <c r="H27"/>
      <c r="I27"/>
      <c r="J27"/>
      <c r="K27"/>
      <c r="L27"/>
      <c r="M27"/>
      <c r="N27"/>
      <c r="O27"/>
      <c r="P27"/>
      <c r="Q27"/>
      <c r="R27"/>
      <c r="S27"/>
      <c r="T27" s="81"/>
      <c r="U27" s="81"/>
      <c r="V27" s="81"/>
      <c r="W27" s="81"/>
      <c r="X27" s="81"/>
      <c r="Y27" s="81"/>
      <c r="Z27" s="81"/>
    </row>
    <row r="28" spans="1:29">
      <c r="A28" s="91" t="s">
        <v>358</v>
      </c>
      <c r="B28" s="91">
        <v>21961.42</v>
      </c>
      <c r="C28" s="91">
        <v>12492.42</v>
      </c>
      <c r="D28" s="91">
        <v>0</v>
      </c>
      <c r="E28" s="91">
        <v>0</v>
      </c>
      <c r="F28" s="91">
        <v>0</v>
      </c>
      <c r="G28" s="91">
        <v>30091.66</v>
      </c>
      <c r="H28"/>
      <c r="I28"/>
      <c r="J28"/>
      <c r="K28"/>
      <c r="L28"/>
      <c r="M28"/>
      <c r="N28"/>
      <c r="O28"/>
      <c r="P28"/>
      <c r="Q28"/>
      <c r="R28"/>
      <c r="S28"/>
      <c r="T28" s="81"/>
      <c r="U28" s="81"/>
      <c r="V28" s="81"/>
      <c r="W28" s="81"/>
      <c r="X28" s="81"/>
      <c r="Y28" s="81"/>
      <c r="Z28" s="81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9"/>
      <c r="B30" s="91" t="s">
        <v>476</v>
      </c>
      <c r="C30" s="91" t="s">
        <v>43</v>
      </c>
      <c r="D30" s="91" t="s">
        <v>486</v>
      </c>
      <c r="E30" s="91" t="s">
        <v>487</v>
      </c>
      <c r="F30" s="91" t="s">
        <v>488</v>
      </c>
      <c r="G30" s="91" t="s">
        <v>489</v>
      </c>
      <c r="H30" s="91" t="s">
        <v>490</v>
      </c>
      <c r="I30" s="91" t="s">
        <v>491</v>
      </c>
      <c r="J30" s="91" t="s">
        <v>492</v>
      </c>
      <c r="K30"/>
      <c r="L30"/>
      <c r="M30"/>
      <c r="N30"/>
      <c r="O30"/>
      <c r="P30"/>
      <c r="Q30"/>
      <c r="R30"/>
      <c r="S30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>
      <c r="A31" s="91" t="s">
        <v>493</v>
      </c>
      <c r="B31" s="91">
        <v>3739.35</v>
      </c>
      <c r="C31" s="91" t="s">
        <v>50</v>
      </c>
      <c r="D31" s="91">
        <v>9120.27</v>
      </c>
      <c r="E31" s="91">
        <v>1</v>
      </c>
      <c r="F31" s="91">
        <v>0</v>
      </c>
      <c r="G31" s="91">
        <v>0</v>
      </c>
      <c r="H31" s="91">
        <v>11.84</v>
      </c>
      <c r="I31" s="91">
        <v>37.17</v>
      </c>
      <c r="J31" s="91">
        <v>8.07</v>
      </c>
      <c r="K31"/>
      <c r="L31"/>
      <c r="M31"/>
      <c r="N31"/>
      <c r="O31"/>
      <c r="P31"/>
      <c r="Q31"/>
      <c r="R31"/>
      <c r="S3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>
      <c r="A32" s="91" t="s">
        <v>501</v>
      </c>
      <c r="B32" s="91">
        <v>569.03</v>
      </c>
      <c r="C32" s="91" t="s">
        <v>50</v>
      </c>
      <c r="D32" s="91">
        <v>2428.79</v>
      </c>
      <c r="E32" s="91">
        <v>1</v>
      </c>
      <c r="F32" s="91">
        <v>91.07</v>
      </c>
      <c r="G32" s="91">
        <v>0</v>
      </c>
      <c r="H32" s="91">
        <v>10.76</v>
      </c>
      <c r="I32" s="91">
        <v>92.59</v>
      </c>
      <c r="J32" s="91">
        <v>0</v>
      </c>
      <c r="K32"/>
      <c r="L32"/>
      <c r="M32"/>
      <c r="N32"/>
      <c r="O32"/>
      <c r="P32"/>
      <c r="Q32"/>
      <c r="R32"/>
      <c r="S32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>
      <c r="A33" s="91" t="s">
        <v>512</v>
      </c>
      <c r="B33" s="91">
        <v>569.03</v>
      </c>
      <c r="C33" s="91" t="s">
        <v>50</v>
      </c>
      <c r="D33" s="91">
        <v>2428.79</v>
      </c>
      <c r="E33" s="91">
        <v>1</v>
      </c>
      <c r="F33" s="91">
        <v>91.07</v>
      </c>
      <c r="G33" s="91">
        <v>0</v>
      </c>
      <c r="H33" s="91">
        <v>10.76</v>
      </c>
      <c r="I33" s="91">
        <v>92.59</v>
      </c>
      <c r="J33" s="91">
        <v>0</v>
      </c>
      <c r="K33"/>
      <c r="L33"/>
      <c r="M33"/>
      <c r="N33"/>
      <c r="O33"/>
      <c r="P33"/>
      <c r="Q33"/>
      <c r="R33"/>
      <c r="S33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>
      <c r="A34" s="91" t="s">
        <v>547</v>
      </c>
      <c r="B34" s="91">
        <v>501.68</v>
      </c>
      <c r="C34" s="91" t="s">
        <v>50</v>
      </c>
      <c r="D34" s="91">
        <v>2141.3200000000002</v>
      </c>
      <c r="E34" s="91">
        <v>1</v>
      </c>
      <c r="F34" s="91">
        <v>78.06</v>
      </c>
      <c r="G34" s="91">
        <v>0</v>
      </c>
      <c r="H34" s="91">
        <v>10.76</v>
      </c>
      <c r="I34" s="91">
        <v>92.59</v>
      </c>
      <c r="J34" s="91">
        <v>0</v>
      </c>
      <c r="K34"/>
      <c r="L34"/>
      <c r="M34"/>
      <c r="N34"/>
      <c r="O34"/>
      <c r="P34"/>
      <c r="Q34"/>
      <c r="R34"/>
      <c r="S34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>
      <c r="A35" s="91" t="s">
        <v>526</v>
      </c>
      <c r="B35" s="91">
        <v>566.71</v>
      </c>
      <c r="C35" s="91" t="s">
        <v>50</v>
      </c>
      <c r="D35" s="91">
        <v>2418.88</v>
      </c>
      <c r="E35" s="91">
        <v>1</v>
      </c>
      <c r="F35" s="91">
        <v>45.53</v>
      </c>
      <c r="G35" s="91">
        <v>0</v>
      </c>
      <c r="H35" s="91">
        <v>10.76</v>
      </c>
      <c r="I35" s="91">
        <v>92.59</v>
      </c>
      <c r="J35" s="91">
        <v>0</v>
      </c>
      <c r="K35"/>
      <c r="L35"/>
      <c r="M35"/>
      <c r="N35"/>
      <c r="O35"/>
      <c r="P35"/>
      <c r="Q35"/>
      <c r="R35"/>
      <c r="S35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>
      <c r="A36" s="91" t="s">
        <v>539</v>
      </c>
      <c r="B36" s="91">
        <v>566.71</v>
      </c>
      <c r="C36" s="91" t="s">
        <v>50</v>
      </c>
      <c r="D36" s="91">
        <v>2418.88</v>
      </c>
      <c r="E36" s="91">
        <v>1</v>
      </c>
      <c r="F36" s="91">
        <v>45.53</v>
      </c>
      <c r="G36" s="91">
        <v>0</v>
      </c>
      <c r="H36" s="91">
        <v>10.76</v>
      </c>
      <c r="I36" s="91">
        <v>92.59</v>
      </c>
      <c r="J36" s="91">
        <v>0</v>
      </c>
      <c r="K36"/>
      <c r="L36"/>
      <c r="M36"/>
      <c r="N36"/>
      <c r="O36"/>
      <c r="P36"/>
      <c r="Q36"/>
      <c r="R36"/>
      <c r="S36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>
      <c r="A37" s="91" t="s">
        <v>525</v>
      </c>
      <c r="B37" s="91">
        <v>566.71</v>
      </c>
      <c r="C37" s="91" t="s">
        <v>50</v>
      </c>
      <c r="D37" s="91">
        <v>2418.88</v>
      </c>
      <c r="E37" s="91">
        <v>1</v>
      </c>
      <c r="F37" s="91">
        <v>45.53</v>
      </c>
      <c r="G37" s="91">
        <v>0</v>
      </c>
      <c r="H37" s="91">
        <v>10.76</v>
      </c>
      <c r="I37" s="91">
        <v>92.59</v>
      </c>
      <c r="J37" s="91">
        <v>0</v>
      </c>
      <c r="K37"/>
      <c r="L37"/>
      <c r="M37"/>
      <c r="N37"/>
      <c r="O37"/>
      <c r="P37"/>
      <c r="Q37"/>
      <c r="R37"/>
      <c r="S37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>
      <c r="A38" s="91" t="s">
        <v>538</v>
      </c>
      <c r="B38" s="91">
        <v>566.71</v>
      </c>
      <c r="C38" s="91" t="s">
        <v>50</v>
      </c>
      <c r="D38" s="91">
        <v>2418.88</v>
      </c>
      <c r="E38" s="91">
        <v>1</v>
      </c>
      <c r="F38" s="91">
        <v>45.53</v>
      </c>
      <c r="G38" s="91">
        <v>0</v>
      </c>
      <c r="H38" s="91">
        <v>10.76</v>
      </c>
      <c r="I38" s="91">
        <v>92.59</v>
      </c>
      <c r="J38" s="91">
        <v>0</v>
      </c>
      <c r="K38"/>
      <c r="L38"/>
      <c r="M38"/>
      <c r="N38"/>
      <c r="O38"/>
      <c r="P38"/>
      <c r="Q38"/>
      <c r="R38"/>
      <c r="S38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>
      <c r="A39" s="91" t="s">
        <v>540</v>
      </c>
      <c r="B39" s="91">
        <v>696.77</v>
      </c>
      <c r="C39" s="91" t="s">
        <v>50</v>
      </c>
      <c r="D39" s="91">
        <v>2974.04</v>
      </c>
      <c r="E39" s="91">
        <v>1</v>
      </c>
      <c r="F39" s="91">
        <v>227.67</v>
      </c>
      <c r="G39" s="91">
        <v>35.76</v>
      </c>
      <c r="H39" s="91">
        <v>9.68</v>
      </c>
      <c r="I39" s="91">
        <v>9.2899999999999991</v>
      </c>
      <c r="J39" s="91">
        <v>10.76</v>
      </c>
      <c r="K39"/>
      <c r="L39"/>
      <c r="M39"/>
      <c r="N39"/>
      <c r="O39"/>
      <c r="P39"/>
      <c r="Q39"/>
      <c r="R39"/>
      <c r="S39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>
      <c r="A40" s="91" t="s">
        <v>494</v>
      </c>
      <c r="B40" s="91">
        <v>27.87</v>
      </c>
      <c r="C40" s="91" t="s">
        <v>50</v>
      </c>
      <c r="D40" s="91">
        <v>118.96</v>
      </c>
      <c r="E40" s="91">
        <v>4</v>
      </c>
      <c r="F40" s="91">
        <v>26.02</v>
      </c>
      <c r="G40" s="91">
        <v>0</v>
      </c>
      <c r="H40" s="91">
        <v>29.05</v>
      </c>
      <c r="I40" s="91">
        <v>4.6500000000000004</v>
      </c>
      <c r="J40" s="91">
        <v>16.04</v>
      </c>
      <c r="K40"/>
      <c r="L40"/>
      <c r="M40"/>
      <c r="N40"/>
      <c r="O40"/>
      <c r="P40"/>
      <c r="Q40"/>
      <c r="R40"/>
      <c r="S4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>
      <c r="A41" s="91" t="s">
        <v>496</v>
      </c>
      <c r="B41" s="91">
        <v>27.87</v>
      </c>
      <c r="C41" s="91" t="s">
        <v>50</v>
      </c>
      <c r="D41" s="91">
        <v>118.96</v>
      </c>
      <c r="E41" s="91">
        <v>4</v>
      </c>
      <c r="F41" s="91">
        <v>19.510000000000002</v>
      </c>
      <c r="G41" s="91">
        <v>0</v>
      </c>
      <c r="H41" s="91">
        <v>29.05</v>
      </c>
      <c r="I41" s="91">
        <v>4.6500000000000004</v>
      </c>
      <c r="J41" s="91">
        <v>16.04</v>
      </c>
      <c r="K41"/>
      <c r="L41"/>
      <c r="M41"/>
      <c r="N41"/>
      <c r="O41"/>
      <c r="P41"/>
      <c r="Q41"/>
      <c r="R41"/>
      <c r="S4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>
      <c r="A42" s="91" t="s">
        <v>502</v>
      </c>
      <c r="B42" s="91">
        <v>1235.6099999999999</v>
      </c>
      <c r="C42" s="91" t="s">
        <v>50</v>
      </c>
      <c r="D42" s="91">
        <v>5273.95</v>
      </c>
      <c r="E42" s="91">
        <v>1</v>
      </c>
      <c r="F42" s="91">
        <v>110.58</v>
      </c>
      <c r="G42" s="91">
        <v>30.42</v>
      </c>
      <c r="H42" s="91">
        <v>12.05</v>
      </c>
      <c r="I42" s="91">
        <v>69.930000000000007</v>
      </c>
      <c r="J42" s="91">
        <v>14.63</v>
      </c>
      <c r="K42"/>
      <c r="L42"/>
      <c r="M42"/>
      <c r="N42"/>
      <c r="O42"/>
      <c r="P42"/>
      <c r="Q42"/>
      <c r="R42"/>
      <c r="S42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>
      <c r="A43" s="91" t="s">
        <v>495</v>
      </c>
      <c r="B43" s="91">
        <v>27.87</v>
      </c>
      <c r="C43" s="91" t="s">
        <v>50</v>
      </c>
      <c r="D43" s="91">
        <v>118.96</v>
      </c>
      <c r="E43" s="91">
        <v>1</v>
      </c>
      <c r="F43" s="91">
        <v>45.53</v>
      </c>
      <c r="G43" s="91">
        <v>0</v>
      </c>
      <c r="H43" s="91">
        <v>29.05</v>
      </c>
      <c r="I43" s="91">
        <v>4.6500000000000004</v>
      </c>
      <c r="J43" s="91">
        <v>43.04</v>
      </c>
      <c r="K43"/>
      <c r="L43"/>
      <c r="M43"/>
      <c r="N43"/>
      <c r="O43"/>
      <c r="P43"/>
      <c r="Q43"/>
      <c r="R43"/>
      <c r="S43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>
      <c r="A44" s="91" t="s">
        <v>497</v>
      </c>
      <c r="B44" s="91">
        <v>27.87</v>
      </c>
      <c r="C44" s="91" t="s">
        <v>50</v>
      </c>
      <c r="D44" s="91">
        <v>118.96</v>
      </c>
      <c r="E44" s="91">
        <v>1</v>
      </c>
      <c r="F44" s="91">
        <v>45.53</v>
      </c>
      <c r="G44" s="91">
        <v>0</v>
      </c>
      <c r="H44" s="91">
        <v>29.05</v>
      </c>
      <c r="I44" s="91">
        <v>4.6500000000000004</v>
      </c>
      <c r="J44" s="91">
        <v>43.04</v>
      </c>
      <c r="K44"/>
      <c r="L44"/>
      <c r="M44"/>
      <c r="N44"/>
      <c r="O44"/>
      <c r="P44"/>
      <c r="Q44"/>
      <c r="R44"/>
      <c r="S44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>
      <c r="A45" s="91" t="s">
        <v>498</v>
      </c>
      <c r="B45" s="91">
        <v>27.87</v>
      </c>
      <c r="C45" s="91" t="s">
        <v>50</v>
      </c>
      <c r="D45" s="91">
        <v>118.96</v>
      </c>
      <c r="E45" s="91">
        <v>4</v>
      </c>
      <c r="F45" s="91">
        <v>26.02</v>
      </c>
      <c r="G45" s="91">
        <v>0</v>
      </c>
      <c r="H45" s="91">
        <v>29.05</v>
      </c>
      <c r="I45" s="91">
        <v>4.6500000000000004</v>
      </c>
      <c r="J45" s="91">
        <v>29.05</v>
      </c>
      <c r="K45"/>
      <c r="L45"/>
      <c r="M45"/>
      <c r="N45"/>
      <c r="O45"/>
      <c r="P45"/>
      <c r="Q45"/>
      <c r="R45"/>
      <c r="S45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>
      <c r="A46" s="91" t="s">
        <v>510</v>
      </c>
      <c r="B46" s="91">
        <v>617.96</v>
      </c>
      <c r="C46" s="91" t="s">
        <v>50</v>
      </c>
      <c r="D46" s="91">
        <v>2637.63</v>
      </c>
      <c r="E46" s="91">
        <v>1</v>
      </c>
      <c r="F46" s="91">
        <v>214.68</v>
      </c>
      <c r="G46" s="91">
        <v>25.03</v>
      </c>
      <c r="H46" s="91">
        <v>8.61</v>
      </c>
      <c r="I46" s="91">
        <v>18.59</v>
      </c>
      <c r="J46" s="91">
        <v>32.28</v>
      </c>
      <c r="K46"/>
      <c r="L46"/>
      <c r="M46"/>
      <c r="N46"/>
      <c r="O46"/>
      <c r="P46"/>
      <c r="Q46"/>
      <c r="R46"/>
      <c r="S46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>
      <c r="A47" s="91" t="s">
        <v>511</v>
      </c>
      <c r="B47" s="91">
        <v>668.77</v>
      </c>
      <c r="C47" s="91" t="s">
        <v>50</v>
      </c>
      <c r="D47" s="91">
        <v>2854.51</v>
      </c>
      <c r="E47" s="91">
        <v>1</v>
      </c>
      <c r="F47" s="91">
        <v>0</v>
      </c>
      <c r="G47" s="91">
        <v>0</v>
      </c>
      <c r="H47" s="91">
        <v>10.76</v>
      </c>
      <c r="I47" s="91">
        <v>69.930000000000007</v>
      </c>
      <c r="J47" s="91">
        <v>21.52</v>
      </c>
      <c r="K47"/>
      <c r="L47"/>
      <c r="M47"/>
      <c r="N47"/>
      <c r="O47"/>
      <c r="P47"/>
      <c r="Q47"/>
      <c r="R47"/>
      <c r="S47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>
      <c r="A48" s="91" t="s">
        <v>507</v>
      </c>
      <c r="B48" s="91">
        <v>20.9</v>
      </c>
      <c r="C48" s="91" t="s">
        <v>50</v>
      </c>
      <c r="D48" s="91">
        <v>89.21</v>
      </c>
      <c r="E48" s="91">
        <v>5</v>
      </c>
      <c r="F48" s="91">
        <v>19.510000000000002</v>
      </c>
      <c r="G48" s="91">
        <v>4.91</v>
      </c>
      <c r="H48" s="91">
        <v>8.61</v>
      </c>
      <c r="I48" s="91">
        <v>18.59</v>
      </c>
      <c r="J48" s="91">
        <v>32.28</v>
      </c>
      <c r="K48"/>
      <c r="L48"/>
      <c r="M48"/>
      <c r="N48"/>
      <c r="O48"/>
      <c r="P48"/>
      <c r="Q48"/>
      <c r="R48"/>
      <c r="S48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>
      <c r="A49" s="91" t="s">
        <v>508</v>
      </c>
      <c r="B49" s="91">
        <v>27.87</v>
      </c>
      <c r="C49" s="91" t="s">
        <v>50</v>
      </c>
      <c r="D49" s="91">
        <v>118.96</v>
      </c>
      <c r="E49" s="91">
        <v>1</v>
      </c>
      <c r="F49" s="91">
        <v>45.53</v>
      </c>
      <c r="G49" s="91">
        <v>11.44</v>
      </c>
      <c r="H49" s="91">
        <v>8.61</v>
      </c>
      <c r="I49" s="91">
        <v>18.59</v>
      </c>
      <c r="J49" s="91">
        <v>32.28</v>
      </c>
      <c r="K49"/>
      <c r="L49"/>
      <c r="M49"/>
      <c r="N49"/>
      <c r="O49"/>
      <c r="P49"/>
      <c r="Q49"/>
      <c r="R49"/>
      <c r="S49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>
      <c r="A50" s="91" t="s">
        <v>509</v>
      </c>
      <c r="B50" s="91">
        <v>20.9</v>
      </c>
      <c r="C50" s="91" t="s">
        <v>50</v>
      </c>
      <c r="D50" s="91">
        <v>89.21</v>
      </c>
      <c r="E50" s="91">
        <v>6</v>
      </c>
      <c r="F50" s="91">
        <v>19.510000000000002</v>
      </c>
      <c r="G50" s="91">
        <v>4.91</v>
      </c>
      <c r="H50" s="91">
        <v>8.61</v>
      </c>
      <c r="I50" s="91">
        <v>18.59</v>
      </c>
      <c r="J50" s="91">
        <v>32.28</v>
      </c>
      <c r="K50"/>
      <c r="L50"/>
      <c r="M50"/>
      <c r="N50"/>
      <c r="O50"/>
      <c r="P50"/>
      <c r="Q50"/>
      <c r="R50"/>
      <c r="S50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>
      <c r="A51" s="91" t="s">
        <v>542</v>
      </c>
      <c r="B51" s="91">
        <v>929.03</v>
      </c>
      <c r="C51" s="91" t="s">
        <v>50</v>
      </c>
      <c r="D51" s="91">
        <v>3965.37</v>
      </c>
      <c r="E51" s="91">
        <v>1</v>
      </c>
      <c r="F51" s="91">
        <v>260.2</v>
      </c>
      <c r="G51" s="91">
        <v>0</v>
      </c>
      <c r="H51" s="91">
        <v>12.91</v>
      </c>
      <c r="I51" s="91">
        <v>18.59</v>
      </c>
      <c r="J51" s="91">
        <v>386.56569999999999</v>
      </c>
      <c r="K51"/>
      <c r="L51"/>
      <c r="M51"/>
      <c r="N51"/>
      <c r="O51"/>
      <c r="P51"/>
      <c r="Q51"/>
      <c r="R51"/>
      <c r="S5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>
      <c r="A52" s="91" t="s">
        <v>524</v>
      </c>
      <c r="B52" s="91">
        <v>264.77</v>
      </c>
      <c r="C52" s="91" t="s">
        <v>50</v>
      </c>
      <c r="D52" s="91">
        <v>1129.43</v>
      </c>
      <c r="E52" s="91">
        <v>1</v>
      </c>
      <c r="F52" s="91">
        <v>0</v>
      </c>
      <c r="G52" s="91">
        <v>0</v>
      </c>
      <c r="H52" s="91">
        <v>15.06</v>
      </c>
      <c r="I52" s="91">
        <v>18.59</v>
      </c>
      <c r="J52" s="91">
        <v>43.04</v>
      </c>
      <c r="K52"/>
      <c r="L52"/>
      <c r="M52"/>
      <c r="N52"/>
      <c r="O52"/>
      <c r="P52"/>
      <c r="Q52"/>
      <c r="R52"/>
      <c r="S52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>
      <c r="A53" s="91" t="s">
        <v>537</v>
      </c>
      <c r="B53" s="91">
        <v>264.77</v>
      </c>
      <c r="C53" s="91" t="s">
        <v>50</v>
      </c>
      <c r="D53" s="91">
        <v>1129.43</v>
      </c>
      <c r="E53" s="91">
        <v>1</v>
      </c>
      <c r="F53" s="91">
        <v>0</v>
      </c>
      <c r="G53" s="91">
        <v>0</v>
      </c>
      <c r="H53" s="91">
        <v>15.06</v>
      </c>
      <c r="I53" s="91">
        <v>18.59</v>
      </c>
      <c r="J53" s="91">
        <v>43.04</v>
      </c>
      <c r="K53"/>
      <c r="L53"/>
      <c r="M53"/>
      <c r="N53"/>
      <c r="O53"/>
      <c r="P53"/>
      <c r="Q53"/>
      <c r="R53"/>
      <c r="S53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>
      <c r="A54" s="91" t="s">
        <v>500</v>
      </c>
      <c r="B54" s="91">
        <v>1474.81</v>
      </c>
      <c r="C54" s="91" t="s">
        <v>50</v>
      </c>
      <c r="D54" s="91">
        <v>6294.92</v>
      </c>
      <c r="E54" s="91">
        <v>1</v>
      </c>
      <c r="F54" s="91">
        <v>409.78</v>
      </c>
      <c r="G54" s="91">
        <v>62.63</v>
      </c>
      <c r="H54" s="91">
        <v>15.82</v>
      </c>
      <c r="I54" s="91">
        <v>69.930000000000007</v>
      </c>
      <c r="J54" s="91">
        <v>1.08</v>
      </c>
      <c r="K54"/>
      <c r="L54"/>
      <c r="M54"/>
      <c r="N54"/>
      <c r="O54"/>
      <c r="P54"/>
      <c r="Q54"/>
      <c r="R54"/>
      <c r="S54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>
      <c r="A55" s="91" t="s">
        <v>523</v>
      </c>
      <c r="B55" s="91">
        <v>905.8</v>
      </c>
      <c r="C55" s="91" t="s">
        <v>50</v>
      </c>
      <c r="D55" s="91">
        <v>3866.25</v>
      </c>
      <c r="E55" s="91">
        <v>1</v>
      </c>
      <c r="F55" s="91">
        <v>0</v>
      </c>
      <c r="G55" s="91">
        <v>0</v>
      </c>
      <c r="H55" s="91">
        <v>12.7</v>
      </c>
      <c r="I55" s="91">
        <v>69.930000000000007</v>
      </c>
      <c r="J55" s="91">
        <v>11.19</v>
      </c>
      <c r="K55"/>
      <c r="L55"/>
      <c r="M55"/>
      <c r="N55"/>
      <c r="O55"/>
      <c r="P55"/>
      <c r="Q55"/>
      <c r="R55"/>
      <c r="S55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>
      <c r="A56" s="91" t="s">
        <v>536</v>
      </c>
      <c r="B56" s="91">
        <v>905.8</v>
      </c>
      <c r="C56" s="91" t="s">
        <v>50</v>
      </c>
      <c r="D56" s="91">
        <v>3866.22</v>
      </c>
      <c r="E56" s="91">
        <v>1</v>
      </c>
      <c r="F56" s="91">
        <v>0</v>
      </c>
      <c r="G56" s="91">
        <v>0</v>
      </c>
      <c r="H56" s="91">
        <v>12.7</v>
      </c>
      <c r="I56" s="91">
        <v>69.930000000000007</v>
      </c>
      <c r="J56" s="91">
        <v>11.19</v>
      </c>
      <c r="K56"/>
      <c r="L56"/>
      <c r="M56"/>
      <c r="N56"/>
      <c r="O56"/>
      <c r="P56"/>
      <c r="Q56"/>
      <c r="R56"/>
      <c r="S56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>
      <c r="A57" s="91" t="s">
        <v>541</v>
      </c>
      <c r="B57" s="91">
        <v>1040.51</v>
      </c>
      <c r="C57" s="91" t="s">
        <v>50</v>
      </c>
      <c r="D57" s="91">
        <v>4441.2299999999996</v>
      </c>
      <c r="E57" s="91">
        <v>1</v>
      </c>
      <c r="F57" s="91">
        <v>104.08</v>
      </c>
      <c r="G57" s="91">
        <v>0</v>
      </c>
      <c r="H57" s="91">
        <v>12.7</v>
      </c>
      <c r="I57" s="91">
        <v>69.930000000000007</v>
      </c>
      <c r="J57" s="91">
        <v>11.19</v>
      </c>
      <c r="K57"/>
      <c r="L57"/>
      <c r="M57"/>
      <c r="N57"/>
      <c r="O57"/>
      <c r="P57"/>
      <c r="Q57"/>
      <c r="R57"/>
      <c r="S57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>
      <c r="A58" s="91" t="s">
        <v>503</v>
      </c>
      <c r="B58" s="91">
        <v>55.74</v>
      </c>
      <c r="C58" s="91" t="s">
        <v>50</v>
      </c>
      <c r="D58" s="91">
        <v>237.91</v>
      </c>
      <c r="E58" s="91">
        <v>1</v>
      </c>
      <c r="F58" s="91">
        <v>65.05</v>
      </c>
      <c r="G58" s="91">
        <v>0</v>
      </c>
      <c r="H58" s="91">
        <v>23.67</v>
      </c>
      <c r="I58" s="91">
        <v>18.59</v>
      </c>
      <c r="J58" s="91">
        <v>43.04</v>
      </c>
      <c r="K58"/>
      <c r="L58"/>
      <c r="M58"/>
      <c r="N58"/>
      <c r="O58"/>
      <c r="P58"/>
      <c r="Q58"/>
      <c r="R58"/>
      <c r="S58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>
      <c r="A59" s="91" t="s">
        <v>504</v>
      </c>
      <c r="B59" s="91">
        <v>55.74</v>
      </c>
      <c r="C59" s="91" t="s">
        <v>50</v>
      </c>
      <c r="D59" s="91">
        <v>237.91</v>
      </c>
      <c r="E59" s="91">
        <v>5</v>
      </c>
      <c r="F59" s="91">
        <v>26.02</v>
      </c>
      <c r="G59" s="91">
        <v>0</v>
      </c>
      <c r="H59" s="91">
        <v>23.67</v>
      </c>
      <c r="I59" s="91">
        <v>18.59</v>
      </c>
      <c r="J59" s="91">
        <v>43.04</v>
      </c>
      <c r="K59"/>
      <c r="L59"/>
      <c r="M59"/>
      <c r="N59"/>
      <c r="O59"/>
      <c r="P59"/>
      <c r="Q59"/>
      <c r="R59"/>
      <c r="S59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>
      <c r="A60" s="91" t="s">
        <v>505</v>
      </c>
      <c r="B60" s="91">
        <v>55.74</v>
      </c>
      <c r="C60" s="91" t="s">
        <v>50</v>
      </c>
      <c r="D60" s="91">
        <v>237.91</v>
      </c>
      <c r="E60" s="91">
        <v>1</v>
      </c>
      <c r="F60" s="91">
        <v>39.03</v>
      </c>
      <c r="G60" s="91">
        <v>0</v>
      </c>
      <c r="H60" s="91">
        <v>23.67</v>
      </c>
      <c r="I60" s="91">
        <v>18.59</v>
      </c>
      <c r="J60" s="91">
        <v>43.04</v>
      </c>
      <c r="K60"/>
      <c r="L60"/>
      <c r="M60"/>
      <c r="N60"/>
      <c r="O60"/>
      <c r="P60"/>
      <c r="Q60"/>
      <c r="R60"/>
      <c r="S60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>
      <c r="A61" s="91" t="s">
        <v>506</v>
      </c>
      <c r="B61" s="91">
        <v>222.97</v>
      </c>
      <c r="C61" s="91" t="s">
        <v>50</v>
      </c>
      <c r="D61" s="91">
        <v>951.7</v>
      </c>
      <c r="E61" s="91">
        <v>1</v>
      </c>
      <c r="F61" s="91">
        <v>0</v>
      </c>
      <c r="G61" s="91">
        <v>0</v>
      </c>
      <c r="H61" s="91">
        <v>23.67</v>
      </c>
      <c r="I61" s="91">
        <v>18.59</v>
      </c>
      <c r="J61" s="91">
        <v>43.04</v>
      </c>
      <c r="K61"/>
      <c r="L61"/>
      <c r="M61"/>
      <c r="N61"/>
      <c r="O61"/>
      <c r="P61"/>
      <c r="Q61"/>
      <c r="R61"/>
      <c r="S6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>
      <c r="A62" s="91" t="s">
        <v>513</v>
      </c>
      <c r="B62" s="91">
        <v>1012.64</v>
      </c>
      <c r="C62" s="91" t="s">
        <v>50</v>
      </c>
      <c r="D62" s="91">
        <v>4322.24</v>
      </c>
      <c r="E62" s="91">
        <v>1</v>
      </c>
      <c r="F62" s="91">
        <v>182.14</v>
      </c>
      <c r="G62" s="91">
        <v>35.76</v>
      </c>
      <c r="H62" s="91">
        <v>12.7</v>
      </c>
      <c r="I62" s="91">
        <v>69.930000000000007</v>
      </c>
      <c r="J62" s="91">
        <v>11.19</v>
      </c>
      <c r="K62"/>
      <c r="L62"/>
      <c r="M62"/>
      <c r="N62"/>
      <c r="O62"/>
      <c r="P62"/>
      <c r="Q62"/>
      <c r="R62"/>
      <c r="S62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>
      <c r="A63" s="91" t="s">
        <v>543</v>
      </c>
      <c r="B63" s="91">
        <v>69.7</v>
      </c>
      <c r="C63" s="91" t="s">
        <v>50</v>
      </c>
      <c r="D63" s="91">
        <v>297.5</v>
      </c>
      <c r="E63" s="91">
        <v>1</v>
      </c>
      <c r="F63" s="91">
        <v>71.56</v>
      </c>
      <c r="G63" s="91">
        <v>17.98</v>
      </c>
      <c r="H63" s="91">
        <v>11.84</v>
      </c>
      <c r="I63" s="91">
        <v>13.28</v>
      </c>
      <c r="J63" s="91">
        <v>10.76</v>
      </c>
      <c r="K63"/>
      <c r="L63"/>
      <c r="M63"/>
      <c r="N63"/>
      <c r="O63"/>
      <c r="P63"/>
      <c r="Q63"/>
      <c r="R63"/>
      <c r="S63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>
      <c r="A64" s="91" t="s">
        <v>499</v>
      </c>
      <c r="B64" s="91">
        <v>13.94</v>
      </c>
      <c r="C64" s="91" t="s">
        <v>50</v>
      </c>
      <c r="D64" s="91">
        <v>59.5</v>
      </c>
      <c r="E64" s="91">
        <v>4</v>
      </c>
      <c r="F64" s="91">
        <v>13.01</v>
      </c>
      <c r="G64" s="91">
        <v>2.96</v>
      </c>
      <c r="H64" s="91">
        <v>11.84</v>
      </c>
      <c r="I64" s="91">
        <v>13.28</v>
      </c>
      <c r="J64" s="91">
        <v>10.76</v>
      </c>
      <c r="K64"/>
      <c r="L64"/>
      <c r="M64"/>
      <c r="N64"/>
      <c r="O64"/>
      <c r="P64"/>
      <c r="Q64"/>
      <c r="R64"/>
      <c r="S64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>
      <c r="A65" s="91" t="s">
        <v>544</v>
      </c>
      <c r="B65" s="91">
        <v>69.680000000000007</v>
      </c>
      <c r="C65" s="91" t="s">
        <v>50</v>
      </c>
      <c r="D65" s="91">
        <v>297.41000000000003</v>
      </c>
      <c r="E65" s="91">
        <v>5</v>
      </c>
      <c r="F65" s="91">
        <v>32.520000000000003</v>
      </c>
      <c r="G65" s="91">
        <v>8.17</v>
      </c>
      <c r="H65" s="91">
        <v>11.84</v>
      </c>
      <c r="I65" s="91">
        <v>13.28</v>
      </c>
      <c r="J65" s="91">
        <v>10.76</v>
      </c>
      <c r="K65"/>
      <c r="L65"/>
      <c r="M65"/>
      <c r="N65"/>
      <c r="O65"/>
      <c r="P65"/>
      <c r="Q65"/>
      <c r="R65"/>
      <c r="S65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>
      <c r="A66" s="91" t="s">
        <v>545</v>
      </c>
      <c r="B66" s="91">
        <v>69.680000000000007</v>
      </c>
      <c r="C66" s="91" t="s">
        <v>50</v>
      </c>
      <c r="D66" s="91">
        <v>297.41000000000003</v>
      </c>
      <c r="E66" s="91">
        <v>1</v>
      </c>
      <c r="F66" s="91">
        <v>71.55</v>
      </c>
      <c r="G66" s="91">
        <v>17.98</v>
      </c>
      <c r="H66" s="91">
        <v>11.84</v>
      </c>
      <c r="I66" s="91">
        <v>13.28</v>
      </c>
      <c r="J66" s="91">
        <v>10.76</v>
      </c>
      <c r="K66"/>
      <c r="L66"/>
      <c r="M66"/>
      <c r="N66"/>
      <c r="O66"/>
      <c r="P66"/>
      <c r="Q66"/>
      <c r="R66"/>
      <c r="S66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>
      <c r="A67" s="91" t="s">
        <v>546</v>
      </c>
      <c r="B67" s="91">
        <v>13.94</v>
      </c>
      <c r="C67" s="91" t="s">
        <v>50</v>
      </c>
      <c r="D67" s="91">
        <v>59.5</v>
      </c>
      <c r="E67" s="91">
        <v>6</v>
      </c>
      <c r="F67" s="91">
        <v>13.01</v>
      </c>
      <c r="G67" s="91">
        <v>2.96</v>
      </c>
      <c r="H67" s="91">
        <v>11.84</v>
      </c>
      <c r="I67" s="91">
        <v>13.28</v>
      </c>
      <c r="J67" s="91">
        <v>10.76</v>
      </c>
      <c r="K67"/>
      <c r="L67"/>
      <c r="M67"/>
      <c r="N67"/>
      <c r="O67"/>
      <c r="P67"/>
      <c r="Q67"/>
      <c r="R67"/>
      <c r="S67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>
      <c r="A68" s="91" t="s">
        <v>514</v>
      </c>
      <c r="B68" s="91">
        <v>20.9</v>
      </c>
      <c r="C68" s="91" t="s">
        <v>50</v>
      </c>
      <c r="D68" s="91">
        <v>89.21</v>
      </c>
      <c r="E68" s="91">
        <v>10</v>
      </c>
      <c r="F68" s="91">
        <v>19.510000000000002</v>
      </c>
      <c r="G68" s="91">
        <v>4.91</v>
      </c>
      <c r="H68" s="91">
        <v>7.53</v>
      </c>
      <c r="I68" s="91">
        <v>18.59</v>
      </c>
      <c r="J68" s="91">
        <v>21.52</v>
      </c>
      <c r="K68"/>
      <c r="L68"/>
      <c r="M68"/>
      <c r="N68"/>
      <c r="O68"/>
      <c r="P68"/>
      <c r="Q68"/>
      <c r="R68"/>
      <c r="S68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>
      <c r="A69" s="91" t="s">
        <v>527</v>
      </c>
      <c r="B69" s="91">
        <v>20.9</v>
      </c>
      <c r="C69" s="91" t="s">
        <v>50</v>
      </c>
      <c r="D69" s="91">
        <v>89.21</v>
      </c>
      <c r="E69" s="91">
        <v>10</v>
      </c>
      <c r="F69" s="91">
        <v>19.510000000000002</v>
      </c>
      <c r="G69" s="91">
        <v>4.91</v>
      </c>
      <c r="H69" s="91">
        <v>7.53</v>
      </c>
      <c r="I69" s="91">
        <v>18.59</v>
      </c>
      <c r="J69" s="91">
        <v>21.52</v>
      </c>
      <c r="K69"/>
      <c r="L69"/>
      <c r="M69"/>
      <c r="N69"/>
      <c r="O69"/>
      <c r="P69"/>
      <c r="Q69"/>
      <c r="R69"/>
      <c r="S69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>
      <c r="A70" s="91" t="s">
        <v>515</v>
      </c>
      <c r="B70" s="91">
        <v>34.840000000000003</v>
      </c>
      <c r="C70" s="91" t="s">
        <v>50</v>
      </c>
      <c r="D70" s="91">
        <v>148.71</v>
      </c>
      <c r="E70" s="91">
        <v>1</v>
      </c>
      <c r="F70" s="91">
        <v>52.04</v>
      </c>
      <c r="G70" s="91">
        <v>13.08</v>
      </c>
      <c r="H70" s="91">
        <v>7.53</v>
      </c>
      <c r="I70" s="91">
        <v>18.59</v>
      </c>
      <c r="J70" s="91">
        <v>21.52</v>
      </c>
      <c r="K70"/>
      <c r="L70"/>
      <c r="M70"/>
      <c r="N70"/>
      <c r="O70"/>
      <c r="P70"/>
      <c r="Q70"/>
      <c r="R70"/>
      <c r="S70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>
      <c r="A71" s="91" t="s">
        <v>528</v>
      </c>
      <c r="B71" s="91">
        <v>34.840000000000003</v>
      </c>
      <c r="C71" s="91" t="s">
        <v>50</v>
      </c>
      <c r="D71" s="91">
        <v>148.71</v>
      </c>
      <c r="E71" s="91">
        <v>1</v>
      </c>
      <c r="F71" s="91">
        <v>52.04</v>
      </c>
      <c r="G71" s="91">
        <v>13.08</v>
      </c>
      <c r="H71" s="91">
        <v>7.53</v>
      </c>
      <c r="I71" s="91">
        <v>18.59</v>
      </c>
      <c r="J71" s="91">
        <v>21.52</v>
      </c>
      <c r="K71"/>
      <c r="L71"/>
      <c r="M71"/>
      <c r="N71"/>
      <c r="O71"/>
      <c r="P71"/>
      <c r="Q71"/>
      <c r="R71"/>
      <c r="S7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>
      <c r="A72" s="91" t="s">
        <v>516</v>
      </c>
      <c r="B72" s="91">
        <v>20.21</v>
      </c>
      <c r="C72" s="91" t="s">
        <v>50</v>
      </c>
      <c r="D72" s="91">
        <v>86.26</v>
      </c>
      <c r="E72" s="91">
        <v>10</v>
      </c>
      <c r="F72" s="91">
        <v>18.87</v>
      </c>
      <c r="G72" s="91">
        <v>4.74</v>
      </c>
      <c r="H72" s="91">
        <v>7.53</v>
      </c>
      <c r="I72" s="91">
        <v>18.59</v>
      </c>
      <c r="J72" s="91">
        <v>21.52</v>
      </c>
      <c r="K72"/>
      <c r="L72"/>
      <c r="M72"/>
      <c r="N72"/>
      <c r="O72"/>
      <c r="P72"/>
      <c r="Q72"/>
      <c r="R72"/>
      <c r="S72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>
      <c r="A73" s="91" t="s">
        <v>529</v>
      </c>
      <c r="B73" s="91">
        <v>20.21</v>
      </c>
      <c r="C73" s="91" t="s">
        <v>50</v>
      </c>
      <c r="D73" s="91">
        <v>86.26</v>
      </c>
      <c r="E73" s="91">
        <v>10</v>
      </c>
      <c r="F73" s="91">
        <v>18.87</v>
      </c>
      <c r="G73" s="91">
        <v>4.74</v>
      </c>
      <c r="H73" s="91">
        <v>7.53</v>
      </c>
      <c r="I73" s="91">
        <v>18.59</v>
      </c>
      <c r="J73" s="91">
        <v>21.52</v>
      </c>
      <c r="K73"/>
      <c r="L73"/>
      <c r="M73"/>
      <c r="N73"/>
      <c r="O73"/>
      <c r="P73"/>
      <c r="Q73"/>
      <c r="R73"/>
      <c r="S73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>
      <c r="A74" s="91" t="s">
        <v>517</v>
      </c>
      <c r="B74" s="91">
        <v>34.840000000000003</v>
      </c>
      <c r="C74" s="91" t="s">
        <v>50</v>
      </c>
      <c r="D74" s="91">
        <v>148.71</v>
      </c>
      <c r="E74" s="91">
        <v>1</v>
      </c>
      <c r="F74" s="91">
        <v>52.04</v>
      </c>
      <c r="G74" s="91">
        <v>13.08</v>
      </c>
      <c r="H74" s="91">
        <v>7.53</v>
      </c>
      <c r="I74" s="91">
        <v>18.59</v>
      </c>
      <c r="J74" s="91">
        <v>21.52</v>
      </c>
      <c r="K74"/>
      <c r="L74"/>
      <c r="M74"/>
      <c r="N74"/>
      <c r="O74"/>
      <c r="P74"/>
      <c r="Q74"/>
      <c r="R74"/>
      <c r="S74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>
      <c r="A75" s="91" t="s">
        <v>530</v>
      </c>
      <c r="B75" s="91">
        <v>34.840000000000003</v>
      </c>
      <c r="C75" s="91" t="s">
        <v>50</v>
      </c>
      <c r="D75" s="91">
        <v>148.71</v>
      </c>
      <c r="E75" s="91">
        <v>1</v>
      </c>
      <c r="F75" s="91">
        <v>52.04</v>
      </c>
      <c r="G75" s="91">
        <v>13.08</v>
      </c>
      <c r="H75" s="91">
        <v>7.53</v>
      </c>
      <c r="I75" s="91">
        <v>18.59</v>
      </c>
      <c r="J75" s="91">
        <v>21.52</v>
      </c>
      <c r="K75"/>
      <c r="L75"/>
      <c r="M75"/>
      <c r="N75"/>
      <c r="O75"/>
      <c r="P75"/>
      <c r="Q75"/>
      <c r="R75"/>
      <c r="S75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>
      <c r="A76" s="91" t="s">
        <v>518</v>
      </c>
      <c r="B76" s="91">
        <v>20.9</v>
      </c>
      <c r="C76" s="91" t="s">
        <v>50</v>
      </c>
      <c r="D76" s="91">
        <v>89.21</v>
      </c>
      <c r="E76" s="91">
        <v>10</v>
      </c>
      <c r="F76" s="91">
        <v>19.510000000000002</v>
      </c>
      <c r="G76" s="91">
        <v>4.91</v>
      </c>
      <c r="H76" s="91">
        <v>7.53</v>
      </c>
      <c r="I76" s="91">
        <v>18.59</v>
      </c>
      <c r="J76" s="91">
        <v>21.52</v>
      </c>
      <c r="K76"/>
      <c r="L76"/>
      <c r="M76"/>
      <c r="N76"/>
      <c r="O76"/>
      <c r="P76"/>
      <c r="Q76"/>
      <c r="R76"/>
      <c r="S76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>
      <c r="A77" s="91" t="s">
        <v>531</v>
      </c>
      <c r="B77" s="91">
        <v>20.9</v>
      </c>
      <c r="C77" s="91" t="s">
        <v>50</v>
      </c>
      <c r="D77" s="91">
        <v>89.21</v>
      </c>
      <c r="E77" s="91">
        <v>10</v>
      </c>
      <c r="F77" s="91">
        <v>19.510000000000002</v>
      </c>
      <c r="G77" s="91">
        <v>4.91</v>
      </c>
      <c r="H77" s="91">
        <v>7.53</v>
      </c>
      <c r="I77" s="91">
        <v>18.59</v>
      </c>
      <c r="J77" s="91">
        <v>21.52</v>
      </c>
      <c r="K77"/>
      <c r="L77"/>
      <c r="M77"/>
      <c r="N77"/>
      <c r="O77"/>
      <c r="P77"/>
      <c r="Q77"/>
      <c r="R77"/>
      <c r="S77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>
      <c r="A78" s="91" t="s">
        <v>520</v>
      </c>
      <c r="B78" s="91">
        <v>27.87</v>
      </c>
      <c r="C78" s="91" t="s">
        <v>50</v>
      </c>
      <c r="D78" s="91">
        <v>118.96</v>
      </c>
      <c r="E78" s="91">
        <v>1</v>
      </c>
      <c r="F78" s="91">
        <v>45.53</v>
      </c>
      <c r="G78" s="91">
        <v>11.44</v>
      </c>
      <c r="H78" s="91">
        <v>7.53</v>
      </c>
      <c r="I78" s="91">
        <v>18.59</v>
      </c>
      <c r="J78" s="91">
        <v>21.52</v>
      </c>
      <c r="K78"/>
      <c r="L78"/>
      <c r="M78"/>
      <c r="N78"/>
      <c r="O78"/>
      <c r="P78"/>
      <c r="Q78"/>
      <c r="R78"/>
      <c r="S78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>
      <c r="A79" s="91" t="s">
        <v>533</v>
      </c>
      <c r="B79" s="91">
        <v>27.87</v>
      </c>
      <c r="C79" s="91" t="s">
        <v>50</v>
      </c>
      <c r="D79" s="91">
        <v>118.96</v>
      </c>
      <c r="E79" s="91">
        <v>1</v>
      </c>
      <c r="F79" s="91">
        <v>45.53</v>
      </c>
      <c r="G79" s="91">
        <v>11.44</v>
      </c>
      <c r="H79" s="91">
        <v>7.53</v>
      </c>
      <c r="I79" s="91">
        <v>18.59</v>
      </c>
      <c r="J79" s="91">
        <v>21.52</v>
      </c>
      <c r="K79"/>
      <c r="L79"/>
      <c r="M79"/>
      <c r="N79"/>
      <c r="O79"/>
      <c r="P79"/>
      <c r="Q79"/>
      <c r="R79"/>
      <c r="S79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>
      <c r="A80" s="91" t="s">
        <v>521</v>
      </c>
      <c r="B80" s="91">
        <v>20.21</v>
      </c>
      <c r="C80" s="91" t="s">
        <v>50</v>
      </c>
      <c r="D80" s="91">
        <v>86.26</v>
      </c>
      <c r="E80" s="91">
        <v>10</v>
      </c>
      <c r="F80" s="91">
        <v>18.87</v>
      </c>
      <c r="G80" s="91">
        <v>4.74</v>
      </c>
      <c r="H80" s="91">
        <v>7.53</v>
      </c>
      <c r="I80" s="91">
        <v>18.59</v>
      </c>
      <c r="J80" s="91">
        <v>21.52</v>
      </c>
      <c r="K80"/>
      <c r="L80"/>
      <c r="M80"/>
      <c r="N80"/>
      <c r="O80"/>
      <c r="P80"/>
      <c r="Q80"/>
      <c r="R80"/>
      <c r="S80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>
      <c r="A81" s="91" t="s">
        <v>534</v>
      </c>
      <c r="B81" s="91">
        <v>20.21</v>
      </c>
      <c r="C81" s="91" t="s">
        <v>50</v>
      </c>
      <c r="D81" s="91">
        <v>86.26</v>
      </c>
      <c r="E81" s="91">
        <v>10</v>
      </c>
      <c r="F81" s="91">
        <v>18.87</v>
      </c>
      <c r="G81" s="91">
        <v>4.74</v>
      </c>
      <c r="H81" s="91">
        <v>7.53</v>
      </c>
      <c r="I81" s="91">
        <v>18.59</v>
      </c>
      <c r="J81" s="91">
        <v>21.52</v>
      </c>
      <c r="K81"/>
      <c r="L81"/>
      <c r="M81"/>
      <c r="N81"/>
      <c r="O81"/>
      <c r="P81"/>
      <c r="Q81"/>
      <c r="R81"/>
      <c r="S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>
      <c r="A82" s="91" t="s">
        <v>522</v>
      </c>
      <c r="B82" s="91">
        <v>27.87</v>
      </c>
      <c r="C82" s="91" t="s">
        <v>50</v>
      </c>
      <c r="D82" s="91">
        <v>118.96</v>
      </c>
      <c r="E82" s="91">
        <v>1</v>
      </c>
      <c r="F82" s="91">
        <v>45.53</v>
      </c>
      <c r="G82" s="91">
        <v>11.44</v>
      </c>
      <c r="H82" s="91">
        <v>7.53</v>
      </c>
      <c r="I82" s="91">
        <v>18.59</v>
      </c>
      <c r="J82" s="91">
        <v>21.52</v>
      </c>
      <c r="K82"/>
      <c r="L82"/>
      <c r="M82"/>
      <c r="N82"/>
      <c r="O82"/>
      <c r="P82"/>
      <c r="Q82"/>
      <c r="R82"/>
      <c r="S82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>
      <c r="A83" s="91" t="s">
        <v>535</v>
      </c>
      <c r="B83" s="91">
        <v>27.87</v>
      </c>
      <c r="C83" s="91" t="s">
        <v>50</v>
      </c>
      <c r="D83" s="91">
        <v>118.96</v>
      </c>
      <c r="E83" s="91">
        <v>1</v>
      </c>
      <c r="F83" s="91">
        <v>45.53</v>
      </c>
      <c r="G83" s="91">
        <v>11.44</v>
      </c>
      <c r="H83" s="91">
        <v>7.53</v>
      </c>
      <c r="I83" s="91">
        <v>18.59</v>
      </c>
      <c r="J83" s="91">
        <v>21.52</v>
      </c>
      <c r="K83"/>
      <c r="L83"/>
      <c r="M83"/>
      <c r="N83"/>
      <c r="O83"/>
      <c r="P83"/>
      <c r="Q83"/>
      <c r="R83"/>
      <c r="S83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>
      <c r="A84" s="91" t="s">
        <v>519</v>
      </c>
      <c r="B84" s="91">
        <v>487.74</v>
      </c>
      <c r="C84" s="91" t="s">
        <v>50</v>
      </c>
      <c r="D84" s="91">
        <v>2081.8200000000002</v>
      </c>
      <c r="E84" s="91">
        <v>1</v>
      </c>
      <c r="F84" s="91">
        <v>0</v>
      </c>
      <c r="G84" s="91">
        <v>0</v>
      </c>
      <c r="H84" s="91">
        <v>9.68</v>
      </c>
      <c r="I84" s="91">
        <v>18.59</v>
      </c>
      <c r="J84" s="91">
        <v>16.14</v>
      </c>
      <c r="K84"/>
      <c r="L84"/>
      <c r="M84"/>
      <c r="N84"/>
      <c r="O84"/>
      <c r="P84"/>
      <c r="Q84"/>
      <c r="R84"/>
      <c r="S84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>
      <c r="A85" s="91" t="s">
        <v>532</v>
      </c>
      <c r="B85" s="91">
        <v>487.74</v>
      </c>
      <c r="C85" s="91" t="s">
        <v>50</v>
      </c>
      <c r="D85" s="91">
        <v>2081.8200000000002</v>
      </c>
      <c r="E85" s="91">
        <v>1</v>
      </c>
      <c r="F85" s="91">
        <v>0</v>
      </c>
      <c r="G85" s="91">
        <v>0</v>
      </c>
      <c r="H85" s="91">
        <v>4.3</v>
      </c>
      <c r="I85" s="91">
        <v>18.59</v>
      </c>
      <c r="J85" s="91">
        <v>53.08</v>
      </c>
      <c r="K85"/>
      <c r="L85"/>
      <c r="M85"/>
      <c r="N85"/>
      <c r="O85"/>
      <c r="P85"/>
      <c r="Q85"/>
      <c r="R85"/>
      <c r="S85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>
      <c r="A86" s="91" t="s">
        <v>424</v>
      </c>
      <c r="B86" s="91">
        <v>22422.240000000002</v>
      </c>
      <c r="C86" s="91"/>
      <c r="D86" s="91">
        <v>88862.77</v>
      </c>
      <c r="E86" s="91"/>
      <c r="F86" s="91">
        <v>5184.43</v>
      </c>
      <c r="G86" s="91">
        <v>845.42</v>
      </c>
      <c r="H86" s="91">
        <v>12.016</v>
      </c>
      <c r="I86" s="91">
        <v>29.29</v>
      </c>
      <c r="J86" s="91">
        <v>28.6357</v>
      </c>
      <c r="K86"/>
      <c r="L86"/>
      <c r="M86"/>
      <c r="N86"/>
      <c r="O86"/>
      <c r="P86"/>
      <c r="Q86"/>
      <c r="R86"/>
      <c r="S86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>
      <c r="A87" s="91" t="s">
        <v>548</v>
      </c>
      <c r="B87" s="91">
        <v>22422.240000000002</v>
      </c>
      <c r="C87" s="91"/>
      <c r="D87" s="91">
        <v>88862.77</v>
      </c>
      <c r="E87" s="91"/>
      <c r="F87" s="91">
        <v>5184.43</v>
      </c>
      <c r="G87" s="91">
        <v>845.42</v>
      </c>
      <c r="H87" s="91">
        <v>12.016</v>
      </c>
      <c r="I87" s="91">
        <v>29.29</v>
      </c>
      <c r="J87" s="91">
        <v>28.6357</v>
      </c>
      <c r="K87"/>
      <c r="L87"/>
      <c r="M87"/>
      <c r="N87"/>
      <c r="O87"/>
      <c r="P87"/>
      <c r="Q87"/>
      <c r="R87"/>
      <c r="S87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>
      <c r="A88" s="91" t="s">
        <v>549</v>
      </c>
      <c r="B88" s="91">
        <v>0</v>
      </c>
      <c r="C88" s="91"/>
      <c r="D88" s="91">
        <v>0</v>
      </c>
      <c r="E88" s="91"/>
      <c r="F88" s="91">
        <v>0</v>
      </c>
      <c r="G88" s="91">
        <v>0</v>
      </c>
      <c r="H88" s="91"/>
      <c r="I88" s="91"/>
      <c r="J88" s="91"/>
      <c r="K88"/>
      <c r="L88"/>
      <c r="M88"/>
      <c r="N88"/>
      <c r="O88"/>
      <c r="P88"/>
      <c r="Q88"/>
      <c r="R88"/>
      <c r="S88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9"/>
      <c r="B90" s="91" t="s">
        <v>318</v>
      </c>
      <c r="C90" s="91" t="s">
        <v>550</v>
      </c>
      <c r="D90" s="91" t="s">
        <v>551</v>
      </c>
      <c r="E90" s="91" t="s">
        <v>552</v>
      </c>
      <c r="F90" s="91" t="s">
        <v>553</v>
      </c>
      <c r="G90" s="91" t="s">
        <v>554</v>
      </c>
      <c r="H90" s="91" t="s">
        <v>555</v>
      </c>
      <c r="I90" s="91" t="s">
        <v>556</v>
      </c>
      <c r="J90"/>
      <c r="K90"/>
      <c r="L90"/>
      <c r="M90"/>
      <c r="N90"/>
      <c r="O90"/>
      <c r="P90"/>
      <c r="Q90"/>
      <c r="R90"/>
      <c r="S90"/>
      <c r="U90" s="81"/>
      <c r="V90" s="81"/>
      <c r="W90" s="81"/>
      <c r="X90" s="81"/>
      <c r="Y90" s="81"/>
      <c r="Z90" s="81"/>
      <c r="AA90" s="81"/>
      <c r="AB90" s="81"/>
    </row>
    <row r="91" spans="1:29">
      <c r="A91" s="91" t="s">
        <v>560</v>
      </c>
      <c r="B91" s="91" t="s">
        <v>558</v>
      </c>
      <c r="C91" s="91">
        <v>0.3</v>
      </c>
      <c r="D91" s="91">
        <v>4.4020000000000001</v>
      </c>
      <c r="E91" s="91">
        <v>12.904</v>
      </c>
      <c r="F91" s="91">
        <v>130.1</v>
      </c>
      <c r="G91" s="91">
        <v>90</v>
      </c>
      <c r="H91" s="91">
        <v>90</v>
      </c>
      <c r="I91" s="91" t="s">
        <v>561</v>
      </c>
      <c r="J91"/>
      <c r="K91"/>
      <c r="L91"/>
      <c r="M91"/>
      <c r="N91"/>
      <c r="O91"/>
      <c r="P91"/>
      <c r="Q91"/>
      <c r="R91"/>
      <c r="S91"/>
      <c r="T91" s="81"/>
      <c r="U91" s="81"/>
      <c r="V91" s="81"/>
      <c r="W91" s="81"/>
      <c r="X91" s="81"/>
      <c r="Y91" s="81"/>
      <c r="Z91" s="81"/>
      <c r="AA91" s="81"/>
      <c r="AB91" s="81"/>
    </row>
    <row r="92" spans="1:29">
      <c r="A92" s="91" t="s">
        <v>557</v>
      </c>
      <c r="B92" s="91" t="s">
        <v>558</v>
      </c>
      <c r="C92" s="91">
        <v>0.3</v>
      </c>
      <c r="D92" s="91">
        <v>4.4020000000000001</v>
      </c>
      <c r="E92" s="91">
        <v>12.904</v>
      </c>
      <c r="F92" s="91">
        <v>170.98</v>
      </c>
      <c r="G92" s="91">
        <v>0</v>
      </c>
      <c r="H92" s="91">
        <v>90</v>
      </c>
      <c r="I92" s="91" t="s">
        <v>559</v>
      </c>
      <c r="J92"/>
      <c r="K92"/>
      <c r="L92"/>
      <c r="M92"/>
      <c r="N92"/>
      <c r="O92"/>
      <c r="P92"/>
      <c r="Q92"/>
      <c r="R92"/>
      <c r="S92"/>
      <c r="T92" s="81"/>
      <c r="U92" s="81"/>
      <c r="V92" s="81"/>
      <c r="W92" s="81"/>
      <c r="X92" s="81"/>
      <c r="Y92" s="81"/>
      <c r="Z92" s="81"/>
      <c r="AA92" s="81"/>
      <c r="AB92" s="81"/>
    </row>
    <row r="93" spans="1:29">
      <c r="A93" s="91" t="s">
        <v>562</v>
      </c>
      <c r="B93" s="91" t="s">
        <v>558</v>
      </c>
      <c r="C93" s="91">
        <v>0.3</v>
      </c>
      <c r="D93" s="91">
        <v>4.4020000000000001</v>
      </c>
      <c r="E93" s="91">
        <v>12.904</v>
      </c>
      <c r="F93" s="91">
        <v>170.98</v>
      </c>
      <c r="G93" s="91">
        <v>180</v>
      </c>
      <c r="H93" s="91">
        <v>90</v>
      </c>
      <c r="I93" s="91" t="s">
        <v>563</v>
      </c>
      <c r="J93"/>
      <c r="K93"/>
      <c r="L93"/>
      <c r="M93"/>
      <c r="N93"/>
      <c r="O93"/>
      <c r="P93"/>
      <c r="Q93"/>
      <c r="R93"/>
      <c r="S93"/>
      <c r="T93" s="81"/>
      <c r="U93" s="81"/>
      <c r="V93" s="81"/>
      <c r="W93" s="81"/>
      <c r="X93" s="81"/>
      <c r="Y93" s="81"/>
      <c r="Z93" s="81"/>
      <c r="AA93" s="81"/>
      <c r="AB93" s="81"/>
    </row>
    <row r="94" spans="1:29">
      <c r="A94" s="91" t="s">
        <v>564</v>
      </c>
      <c r="B94" s="91" t="s">
        <v>558</v>
      </c>
      <c r="C94" s="91">
        <v>0.3</v>
      </c>
      <c r="D94" s="91">
        <v>4.4020000000000001</v>
      </c>
      <c r="E94" s="91">
        <v>12.904</v>
      </c>
      <c r="F94" s="91">
        <v>130.1</v>
      </c>
      <c r="G94" s="91">
        <v>270</v>
      </c>
      <c r="H94" s="91">
        <v>90</v>
      </c>
      <c r="I94" s="91" t="s">
        <v>565</v>
      </c>
      <c r="J94"/>
      <c r="K94"/>
      <c r="L94"/>
      <c r="M94"/>
      <c r="N94"/>
      <c r="O94"/>
      <c r="P94"/>
      <c r="Q94"/>
      <c r="R94"/>
      <c r="S94"/>
      <c r="T94" s="81"/>
      <c r="U94" s="81"/>
      <c r="V94" s="81"/>
      <c r="W94" s="81"/>
      <c r="X94" s="81"/>
      <c r="Y94" s="81"/>
      <c r="Z94" s="81"/>
      <c r="AA94" s="81"/>
      <c r="AB94" s="81"/>
    </row>
    <row r="95" spans="1:29">
      <c r="A95" s="91" t="s">
        <v>566</v>
      </c>
      <c r="B95" s="91" t="s">
        <v>558</v>
      </c>
      <c r="C95" s="91">
        <v>0.3</v>
      </c>
      <c r="D95" s="91">
        <v>3.12</v>
      </c>
      <c r="E95" s="91">
        <v>12.904</v>
      </c>
      <c r="F95" s="91">
        <v>3739.35</v>
      </c>
      <c r="G95" s="91">
        <v>0</v>
      </c>
      <c r="H95" s="91">
        <v>180</v>
      </c>
      <c r="I95" s="91"/>
      <c r="J95"/>
      <c r="K95"/>
      <c r="L95"/>
      <c r="M95"/>
      <c r="N95"/>
      <c r="O95"/>
      <c r="P95"/>
      <c r="Q95"/>
      <c r="R95"/>
      <c r="S95"/>
      <c r="T95" s="81"/>
      <c r="U95" s="81"/>
      <c r="V95" s="81"/>
      <c r="W95" s="81"/>
      <c r="X95" s="81"/>
      <c r="Y95" s="81"/>
      <c r="Z95" s="81"/>
      <c r="AA95" s="81"/>
      <c r="AB95" s="81"/>
    </row>
    <row r="96" spans="1:29">
      <c r="A96" s="91" t="s">
        <v>579</v>
      </c>
      <c r="B96" s="91" t="s">
        <v>860</v>
      </c>
      <c r="C96" s="91">
        <v>0.08</v>
      </c>
      <c r="D96" s="91">
        <v>0.85699999999999998</v>
      </c>
      <c r="E96" s="91">
        <v>0.98399999999999999</v>
      </c>
      <c r="F96" s="91">
        <v>45.53</v>
      </c>
      <c r="G96" s="91">
        <v>0</v>
      </c>
      <c r="H96" s="91">
        <v>90</v>
      </c>
      <c r="I96" s="91" t="s">
        <v>559</v>
      </c>
      <c r="J96"/>
      <c r="K96"/>
      <c r="L96"/>
      <c r="M96"/>
      <c r="N96"/>
      <c r="O96"/>
      <c r="P96"/>
      <c r="Q96"/>
      <c r="R96"/>
      <c r="S96"/>
      <c r="T96" s="81"/>
      <c r="U96" s="81"/>
      <c r="V96" s="81"/>
      <c r="W96" s="81"/>
      <c r="X96" s="81"/>
      <c r="Y96" s="81"/>
      <c r="Z96" s="81"/>
      <c r="AA96" s="81"/>
      <c r="AB96" s="81"/>
    </row>
    <row r="97" spans="1:28">
      <c r="A97" s="91" t="s">
        <v>580</v>
      </c>
      <c r="B97" s="91" t="s">
        <v>860</v>
      </c>
      <c r="C97" s="91">
        <v>0.08</v>
      </c>
      <c r="D97" s="91">
        <v>0.85699999999999998</v>
      </c>
      <c r="E97" s="91">
        <v>0.98399999999999999</v>
      </c>
      <c r="F97" s="91">
        <v>45.53</v>
      </c>
      <c r="G97" s="91">
        <v>180</v>
      </c>
      <c r="H97" s="91">
        <v>90</v>
      </c>
      <c r="I97" s="91" t="s">
        <v>563</v>
      </c>
      <c r="J97"/>
      <c r="K97"/>
      <c r="L97"/>
      <c r="M97"/>
      <c r="N97"/>
      <c r="O97"/>
      <c r="P97"/>
      <c r="Q97"/>
      <c r="R97"/>
      <c r="S97"/>
      <c r="T97" s="81"/>
      <c r="U97" s="81"/>
      <c r="V97" s="81"/>
      <c r="W97" s="81"/>
      <c r="X97" s="81"/>
      <c r="Y97" s="81"/>
      <c r="Z97" s="81"/>
      <c r="AA97" s="81"/>
      <c r="AB97" s="81"/>
    </row>
    <row r="98" spans="1:28">
      <c r="A98" s="91" t="s">
        <v>592</v>
      </c>
      <c r="B98" s="91" t="s">
        <v>860</v>
      </c>
      <c r="C98" s="91">
        <v>0.08</v>
      </c>
      <c r="D98" s="91">
        <v>0.85699999999999998</v>
      </c>
      <c r="E98" s="91">
        <v>0.98399999999999999</v>
      </c>
      <c r="F98" s="91">
        <v>45.53</v>
      </c>
      <c r="G98" s="91">
        <v>0</v>
      </c>
      <c r="H98" s="91">
        <v>90</v>
      </c>
      <c r="I98" s="91" t="s">
        <v>559</v>
      </c>
      <c r="J98"/>
      <c r="K98"/>
      <c r="L98"/>
      <c r="M98"/>
      <c r="N98"/>
      <c r="O98"/>
      <c r="P98"/>
      <c r="Q98"/>
      <c r="R98"/>
      <c r="S98"/>
      <c r="T98" s="81"/>
      <c r="U98" s="81"/>
      <c r="V98" s="81"/>
      <c r="W98" s="81"/>
      <c r="X98" s="81"/>
      <c r="Y98" s="81"/>
      <c r="Z98" s="81"/>
      <c r="AA98" s="81"/>
      <c r="AB98" s="81"/>
    </row>
    <row r="99" spans="1:28">
      <c r="A99" s="91" t="s">
        <v>593</v>
      </c>
      <c r="B99" s="91" t="s">
        <v>860</v>
      </c>
      <c r="C99" s="91">
        <v>0.08</v>
      </c>
      <c r="D99" s="91">
        <v>0.85699999999999998</v>
      </c>
      <c r="E99" s="91">
        <v>0.98399999999999999</v>
      </c>
      <c r="F99" s="91">
        <v>45.53</v>
      </c>
      <c r="G99" s="91">
        <v>180</v>
      </c>
      <c r="H99" s="91">
        <v>90</v>
      </c>
      <c r="I99" s="91" t="s">
        <v>563</v>
      </c>
      <c r="J99"/>
      <c r="K99"/>
      <c r="L99"/>
      <c r="M99"/>
      <c r="N99"/>
      <c r="O99"/>
      <c r="P99"/>
      <c r="Q99"/>
      <c r="R99"/>
      <c r="S99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>
      <c r="A100" s="91" t="s">
        <v>642</v>
      </c>
      <c r="B100" s="91" t="s">
        <v>860</v>
      </c>
      <c r="C100" s="91">
        <v>0.08</v>
      </c>
      <c r="D100" s="91">
        <v>0.85699999999999998</v>
      </c>
      <c r="E100" s="91">
        <v>0.98399999999999999</v>
      </c>
      <c r="F100" s="91">
        <v>52.04</v>
      </c>
      <c r="G100" s="91">
        <v>0</v>
      </c>
      <c r="H100" s="91">
        <v>90</v>
      </c>
      <c r="I100" s="91" t="s">
        <v>559</v>
      </c>
      <c r="J100"/>
      <c r="K100"/>
      <c r="L100"/>
      <c r="M100"/>
      <c r="N100"/>
      <c r="O100"/>
      <c r="P100"/>
      <c r="Q100"/>
      <c r="R100"/>
      <c r="S100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>
      <c r="A101" s="91" t="s">
        <v>643</v>
      </c>
      <c r="B101" s="91" t="s">
        <v>860</v>
      </c>
      <c r="C101" s="91">
        <v>0.08</v>
      </c>
      <c r="D101" s="91">
        <v>0.85699999999999998</v>
      </c>
      <c r="E101" s="91">
        <v>0.98399999999999999</v>
      </c>
      <c r="F101" s="91">
        <v>26.02</v>
      </c>
      <c r="G101" s="91">
        <v>180</v>
      </c>
      <c r="H101" s="91">
        <v>90</v>
      </c>
      <c r="I101" s="91" t="s">
        <v>563</v>
      </c>
      <c r="J101"/>
      <c r="K101"/>
      <c r="L101"/>
      <c r="M101"/>
      <c r="N101"/>
      <c r="O101"/>
      <c r="P101"/>
      <c r="Q101"/>
      <c r="R101"/>
      <c r="S10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>
      <c r="A102" s="91" t="s">
        <v>644</v>
      </c>
      <c r="B102" s="91" t="s">
        <v>861</v>
      </c>
      <c r="C102" s="91">
        <v>0.3</v>
      </c>
      <c r="D102" s="91">
        <v>0.35799999999999998</v>
      </c>
      <c r="E102" s="91">
        <v>0.38400000000000001</v>
      </c>
      <c r="F102" s="91">
        <v>501.68</v>
      </c>
      <c r="G102" s="91">
        <v>90</v>
      </c>
      <c r="H102" s="91">
        <v>0</v>
      </c>
      <c r="I102" s="91"/>
      <c r="J102"/>
      <c r="K102"/>
      <c r="L102"/>
      <c r="M102"/>
      <c r="N102"/>
      <c r="O102"/>
      <c r="P102"/>
      <c r="Q102"/>
      <c r="R102"/>
      <c r="S102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>
      <c r="A103" s="91" t="s">
        <v>609</v>
      </c>
      <c r="B103" s="91" t="s">
        <v>860</v>
      </c>
      <c r="C103" s="91">
        <v>0.08</v>
      </c>
      <c r="D103" s="91">
        <v>0.85699999999999998</v>
      </c>
      <c r="E103" s="91">
        <v>0.98399999999999999</v>
      </c>
      <c r="F103" s="91">
        <v>45.53</v>
      </c>
      <c r="G103" s="91">
        <v>0</v>
      </c>
      <c r="H103" s="91">
        <v>90</v>
      </c>
      <c r="I103" s="91" t="s">
        <v>559</v>
      </c>
      <c r="J103"/>
      <c r="K103"/>
      <c r="L103"/>
      <c r="M103"/>
      <c r="N103"/>
      <c r="O103"/>
      <c r="P103"/>
      <c r="Q103"/>
      <c r="R103"/>
      <c r="S103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>
      <c r="A104" s="91" t="s">
        <v>623</v>
      </c>
      <c r="B104" s="91" t="s">
        <v>860</v>
      </c>
      <c r="C104" s="91">
        <v>0.08</v>
      </c>
      <c r="D104" s="91">
        <v>0.85699999999999998</v>
      </c>
      <c r="E104" s="91">
        <v>0.98399999999999999</v>
      </c>
      <c r="F104" s="91">
        <v>45.53</v>
      </c>
      <c r="G104" s="91">
        <v>0</v>
      </c>
      <c r="H104" s="91">
        <v>90</v>
      </c>
      <c r="I104" s="91" t="s">
        <v>559</v>
      </c>
      <c r="J104"/>
      <c r="K104"/>
      <c r="L104"/>
      <c r="M104"/>
      <c r="N104"/>
      <c r="O104"/>
      <c r="P104"/>
      <c r="Q104"/>
      <c r="R104"/>
      <c r="S104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>
      <c r="A105" s="91" t="s">
        <v>608</v>
      </c>
      <c r="B105" s="91" t="s">
        <v>860</v>
      </c>
      <c r="C105" s="91">
        <v>0.08</v>
      </c>
      <c r="D105" s="91">
        <v>0.85699999999999998</v>
      </c>
      <c r="E105" s="91">
        <v>0.98399999999999999</v>
      </c>
      <c r="F105" s="91">
        <v>45.53</v>
      </c>
      <c r="G105" s="91">
        <v>180</v>
      </c>
      <c r="H105" s="91">
        <v>90</v>
      </c>
      <c r="I105" s="91" t="s">
        <v>563</v>
      </c>
      <c r="J105"/>
      <c r="K105"/>
      <c r="L105"/>
      <c r="M105"/>
      <c r="N105"/>
      <c r="O105"/>
      <c r="P105"/>
      <c r="Q105"/>
      <c r="R105"/>
      <c r="S105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>
      <c r="A106" s="91" t="s">
        <v>622</v>
      </c>
      <c r="B106" s="91" t="s">
        <v>860</v>
      </c>
      <c r="C106" s="91">
        <v>0.08</v>
      </c>
      <c r="D106" s="91">
        <v>0.85699999999999998</v>
      </c>
      <c r="E106" s="91">
        <v>0.98399999999999999</v>
      </c>
      <c r="F106" s="91">
        <v>45.53</v>
      </c>
      <c r="G106" s="91">
        <v>180</v>
      </c>
      <c r="H106" s="91">
        <v>90</v>
      </c>
      <c r="I106" s="91" t="s">
        <v>563</v>
      </c>
      <c r="J106"/>
      <c r="K106"/>
      <c r="L106"/>
      <c r="M106"/>
      <c r="N106"/>
      <c r="O106"/>
      <c r="P106"/>
      <c r="Q106"/>
      <c r="R106"/>
      <c r="S106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>
      <c r="A107" s="91" t="s">
        <v>624</v>
      </c>
      <c r="B107" s="91" t="s">
        <v>860</v>
      </c>
      <c r="C107" s="91">
        <v>0.08</v>
      </c>
      <c r="D107" s="91">
        <v>0.85699999999999998</v>
      </c>
      <c r="E107" s="91">
        <v>0.98399999999999999</v>
      </c>
      <c r="F107" s="91">
        <v>97.57</v>
      </c>
      <c r="G107" s="91">
        <v>90</v>
      </c>
      <c r="H107" s="91">
        <v>90</v>
      </c>
      <c r="I107" s="91" t="s">
        <v>561</v>
      </c>
      <c r="J107"/>
      <c r="K107"/>
      <c r="L107"/>
      <c r="M107"/>
      <c r="N107"/>
      <c r="O107"/>
      <c r="P107"/>
      <c r="Q107"/>
      <c r="R107"/>
      <c r="S107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>
      <c r="A108" s="91" t="s">
        <v>625</v>
      </c>
      <c r="B108" s="91" t="s">
        <v>860</v>
      </c>
      <c r="C108" s="91">
        <v>0.08</v>
      </c>
      <c r="D108" s="91">
        <v>0.85699999999999998</v>
      </c>
      <c r="E108" s="91">
        <v>0.98399999999999999</v>
      </c>
      <c r="F108" s="91">
        <v>130.1</v>
      </c>
      <c r="G108" s="91">
        <v>180</v>
      </c>
      <c r="H108" s="91">
        <v>90</v>
      </c>
      <c r="I108" s="91" t="s">
        <v>563</v>
      </c>
      <c r="J108"/>
      <c r="K108"/>
      <c r="L108"/>
      <c r="M108"/>
      <c r="N108"/>
      <c r="O108"/>
      <c r="P108"/>
      <c r="Q108"/>
      <c r="R108"/>
      <c r="S108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>
      <c r="A109" s="91" t="s">
        <v>626</v>
      </c>
      <c r="B109" s="91" t="s">
        <v>861</v>
      </c>
      <c r="C109" s="91">
        <v>0.3</v>
      </c>
      <c r="D109" s="91">
        <v>0.35799999999999998</v>
      </c>
      <c r="E109" s="91">
        <v>0.38400000000000001</v>
      </c>
      <c r="F109" s="91">
        <v>696.77</v>
      </c>
      <c r="G109" s="91">
        <v>90</v>
      </c>
      <c r="H109" s="91">
        <v>0</v>
      </c>
      <c r="I109" s="91"/>
      <c r="J109"/>
      <c r="K109"/>
      <c r="L109"/>
      <c r="M109"/>
      <c r="N109"/>
      <c r="O109"/>
      <c r="P109"/>
      <c r="Q109"/>
      <c r="R109"/>
      <c r="S109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>
      <c r="A110" s="91" t="s">
        <v>567</v>
      </c>
      <c r="B110" s="91" t="s">
        <v>860</v>
      </c>
      <c r="C110" s="91">
        <v>0.08</v>
      </c>
      <c r="D110" s="91">
        <v>0.85699999999999998</v>
      </c>
      <c r="E110" s="91">
        <v>0.98399999999999999</v>
      </c>
      <c r="F110" s="91">
        <v>104.08</v>
      </c>
      <c r="G110" s="91">
        <v>180</v>
      </c>
      <c r="H110" s="91">
        <v>90</v>
      </c>
      <c r="I110" s="91" t="s">
        <v>563</v>
      </c>
      <c r="J110"/>
      <c r="K110"/>
      <c r="L110"/>
      <c r="M110"/>
      <c r="N110"/>
      <c r="O110"/>
      <c r="P110"/>
      <c r="Q110"/>
      <c r="R110"/>
      <c r="S110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>
      <c r="A111" s="91" t="s">
        <v>570</v>
      </c>
      <c r="B111" s="91" t="s">
        <v>860</v>
      </c>
      <c r="C111" s="91">
        <v>0.08</v>
      </c>
      <c r="D111" s="91">
        <v>0.85699999999999998</v>
      </c>
      <c r="E111" s="91">
        <v>0.98399999999999999</v>
      </c>
      <c r="F111" s="91">
        <v>78.06</v>
      </c>
      <c r="G111" s="91">
        <v>90</v>
      </c>
      <c r="H111" s="91">
        <v>90</v>
      </c>
      <c r="I111" s="91" t="s">
        <v>561</v>
      </c>
      <c r="J111"/>
      <c r="K111"/>
      <c r="L111"/>
      <c r="M111"/>
      <c r="N111"/>
      <c r="O111"/>
      <c r="P111"/>
      <c r="Q111"/>
      <c r="R111"/>
      <c r="S11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>
      <c r="A112" s="91" t="s">
        <v>581</v>
      </c>
      <c r="B112" s="91" t="s">
        <v>860</v>
      </c>
      <c r="C112" s="91">
        <v>0.08</v>
      </c>
      <c r="D112" s="91">
        <v>0.85699999999999998</v>
      </c>
      <c r="E112" s="91">
        <v>0.98399999999999999</v>
      </c>
      <c r="F112" s="91">
        <v>110.58</v>
      </c>
      <c r="G112" s="91">
        <v>90</v>
      </c>
      <c r="H112" s="91">
        <v>90</v>
      </c>
      <c r="I112" s="91" t="s">
        <v>561</v>
      </c>
      <c r="J112"/>
      <c r="K112"/>
      <c r="L112"/>
      <c r="M112"/>
      <c r="N112"/>
      <c r="O112"/>
      <c r="P112"/>
      <c r="Q112"/>
      <c r="R112"/>
      <c r="S112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>
      <c r="A113" s="91" t="s">
        <v>568</v>
      </c>
      <c r="B113" s="91" t="s">
        <v>860</v>
      </c>
      <c r="C113" s="91">
        <v>0.08</v>
      </c>
      <c r="D113" s="91">
        <v>0.85699999999999998</v>
      </c>
      <c r="E113" s="91">
        <v>0.98399999999999999</v>
      </c>
      <c r="F113" s="91">
        <v>19.510000000000002</v>
      </c>
      <c r="G113" s="91">
        <v>90</v>
      </c>
      <c r="H113" s="91">
        <v>90</v>
      </c>
      <c r="I113" s="91" t="s">
        <v>561</v>
      </c>
      <c r="J113"/>
      <c r="K113"/>
      <c r="L113"/>
      <c r="M113"/>
      <c r="N113"/>
      <c r="O113"/>
      <c r="P113"/>
      <c r="Q113"/>
      <c r="R113"/>
      <c r="S113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>
      <c r="A114" s="91" t="s">
        <v>569</v>
      </c>
      <c r="B114" s="91" t="s">
        <v>860</v>
      </c>
      <c r="C114" s="91">
        <v>0.08</v>
      </c>
      <c r="D114" s="91">
        <v>0.85699999999999998</v>
      </c>
      <c r="E114" s="91">
        <v>0.98399999999999999</v>
      </c>
      <c r="F114" s="91">
        <v>26.02</v>
      </c>
      <c r="G114" s="91">
        <v>180</v>
      </c>
      <c r="H114" s="91">
        <v>90</v>
      </c>
      <c r="I114" s="91" t="s">
        <v>563</v>
      </c>
      <c r="J114"/>
      <c r="K114"/>
      <c r="L114"/>
      <c r="M114"/>
      <c r="N114"/>
      <c r="O114"/>
      <c r="P114"/>
      <c r="Q114"/>
      <c r="R114"/>
      <c r="S114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>
      <c r="A115" s="91" t="s">
        <v>572</v>
      </c>
      <c r="B115" s="91" t="s">
        <v>860</v>
      </c>
      <c r="C115" s="91">
        <v>0.08</v>
      </c>
      <c r="D115" s="91">
        <v>0.85699999999999998</v>
      </c>
      <c r="E115" s="91">
        <v>0.98399999999999999</v>
      </c>
      <c r="F115" s="91">
        <v>19.510000000000002</v>
      </c>
      <c r="G115" s="91">
        <v>90</v>
      </c>
      <c r="H115" s="91">
        <v>90</v>
      </c>
      <c r="I115" s="91" t="s">
        <v>561</v>
      </c>
      <c r="J115"/>
      <c r="K115"/>
      <c r="L115"/>
      <c r="M115"/>
      <c r="N115"/>
      <c r="O115"/>
      <c r="P115"/>
      <c r="Q115"/>
      <c r="R115"/>
      <c r="S115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>
      <c r="A116" s="91" t="s">
        <v>571</v>
      </c>
      <c r="B116" s="91" t="s">
        <v>860</v>
      </c>
      <c r="C116" s="91">
        <v>0.08</v>
      </c>
      <c r="D116" s="91">
        <v>0.85699999999999998</v>
      </c>
      <c r="E116" s="91">
        <v>0.98399999999999999</v>
      </c>
      <c r="F116" s="91">
        <v>26.02</v>
      </c>
      <c r="G116" s="91">
        <v>0</v>
      </c>
      <c r="H116" s="91">
        <v>90</v>
      </c>
      <c r="I116" s="91" t="s">
        <v>559</v>
      </c>
      <c r="J116"/>
      <c r="K116"/>
      <c r="L116"/>
      <c r="M116"/>
      <c r="N116"/>
      <c r="O116"/>
      <c r="P116"/>
      <c r="Q116"/>
      <c r="R116"/>
      <c r="S116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>
      <c r="A117" s="91" t="s">
        <v>573</v>
      </c>
      <c r="B117" s="91" t="s">
        <v>860</v>
      </c>
      <c r="C117" s="91">
        <v>0.08</v>
      </c>
      <c r="D117" s="91">
        <v>0.85699999999999998</v>
      </c>
      <c r="E117" s="91">
        <v>0.98399999999999999</v>
      </c>
      <c r="F117" s="91">
        <v>104.08</v>
      </c>
      <c r="G117" s="91">
        <v>0</v>
      </c>
      <c r="H117" s="91">
        <v>90</v>
      </c>
      <c r="I117" s="91" t="s">
        <v>559</v>
      </c>
      <c r="J117"/>
      <c r="K117"/>
      <c r="L117"/>
      <c r="M117"/>
      <c r="N117"/>
      <c r="O117"/>
      <c r="P117"/>
      <c r="Q117"/>
      <c r="R117"/>
      <c r="S117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>
      <c r="A118" s="91" t="s">
        <v>590</v>
      </c>
      <c r="B118" s="91" t="s">
        <v>860</v>
      </c>
      <c r="C118" s="91">
        <v>0.08</v>
      </c>
      <c r="D118" s="91">
        <v>0.85699999999999998</v>
      </c>
      <c r="E118" s="91">
        <v>0.98399999999999999</v>
      </c>
      <c r="F118" s="91">
        <v>123.59</v>
      </c>
      <c r="G118" s="91">
        <v>180</v>
      </c>
      <c r="H118" s="91">
        <v>90</v>
      </c>
      <c r="I118" s="91" t="s">
        <v>563</v>
      </c>
      <c r="J118"/>
      <c r="K118"/>
      <c r="L118"/>
      <c r="M118"/>
      <c r="N118"/>
      <c r="O118"/>
      <c r="P118"/>
      <c r="Q118"/>
      <c r="R118"/>
      <c r="S118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>
      <c r="A119" s="91" t="s">
        <v>591</v>
      </c>
      <c r="B119" s="91" t="s">
        <v>860</v>
      </c>
      <c r="C119" s="91">
        <v>0.08</v>
      </c>
      <c r="D119" s="91">
        <v>0.85699999999999998</v>
      </c>
      <c r="E119" s="91">
        <v>0.98399999999999999</v>
      </c>
      <c r="F119" s="91">
        <v>91.09</v>
      </c>
      <c r="G119" s="91">
        <v>270</v>
      </c>
      <c r="H119" s="91">
        <v>90</v>
      </c>
      <c r="I119" s="91" t="s">
        <v>565</v>
      </c>
      <c r="J119"/>
      <c r="K119"/>
      <c r="L119"/>
      <c r="M119"/>
      <c r="N119"/>
      <c r="O119"/>
      <c r="P119"/>
      <c r="Q119"/>
      <c r="R119"/>
      <c r="S119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>
      <c r="A120" s="91" t="s">
        <v>586</v>
      </c>
      <c r="B120" s="91" t="s">
        <v>860</v>
      </c>
      <c r="C120" s="91">
        <v>0.08</v>
      </c>
      <c r="D120" s="91">
        <v>0.85699999999999998</v>
      </c>
      <c r="E120" s="91">
        <v>0.98399999999999999</v>
      </c>
      <c r="F120" s="91">
        <v>97.57</v>
      </c>
      <c r="G120" s="91">
        <v>0</v>
      </c>
      <c r="H120" s="91">
        <v>90</v>
      </c>
      <c r="I120" s="91" t="s">
        <v>559</v>
      </c>
      <c r="J120"/>
      <c r="K120"/>
      <c r="L120"/>
      <c r="M120"/>
      <c r="N120"/>
      <c r="O120"/>
      <c r="P120"/>
      <c r="Q120"/>
      <c r="R120"/>
      <c r="S120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>
      <c r="A121" s="91" t="s">
        <v>587</v>
      </c>
      <c r="B121" s="91" t="s">
        <v>860</v>
      </c>
      <c r="C121" s="91">
        <v>0.08</v>
      </c>
      <c r="D121" s="91">
        <v>0.85699999999999998</v>
      </c>
      <c r="E121" s="91">
        <v>0.98399999999999999</v>
      </c>
      <c r="F121" s="91">
        <v>26.02</v>
      </c>
      <c r="G121" s="91">
        <v>0</v>
      </c>
      <c r="H121" s="91">
        <v>90</v>
      </c>
      <c r="I121" s="91" t="s">
        <v>559</v>
      </c>
      <c r="J121"/>
      <c r="K121"/>
      <c r="L121"/>
      <c r="M121"/>
      <c r="N121"/>
      <c r="O121"/>
      <c r="P121"/>
      <c r="Q121"/>
      <c r="R121"/>
      <c r="S12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>
      <c r="A122" s="91" t="s">
        <v>588</v>
      </c>
      <c r="B122" s="91" t="s">
        <v>860</v>
      </c>
      <c r="C122" s="91">
        <v>0.08</v>
      </c>
      <c r="D122" s="91">
        <v>0.85699999999999998</v>
      </c>
      <c r="E122" s="91">
        <v>0.98399999999999999</v>
      </c>
      <c r="F122" s="91">
        <v>19.510000000000002</v>
      </c>
      <c r="G122" s="91">
        <v>270</v>
      </c>
      <c r="H122" s="91">
        <v>90</v>
      </c>
      <c r="I122" s="91" t="s">
        <v>565</v>
      </c>
      <c r="J122"/>
      <c r="K122"/>
      <c r="L122"/>
      <c r="M122"/>
      <c r="N122"/>
      <c r="O122"/>
      <c r="P122"/>
      <c r="Q122"/>
      <c r="R122"/>
      <c r="S122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>
      <c r="A123" s="91" t="s">
        <v>589</v>
      </c>
      <c r="B123" s="91" t="s">
        <v>860</v>
      </c>
      <c r="C123" s="91">
        <v>0.08</v>
      </c>
      <c r="D123" s="91">
        <v>0.85699999999999998</v>
      </c>
      <c r="E123" s="91">
        <v>0.98399999999999999</v>
      </c>
      <c r="F123" s="91">
        <v>117.09</v>
      </c>
      <c r="G123" s="91">
        <v>270</v>
      </c>
      <c r="H123" s="91">
        <v>90</v>
      </c>
      <c r="I123" s="91" t="s">
        <v>565</v>
      </c>
      <c r="J123"/>
      <c r="K123"/>
      <c r="L123"/>
      <c r="M123"/>
      <c r="N123"/>
      <c r="O123"/>
      <c r="P123"/>
      <c r="Q123"/>
      <c r="R123"/>
      <c r="S123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>
      <c r="A124" s="91" t="s">
        <v>630</v>
      </c>
      <c r="B124" s="91" t="s">
        <v>860</v>
      </c>
      <c r="C124" s="91">
        <v>0.08</v>
      </c>
      <c r="D124" s="91">
        <v>0.85699999999999998</v>
      </c>
      <c r="E124" s="91">
        <v>0.98399999999999999</v>
      </c>
      <c r="F124" s="91">
        <v>130.1</v>
      </c>
      <c r="G124" s="91">
        <v>90</v>
      </c>
      <c r="H124" s="91">
        <v>90</v>
      </c>
      <c r="I124" s="91" t="s">
        <v>561</v>
      </c>
      <c r="J124"/>
      <c r="K124"/>
      <c r="L124"/>
      <c r="M124"/>
      <c r="N124"/>
      <c r="O124"/>
      <c r="P124"/>
      <c r="Q124"/>
      <c r="R124"/>
      <c r="S124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>
      <c r="A125" s="91" t="s">
        <v>629</v>
      </c>
      <c r="B125" s="91" t="s">
        <v>860</v>
      </c>
      <c r="C125" s="91">
        <v>0.08</v>
      </c>
      <c r="D125" s="91">
        <v>0.85699999999999998</v>
      </c>
      <c r="E125" s="91">
        <v>0.98399999999999999</v>
      </c>
      <c r="F125" s="91">
        <v>130.1</v>
      </c>
      <c r="G125" s="91">
        <v>0</v>
      </c>
      <c r="H125" s="91">
        <v>90</v>
      </c>
      <c r="I125" s="91" t="s">
        <v>559</v>
      </c>
      <c r="J125"/>
      <c r="K125"/>
      <c r="L125"/>
      <c r="M125"/>
      <c r="N125"/>
      <c r="O125"/>
      <c r="P125"/>
      <c r="Q125"/>
      <c r="R125"/>
      <c r="S125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>
      <c r="A126" s="91" t="s">
        <v>631</v>
      </c>
      <c r="B126" s="91" t="s">
        <v>861</v>
      </c>
      <c r="C126" s="91">
        <v>0.3</v>
      </c>
      <c r="D126" s="91">
        <v>0.35799999999999998</v>
      </c>
      <c r="E126" s="91">
        <v>0.38400000000000001</v>
      </c>
      <c r="F126" s="91">
        <v>929.03</v>
      </c>
      <c r="G126" s="91">
        <v>180</v>
      </c>
      <c r="H126" s="91">
        <v>0</v>
      </c>
      <c r="I126" s="91"/>
      <c r="J126"/>
      <c r="K126"/>
      <c r="L126"/>
      <c r="M126"/>
      <c r="N126"/>
      <c r="O126"/>
      <c r="P126"/>
      <c r="Q126"/>
      <c r="R126"/>
      <c r="S126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>
      <c r="A127" s="91" t="s">
        <v>577</v>
      </c>
      <c r="B127" s="91" t="s">
        <v>860</v>
      </c>
      <c r="C127" s="91">
        <v>0.08</v>
      </c>
      <c r="D127" s="91">
        <v>0.85699999999999998</v>
      </c>
      <c r="E127" s="91">
        <v>0.98399999999999999</v>
      </c>
      <c r="F127" s="91">
        <v>26.02</v>
      </c>
      <c r="G127" s="91">
        <v>180</v>
      </c>
      <c r="H127" s="91">
        <v>90</v>
      </c>
      <c r="I127" s="91" t="s">
        <v>563</v>
      </c>
      <c r="J127"/>
      <c r="K127"/>
      <c r="L127"/>
      <c r="M127"/>
      <c r="N127"/>
      <c r="O127"/>
      <c r="P127"/>
      <c r="Q127"/>
      <c r="R127"/>
      <c r="S127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>
      <c r="A128" s="91" t="s">
        <v>576</v>
      </c>
      <c r="B128" s="91" t="s">
        <v>860</v>
      </c>
      <c r="C128" s="91">
        <v>0.08</v>
      </c>
      <c r="D128" s="91">
        <v>0.85699999999999998</v>
      </c>
      <c r="E128" s="91">
        <v>0.98399999999999999</v>
      </c>
      <c r="F128" s="91">
        <v>227.67</v>
      </c>
      <c r="G128" s="91">
        <v>270</v>
      </c>
      <c r="H128" s="91">
        <v>90</v>
      </c>
      <c r="I128" s="91" t="s">
        <v>565</v>
      </c>
      <c r="J128"/>
      <c r="K128"/>
      <c r="L128"/>
      <c r="M128"/>
      <c r="N128"/>
      <c r="O128"/>
      <c r="P128"/>
      <c r="Q128"/>
      <c r="R128"/>
      <c r="S128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>
      <c r="A129" s="91" t="s">
        <v>578</v>
      </c>
      <c r="B129" s="91" t="s">
        <v>860</v>
      </c>
      <c r="C129" s="91">
        <v>0.08</v>
      </c>
      <c r="D129" s="91">
        <v>0.85699999999999998</v>
      </c>
      <c r="E129" s="91">
        <v>0.98399999999999999</v>
      </c>
      <c r="F129" s="91">
        <v>32.5</v>
      </c>
      <c r="G129" s="91">
        <v>180</v>
      </c>
      <c r="H129" s="91">
        <v>90</v>
      </c>
      <c r="I129" s="91" t="s">
        <v>563</v>
      </c>
      <c r="J129"/>
      <c r="K129"/>
      <c r="L129"/>
      <c r="M129"/>
      <c r="N129"/>
      <c r="O129"/>
      <c r="P129"/>
      <c r="Q129"/>
      <c r="R129"/>
      <c r="S129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>
      <c r="A130" s="91" t="s">
        <v>575</v>
      </c>
      <c r="B130" s="91" t="s">
        <v>860</v>
      </c>
      <c r="C130" s="91">
        <v>0.08</v>
      </c>
      <c r="D130" s="91">
        <v>0.85699999999999998</v>
      </c>
      <c r="E130" s="91">
        <v>0.98399999999999999</v>
      </c>
      <c r="F130" s="91">
        <v>123.59</v>
      </c>
      <c r="G130" s="91">
        <v>0</v>
      </c>
      <c r="H130" s="91">
        <v>90</v>
      </c>
      <c r="I130" s="91" t="s">
        <v>559</v>
      </c>
      <c r="J130"/>
      <c r="K130"/>
      <c r="L130"/>
      <c r="M130"/>
      <c r="N130"/>
      <c r="O130"/>
      <c r="P130"/>
      <c r="Q130"/>
      <c r="R130"/>
      <c r="S130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>
      <c r="A131" s="91" t="s">
        <v>627</v>
      </c>
      <c r="B131" s="91" t="s">
        <v>860</v>
      </c>
      <c r="C131" s="91">
        <v>0.08</v>
      </c>
      <c r="D131" s="91">
        <v>0.85699999999999998</v>
      </c>
      <c r="E131" s="91">
        <v>0.98399999999999999</v>
      </c>
      <c r="F131" s="91">
        <v>104.08</v>
      </c>
      <c r="G131" s="91">
        <v>180</v>
      </c>
      <c r="H131" s="91">
        <v>90</v>
      </c>
      <c r="I131" s="91" t="s">
        <v>563</v>
      </c>
      <c r="J131"/>
      <c r="K131"/>
      <c r="L131"/>
      <c r="M131"/>
      <c r="N131"/>
      <c r="O131"/>
      <c r="P131"/>
      <c r="Q131"/>
      <c r="R131"/>
      <c r="S13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>
      <c r="A132" s="91" t="s">
        <v>628</v>
      </c>
      <c r="B132" s="91" t="s">
        <v>861</v>
      </c>
      <c r="C132" s="91">
        <v>0.3</v>
      </c>
      <c r="D132" s="91">
        <v>0.35799999999999998</v>
      </c>
      <c r="E132" s="91">
        <v>0.38400000000000001</v>
      </c>
      <c r="F132" s="91">
        <v>1040.51</v>
      </c>
      <c r="G132" s="91">
        <v>90</v>
      </c>
      <c r="H132" s="91">
        <v>0</v>
      </c>
      <c r="I132" s="91"/>
      <c r="J132"/>
      <c r="K132"/>
      <c r="L132"/>
      <c r="M132"/>
      <c r="N132"/>
      <c r="O132"/>
      <c r="P132"/>
      <c r="Q132"/>
      <c r="R132"/>
      <c r="S132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>
      <c r="A133" s="91" t="s">
        <v>583</v>
      </c>
      <c r="B133" s="91" t="s">
        <v>860</v>
      </c>
      <c r="C133" s="91">
        <v>0.08</v>
      </c>
      <c r="D133" s="91">
        <v>0.85699999999999998</v>
      </c>
      <c r="E133" s="91">
        <v>0.98399999999999999</v>
      </c>
      <c r="F133" s="91">
        <v>26.02</v>
      </c>
      <c r="G133" s="91">
        <v>90</v>
      </c>
      <c r="H133" s="91">
        <v>90</v>
      </c>
      <c r="I133" s="91" t="s">
        <v>561</v>
      </c>
      <c r="J133"/>
      <c r="K133"/>
      <c r="L133"/>
      <c r="M133"/>
      <c r="N133"/>
      <c r="O133"/>
      <c r="P133"/>
      <c r="Q133"/>
      <c r="R133"/>
      <c r="S133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>
      <c r="A134" s="91" t="s">
        <v>582</v>
      </c>
      <c r="B134" s="91" t="s">
        <v>860</v>
      </c>
      <c r="C134" s="91">
        <v>0.08</v>
      </c>
      <c r="D134" s="91">
        <v>0.85699999999999998</v>
      </c>
      <c r="E134" s="91">
        <v>0.98399999999999999</v>
      </c>
      <c r="F134" s="91">
        <v>39.03</v>
      </c>
      <c r="G134" s="91">
        <v>0</v>
      </c>
      <c r="H134" s="91">
        <v>90</v>
      </c>
      <c r="I134" s="91" t="s">
        <v>559</v>
      </c>
      <c r="J134"/>
      <c r="K134"/>
      <c r="L134"/>
      <c r="M134"/>
      <c r="N134"/>
      <c r="O134"/>
      <c r="P134"/>
      <c r="Q134"/>
      <c r="R134"/>
      <c r="S134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>
      <c r="A135" s="91" t="s">
        <v>584</v>
      </c>
      <c r="B135" s="91" t="s">
        <v>860</v>
      </c>
      <c r="C135" s="91">
        <v>0.08</v>
      </c>
      <c r="D135" s="91">
        <v>0.85699999999999998</v>
      </c>
      <c r="E135" s="91">
        <v>0.98399999999999999</v>
      </c>
      <c r="F135" s="91">
        <v>130.1</v>
      </c>
      <c r="G135" s="91">
        <v>90</v>
      </c>
      <c r="H135" s="91">
        <v>90</v>
      </c>
      <c r="I135" s="91" t="s">
        <v>561</v>
      </c>
      <c r="J135"/>
      <c r="K135"/>
      <c r="L135"/>
      <c r="M135"/>
      <c r="N135"/>
      <c r="O135"/>
      <c r="P135"/>
      <c r="Q135"/>
      <c r="R135"/>
      <c r="S135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>
      <c r="A136" s="91" t="s">
        <v>585</v>
      </c>
      <c r="B136" s="91" t="s">
        <v>860</v>
      </c>
      <c r="C136" s="91">
        <v>0.08</v>
      </c>
      <c r="D136" s="91">
        <v>0.85699999999999998</v>
      </c>
      <c r="E136" s="91">
        <v>0.98399999999999999</v>
      </c>
      <c r="F136" s="91">
        <v>39.03</v>
      </c>
      <c r="G136" s="91">
        <v>0</v>
      </c>
      <c r="H136" s="91">
        <v>90</v>
      </c>
      <c r="I136" s="91" t="s">
        <v>559</v>
      </c>
      <c r="J136"/>
      <c r="K136"/>
      <c r="L136"/>
      <c r="M136"/>
      <c r="N136"/>
      <c r="O136"/>
      <c r="P136"/>
      <c r="Q136"/>
      <c r="R136"/>
      <c r="S136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>
      <c r="A137" s="91" t="s">
        <v>594</v>
      </c>
      <c r="B137" s="91" t="s">
        <v>860</v>
      </c>
      <c r="C137" s="91">
        <v>0.08</v>
      </c>
      <c r="D137" s="91">
        <v>0.85699999999999998</v>
      </c>
      <c r="E137" s="91">
        <v>0.98399999999999999</v>
      </c>
      <c r="F137" s="91">
        <v>52.04</v>
      </c>
      <c r="G137" s="91">
        <v>0</v>
      </c>
      <c r="H137" s="91">
        <v>90</v>
      </c>
      <c r="I137" s="91" t="s">
        <v>559</v>
      </c>
      <c r="J137"/>
      <c r="K137"/>
      <c r="L137"/>
      <c r="M137"/>
      <c r="N137"/>
      <c r="O137"/>
      <c r="P137"/>
      <c r="Q137"/>
      <c r="R137"/>
      <c r="S137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>
      <c r="A138" s="91" t="s">
        <v>595</v>
      </c>
      <c r="B138" s="91" t="s">
        <v>860</v>
      </c>
      <c r="C138" s="91">
        <v>0.08</v>
      </c>
      <c r="D138" s="91">
        <v>0.85699999999999998</v>
      </c>
      <c r="E138" s="91">
        <v>0.98399999999999999</v>
      </c>
      <c r="F138" s="91">
        <v>130.1</v>
      </c>
      <c r="G138" s="91">
        <v>180</v>
      </c>
      <c r="H138" s="91">
        <v>90</v>
      </c>
      <c r="I138" s="91" t="s">
        <v>563</v>
      </c>
      <c r="J138"/>
      <c r="K138"/>
      <c r="L138"/>
      <c r="M138"/>
      <c r="N138"/>
      <c r="O138"/>
      <c r="P138"/>
      <c r="Q138"/>
      <c r="R138"/>
      <c r="S138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>
      <c r="A139" s="91" t="s">
        <v>632</v>
      </c>
      <c r="B139" s="91" t="s">
        <v>860</v>
      </c>
      <c r="C139" s="91">
        <v>0.08</v>
      </c>
      <c r="D139" s="91">
        <v>0.85699999999999998</v>
      </c>
      <c r="E139" s="91">
        <v>0.98399999999999999</v>
      </c>
      <c r="F139" s="91">
        <v>39.03</v>
      </c>
      <c r="G139" s="91">
        <v>180</v>
      </c>
      <c r="H139" s="91">
        <v>90</v>
      </c>
      <c r="I139" s="91" t="s">
        <v>563</v>
      </c>
      <c r="J139"/>
      <c r="K139"/>
      <c r="L139"/>
      <c r="M139"/>
      <c r="N139"/>
      <c r="O139"/>
      <c r="P139"/>
      <c r="Q139"/>
      <c r="R139"/>
      <c r="S139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>
      <c r="A140" s="91" t="s">
        <v>633</v>
      </c>
      <c r="B140" s="91" t="s">
        <v>860</v>
      </c>
      <c r="C140" s="91">
        <v>0.08</v>
      </c>
      <c r="D140" s="91">
        <v>0.85699999999999998</v>
      </c>
      <c r="E140" s="91">
        <v>0.98399999999999999</v>
      </c>
      <c r="F140" s="91">
        <v>32.53</v>
      </c>
      <c r="G140" s="91">
        <v>270</v>
      </c>
      <c r="H140" s="91">
        <v>90</v>
      </c>
      <c r="I140" s="91" t="s">
        <v>565</v>
      </c>
      <c r="J140"/>
      <c r="K140"/>
      <c r="L140"/>
      <c r="M140"/>
      <c r="N140"/>
      <c r="O140"/>
      <c r="P140"/>
      <c r="Q140"/>
      <c r="R140"/>
      <c r="S140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>
      <c r="A141" s="91" t="s">
        <v>634</v>
      </c>
      <c r="B141" s="91" t="s">
        <v>861</v>
      </c>
      <c r="C141" s="91">
        <v>0.3</v>
      </c>
      <c r="D141" s="91">
        <v>0.35799999999999998</v>
      </c>
      <c r="E141" s="91">
        <v>0.38400000000000001</v>
      </c>
      <c r="F141" s="91">
        <v>69.7</v>
      </c>
      <c r="G141" s="91">
        <v>180</v>
      </c>
      <c r="H141" s="91">
        <v>0</v>
      </c>
      <c r="I141" s="91"/>
      <c r="J141"/>
      <c r="K141"/>
      <c r="L141"/>
      <c r="M141"/>
      <c r="N141"/>
      <c r="O141"/>
      <c r="P141"/>
      <c r="Q141"/>
      <c r="R141"/>
      <c r="S14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>
      <c r="A142" s="91" t="s">
        <v>574</v>
      </c>
      <c r="B142" s="91" t="s">
        <v>860</v>
      </c>
      <c r="C142" s="91">
        <v>0.08</v>
      </c>
      <c r="D142" s="91">
        <v>0.85699999999999998</v>
      </c>
      <c r="E142" s="91">
        <v>0.98399999999999999</v>
      </c>
      <c r="F142" s="91">
        <v>52.04</v>
      </c>
      <c r="G142" s="91">
        <v>180</v>
      </c>
      <c r="H142" s="91">
        <v>90</v>
      </c>
      <c r="I142" s="91" t="s">
        <v>563</v>
      </c>
      <c r="J142"/>
      <c r="K142"/>
      <c r="L142"/>
      <c r="M142"/>
      <c r="N142"/>
      <c r="O142"/>
      <c r="P142"/>
      <c r="Q142"/>
      <c r="R142"/>
      <c r="S142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>
      <c r="A143" s="91" t="s">
        <v>635</v>
      </c>
      <c r="B143" s="91" t="s">
        <v>860</v>
      </c>
      <c r="C143" s="91">
        <v>0.08</v>
      </c>
      <c r="D143" s="91">
        <v>0.85699999999999998</v>
      </c>
      <c r="E143" s="91">
        <v>0.98399999999999999</v>
      </c>
      <c r="F143" s="91">
        <v>162.58000000000001</v>
      </c>
      <c r="G143" s="91">
        <v>270</v>
      </c>
      <c r="H143" s="91">
        <v>90</v>
      </c>
      <c r="I143" s="91" t="s">
        <v>565</v>
      </c>
      <c r="J143"/>
      <c r="K143"/>
      <c r="L143"/>
      <c r="M143"/>
      <c r="N143"/>
      <c r="O143"/>
      <c r="P143"/>
      <c r="Q143"/>
      <c r="R143"/>
      <c r="S143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>
      <c r="A144" s="91" t="s">
        <v>636</v>
      </c>
      <c r="B144" s="91" t="s">
        <v>861</v>
      </c>
      <c r="C144" s="91">
        <v>0.3</v>
      </c>
      <c r="D144" s="91">
        <v>0.35799999999999998</v>
      </c>
      <c r="E144" s="91">
        <v>0.38400000000000001</v>
      </c>
      <c r="F144" s="91">
        <v>348.39</v>
      </c>
      <c r="G144" s="91">
        <v>180</v>
      </c>
      <c r="H144" s="91">
        <v>0</v>
      </c>
      <c r="I144" s="91"/>
      <c r="J144"/>
      <c r="K144"/>
      <c r="L144"/>
      <c r="M144"/>
      <c r="N144"/>
      <c r="O144"/>
      <c r="P144"/>
      <c r="Q144"/>
      <c r="R144"/>
      <c r="S144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>
      <c r="A145" s="91" t="s">
        <v>637</v>
      </c>
      <c r="B145" s="91" t="s">
        <v>860</v>
      </c>
      <c r="C145" s="91">
        <v>0.08</v>
      </c>
      <c r="D145" s="91">
        <v>0.85699999999999998</v>
      </c>
      <c r="E145" s="91">
        <v>0.98399999999999999</v>
      </c>
      <c r="F145" s="91">
        <v>39.03</v>
      </c>
      <c r="G145" s="91">
        <v>0</v>
      </c>
      <c r="H145" s="91">
        <v>90</v>
      </c>
      <c r="I145" s="91" t="s">
        <v>559</v>
      </c>
      <c r="J145"/>
      <c r="K145"/>
      <c r="L145"/>
      <c r="M145"/>
      <c r="N145"/>
      <c r="O145"/>
      <c r="P145"/>
      <c r="Q145"/>
      <c r="R145"/>
      <c r="S145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>
      <c r="A146" s="91" t="s">
        <v>638</v>
      </c>
      <c r="B146" s="91" t="s">
        <v>860</v>
      </c>
      <c r="C146" s="91">
        <v>0.08</v>
      </c>
      <c r="D146" s="91">
        <v>0.85699999999999998</v>
      </c>
      <c r="E146" s="91">
        <v>0.98399999999999999</v>
      </c>
      <c r="F146" s="91">
        <v>32.520000000000003</v>
      </c>
      <c r="G146" s="91">
        <v>270</v>
      </c>
      <c r="H146" s="91">
        <v>90</v>
      </c>
      <c r="I146" s="91" t="s">
        <v>565</v>
      </c>
      <c r="J146"/>
      <c r="K146"/>
      <c r="L146"/>
      <c r="M146"/>
      <c r="N146"/>
      <c r="O146"/>
      <c r="P146"/>
      <c r="Q146"/>
      <c r="R146"/>
      <c r="S146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>
      <c r="A147" s="91" t="s">
        <v>639</v>
      </c>
      <c r="B147" s="91" t="s">
        <v>861</v>
      </c>
      <c r="C147" s="91">
        <v>0.3</v>
      </c>
      <c r="D147" s="91">
        <v>0.35799999999999998</v>
      </c>
      <c r="E147" s="91">
        <v>0.38400000000000001</v>
      </c>
      <c r="F147" s="91">
        <v>69.680000000000007</v>
      </c>
      <c r="G147" s="91">
        <v>180</v>
      </c>
      <c r="H147" s="91">
        <v>0</v>
      </c>
      <c r="I147" s="91"/>
      <c r="J147"/>
      <c r="K147"/>
      <c r="L147"/>
      <c r="M147"/>
      <c r="N147"/>
      <c r="O147"/>
      <c r="P147"/>
      <c r="Q147"/>
      <c r="R147"/>
      <c r="S147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>
      <c r="A148" s="91" t="s">
        <v>640</v>
      </c>
      <c r="B148" s="91" t="s">
        <v>860</v>
      </c>
      <c r="C148" s="91">
        <v>0.08</v>
      </c>
      <c r="D148" s="91">
        <v>0.85699999999999998</v>
      </c>
      <c r="E148" s="91">
        <v>0.98399999999999999</v>
      </c>
      <c r="F148" s="91">
        <v>78.06</v>
      </c>
      <c r="G148" s="91">
        <v>0</v>
      </c>
      <c r="H148" s="91">
        <v>90</v>
      </c>
      <c r="I148" s="91" t="s">
        <v>559</v>
      </c>
      <c r="J148"/>
      <c r="K148"/>
      <c r="L148"/>
      <c r="M148"/>
      <c r="N148"/>
      <c r="O148"/>
      <c r="P148"/>
      <c r="Q148"/>
      <c r="R148"/>
      <c r="S148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>
      <c r="A149" s="91" t="s">
        <v>641</v>
      </c>
      <c r="B149" s="91" t="s">
        <v>861</v>
      </c>
      <c r="C149" s="91">
        <v>0.3</v>
      </c>
      <c r="D149" s="91">
        <v>0.35799999999999998</v>
      </c>
      <c r="E149" s="91">
        <v>0.38400000000000001</v>
      </c>
      <c r="F149" s="91">
        <v>83.61</v>
      </c>
      <c r="G149" s="91">
        <v>180</v>
      </c>
      <c r="H149" s="91">
        <v>0</v>
      </c>
      <c r="I149" s="91"/>
      <c r="J149"/>
      <c r="K149"/>
      <c r="L149"/>
      <c r="M149"/>
      <c r="N149"/>
      <c r="O149"/>
      <c r="P149"/>
      <c r="Q149"/>
      <c r="R149"/>
      <c r="S149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>
      <c r="A150" s="91" t="s">
        <v>596</v>
      </c>
      <c r="B150" s="91" t="s">
        <v>860</v>
      </c>
      <c r="C150" s="91">
        <v>0.08</v>
      </c>
      <c r="D150" s="91">
        <v>0.85699999999999998</v>
      </c>
      <c r="E150" s="91">
        <v>0.98399999999999999</v>
      </c>
      <c r="F150" s="91">
        <v>195.15</v>
      </c>
      <c r="G150" s="91">
        <v>180</v>
      </c>
      <c r="H150" s="91">
        <v>90</v>
      </c>
      <c r="I150" s="91" t="s">
        <v>563</v>
      </c>
      <c r="J150"/>
      <c r="K150"/>
      <c r="L150"/>
      <c r="M150"/>
      <c r="N150"/>
      <c r="O150"/>
      <c r="P150"/>
      <c r="Q150"/>
      <c r="R150"/>
      <c r="S150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>
      <c r="A151" s="91" t="s">
        <v>610</v>
      </c>
      <c r="B151" s="91" t="s">
        <v>860</v>
      </c>
      <c r="C151" s="91">
        <v>0.08</v>
      </c>
      <c r="D151" s="91">
        <v>0.85699999999999998</v>
      </c>
      <c r="E151" s="91">
        <v>0.98399999999999999</v>
      </c>
      <c r="F151" s="91">
        <v>195.15</v>
      </c>
      <c r="G151" s="91">
        <v>180</v>
      </c>
      <c r="H151" s="91">
        <v>90</v>
      </c>
      <c r="I151" s="91" t="s">
        <v>563</v>
      </c>
      <c r="J151"/>
      <c r="K151"/>
      <c r="L151"/>
      <c r="M151"/>
      <c r="N151"/>
      <c r="O151"/>
      <c r="P151"/>
      <c r="Q151"/>
      <c r="R151"/>
      <c r="S15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>
      <c r="A152" s="91" t="s">
        <v>597</v>
      </c>
      <c r="B152" s="91" t="s">
        <v>860</v>
      </c>
      <c r="C152" s="91">
        <v>0.08</v>
      </c>
      <c r="D152" s="91">
        <v>0.85699999999999998</v>
      </c>
      <c r="E152" s="91">
        <v>0.98399999999999999</v>
      </c>
      <c r="F152" s="91">
        <v>19.510000000000002</v>
      </c>
      <c r="G152" s="91">
        <v>90</v>
      </c>
      <c r="H152" s="91">
        <v>90</v>
      </c>
      <c r="I152" s="91" t="s">
        <v>561</v>
      </c>
      <c r="J152"/>
      <c r="K152"/>
      <c r="L152"/>
      <c r="M152"/>
      <c r="N152"/>
      <c r="O152"/>
      <c r="P152"/>
      <c r="Q152"/>
      <c r="R152"/>
      <c r="S152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>
      <c r="A153" s="91" t="s">
        <v>598</v>
      </c>
      <c r="B153" s="91" t="s">
        <v>860</v>
      </c>
      <c r="C153" s="91">
        <v>0.08</v>
      </c>
      <c r="D153" s="91">
        <v>0.85699999999999998</v>
      </c>
      <c r="E153" s="91">
        <v>0.98399999999999999</v>
      </c>
      <c r="F153" s="91">
        <v>32.520000000000003</v>
      </c>
      <c r="G153" s="91">
        <v>180</v>
      </c>
      <c r="H153" s="91">
        <v>90</v>
      </c>
      <c r="I153" s="91" t="s">
        <v>563</v>
      </c>
      <c r="J153"/>
      <c r="K153"/>
      <c r="L153"/>
      <c r="M153"/>
      <c r="N153"/>
      <c r="O153"/>
      <c r="P153"/>
      <c r="Q153"/>
      <c r="R153"/>
      <c r="S153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>
      <c r="A154" s="91" t="s">
        <v>611</v>
      </c>
      <c r="B154" s="91" t="s">
        <v>860</v>
      </c>
      <c r="C154" s="91">
        <v>0.08</v>
      </c>
      <c r="D154" s="91">
        <v>0.85699999999999998</v>
      </c>
      <c r="E154" s="91">
        <v>0.98399999999999999</v>
      </c>
      <c r="F154" s="91">
        <v>19.510000000000002</v>
      </c>
      <c r="G154" s="91">
        <v>90</v>
      </c>
      <c r="H154" s="91">
        <v>90</v>
      </c>
      <c r="I154" s="91" t="s">
        <v>561</v>
      </c>
      <c r="J154"/>
      <c r="K154"/>
      <c r="L154"/>
      <c r="M154"/>
      <c r="N154"/>
      <c r="O154"/>
      <c r="P154"/>
      <c r="Q154"/>
      <c r="R154"/>
      <c r="S154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>
      <c r="A155" s="91" t="s">
        <v>612</v>
      </c>
      <c r="B155" s="91" t="s">
        <v>860</v>
      </c>
      <c r="C155" s="91">
        <v>0.08</v>
      </c>
      <c r="D155" s="91">
        <v>0.85699999999999998</v>
      </c>
      <c r="E155" s="91">
        <v>0.98399999999999999</v>
      </c>
      <c r="F155" s="91">
        <v>32.520000000000003</v>
      </c>
      <c r="G155" s="91">
        <v>180</v>
      </c>
      <c r="H155" s="91">
        <v>90</v>
      </c>
      <c r="I155" s="91" t="s">
        <v>563</v>
      </c>
      <c r="J155"/>
      <c r="K155"/>
      <c r="L155"/>
      <c r="M155"/>
      <c r="N155"/>
      <c r="O155"/>
      <c r="P155"/>
      <c r="Q155"/>
      <c r="R155"/>
      <c r="S155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>
      <c r="A156" s="91" t="s">
        <v>599</v>
      </c>
      <c r="B156" s="91" t="s">
        <v>860</v>
      </c>
      <c r="C156" s="91">
        <v>0.08</v>
      </c>
      <c r="D156" s="91">
        <v>0.85699999999999998</v>
      </c>
      <c r="E156" s="91">
        <v>0.98399999999999999</v>
      </c>
      <c r="F156" s="91">
        <v>188.66</v>
      </c>
      <c r="G156" s="91">
        <v>90</v>
      </c>
      <c r="H156" s="91">
        <v>90</v>
      </c>
      <c r="I156" s="91" t="s">
        <v>561</v>
      </c>
      <c r="J156"/>
      <c r="K156"/>
      <c r="L156"/>
      <c r="M156"/>
      <c r="N156"/>
      <c r="O156"/>
      <c r="P156"/>
      <c r="Q156"/>
      <c r="R156"/>
      <c r="S156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>
      <c r="A157" s="91" t="s">
        <v>613</v>
      </c>
      <c r="B157" s="91" t="s">
        <v>860</v>
      </c>
      <c r="C157" s="91">
        <v>0.08</v>
      </c>
      <c r="D157" s="91">
        <v>0.85699999999999998</v>
      </c>
      <c r="E157" s="91">
        <v>0.98399999999999999</v>
      </c>
      <c r="F157" s="91">
        <v>188.66</v>
      </c>
      <c r="G157" s="91">
        <v>90</v>
      </c>
      <c r="H157" s="91">
        <v>90</v>
      </c>
      <c r="I157" s="91" t="s">
        <v>561</v>
      </c>
      <c r="J157"/>
      <c r="K157"/>
      <c r="L157"/>
      <c r="M157"/>
      <c r="N157"/>
      <c r="O157"/>
      <c r="P157"/>
      <c r="Q157"/>
      <c r="R157"/>
      <c r="S157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>
      <c r="A158" s="91" t="s">
        <v>601</v>
      </c>
      <c r="B158" s="91" t="s">
        <v>860</v>
      </c>
      <c r="C158" s="91">
        <v>0.08</v>
      </c>
      <c r="D158" s="91">
        <v>0.85699999999999998</v>
      </c>
      <c r="E158" s="91">
        <v>0.98399999999999999</v>
      </c>
      <c r="F158" s="91">
        <v>19.510000000000002</v>
      </c>
      <c r="G158" s="91">
        <v>90</v>
      </c>
      <c r="H158" s="91">
        <v>90</v>
      </c>
      <c r="I158" s="91" t="s">
        <v>561</v>
      </c>
      <c r="J158"/>
      <c r="K158"/>
      <c r="L158"/>
      <c r="M158"/>
      <c r="N158"/>
      <c r="O158"/>
      <c r="P158"/>
      <c r="Q158"/>
      <c r="R158"/>
      <c r="S158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>
      <c r="A159" s="91" t="s">
        <v>600</v>
      </c>
      <c r="B159" s="91" t="s">
        <v>860</v>
      </c>
      <c r="C159" s="91">
        <v>0.08</v>
      </c>
      <c r="D159" s="91">
        <v>0.85699999999999998</v>
      </c>
      <c r="E159" s="91">
        <v>0.98399999999999999</v>
      </c>
      <c r="F159" s="91">
        <v>32.520000000000003</v>
      </c>
      <c r="G159" s="91">
        <v>0</v>
      </c>
      <c r="H159" s="91">
        <v>90</v>
      </c>
      <c r="I159" s="91" t="s">
        <v>559</v>
      </c>
      <c r="J159"/>
      <c r="K159"/>
      <c r="L159"/>
      <c r="M159"/>
      <c r="N159"/>
      <c r="O159"/>
      <c r="P159"/>
      <c r="Q159"/>
      <c r="R159"/>
      <c r="S159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>
      <c r="A160" s="91" t="s">
        <v>615</v>
      </c>
      <c r="B160" s="91" t="s">
        <v>860</v>
      </c>
      <c r="C160" s="91">
        <v>0.08</v>
      </c>
      <c r="D160" s="91">
        <v>0.85699999999999998</v>
      </c>
      <c r="E160" s="91">
        <v>0.98399999999999999</v>
      </c>
      <c r="F160" s="91">
        <v>19.510000000000002</v>
      </c>
      <c r="G160" s="91">
        <v>90</v>
      </c>
      <c r="H160" s="91">
        <v>90</v>
      </c>
      <c r="I160" s="91" t="s">
        <v>561</v>
      </c>
      <c r="J160"/>
      <c r="K160"/>
      <c r="L160"/>
      <c r="M160"/>
      <c r="N160"/>
      <c r="O160"/>
      <c r="P160"/>
      <c r="Q160"/>
      <c r="R160"/>
      <c r="S160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30">
      <c r="A161" s="91" t="s">
        <v>614</v>
      </c>
      <c r="B161" s="91" t="s">
        <v>860</v>
      </c>
      <c r="C161" s="91">
        <v>0.08</v>
      </c>
      <c r="D161" s="91">
        <v>0.85699999999999998</v>
      </c>
      <c r="E161" s="91">
        <v>0.98399999999999999</v>
      </c>
      <c r="F161" s="91">
        <v>32.520000000000003</v>
      </c>
      <c r="G161" s="91">
        <v>0</v>
      </c>
      <c r="H161" s="91">
        <v>90</v>
      </c>
      <c r="I161" s="91" t="s">
        <v>559</v>
      </c>
      <c r="J161"/>
      <c r="K161"/>
      <c r="L161"/>
      <c r="M161"/>
      <c r="N161"/>
      <c r="O161"/>
      <c r="P161"/>
      <c r="Q161"/>
      <c r="R161"/>
      <c r="S16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30">
      <c r="A162" s="91" t="s">
        <v>602</v>
      </c>
      <c r="B162" s="91" t="s">
        <v>860</v>
      </c>
      <c r="C162" s="91">
        <v>0.08</v>
      </c>
      <c r="D162" s="91">
        <v>0.85699999999999998</v>
      </c>
      <c r="E162" s="91">
        <v>0.98399999999999999</v>
      </c>
      <c r="F162" s="91">
        <v>195.15</v>
      </c>
      <c r="G162" s="91">
        <v>0</v>
      </c>
      <c r="H162" s="91">
        <v>90</v>
      </c>
      <c r="I162" s="91" t="s">
        <v>559</v>
      </c>
      <c r="J162"/>
      <c r="K162"/>
      <c r="L162"/>
      <c r="M162"/>
      <c r="N162"/>
      <c r="O162"/>
      <c r="P162"/>
      <c r="Q162"/>
      <c r="R162"/>
      <c r="S162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30">
      <c r="A163" s="91" t="s">
        <v>616</v>
      </c>
      <c r="B163" s="91" t="s">
        <v>860</v>
      </c>
      <c r="C163" s="91">
        <v>0.08</v>
      </c>
      <c r="D163" s="91">
        <v>0.85699999999999998</v>
      </c>
      <c r="E163" s="91">
        <v>0.98399999999999999</v>
      </c>
      <c r="F163" s="91">
        <v>195.15</v>
      </c>
      <c r="G163" s="91">
        <v>0</v>
      </c>
      <c r="H163" s="91">
        <v>90</v>
      </c>
      <c r="I163" s="91" t="s">
        <v>559</v>
      </c>
      <c r="J163"/>
      <c r="K163"/>
      <c r="L163"/>
      <c r="M163"/>
      <c r="N163"/>
      <c r="O163"/>
      <c r="P163"/>
      <c r="Q163"/>
      <c r="R163"/>
      <c r="S163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30">
      <c r="A164" s="91" t="s">
        <v>603</v>
      </c>
      <c r="B164" s="91" t="s">
        <v>860</v>
      </c>
      <c r="C164" s="91">
        <v>0.08</v>
      </c>
      <c r="D164" s="91">
        <v>0.85699999999999998</v>
      </c>
      <c r="E164" s="91">
        <v>0.98399999999999999</v>
      </c>
      <c r="F164" s="91">
        <v>26.02</v>
      </c>
      <c r="G164" s="91">
        <v>180</v>
      </c>
      <c r="H164" s="91">
        <v>90</v>
      </c>
      <c r="I164" s="91" t="s">
        <v>563</v>
      </c>
      <c r="J164"/>
      <c r="K164"/>
      <c r="L164"/>
      <c r="M164"/>
      <c r="N164"/>
      <c r="O164"/>
      <c r="P164"/>
      <c r="Q164"/>
      <c r="R164"/>
      <c r="S164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30">
      <c r="A165" s="91" t="s">
        <v>604</v>
      </c>
      <c r="B165" s="91" t="s">
        <v>860</v>
      </c>
      <c r="C165" s="91">
        <v>0.08</v>
      </c>
      <c r="D165" s="91">
        <v>0.85699999999999998</v>
      </c>
      <c r="E165" s="91">
        <v>0.98399999999999999</v>
      </c>
      <c r="F165" s="91">
        <v>19.510000000000002</v>
      </c>
      <c r="G165" s="91">
        <v>270</v>
      </c>
      <c r="H165" s="91">
        <v>90</v>
      </c>
      <c r="I165" s="91" t="s">
        <v>565</v>
      </c>
      <c r="J165"/>
      <c r="K165"/>
      <c r="L165"/>
      <c r="M165"/>
      <c r="N165"/>
      <c r="O165"/>
      <c r="P165"/>
      <c r="Q165"/>
      <c r="R165"/>
      <c r="S165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30">
      <c r="A166" s="91" t="s">
        <v>617</v>
      </c>
      <c r="B166" s="91" t="s">
        <v>860</v>
      </c>
      <c r="C166" s="91">
        <v>0.08</v>
      </c>
      <c r="D166" s="91">
        <v>0.85699999999999998</v>
      </c>
      <c r="E166" s="91">
        <v>0.98399999999999999</v>
      </c>
      <c r="F166" s="91">
        <v>26.02</v>
      </c>
      <c r="G166" s="91">
        <v>180</v>
      </c>
      <c r="H166" s="91">
        <v>90</v>
      </c>
      <c r="I166" s="91" t="s">
        <v>563</v>
      </c>
      <c r="J166"/>
      <c r="K166"/>
      <c r="L166"/>
      <c r="M166"/>
      <c r="N166"/>
      <c r="O166"/>
      <c r="P166"/>
      <c r="Q166"/>
      <c r="R166"/>
      <c r="S166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30">
      <c r="A167" s="91" t="s">
        <v>618</v>
      </c>
      <c r="B167" s="91" t="s">
        <v>860</v>
      </c>
      <c r="C167" s="91">
        <v>0.08</v>
      </c>
      <c r="D167" s="91">
        <v>0.85699999999999998</v>
      </c>
      <c r="E167" s="91">
        <v>0.98399999999999999</v>
      </c>
      <c r="F167" s="91">
        <v>19.510000000000002</v>
      </c>
      <c r="G167" s="91">
        <v>270</v>
      </c>
      <c r="H167" s="91">
        <v>90</v>
      </c>
      <c r="I167" s="91" t="s">
        <v>565</v>
      </c>
      <c r="J167"/>
      <c r="K167"/>
      <c r="L167"/>
      <c r="M167"/>
      <c r="N167"/>
      <c r="O167"/>
      <c r="P167"/>
      <c r="Q167"/>
      <c r="R167"/>
      <c r="S167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30">
      <c r="A168" s="91" t="s">
        <v>605</v>
      </c>
      <c r="B168" s="91" t="s">
        <v>860</v>
      </c>
      <c r="C168" s="91">
        <v>0.08</v>
      </c>
      <c r="D168" s="91">
        <v>0.85699999999999998</v>
      </c>
      <c r="E168" s="91">
        <v>0.98399999999999999</v>
      </c>
      <c r="F168" s="91">
        <v>188.66</v>
      </c>
      <c r="G168" s="91">
        <v>270</v>
      </c>
      <c r="H168" s="91">
        <v>90</v>
      </c>
      <c r="I168" s="91" t="s">
        <v>565</v>
      </c>
      <c r="J168"/>
      <c r="K168"/>
      <c r="L168"/>
      <c r="M168"/>
      <c r="N168"/>
      <c r="O168"/>
      <c r="P168"/>
      <c r="Q168"/>
      <c r="R168"/>
      <c r="S168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30">
      <c r="A169" s="91" t="s">
        <v>619</v>
      </c>
      <c r="B169" s="91" t="s">
        <v>860</v>
      </c>
      <c r="C169" s="91">
        <v>0.08</v>
      </c>
      <c r="D169" s="91">
        <v>0.85699999999999998</v>
      </c>
      <c r="E169" s="91">
        <v>0.98399999999999999</v>
      </c>
      <c r="F169" s="91">
        <v>188.66</v>
      </c>
      <c r="G169" s="91">
        <v>270</v>
      </c>
      <c r="H169" s="91">
        <v>90</v>
      </c>
      <c r="I169" s="91" t="s">
        <v>565</v>
      </c>
      <c r="J169"/>
      <c r="K169"/>
      <c r="L169"/>
      <c r="M169"/>
      <c r="N169"/>
      <c r="O169"/>
      <c r="P169"/>
      <c r="Q169"/>
      <c r="R169"/>
      <c r="S169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30">
      <c r="A170" s="91" t="s">
        <v>606</v>
      </c>
      <c r="B170" s="91" t="s">
        <v>860</v>
      </c>
      <c r="C170" s="91">
        <v>0.08</v>
      </c>
      <c r="D170" s="91">
        <v>0.85699999999999998</v>
      </c>
      <c r="E170" s="91">
        <v>0.98399999999999999</v>
      </c>
      <c r="F170" s="91">
        <v>26.02</v>
      </c>
      <c r="G170" s="91">
        <v>0</v>
      </c>
      <c r="H170" s="91">
        <v>90</v>
      </c>
      <c r="I170" s="91" t="s">
        <v>559</v>
      </c>
      <c r="J170"/>
      <c r="K170"/>
      <c r="L170"/>
      <c r="M170"/>
      <c r="N170"/>
      <c r="O170"/>
      <c r="P170"/>
      <c r="Q170"/>
      <c r="R170"/>
      <c r="S170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30">
      <c r="A171" s="91" t="s">
        <v>607</v>
      </c>
      <c r="B171" s="91" t="s">
        <v>860</v>
      </c>
      <c r="C171" s="91">
        <v>0.08</v>
      </c>
      <c r="D171" s="91">
        <v>0.85699999999999998</v>
      </c>
      <c r="E171" s="91">
        <v>0.98399999999999999</v>
      </c>
      <c r="F171" s="91">
        <v>19.510000000000002</v>
      </c>
      <c r="G171" s="91">
        <v>270</v>
      </c>
      <c r="H171" s="91">
        <v>90</v>
      </c>
      <c r="I171" s="91" t="s">
        <v>565</v>
      </c>
      <c r="J171"/>
      <c r="K171"/>
      <c r="L171"/>
      <c r="M171"/>
      <c r="N171"/>
      <c r="O171"/>
      <c r="P171"/>
      <c r="Q171"/>
      <c r="R171"/>
      <c r="S17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30">
      <c r="A172" s="91" t="s">
        <v>620</v>
      </c>
      <c r="B172" s="91" t="s">
        <v>860</v>
      </c>
      <c r="C172" s="91">
        <v>0.08</v>
      </c>
      <c r="D172" s="91">
        <v>0.85699999999999998</v>
      </c>
      <c r="E172" s="91">
        <v>0.98399999999999999</v>
      </c>
      <c r="F172" s="91">
        <v>26.02</v>
      </c>
      <c r="G172" s="91">
        <v>0</v>
      </c>
      <c r="H172" s="91">
        <v>90</v>
      </c>
      <c r="I172" s="91" t="s">
        <v>559</v>
      </c>
      <c r="J172"/>
      <c r="K172"/>
      <c r="L172"/>
      <c r="M172"/>
      <c r="N172"/>
      <c r="O172"/>
      <c r="P172"/>
      <c r="Q172"/>
      <c r="R172"/>
      <c r="S172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30">
      <c r="A173" s="91" t="s">
        <v>621</v>
      </c>
      <c r="B173" s="91" t="s">
        <v>860</v>
      </c>
      <c r="C173" s="91">
        <v>0.08</v>
      </c>
      <c r="D173" s="91">
        <v>0.85699999999999998</v>
      </c>
      <c r="E173" s="91">
        <v>0.98399999999999999</v>
      </c>
      <c r="F173" s="91">
        <v>19.510000000000002</v>
      </c>
      <c r="G173" s="91">
        <v>270</v>
      </c>
      <c r="H173" s="91">
        <v>90</v>
      </c>
      <c r="I173" s="91" t="s">
        <v>565</v>
      </c>
      <c r="J173"/>
      <c r="K173"/>
      <c r="L173"/>
      <c r="M173"/>
      <c r="N173"/>
      <c r="O173"/>
      <c r="P173"/>
      <c r="Q173"/>
      <c r="R173"/>
      <c r="S173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9"/>
      <c r="B175" s="91" t="s">
        <v>318</v>
      </c>
      <c r="C175" s="91" t="s">
        <v>645</v>
      </c>
      <c r="D175" s="91" t="s">
        <v>646</v>
      </c>
      <c r="E175" s="91" t="s">
        <v>647</v>
      </c>
      <c r="F175" s="91" t="s">
        <v>313</v>
      </c>
      <c r="G175" s="91" t="s">
        <v>648</v>
      </c>
      <c r="H175" s="91" t="s">
        <v>649</v>
      </c>
      <c r="I175" s="91" t="s">
        <v>650</v>
      </c>
      <c r="J175" s="91" t="s">
        <v>554</v>
      </c>
      <c r="K175" s="91" t="s">
        <v>556</v>
      </c>
      <c r="L175"/>
      <c r="M175"/>
      <c r="N175"/>
      <c r="O175"/>
      <c r="P175"/>
      <c r="Q175"/>
      <c r="R175"/>
      <c r="S175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spans="1:30">
      <c r="A176" s="91" t="s">
        <v>685</v>
      </c>
      <c r="B176" s="91" t="s">
        <v>862</v>
      </c>
      <c r="C176" s="91">
        <v>35.76</v>
      </c>
      <c r="D176" s="91">
        <v>35.76</v>
      </c>
      <c r="E176" s="91">
        <v>3.2410000000000001</v>
      </c>
      <c r="F176" s="91">
        <v>0.252</v>
      </c>
      <c r="G176" s="91">
        <v>0.16200000000000001</v>
      </c>
      <c r="H176" s="91" t="s">
        <v>652</v>
      </c>
      <c r="I176" s="91" t="s">
        <v>625</v>
      </c>
      <c r="J176" s="91">
        <v>180</v>
      </c>
      <c r="K176" s="91" t="s">
        <v>563</v>
      </c>
      <c r="L176"/>
      <c r="M176"/>
      <c r="N176"/>
      <c r="O176"/>
      <c r="P176"/>
      <c r="Q176"/>
      <c r="R176"/>
      <c r="S17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spans="1:30">
      <c r="A177" s="91" t="s">
        <v>654</v>
      </c>
      <c r="B177" s="91" t="s">
        <v>862</v>
      </c>
      <c r="C177" s="91">
        <v>30.42</v>
      </c>
      <c r="D177" s="91">
        <v>30.42</v>
      </c>
      <c r="E177" s="91">
        <v>3.2410000000000001</v>
      </c>
      <c r="F177" s="91">
        <v>0.252</v>
      </c>
      <c r="G177" s="91">
        <v>0.16200000000000001</v>
      </c>
      <c r="H177" s="91" t="s">
        <v>652</v>
      </c>
      <c r="I177" s="91" t="s">
        <v>581</v>
      </c>
      <c r="J177" s="91">
        <v>90</v>
      </c>
      <c r="K177" s="91" t="s">
        <v>561</v>
      </c>
      <c r="L177"/>
      <c r="M177"/>
      <c r="N177"/>
      <c r="O177"/>
      <c r="P177"/>
      <c r="Q177"/>
      <c r="R177"/>
      <c r="S177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spans="1:30">
      <c r="A178" s="91" t="s">
        <v>659</v>
      </c>
      <c r="B178" s="91" t="s">
        <v>862</v>
      </c>
      <c r="C178" s="91">
        <v>25.03</v>
      </c>
      <c r="D178" s="91">
        <v>25.03</v>
      </c>
      <c r="E178" s="91">
        <v>3.2410000000000001</v>
      </c>
      <c r="F178" s="91">
        <v>0.252</v>
      </c>
      <c r="G178" s="91">
        <v>0.16200000000000001</v>
      </c>
      <c r="H178" s="91" t="s">
        <v>652</v>
      </c>
      <c r="I178" s="91" t="s">
        <v>591</v>
      </c>
      <c r="J178" s="91">
        <v>270</v>
      </c>
      <c r="K178" s="91" t="s">
        <v>565</v>
      </c>
      <c r="L178"/>
      <c r="M178"/>
      <c r="N178"/>
      <c r="O178"/>
      <c r="P178"/>
      <c r="Q178"/>
      <c r="R178"/>
      <c r="S178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spans="1:30">
      <c r="A179" s="91" t="s">
        <v>655</v>
      </c>
      <c r="B179" s="91" t="s">
        <v>862</v>
      </c>
      <c r="C179" s="91">
        <v>4.91</v>
      </c>
      <c r="D179" s="91">
        <v>24.53</v>
      </c>
      <c r="E179" s="91">
        <v>3.2410000000000001</v>
      </c>
      <c r="F179" s="91">
        <v>0.252</v>
      </c>
      <c r="G179" s="91">
        <v>0.16200000000000001</v>
      </c>
      <c r="H179" s="91" t="s">
        <v>652</v>
      </c>
      <c r="I179" s="91" t="s">
        <v>586</v>
      </c>
      <c r="J179" s="91">
        <v>0</v>
      </c>
      <c r="K179" s="91" t="s">
        <v>559</v>
      </c>
      <c r="L179"/>
      <c r="M179"/>
      <c r="N179"/>
      <c r="O179"/>
      <c r="P179"/>
      <c r="Q179"/>
      <c r="R179"/>
      <c r="S179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spans="1:30">
      <c r="A180" s="91" t="s">
        <v>656</v>
      </c>
      <c r="B180" s="91" t="s">
        <v>862</v>
      </c>
      <c r="C180" s="91">
        <v>6.54</v>
      </c>
      <c r="D180" s="91">
        <v>6.54</v>
      </c>
      <c r="E180" s="91">
        <v>3.2410000000000001</v>
      </c>
      <c r="F180" s="91">
        <v>0.252</v>
      </c>
      <c r="G180" s="91">
        <v>0.16200000000000001</v>
      </c>
      <c r="H180" s="91" t="s">
        <v>652</v>
      </c>
      <c r="I180" s="91" t="s">
        <v>587</v>
      </c>
      <c r="J180" s="91">
        <v>0</v>
      </c>
      <c r="K180" s="91" t="s">
        <v>559</v>
      </c>
      <c r="L180"/>
      <c r="M180"/>
      <c r="N180"/>
      <c r="O180"/>
      <c r="P180"/>
      <c r="Q180"/>
      <c r="R180"/>
      <c r="S180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spans="1:30">
      <c r="A181" s="91" t="s">
        <v>657</v>
      </c>
      <c r="B181" s="91" t="s">
        <v>862</v>
      </c>
      <c r="C181" s="91">
        <v>4.91</v>
      </c>
      <c r="D181" s="91">
        <v>4.91</v>
      </c>
      <c r="E181" s="91">
        <v>3.2410000000000001</v>
      </c>
      <c r="F181" s="91">
        <v>0.252</v>
      </c>
      <c r="G181" s="91">
        <v>0.16200000000000001</v>
      </c>
      <c r="H181" s="91" t="s">
        <v>652</v>
      </c>
      <c r="I181" s="91" t="s">
        <v>588</v>
      </c>
      <c r="J181" s="91">
        <v>270</v>
      </c>
      <c r="K181" s="91" t="s">
        <v>565</v>
      </c>
      <c r="L181"/>
      <c r="M181"/>
      <c r="N181"/>
      <c r="O181"/>
      <c r="P181"/>
      <c r="Q181"/>
      <c r="R181"/>
      <c r="S1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spans="1:30">
      <c r="A182" s="91" t="s">
        <v>658</v>
      </c>
      <c r="B182" s="91" t="s">
        <v>862</v>
      </c>
      <c r="C182" s="91">
        <v>4.91</v>
      </c>
      <c r="D182" s="91">
        <v>29.43</v>
      </c>
      <c r="E182" s="91">
        <v>3.2410000000000001</v>
      </c>
      <c r="F182" s="91">
        <v>0.252</v>
      </c>
      <c r="G182" s="91">
        <v>0.16200000000000001</v>
      </c>
      <c r="H182" s="91" t="s">
        <v>652</v>
      </c>
      <c r="I182" s="91" t="s">
        <v>589</v>
      </c>
      <c r="J182" s="91">
        <v>270</v>
      </c>
      <c r="K182" s="91" t="s">
        <v>565</v>
      </c>
      <c r="L182"/>
      <c r="M182"/>
      <c r="N182"/>
      <c r="O182"/>
      <c r="P182"/>
      <c r="Q182"/>
      <c r="R182"/>
      <c r="S182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spans="1:30">
      <c r="A183" s="91" t="s">
        <v>653</v>
      </c>
      <c r="B183" s="91" t="s">
        <v>862</v>
      </c>
      <c r="C183" s="91">
        <v>62.63</v>
      </c>
      <c r="D183" s="91">
        <v>62.63</v>
      </c>
      <c r="E183" s="91">
        <v>3.2410000000000001</v>
      </c>
      <c r="F183" s="91">
        <v>0.252</v>
      </c>
      <c r="G183" s="91">
        <v>0.16200000000000001</v>
      </c>
      <c r="H183" s="91" t="s">
        <v>652</v>
      </c>
      <c r="I183" s="91" t="s">
        <v>576</v>
      </c>
      <c r="J183" s="91">
        <v>270</v>
      </c>
      <c r="K183" s="91" t="s">
        <v>565</v>
      </c>
      <c r="L183"/>
      <c r="M183"/>
      <c r="N183"/>
      <c r="O183"/>
      <c r="P183"/>
      <c r="Q183"/>
      <c r="R183"/>
      <c r="S183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spans="1:30">
      <c r="A184" s="91" t="s">
        <v>660</v>
      </c>
      <c r="B184" s="91" t="s">
        <v>862</v>
      </c>
      <c r="C184" s="91">
        <v>35.76</v>
      </c>
      <c r="D184" s="91">
        <v>35.76</v>
      </c>
      <c r="E184" s="91">
        <v>3.2410000000000001</v>
      </c>
      <c r="F184" s="91">
        <v>0.252</v>
      </c>
      <c r="G184" s="91">
        <v>0.16200000000000001</v>
      </c>
      <c r="H184" s="91" t="s">
        <v>652</v>
      </c>
      <c r="I184" s="91" t="s">
        <v>595</v>
      </c>
      <c r="J184" s="91">
        <v>180</v>
      </c>
      <c r="K184" s="91" t="s">
        <v>563</v>
      </c>
      <c r="L184"/>
      <c r="M184"/>
      <c r="N184"/>
      <c r="O184"/>
      <c r="P184"/>
      <c r="Q184"/>
      <c r="R184"/>
      <c r="S184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spans="1:30">
      <c r="A185" s="91" t="s">
        <v>686</v>
      </c>
      <c r="B185" s="91" t="s">
        <v>862</v>
      </c>
      <c r="C185" s="91">
        <v>9.81</v>
      </c>
      <c r="D185" s="91">
        <v>9.81</v>
      </c>
      <c r="E185" s="91">
        <v>3.2410000000000001</v>
      </c>
      <c r="F185" s="91">
        <v>0.252</v>
      </c>
      <c r="G185" s="91">
        <v>0.16200000000000001</v>
      </c>
      <c r="H185" s="91" t="s">
        <v>652</v>
      </c>
      <c r="I185" s="91" t="s">
        <v>632</v>
      </c>
      <c r="J185" s="91">
        <v>180</v>
      </c>
      <c r="K185" s="91" t="s">
        <v>563</v>
      </c>
      <c r="L185"/>
      <c r="M185"/>
      <c r="N185"/>
      <c r="O185"/>
      <c r="P185"/>
      <c r="Q185"/>
      <c r="R185"/>
      <c r="S185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spans="1:30">
      <c r="A186" s="91" t="s">
        <v>687</v>
      </c>
      <c r="B186" s="91" t="s">
        <v>862</v>
      </c>
      <c r="C186" s="91">
        <v>8.17</v>
      </c>
      <c r="D186" s="91">
        <v>8.17</v>
      </c>
      <c r="E186" s="91">
        <v>3.2410000000000001</v>
      </c>
      <c r="F186" s="91">
        <v>0.252</v>
      </c>
      <c r="G186" s="91">
        <v>0.16200000000000001</v>
      </c>
      <c r="H186" s="91" t="s">
        <v>652</v>
      </c>
      <c r="I186" s="91" t="s">
        <v>633</v>
      </c>
      <c r="J186" s="91">
        <v>270</v>
      </c>
      <c r="K186" s="91" t="s">
        <v>565</v>
      </c>
      <c r="L186"/>
      <c r="M186"/>
      <c r="N186"/>
      <c r="O186"/>
      <c r="P186"/>
      <c r="Q186"/>
      <c r="R186"/>
      <c r="S18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spans="1:30">
      <c r="A187" s="91" t="s">
        <v>651</v>
      </c>
      <c r="B187" s="91" t="s">
        <v>862</v>
      </c>
      <c r="C187" s="91">
        <v>2.96</v>
      </c>
      <c r="D187" s="91">
        <v>11.86</v>
      </c>
      <c r="E187" s="91">
        <v>3.2410000000000001</v>
      </c>
      <c r="F187" s="91">
        <v>0.252</v>
      </c>
      <c r="G187" s="91">
        <v>0.16200000000000001</v>
      </c>
      <c r="H187" s="91" t="s">
        <v>652</v>
      </c>
      <c r="I187" s="91" t="s">
        <v>574</v>
      </c>
      <c r="J187" s="91">
        <v>180</v>
      </c>
      <c r="K187" s="91" t="s">
        <v>563</v>
      </c>
      <c r="L187"/>
      <c r="M187"/>
      <c r="N187"/>
      <c r="O187"/>
      <c r="P187"/>
      <c r="Q187"/>
      <c r="R187"/>
      <c r="S187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spans="1:30">
      <c r="A188" s="91" t="s">
        <v>688</v>
      </c>
      <c r="B188" s="91" t="s">
        <v>862</v>
      </c>
      <c r="C188" s="91">
        <v>8.17</v>
      </c>
      <c r="D188" s="91">
        <v>40.869999999999997</v>
      </c>
      <c r="E188" s="91">
        <v>3.2410000000000001</v>
      </c>
      <c r="F188" s="91">
        <v>0.252</v>
      </c>
      <c r="G188" s="91">
        <v>0.16200000000000001</v>
      </c>
      <c r="H188" s="91" t="s">
        <v>652</v>
      </c>
      <c r="I188" s="91" t="s">
        <v>635</v>
      </c>
      <c r="J188" s="91">
        <v>270</v>
      </c>
      <c r="K188" s="91" t="s">
        <v>565</v>
      </c>
      <c r="L188"/>
      <c r="M188"/>
      <c r="N188"/>
      <c r="O188"/>
      <c r="P188"/>
      <c r="Q188"/>
      <c r="R188"/>
      <c r="S188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spans="1:30">
      <c r="A189" s="91" t="s">
        <v>689</v>
      </c>
      <c r="B189" s="91" t="s">
        <v>862</v>
      </c>
      <c r="C189" s="91">
        <v>9.81</v>
      </c>
      <c r="D189" s="91">
        <v>9.81</v>
      </c>
      <c r="E189" s="91">
        <v>3.2410000000000001</v>
      </c>
      <c r="F189" s="91">
        <v>0.252</v>
      </c>
      <c r="G189" s="91">
        <v>0.16200000000000001</v>
      </c>
      <c r="H189" s="91" t="s">
        <v>652</v>
      </c>
      <c r="I189" s="91" t="s">
        <v>637</v>
      </c>
      <c r="J189" s="91">
        <v>0</v>
      </c>
      <c r="K189" s="91" t="s">
        <v>559</v>
      </c>
      <c r="L189"/>
      <c r="M189"/>
      <c r="N189"/>
      <c r="O189"/>
      <c r="P189"/>
      <c r="Q189"/>
      <c r="R189"/>
      <c r="S189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spans="1:30">
      <c r="A190" s="91" t="s">
        <v>690</v>
      </c>
      <c r="B190" s="91" t="s">
        <v>862</v>
      </c>
      <c r="C190" s="91">
        <v>8.17</v>
      </c>
      <c r="D190" s="91">
        <v>8.17</v>
      </c>
      <c r="E190" s="91">
        <v>3.2410000000000001</v>
      </c>
      <c r="F190" s="91">
        <v>0.252</v>
      </c>
      <c r="G190" s="91">
        <v>0.16200000000000001</v>
      </c>
      <c r="H190" s="91" t="s">
        <v>652</v>
      </c>
      <c r="I190" s="91" t="s">
        <v>638</v>
      </c>
      <c r="J190" s="91">
        <v>270</v>
      </c>
      <c r="K190" s="91" t="s">
        <v>565</v>
      </c>
      <c r="L190"/>
      <c r="M190"/>
      <c r="N190"/>
      <c r="O190"/>
      <c r="P190"/>
      <c r="Q190"/>
      <c r="R190"/>
      <c r="S190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spans="1:30">
      <c r="A191" s="91" t="s">
        <v>691</v>
      </c>
      <c r="B191" s="91" t="s">
        <v>862</v>
      </c>
      <c r="C191" s="91">
        <v>2.96</v>
      </c>
      <c r="D191" s="91">
        <v>17.77</v>
      </c>
      <c r="E191" s="91">
        <v>3.2410000000000001</v>
      </c>
      <c r="F191" s="91">
        <v>0.252</v>
      </c>
      <c r="G191" s="91">
        <v>0.16200000000000001</v>
      </c>
      <c r="H191" s="91" t="s">
        <v>652</v>
      </c>
      <c r="I191" s="91" t="s">
        <v>640</v>
      </c>
      <c r="J191" s="91">
        <v>0</v>
      </c>
      <c r="K191" s="91" t="s">
        <v>559</v>
      </c>
      <c r="L191"/>
      <c r="M191"/>
      <c r="N191"/>
      <c r="O191"/>
      <c r="P191"/>
      <c r="Q191"/>
      <c r="R191"/>
      <c r="S19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spans="1:30">
      <c r="A192" s="91" t="s">
        <v>661</v>
      </c>
      <c r="B192" s="91" t="s">
        <v>863</v>
      </c>
      <c r="C192" s="91">
        <v>4.91</v>
      </c>
      <c r="D192" s="91">
        <v>49.05</v>
      </c>
      <c r="E192" s="91">
        <v>3.2410000000000001</v>
      </c>
      <c r="F192" s="91">
        <v>0.38500000000000001</v>
      </c>
      <c r="G192" s="91">
        <v>0.30499999999999999</v>
      </c>
      <c r="H192" s="91" t="s">
        <v>652</v>
      </c>
      <c r="I192" s="91" t="s">
        <v>596</v>
      </c>
      <c r="J192" s="91">
        <v>180</v>
      </c>
      <c r="K192" s="91" t="s">
        <v>563</v>
      </c>
      <c r="L192"/>
      <c r="M192"/>
      <c r="N192"/>
      <c r="O192"/>
      <c r="P192"/>
      <c r="Q192"/>
      <c r="R192"/>
      <c r="S192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spans="1:30">
      <c r="A193" s="91" t="s">
        <v>673</v>
      </c>
      <c r="B193" s="91" t="s">
        <v>863</v>
      </c>
      <c r="C193" s="91">
        <v>4.91</v>
      </c>
      <c r="D193" s="91">
        <v>49.05</v>
      </c>
      <c r="E193" s="91">
        <v>3.2410000000000001</v>
      </c>
      <c r="F193" s="91">
        <v>0.38500000000000001</v>
      </c>
      <c r="G193" s="91">
        <v>0.30499999999999999</v>
      </c>
      <c r="H193" s="91" t="s">
        <v>652</v>
      </c>
      <c r="I193" s="91" t="s">
        <v>610</v>
      </c>
      <c r="J193" s="91">
        <v>180</v>
      </c>
      <c r="K193" s="91" t="s">
        <v>563</v>
      </c>
      <c r="L193"/>
      <c r="M193"/>
      <c r="N193"/>
      <c r="O193"/>
      <c r="P193"/>
      <c r="Q193"/>
      <c r="R193"/>
      <c r="S193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spans="1:30">
      <c r="A194" s="91" t="s">
        <v>662</v>
      </c>
      <c r="B194" s="91" t="s">
        <v>863</v>
      </c>
      <c r="C194" s="91">
        <v>4.91</v>
      </c>
      <c r="D194" s="91">
        <v>4.91</v>
      </c>
      <c r="E194" s="91">
        <v>3.2410000000000001</v>
      </c>
      <c r="F194" s="91">
        <v>0.38500000000000001</v>
      </c>
      <c r="G194" s="91">
        <v>0.30499999999999999</v>
      </c>
      <c r="H194" s="91" t="s">
        <v>652</v>
      </c>
      <c r="I194" s="91" t="s">
        <v>597</v>
      </c>
      <c r="J194" s="91">
        <v>90</v>
      </c>
      <c r="K194" s="91" t="s">
        <v>561</v>
      </c>
      <c r="L194"/>
      <c r="M194"/>
      <c r="N194"/>
      <c r="O194"/>
      <c r="P194"/>
      <c r="Q194"/>
      <c r="R194"/>
      <c r="S194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spans="1:30">
      <c r="A195" s="91" t="s">
        <v>663</v>
      </c>
      <c r="B195" s="91" t="s">
        <v>863</v>
      </c>
      <c r="C195" s="91">
        <v>8.17</v>
      </c>
      <c r="D195" s="91">
        <v>8.17</v>
      </c>
      <c r="E195" s="91">
        <v>3.2410000000000001</v>
      </c>
      <c r="F195" s="91">
        <v>0.38500000000000001</v>
      </c>
      <c r="G195" s="91">
        <v>0.30499999999999999</v>
      </c>
      <c r="H195" s="91" t="s">
        <v>652</v>
      </c>
      <c r="I195" s="91" t="s">
        <v>598</v>
      </c>
      <c r="J195" s="91">
        <v>180</v>
      </c>
      <c r="K195" s="91" t="s">
        <v>563</v>
      </c>
      <c r="L195"/>
      <c r="M195"/>
      <c r="N195"/>
      <c r="O195"/>
      <c r="P195"/>
      <c r="Q195"/>
      <c r="R195"/>
      <c r="S195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spans="1:30">
      <c r="A196" s="91" t="s">
        <v>674</v>
      </c>
      <c r="B196" s="91" t="s">
        <v>863</v>
      </c>
      <c r="C196" s="91">
        <v>4.91</v>
      </c>
      <c r="D196" s="91">
        <v>4.91</v>
      </c>
      <c r="E196" s="91">
        <v>3.2410000000000001</v>
      </c>
      <c r="F196" s="91">
        <v>0.38500000000000001</v>
      </c>
      <c r="G196" s="91">
        <v>0.30499999999999999</v>
      </c>
      <c r="H196" s="91" t="s">
        <v>652</v>
      </c>
      <c r="I196" s="91" t="s">
        <v>611</v>
      </c>
      <c r="J196" s="91">
        <v>90</v>
      </c>
      <c r="K196" s="91" t="s">
        <v>561</v>
      </c>
      <c r="L196"/>
      <c r="M196"/>
      <c r="N196"/>
      <c r="O196"/>
      <c r="P196"/>
      <c r="Q196"/>
      <c r="R196"/>
      <c r="S19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spans="1:30">
      <c r="A197" s="91" t="s">
        <v>675</v>
      </c>
      <c r="B197" s="91" t="s">
        <v>863</v>
      </c>
      <c r="C197" s="91">
        <v>8.17</v>
      </c>
      <c r="D197" s="91">
        <v>8.17</v>
      </c>
      <c r="E197" s="91">
        <v>3.2410000000000001</v>
      </c>
      <c r="F197" s="91">
        <v>0.38500000000000001</v>
      </c>
      <c r="G197" s="91">
        <v>0.30499999999999999</v>
      </c>
      <c r="H197" s="91" t="s">
        <v>652</v>
      </c>
      <c r="I197" s="91" t="s">
        <v>612</v>
      </c>
      <c r="J197" s="91">
        <v>180</v>
      </c>
      <c r="K197" s="91" t="s">
        <v>563</v>
      </c>
      <c r="L197"/>
      <c r="M197"/>
      <c r="N197"/>
      <c r="O197"/>
      <c r="P197"/>
      <c r="Q197"/>
      <c r="R197"/>
      <c r="S197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spans="1:30">
      <c r="A198" s="91" t="s">
        <v>664</v>
      </c>
      <c r="B198" s="91" t="s">
        <v>863</v>
      </c>
      <c r="C198" s="91">
        <v>4.74</v>
      </c>
      <c r="D198" s="91">
        <v>47.41</v>
      </c>
      <c r="E198" s="91">
        <v>3.2410000000000001</v>
      </c>
      <c r="F198" s="91">
        <v>0.38500000000000001</v>
      </c>
      <c r="G198" s="91">
        <v>0.30499999999999999</v>
      </c>
      <c r="H198" s="91" t="s">
        <v>652</v>
      </c>
      <c r="I198" s="91" t="s">
        <v>599</v>
      </c>
      <c r="J198" s="91">
        <v>90</v>
      </c>
      <c r="K198" s="91" t="s">
        <v>561</v>
      </c>
      <c r="L198"/>
      <c r="M198"/>
      <c r="N198"/>
      <c r="O198"/>
      <c r="P198"/>
      <c r="Q198"/>
      <c r="R198"/>
      <c r="S198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spans="1:30">
      <c r="A199" s="91" t="s">
        <v>676</v>
      </c>
      <c r="B199" s="91" t="s">
        <v>863</v>
      </c>
      <c r="C199" s="91">
        <v>4.74</v>
      </c>
      <c r="D199" s="91">
        <v>47.41</v>
      </c>
      <c r="E199" s="91">
        <v>3.2410000000000001</v>
      </c>
      <c r="F199" s="91">
        <v>0.38500000000000001</v>
      </c>
      <c r="G199" s="91">
        <v>0.30499999999999999</v>
      </c>
      <c r="H199" s="91" t="s">
        <v>652</v>
      </c>
      <c r="I199" s="91" t="s">
        <v>613</v>
      </c>
      <c r="J199" s="91">
        <v>90</v>
      </c>
      <c r="K199" s="91" t="s">
        <v>561</v>
      </c>
      <c r="L199"/>
      <c r="M199"/>
      <c r="N199"/>
      <c r="O199"/>
      <c r="P199"/>
      <c r="Q199"/>
      <c r="R199"/>
      <c r="S199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spans="1:30">
      <c r="A200" s="91" t="s">
        <v>666</v>
      </c>
      <c r="B200" s="91" t="s">
        <v>863</v>
      </c>
      <c r="C200" s="91">
        <v>4.91</v>
      </c>
      <c r="D200" s="91">
        <v>4.91</v>
      </c>
      <c r="E200" s="91">
        <v>3.2410000000000001</v>
      </c>
      <c r="F200" s="91">
        <v>0.38500000000000001</v>
      </c>
      <c r="G200" s="91">
        <v>0.30499999999999999</v>
      </c>
      <c r="H200" s="91" t="s">
        <v>652</v>
      </c>
      <c r="I200" s="91" t="s">
        <v>601</v>
      </c>
      <c r="J200" s="91">
        <v>90</v>
      </c>
      <c r="K200" s="91" t="s">
        <v>561</v>
      </c>
      <c r="L200"/>
      <c r="M200"/>
      <c r="N200"/>
      <c r="O200"/>
      <c r="P200"/>
      <c r="Q200"/>
      <c r="R200"/>
      <c r="S200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spans="1:30">
      <c r="A201" s="91" t="s">
        <v>665</v>
      </c>
      <c r="B201" s="91" t="s">
        <v>863</v>
      </c>
      <c r="C201" s="91">
        <v>8.17</v>
      </c>
      <c r="D201" s="91">
        <v>8.17</v>
      </c>
      <c r="E201" s="91">
        <v>3.2410000000000001</v>
      </c>
      <c r="F201" s="91">
        <v>0.38500000000000001</v>
      </c>
      <c r="G201" s="91">
        <v>0.30499999999999999</v>
      </c>
      <c r="H201" s="91" t="s">
        <v>652</v>
      </c>
      <c r="I201" s="91" t="s">
        <v>600</v>
      </c>
      <c r="J201" s="91">
        <v>0</v>
      </c>
      <c r="K201" s="91" t="s">
        <v>559</v>
      </c>
      <c r="L201"/>
      <c r="M201"/>
      <c r="N201"/>
      <c r="O201"/>
      <c r="P201"/>
      <c r="Q201"/>
      <c r="R201"/>
      <c r="S20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spans="1:30">
      <c r="A202" s="91" t="s">
        <v>678</v>
      </c>
      <c r="B202" s="91" t="s">
        <v>863</v>
      </c>
      <c r="C202" s="91">
        <v>4.91</v>
      </c>
      <c r="D202" s="91">
        <v>4.91</v>
      </c>
      <c r="E202" s="91">
        <v>3.2410000000000001</v>
      </c>
      <c r="F202" s="91">
        <v>0.38500000000000001</v>
      </c>
      <c r="G202" s="91">
        <v>0.30499999999999999</v>
      </c>
      <c r="H202" s="91" t="s">
        <v>652</v>
      </c>
      <c r="I202" s="91" t="s">
        <v>615</v>
      </c>
      <c r="J202" s="91">
        <v>90</v>
      </c>
      <c r="K202" s="91" t="s">
        <v>561</v>
      </c>
      <c r="L202"/>
      <c r="M202"/>
      <c r="N202"/>
      <c r="O202"/>
      <c r="P202"/>
      <c r="Q202"/>
      <c r="R202"/>
      <c r="S202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spans="1:30">
      <c r="A203" s="91" t="s">
        <v>677</v>
      </c>
      <c r="B203" s="91" t="s">
        <v>863</v>
      </c>
      <c r="C203" s="91">
        <v>8.17</v>
      </c>
      <c r="D203" s="91">
        <v>8.17</v>
      </c>
      <c r="E203" s="91">
        <v>3.2410000000000001</v>
      </c>
      <c r="F203" s="91">
        <v>0.38500000000000001</v>
      </c>
      <c r="G203" s="91">
        <v>0.30499999999999999</v>
      </c>
      <c r="H203" s="91" t="s">
        <v>652</v>
      </c>
      <c r="I203" s="91" t="s">
        <v>614</v>
      </c>
      <c r="J203" s="91">
        <v>0</v>
      </c>
      <c r="K203" s="91" t="s">
        <v>559</v>
      </c>
      <c r="L203"/>
      <c r="M203"/>
      <c r="N203"/>
      <c r="O203"/>
      <c r="P203"/>
      <c r="Q203"/>
      <c r="R203"/>
      <c r="S203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spans="1:30">
      <c r="A204" s="91" t="s">
        <v>667</v>
      </c>
      <c r="B204" s="91" t="s">
        <v>863</v>
      </c>
      <c r="C204" s="91">
        <v>4.91</v>
      </c>
      <c r="D204" s="91">
        <v>49.05</v>
      </c>
      <c r="E204" s="91">
        <v>3.2410000000000001</v>
      </c>
      <c r="F204" s="91">
        <v>0.38500000000000001</v>
      </c>
      <c r="G204" s="91">
        <v>0.30499999999999999</v>
      </c>
      <c r="H204" s="91" t="s">
        <v>652</v>
      </c>
      <c r="I204" s="91" t="s">
        <v>602</v>
      </c>
      <c r="J204" s="91">
        <v>0</v>
      </c>
      <c r="K204" s="91" t="s">
        <v>559</v>
      </c>
      <c r="L204"/>
      <c r="M204"/>
      <c r="N204"/>
      <c r="O204"/>
      <c r="P204"/>
      <c r="Q204"/>
      <c r="R204"/>
      <c r="S204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spans="1:30">
      <c r="A205" s="91" t="s">
        <v>679</v>
      </c>
      <c r="B205" s="91" t="s">
        <v>863</v>
      </c>
      <c r="C205" s="91">
        <v>4.91</v>
      </c>
      <c r="D205" s="91">
        <v>49.05</v>
      </c>
      <c r="E205" s="91">
        <v>3.2410000000000001</v>
      </c>
      <c r="F205" s="91">
        <v>0.38500000000000001</v>
      </c>
      <c r="G205" s="91">
        <v>0.30499999999999999</v>
      </c>
      <c r="H205" s="91" t="s">
        <v>652</v>
      </c>
      <c r="I205" s="91" t="s">
        <v>616</v>
      </c>
      <c r="J205" s="91">
        <v>0</v>
      </c>
      <c r="K205" s="91" t="s">
        <v>559</v>
      </c>
      <c r="L205"/>
      <c r="M205"/>
      <c r="N205"/>
      <c r="O205"/>
      <c r="P205"/>
      <c r="Q205"/>
      <c r="R205"/>
      <c r="S205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spans="1:30">
      <c r="A206" s="91" t="s">
        <v>668</v>
      </c>
      <c r="B206" s="91" t="s">
        <v>863</v>
      </c>
      <c r="C206" s="91">
        <v>6.54</v>
      </c>
      <c r="D206" s="91">
        <v>6.54</v>
      </c>
      <c r="E206" s="91">
        <v>3.2410000000000001</v>
      </c>
      <c r="F206" s="91">
        <v>0.38500000000000001</v>
      </c>
      <c r="G206" s="91">
        <v>0.30499999999999999</v>
      </c>
      <c r="H206" s="91" t="s">
        <v>652</v>
      </c>
      <c r="I206" s="91" t="s">
        <v>603</v>
      </c>
      <c r="J206" s="91">
        <v>180</v>
      </c>
      <c r="K206" s="91" t="s">
        <v>563</v>
      </c>
      <c r="L206"/>
      <c r="M206"/>
      <c r="N206"/>
      <c r="O206"/>
      <c r="P206"/>
      <c r="Q206"/>
      <c r="R206"/>
      <c r="S20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spans="1:30">
      <c r="A207" s="91" t="s">
        <v>669</v>
      </c>
      <c r="B207" s="91" t="s">
        <v>863</v>
      </c>
      <c r="C207" s="91">
        <v>4.91</v>
      </c>
      <c r="D207" s="91">
        <v>4.91</v>
      </c>
      <c r="E207" s="91">
        <v>3.2410000000000001</v>
      </c>
      <c r="F207" s="91">
        <v>0.38500000000000001</v>
      </c>
      <c r="G207" s="91">
        <v>0.30499999999999999</v>
      </c>
      <c r="H207" s="91" t="s">
        <v>652</v>
      </c>
      <c r="I207" s="91" t="s">
        <v>604</v>
      </c>
      <c r="J207" s="91">
        <v>270</v>
      </c>
      <c r="K207" s="91" t="s">
        <v>565</v>
      </c>
      <c r="L207"/>
      <c r="M207"/>
      <c r="N207"/>
      <c r="O207"/>
      <c r="P207"/>
      <c r="Q207"/>
      <c r="R207"/>
      <c r="S207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spans="1:30">
      <c r="A208" s="91" t="s">
        <v>680</v>
      </c>
      <c r="B208" s="91" t="s">
        <v>863</v>
      </c>
      <c r="C208" s="91">
        <v>6.54</v>
      </c>
      <c r="D208" s="91">
        <v>6.54</v>
      </c>
      <c r="E208" s="91">
        <v>3.2410000000000001</v>
      </c>
      <c r="F208" s="91">
        <v>0.38500000000000001</v>
      </c>
      <c r="G208" s="91">
        <v>0.30499999999999999</v>
      </c>
      <c r="H208" s="91" t="s">
        <v>652</v>
      </c>
      <c r="I208" s="91" t="s">
        <v>617</v>
      </c>
      <c r="J208" s="91">
        <v>180</v>
      </c>
      <c r="K208" s="91" t="s">
        <v>563</v>
      </c>
      <c r="L208"/>
      <c r="M208"/>
      <c r="N208"/>
      <c r="O208"/>
      <c r="P208"/>
      <c r="Q208"/>
      <c r="R208"/>
      <c r="S208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spans="1:30">
      <c r="A209" s="91" t="s">
        <v>681</v>
      </c>
      <c r="B209" s="91" t="s">
        <v>863</v>
      </c>
      <c r="C209" s="91">
        <v>4.91</v>
      </c>
      <c r="D209" s="91">
        <v>4.91</v>
      </c>
      <c r="E209" s="91">
        <v>3.2410000000000001</v>
      </c>
      <c r="F209" s="91">
        <v>0.38500000000000001</v>
      </c>
      <c r="G209" s="91">
        <v>0.30499999999999999</v>
      </c>
      <c r="H209" s="91" t="s">
        <v>652</v>
      </c>
      <c r="I209" s="91" t="s">
        <v>618</v>
      </c>
      <c r="J209" s="91">
        <v>270</v>
      </c>
      <c r="K209" s="91" t="s">
        <v>565</v>
      </c>
      <c r="L209"/>
      <c r="M209"/>
      <c r="N209"/>
      <c r="O209"/>
      <c r="P209"/>
      <c r="Q209"/>
      <c r="R209"/>
      <c r="S209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spans="1:30">
      <c r="A210" s="91" t="s">
        <v>670</v>
      </c>
      <c r="B210" s="91" t="s">
        <v>863</v>
      </c>
      <c r="C210" s="91">
        <v>4.74</v>
      </c>
      <c r="D210" s="91">
        <v>47.41</v>
      </c>
      <c r="E210" s="91">
        <v>3.2410000000000001</v>
      </c>
      <c r="F210" s="91">
        <v>0.38500000000000001</v>
      </c>
      <c r="G210" s="91">
        <v>0.30499999999999999</v>
      </c>
      <c r="H210" s="91" t="s">
        <v>652</v>
      </c>
      <c r="I210" s="91" t="s">
        <v>605</v>
      </c>
      <c r="J210" s="91">
        <v>270</v>
      </c>
      <c r="K210" s="91" t="s">
        <v>565</v>
      </c>
      <c r="L210"/>
      <c r="M210"/>
      <c r="N210"/>
      <c r="O210"/>
      <c r="P210"/>
      <c r="Q210"/>
      <c r="R210"/>
      <c r="S21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spans="1:30">
      <c r="A211" s="91" t="s">
        <v>682</v>
      </c>
      <c r="B211" s="91" t="s">
        <v>863</v>
      </c>
      <c r="C211" s="91">
        <v>4.74</v>
      </c>
      <c r="D211" s="91">
        <v>47.41</v>
      </c>
      <c r="E211" s="91">
        <v>3.2410000000000001</v>
      </c>
      <c r="F211" s="91">
        <v>0.38500000000000001</v>
      </c>
      <c r="G211" s="91">
        <v>0.30499999999999999</v>
      </c>
      <c r="H211" s="91" t="s">
        <v>652</v>
      </c>
      <c r="I211" s="91" t="s">
        <v>619</v>
      </c>
      <c r="J211" s="91">
        <v>270</v>
      </c>
      <c r="K211" s="91" t="s">
        <v>565</v>
      </c>
      <c r="L211"/>
      <c r="M211"/>
      <c r="N211"/>
      <c r="O211"/>
      <c r="P211"/>
      <c r="Q211"/>
      <c r="R211"/>
      <c r="S21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spans="1:30">
      <c r="A212" s="91" t="s">
        <v>671</v>
      </c>
      <c r="B212" s="91" t="s">
        <v>863</v>
      </c>
      <c r="C212" s="91">
        <v>6.54</v>
      </c>
      <c r="D212" s="91">
        <v>6.54</v>
      </c>
      <c r="E212" s="91">
        <v>3.2410000000000001</v>
      </c>
      <c r="F212" s="91">
        <v>0.38500000000000001</v>
      </c>
      <c r="G212" s="91">
        <v>0.30499999999999999</v>
      </c>
      <c r="H212" s="91" t="s">
        <v>652</v>
      </c>
      <c r="I212" s="91" t="s">
        <v>606</v>
      </c>
      <c r="J212" s="91">
        <v>0</v>
      </c>
      <c r="K212" s="91" t="s">
        <v>559</v>
      </c>
      <c r="L212"/>
      <c r="M212"/>
      <c r="N212"/>
      <c r="O212"/>
      <c r="P212"/>
      <c r="Q212"/>
      <c r="R212"/>
      <c r="S212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spans="1:30">
      <c r="A213" s="91" t="s">
        <v>672</v>
      </c>
      <c r="B213" s="91" t="s">
        <v>863</v>
      </c>
      <c r="C213" s="91">
        <v>4.91</v>
      </c>
      <c r="D213" s="91">
        <v>4.91</v>
      </c>
      <c r="E213" s="91">
        <v>3.2410000000000001</v>
      </c>
      <c r="F213" s="91">
        <v>0.38500000000000001</v>
      </c>
      <c r="G213" s="91">
        <v>0.30499999999999999</v>
      </c>
      <c r="H213" s="91" t="s">
        <v>652</v>
      </c>
      <c r="I213" s="91" t="s">
        <v>607</v>
      </c>
      <c r="J213" s="91">
        <v>270</v>
      </c>
      <c r="K213" s="91" t="s">
        <v>565</v>
      </c>
      <c r="L213"/>
      <c r="M213"/>
      <c r="N213"/>
      <c r="O213"/>
      <c r="P213"/>
      <c r="Q213"/>
      <c r="R213"/>
      <c r="S213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spans="1:30">
      <c r="A214" s="91" t="s">
        <v>683</v>
      </c>
      <c r="B214" s="91" t="s">
        <v>863</v>
      </c>
      <c r="C214" s="91">
        <v>6.54</v>
      </c>
      <c r="D214" s="91">
        <v>6.54</v>
      </c>
      <c r="E214" s="91">
        <v>3.2410000000000001</v>
      </c>
      <c r="F214" s="91">
        <v>0.38500000000000001</v>
      </c>
      <c r="G214" s="91">
        <v>0.30499999999999999</v>
      </c>
      <c r="H214" s="91" t="s">
        <v>652</v>
      </c>
      <c r="I214" s="91" t="s">
        <v>620</v>
      </c>
      <c r="J214" s="91">
        <v>0</v>
      </c>
      <c r="K214" s="91" t="s">
        <v>559</v>
      </c>
      <c r="L214"/>
      <c r="M214"/>
      <c r="N214"/>
      <c r="O214"/>
      <c r="P214"/>
      <c r="Q214"/>
      <c r="R214"/>
      <c r="S214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spans="1:30">
      <c r="A215" s="91" t="s">
        <v>684</v>
      </c>
      <c r="B215" s="91" t="s">
        <v>863</v>
      </c>
      <c r="C215" s="91">
        <v>4.91</v>
      </c>
      <c r="D215" s="91">
        <v>4.91</v>
      </c>
      <c r="E215" s="91">
        <v>3.2410000000000001</v>
      </c>
      <c r="F215" s="91">
        <v>0.38500000000000001</v>
      </c>
      <c r="G215" s="91">
        <v>0.30499999999999999</v>
      </c>
      <c r="H215" s="91" t="s">
        <v>652</v>
      </c>
      <c r="I215" s="91" t="s">
        <v>621</v>
      </c>
      <c r="J215" s="91">
        <v>270</v>
      </c>
      <c r="K215" s="91" t="s">
        <v>565</v>
      </c>
      <c r="L215"/>
      <c r="M215"/>
      <c r="N215"/>
      <c r="O215"/>
      <c r="P215"/>
      <c r="Q215"/>
      <c r="R215"/>
      <c r="S215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spans="1:30">
      <c r="A216" s="91" t="s">
        <v>692</v>
      </c>
      <c r="B216" s="91"/>
      <c r="C216" s="91"/>
      <c r="D216" s="91">
        <v>845.42</v>
      </c>
      <c r="E216" s="91">
        <v>3.24</v>
      </c>
      <c r="F216" s="91">
        <v>0.32800000000000001</v>
      </c>
      <c r="G216" s="91">
        <v>0.24399999999999999</v>
      </c>
      <c r="H216" s="91"/>
      <c r="I216" s="91"/>
      <c r="J216" s="91"/>
      <c r="K216" s="91"/>
      <c r="L216"/>
      <c r="M216"/>
      <c r="N216"/>
      <c r="O216"/>
      <c r="P216"/>
      <c r="Q216"/>
      <c r="R216"/>
      <c r="S2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spans="1:30">
      <c r="A217" s="91" t="s">
        <v>693</v>
      </c>
      <c r="B217" s="91"/>
      <c r="C217" s="91"/>
      <c r="D217" s="91">
        <v>186.18</v>
      </c>
      <c r="E217" s="91">
        <v>3.24</v>
      </c>
      <c r="F217" s="91">
        <v>0.34300000000000003</v>
      </c>
      <c r="G217" s="91">
        <v>0.26</v>
      </c>
      <c r="H217" s="91"/>
      <c r="I217" s="91"/>
      <c r="J217" s="91"/>
      <c r="K217" s="91"/>
      <c r="L217"/>
      <c r="M217"/>
      <c r="N217"/>
      <c r="O217"/>
      <c r="P217"/>
      <c r="Q217"/>
      <c r="R217"/>
      <c r="S217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spans="1:30">
      <c r="A218" s="91" t="s">
        <v>694</v>
      </c>
      <c r="B218" s="91"/>
      <c r="C218" s="91"/>
      <c r="D218" s="91">
        <v>659.24</v>
      </c>
      <c r="E218" s="91">
        <v>3.24</v>
      </c>
      <c r="F218" s="91">
        <v>0.32400000000000001</v>
      </c>
      <c r="G218" s="91">
        <v>0.23899999999999999</v>
      </c>
      <c r="H218" s="91"/>
      <c r="I218" s="91"/>
      <c r="J218" s="91"/>
      <c r="K218" s="91"/>
      <c r="L218"/>
      <c r="M218"/>
      <c r="N218"/>
      <c r="O218"/>
      <c r="P218"/>
      <c r="Q218"/>
      <c r="R218"/>
      <c r="S218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9"/>
      <c r="B220" s="91" t="s">
        <v>378</v>
      </c>
      <c r="C220" s="91" t="s">
        <v>695</v>
      </c>
      <c r="D220" s="91" t="s">
        <v>696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1"/>
      <c r="V220" s="81"/>
      <c r="W220" s="81"/>
    </row>
    <row r="221" spans="1:30">
      <c r="A221" s="91" t="s">
        <v>697</v>
      </c>
      <c r="B221" s="91" t="s">
        <v>698</v>
      </c>
      <c r="C221" s="91">
        <v>2228829.33</v>
      </c>
      <c r="D221" s="91">
        <v>6.1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1"/>
      <c r="U221" s="81"/>
      <c r="V221" s="81"/>
      <c r="W221" s="81"/>
    </row>
    <row r="222" spans="1:30">
      <c r="A222" s="91" t="s">
        <v>699</v>
      </c>
      <c r="B222" s="91" t="s">
        <v>700</v>
      </c>
      <c r="C222" s="91">
        <v>2882360.55</v>
      </c>
      <c r="D222" s="91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1"/>
      <c r="U222" s="81"/>
      <c r="V222" s="81"/>
      <c r="W222" s="81"/>
    </row>
    <row r="223" spans="1:30">
      <c r="A223" s="91" t="s">
        <v>701</v>
      </c>
      <c r="B223" s="91" t="s">
        <v>702</v>
      </c>
      <c r="C223" s="91">
        <v>2075368.95</v>
      </c>
      <c r="D223" s="91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1"/>
      <c r="U223" s="81"/>
      <c r="V223" s="81"/>
      <c r="W223" s="81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9"/>
      <c r="B225" s="91" t="s">
        <v>378</v>
      </c>
      <c r="C225" s="91" t="s">
        <v>703</v>
      </c>
      <c r="D225" s="91" t="s">
        <v>704</v>
      </c>
      <c r="E225" s="91" t="s">
        <v>705</v>
      </c>
      <c r="F225" s="91" t="s">
        <v>706</v>
      </c>
      <c r="G225" s="91" t="s">
        <v>696</v>
      </c>
      <c r="H225"/>
      <c r="I225"/>
      <c r="J225"/>
      <c r="K225"/>
      <c r="L225"/>
      <c r="M225"/>
      <c r="N225"/>
      <c r="O225"/>
      <c r="P225"/>
      <c r="Q225"/>
      <c r="R225"/>
      <c r="S225"/>
      <c r="U225" s="81"/>
      <c r="V225" s="81"/>
      <c r="W225" s="81"/>
      <c r="X225" s="81"/>
      <c r="Y225" s="81"/>
      <c r="Z225" s="81"/>
    </row>
    <row r="226" spans="1:26">
      <c r="A226" s="91" t="s">
        <v>710</v>
      </c>
      <c r="B226" s="91" t="s">
        <v>708</v>
      </c>
      <c r="C226" s="91">
        <v>460940.6</v>
      </c>
      <c r="D226" s="91">
        <v>294851.25</v>
      </c>
      <c r="E226" s="91">
        <v>166089.34</v>
      </c>
      <c r="F226" s="91">
        <v>0.64</v>
      </c>
      <c r="G226" s="91" t="s">
        <v>709</v>
      </c>
      <c r="H226"/>
      <c r="I226"/>
      <c r="J226"/>
      <c r="K226"/>
      <c r="L226"/>
      <c r="M226"/>
      <c r="N226"/>
      <c r="O226"/>
      <c r="P226"/>
      <c r="Q226"/>
      <c r="R226"/>
      <c r="S226"/>
      <c r="T226" s="81"/>
      <c r="U226" s="81"/>
      <c r="V226" s="81"/>
      <c r="W226" s="81"/>
      <c r="X226" s="81"/>
      <c r="Y226" s="81"/>
      <c r="Z226" s="81"/>
    </row>
    <row r="227" spans="1:26">
      <c r="A227" s="91" t="s">
        <v>711</v>
      </c>
      <c r="B227" s="91" t="s">
        <v>708</v>
      </c>
      <c r="C227" s="91">
        <v>244108.91</v>
      </c>
      <c r="D227" s="91">
        <v>177978.23999999999</v>
      </c>
      <c r="E227" s="91">
        <v>66130.67</v>
      </c>
      <c r="F227" s="91">
        <v>0.73</v>
      </c>
      <c r="G227" s="91" t="s">
        <v>709</v>
      </c>
      <c r="H227"/>
      <c r="I227"/>
      <c r="J227"/>
      <c r="K227"/>
      <c r="L227"/>
      <c r="M227"/>
      <c r="N227"/>
      <c r="O227"/>
      <c r="P227"/>
      <c r="Q227"/>
      <c r="R227"/>
      <c r="S227"/>
      <c r="T227" s="81"/>
      <c r="U227" s="81"/>
      <c r="V227" s="81"/>
      <c r="W227" s="81"/>
      <c r="X227" s="81"/>
      <c r="Y227" s="81"/>
      <c r="Z227" s="81"/>
    </row>
    <row r="228" spans="1:26">
      <c r="A228" s="91" t="s">
        <v>707</v>
      </c>
      <c r="B228" s="91" t="s">
        <v>708</v>
      </c>
      <c r="C228" s="91">
        <v>656067.69999999995</v>
      </c>
      <c r="D228" s="91">
        <v>422390.14</v>
      </c>
      <c r="E228" s="91">
        <v>233677.56</v>
      </c>
      <c r="F228" s="91">
        <v>0.64</v>
      </c>
      <c r="G228" s="91" t="s">
        <v>709</v>
      </c>
      <c r="H228"/>
      <c r="I228"/>
      <c r="J228"/>
      <c r="K228"/>
      <c r="L228"/>
      <c r="M228"/>
      <c r="N228"/>
      <c r="O228"/>
      <c r="P228"/>
      <c r="Q228"/>
      <c r="R228"/>
      <c r="S228"/>
      <c r="T228" s="81"/>
      <c r="U228" s="81"/>
      <c r="V228" s="81"/>
      <c r="W228" s="81"/>
      <c r="X228" s="81"/>
      <c r="Y228" s="81"/>
      <c r="Z228" s="81"/>
    </row>
    <row r="229" spans="1:26">
      <c r="A229" s="91" t="s">
        <v>712</v>
      </c>
      <c r="B229" s="91" t="s">
        <v>708</v>
      </c>
      <c r="C229" s="91">
        <v>1220532.6000000001</v>
      </c>
      <c r="D229" s="91">
        <v>783130.51</v>
      </c>
      <c r="E229" s="91">
        <v>437402.09</v>
      </c>
      <c r="F229" s="91">
        <v>0.64</v>
      </c>
      <c r="G229" s="91" t="s">
        <v>709</v>
      </c>
      <c r="H229"/>
      <c r="I229"/>
      <c r="J229"/>
      <c r="K229"/>
      <c r="L229"/>
      <c r="M229"/>
      <c r="N229"/>
      <c r="O229"/>
      <c r="P229"/>
      <c r="Q229"/>
      <c r="R229"/>
      <c r="S229"/>
      <c r="T229" s="81"/>
      <c r="U229" s="81"/>
      <c r="V229" s="81"/>
      <c r="W229" s="81"/>
      <c r="X229" s="81"/>
      <c r="Y229" s="81"/>
      <c r="Z229" s="81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9"/>
      <c r="B231" s="91" t="s">
        <v>378</v>
      </c>
      <c r="C231" s="91" t="s">
        <v>703</v>
      </c>
      <c r="D231" s="91" t="s">
        <v>696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1"/>
      <c r="V231" s="81"/>
      <c r="W231" s="81"/>
    </row>
    <row r="232" spans="1:26">
      <c r="A232" s="91" t="s">
        <v>713</v>
      </c>
      <c r="B232" s="91" t="s">
        <v>714</v>
      </c>
      <c r="C232" s="91">
        <v>30295.33</v>
      </c>
      <c r="D232" s="91" t="s">
        <v>709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1"/>
      <c r="U232" s="81"/>
      <c r="V232" s="81"/>
      <c r="W232" s="81"/>
    </row>
    <row r="233" spans="1:26">
      <c r="A233" s="91" t="s">
        <v>722</v>
      </c>
      <c r="B233" s="91" t="s">
        <v>714</v>
      </c>
      <c r="C233" s="91">
        <v>10297.36</v>
      </c>
      <c r="D233" s="91" t="s">
        <v>709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1"/>
      <c r="U233" s="81"/>
      <c r="V233" s="81"/>
      <c r="W233" s="81"/>
    </row>
    <row r="234" spans="1:26">
      <c r="A234" s="91" t="s">
        <v>733</v>
      </c>
      <c r="B234" s="91" t="s">
        <v>714</v>
      </c>
      <c r="C234" s="91">
        <v>15466.93</v>
      </c>
      <c r="D234" s="91" t="s">
        <v>709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1"/>
      <c r="U234" s="81"/>
      <c r="V234" s="81"/>
      <c r="W234" s="81"/>
    </row>
    <row r="235" spans="1:26">
      <c r="A235" s="91" t="s">
        <v>768</v>
      </c>
      <c r="B235" s="91" t="s">
        <v>714</v>
      </c>
      <c r="C235" s="91">
        <v>14042.73</v>
      </c>
      <c r="D235" s="91" t="s">
        <v>709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1"/>
      <c r="U235" s="81"/>
      <c r="V235" s="81"/>
      <c r="W235" s="81"/>
    </row>
    <row r="236" spans="1:26">
      <c r="A236" s="91" t="s">
        <v>747</v>
      </c>
      <c r="B236" s="91" t="s">
        <v>714</v>
      </c>
      <c r="C236" s="91">
        <v>15403.82</v>
      </c>
      <c r="D236" s="91" t="s">
        <v>709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1"/>
      <c r="U236" s="81"/>
      <c r="V236" s="81"/>
      <c r="W236" s="81"/>
    </row>
    <row r="237" spans="1:26">
      <c r="A237" s="91" t="s">
        <v>760</v>
      </c>
      <c r="B237" s="91" t="s">
        <v>714</v>
      </c>
      <c r="C237" s="91">
        <v>15403.82</v>
      </c>
      <c r="D237" s="91" t="s">
        <v>709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1"/>
      <c r="U237" s="81"/>
      <c r="V237" s="81"/>
      <c r="W237" s="81"/>
    </row>
    <row r="238" spans="1:26">
      <c r="A238" s="91" t="s">
        <v>746</v>
      </c>
      <c r="B238" s="91" t="s">
        <v>714</v>
      </c>
      <c r="C238" s="91">
        <v>15403.82</v>
      </c>
      <c r="D238" s="91" t="s">
        <v>709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1"/>
      <c r="U238" s="81"/>
      <c r="V238" s="81"/>
      <c r="W238" s="81"/>
    </row>
    <row r="239" spans="1:26">
      <c r="A239" s="91" t="s">
        <v>759</v>
      </c>
      <c r="B239" s="91" t="s">
        <v>714</v>
      </c>
      <c r="C239" s="91">
        <v>15403.82</v>
      </c>
      <c r="D239" s="91" t="s">
        <v>709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1"/>
      <c r="U239" s="81"/>
      <c r="V239" s="81"/>
      <c r="W239" s="81"/>
    </row>
    <row r="240" spans="1:26">
      <c r="A240" s="91" t="s">
        <v>761</v>
      </c>
      <c r="B240" s="91" t="s">
        <v>714</v>
      </c>
      <c r="C240" s="91">
        <v>34657.980000000003</v>
      </c>
      <c r="D240" s="91" t="s">
        <v>709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1"/>
      <c r="U240" s="81"/>
      <c r="V240" s="81"/>
      <c r="W240" s="81"/>
    </row>
    <row r="241" spans="1:23">
      <c r="A241" s="91" t="s">
        <v>715</v>
      </c>
      <c r="B241" s="91" t="s">
        <v>714</v>
      </c>
      <c r="C241" s="91">
        <v>60604.49</v>
      </c>
      <c r="D241" s="91" t="s">
        <v>709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1"/>
      <c r="U241" s="81"/>
      <c r="V241" s="81"/>
      <c r="W241" s="81"/>
    </row>
    <row r="242" spans="1:23">
      <c r="A242" s="91" t="s">
        <v>717</v>
      </c>
      <c r="B242" s="91" t="s">
        <v>714</v>
      </c>
      <c r="C242" s="91">
        <v>60604.49</v>
      </c>
      <c r="D242" s="91" t="s">
        <v>709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1"/>
      <c r="U242" s="81"/>
      <c r="V242" s="81"/>
      <c r="W242" s="81"/>
    </row>
    <row r="243" spans="1:23">
      <c r="A243" s="91" t="s">
        <v>723</v>
      </c>
      <c r="B243" s="91" t="s">
        <v>714</v>
      </c>
      <c r="C243" s="91">
        <v>44506.6</v>
      </c>
      <c r="D243" s="91" t="s">
        <v>709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1"/>
      <c r="U243" s="81"/>
      <c r="V243" s="81"/>
      <c r="W243" s="81"/>
    </row>
    <row r="244" spans="1:23">
      <c r="A244" s="91" t="s">
        <v>716</v>
      </c>
      <c r="B244" s="91" t="s">
        <v>714</v>
      </c>
      <c r="C244" s="91">
        <v>15151.12</v>
      </c>
      <c r="D244" s="91" t="s">
        <v>709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1"/>
      <c r="U244" s="81"/>
      <c r="V244" s="81"/>
      <c r="W244" s="81"/>
    </row>
    <row r="245" spans="1:23">
      <c r="A245" s="91" t="s">
        <v>718</v>
      </c>
      <c r="B245" s="91" t="s">
        <v>714</v>
      </c>
      <c r="C245" s="91">
        <v>15151.12</v>
      </c>
      <c r="D245" s="91" t="s">
        <v>709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1"/>
      <c r="U245" s="81"/>
      <c r="V245" s="81"/>
      <c r="W245" s="81"/>
    </row>
    <row r="246" spans="1:23">
      <c r="A246" s="91" t="s">
        <v>719</v>
      </c>
      <c r="B246" s="91" t="s">
        <v>714</v>
      </c>
      <c r="C246" s="91">
        <v>60604.49</v>
      </c>
      <c r="D246" s="91" t="s">
        <v>709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1"/>
      <c r="U246" s="81"/>
      <c r="V246" s="81"/>
      <c r="W246" s="81"/>
    </row>
    <row r="247" spans="1:23">
      <c r="A247" s="91" t="s">
        <v>731</v>
      </c>
      <c r="B247" s="91" t="s">
        <v>714</v>
      </c>
      <c r="C247" s="91">
        <v>167968.59</v>
      </c>
      <c r="D247" s="91" t="s">
        <v>709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1"/>
      <c r="U247" s="81"/>
      <c r="V247" s="81"/>
      <c r="W247" s="81"/>
    </row>
    <row r="248" spans="1:23">
      <c r="A248" s="91" t="s">
        <v>732</v>
      </c>
      <c r="B248" s="91" t="s">
        <v>714</v>
      </c>
      <c r="C248" s="91">
        <v>25939.599999999999</v>
      </c>
      <c r="D248" s="91" t="s">
        <v>709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1"/>
      <c r="U248" s="81"/>
      <c r="V248" s="81"/>
      <c r="W248" s="81"/>
    </row>
    <row r="249" spans="1:23">
      <c r="A249" s="91" t="s">
        <v>728</v>
      </c>
      <c r="B249" s="91" t="s">
        <v>714</v>
      </c>
      <c r="C249" s="91">
        <v>28405.13</v>
      </c>
      <c r="D249" s="91" t="s">
        <v>709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1"/>
      <c r="U249" s="81"/>
      <c r="V249" s="81"/>
      <c r="W249" s="81"/>
    </row>
    <row r="250" spans="1:23">
      <c r="A250" s="91" t="s">
        <v>729</v>
      </c>
      <c r="B250" s="91" t="s">
        <v>714</v>
      </c>
      <c r="C250" s="91">
        <v>9415.2000000000007</v>
      </c>
      <c r="D250" s="91" t="s">
        <v>709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1"/>
      <c r="U250" s="81"/>
      <c r="V250" s="81"/>
      <c r="W250" s="81"/>
    </row>
    <row r="251" spans="1:23">
      <c r="A251" s="91" t="s">
        <v>730</v>
      </c>
      <c r="B251" s="91" t="s">
        <v>714</v>
      </c>
      <c r="C251" s="91">
        <v>41810.35</v>
      </c>
      <c r="D251" s="91" t="s">
        <v>709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1"/>
      <c r="U251" s="81"/>
      <c r="V251" s="81"/>
      <c r="W251" s="81"/>
    </row>
    <row r="252" spans="1:23">
      <c r="A252" s="91" t="s">
        <v>763</v>
      </c>
      <c r="B252" s="91" t="s">
        <v>714</v>
      </c>
      <c r="C252" s="91">
        <v>124379.16</v>
      </c>
      <c r="D252" s="91" t="s">
        <v>709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1"/>
      <c r="U252" s="81"/>
      <c r="V252" s="81"/>
      <c r="W252" s="81"/>
    </row>
    <row r="253" spans="1:23">
      <c r="A253" s="91" t="s">
        <v>745</v>
      </c>
      <c r="B253" s="91" t="s">
        <v>714</v>
      </c>
      <c r="C253" s="91">
        <v>71909.3</v>
      </c>
      <c r="D253" s="91" t="s">
        <v>709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1"/>
      <c r="U253" s="81"/>
      <c r="V253" s="81"/>
      <c r="W253" s="81"/>
    </row>
    <row r="254" spans="1:23">
      <c r="A254" s="91" t="s">
        <v>758</v>
      </c>
      <c r="B254" s="91" t="s">
        <v>714</v>
      </c>
      <c r="C254" s="91">
        <v>71909.3</v>
      </c>
      <c r="D254" s="91" t="s">
        <v>709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1"/>
      <c r="U254" s="81"/>
      <c r="V254" s="81"/>
      <c r="W254" s="81"/>
    </row>
    <row r="255" spans="1:23">
      <c r="A255" s="91" t="s">
        <v>721</v>
      </c>
      <c r="B255" s="91" t="s">
        <v>714</v>
      </c>
      <c r="C255" s="91">
        <v>43558.3</v>
      </c>
      <c r="D255" s="91" t="s">
        <v>709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1"/>
      <c r="U255" s="81"/>
      <c r="V255" s="81"/>
      <c r="W255" s="81"/>
    </row>
    <row r="256" spans="1:23">
      <c r="A256" s="91" t="s">
        <v>744</v>
      </c>
      <c r="B256" s="91" t="s">
        <v>714</v>
      </c>
      <c r="C256" s="91">
        <v>26639.33</v>
      </c>
      <c r="D256" s="91" t="s">
        <v>709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1"/>
      <c r="U256" s="81"/>
      <c r="V256" s="81"/>
      <c r="W256" s="81"/>
    </row>
    <row r="257" spans="1:23">
      <c r="A257" s="91" t="s">
        <v>757</v>
      </c>
      <c r="B257" s="91" t="s">
        <v>714</v>
      </c>
      <c r="C257" s="91">
        <v>27254.67</v>
      </c>
      <c r="D257" s="91" t="s">
        <v>709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1"/>
      <c r="U257" s="81"/>
      <c r="V257" s="81"/>
      <c r="W257" s="81"/>
    </row>
    <row r="258" spans="1:23">
      <c r="A258" s="91" t="s">
        <v>762</v>
      </c>
      <c r="B258" s="91" t="s">
        <v>714</v>
      </c>
      <c r="C258" s="91">
        <v>40656.199999999997</v>
      </c>
      <c r="D258" s="91" t="s">
        <v>709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1"/>
      <c r="U258" s="81"/>
      <c r="V258" s="81"/>
      <c r="W258" s="81"/>
    </row>
    <row r="259" spans="1:23">
      <c r="A259" s="91" t="s">
        <v>724</v>
      </c>
      <c r="B259" s="91" t="s">
        <v>714</v>
      </c>
      <c r="C259" s="91">
        <v>37876.26</v>
      </c>
      <c r="D259" s="91" t="s">
        <v>709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1"/>
      <c r="U259" s="81"/>
      <c r="V259" s="81"/>
      <c r="W259" s="81"/>
    </row>
    <row r="260" spans="1:23">
      <c r="A260" s="91" t="s">
        <v>725</v>
      </c>
      <c r="B260" s="91" t="s">
        <v>714</v>
      </c>
      <c r="C260" s="91">
        <v>189381.29</v>
      </c>
      <c r="D260" s="91" t="s">
        <v>709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1"/>
      <c r="U260" s="81"/>
      <c r="V260" s="81"/>
      <c r="W260" s="81"/>
    </row>
    <row r="261" spans="1:23">
      <c r="A261" s="91" t="s">
        <v>726</v>
      </c>
      <c r="B261" s="91" t="s">
        <v>714</v>
      </c>
      <c r="C261" s="91">
        <v>37876.26</v>
      </c>
      <c r="D261" s="91" t="s">
        <v>709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1"/>
      <c r="U261" s="81"/>
      <c r="V261" s="81"/>
      <c r="W261" s="81"/>
    </row>
    <row r="262" spans="1:23">
      <c r="A262" s="91" t="s">
        <v>727</v>
      </c>
      <c r="B262" s="91" t="s">
        <v>714</v>
      </c>
      <c r="C262" s="91">
        <v>151514.54</v>
      </c>
      <c r="D262" s="91" t="s">
        <v>709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1"/>
      <c r="U262" s="81"/>
      <c r="V262" s="81"/>
      <c r="W262" s="81"/>
    </row>
    <row r="263" spans="1:23">
      <c r="A263" s="91" t="s">
        <v>734</v>
      </c>
      <c r="B263" s="91" t="s">
        <v>714</v>
      </c>
      <c r="C263" s="91">
        <v>32086.9</v>
      </c>
      <c r="D263" s="91" t="s">
        <v>709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1"/>
      <c r="U263" s="81"/>
      <c r="V263" s="81"/>
      <c r="W263" s="81"/>
    </row>
    <row r="264" spans="1:23">
      <c r="A264" s="91" t="s">
        <v>764</v>
      </c>
      <c r="B264" s="91" t="s">
        <v>714</v>
      </c>
      <c r="C264" s="91">
        <v>5538.05</v>
      </c>
      <c r="D264" s="91" t="s">
        <v>709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1"/>
      <c r="U264" s="81"/>
      <c r="V264" s="81"/>
      <c r="W264" s="81"/>
    </row>
    <row r="265" spans="1:23">
      <c r="A265" s="91" t="s">
        <v>720</v>
      </c>
      <c r="B265" s="91" t="s">
        <v>714</v>
      </c>
      <c r="C265" s="91">
        <v>3033.55</v>
      </c>
      <c r="D265" s="91" t="s">
        <v>709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1"/>
      <c r="U265" s="81"/>
      <c r="V265" s="81"/>
      <c r="W265" s="81"/>
    </row>
    <row r="266" spans="1:23">
      <c r="A266" s="91" t="s">
        <v>765</v>
      </c>
      <c r="B266" s="91" t="s">
        <v>714</v>
      </c>
      <c r="C266" s="91">
        <v>23965.59</v>
      </c>
      <c r="D266" s="91" t="s">
        <v>709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1"/>
      <c r="U266" s="81"/>
      <c r="V266" s="81"/>
      <c r="W266" s="81"/>
    </row>
    <row r="267" spans="1:23">
      <c r="A267" s="91" t="s">
        <v>766</v>
      </c>
      <c r="B267" s="91" t="s">
        <v>714</v>
      </c>
      <c r="C267" s="91">
        <v>5432.71</v>
      </c>
      <c r="D267" s="91" t="s">
        <v>709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1"/>
      <c r="U267" s="81"/>
      <c r="V267" s="81"/>
      <c r="W267" s="81"/>
    </row>
    <row r="268" spans="1:23">
      <c r="A268" s="91" t="s">
        <v>767</v>
      </c>
      <c r="B268" s="91" t="s">
        <v>714</v>
      </c>
      <c r="C268" s="91">
        <v>4939.24</v>
      </c>
      <c r="D268" s="91" t="s">
        <v>709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1"/>
      <c r="U268" s="81"/>
      <c r="V268" s="81"/>
      <c r="W268" s="81"/>
    </row>
    <row r="269" spans="1:23">
      <c r="A269" s="91" t="s">
        <v>735</v>
      </c>
      <c r="B269" s="91" t="s">
        <v>714</v>
      </c>
      <c r="C269" s="91">
        <v>56810.26</v>
      </c>
      <c r="D269" s="91" t="s">
        <v>709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1"/>
      <c r="U269" s="81"/>
      <c r="V269" s="81"/>
      <c r="W269" s="81"/>
    </row>
    <row r="270" spans="1:23">
      <c r="A270" s="91" t="s">
        <v>748</v>
      </c>
      <c r="B270" s="91" t="s">
        <v>714</v>
      </c>
      <c r="C270" s="91">
        <v>56810.26</v>
      </c>
      <c r="D270" s="91" t="s">
        <v>709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1"/>
      <c r="U270" s="81"/>
      <c r="V270" s="81"/>
      <c r="W270" s="81"/>
    </row>
    <row r="271" spans="1:23">
      <c r="A271" s="91" t="s">
        <v>736</v>
      </c>
      <c r="B271" s="91" t="s">
        <v>714</v>
      </c>
      <c r="C271" s="91">
        <v>9470.1</v>
      </c>
      <c r="D271" s="91" t="s">
        <v>709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1"/>
      <c r="U271" s="81"/>
      <c r="V271" s="81"/>
      <c r="W271" s="81"/>
    </row>
    <row r="272" spans="1:23">
      <c r="A272" s="91" t="s">
        <v>749</v>
      </c>
      <c r="B272" s="91" t="s">
        <v>714</v>
      </c>
      <c r="C272" s="91">
        <v>9470.1</v>
      </c>
      <c r="D272" s="91" t="s">
        <v>709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1"/>
      <c r="U272" s="81"/>
      <c r="V272" s="81"/>
      <c r="W272" s="81"/>
    </row>
    <row r="273" spans="1:23">
      <c r="A273" s="91" t="s">
        <v>737</v>
      </c>
      <c r="B273" s="91" t="s">
        <v>714</v>
      </c>
      <c r="C273" s="91">
        <v>55076.87</v>
      </c>
      <c r="D273" s="91" t="s">
        <v>709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1"/>
      <c r="U273" s="81"/>
      <c r="V273" s="81"/>
      <c r="W273" s="81"/>
    </row>
    <row r="274" spans="1:23">
      <c r="A274" s="91" t="s">
        <v>750</v>
      </c>
      <c r="B274" s="91" t="s">
        <v>714</v>
      </c>
      <c r="C274" s="91">
        <v>54931.91</v>
      </c>
      <c r="D274" s="91" t="s">
        <v>709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1"/>
      <c r="U274" s="81"/>
      <c r="V274" s="81"/>
      <c r="W274" s="81"/>
    </row>
    <row r="275" spans="1:23">
      <c r="A275" s="91" t="s">
        <v>738</v>
      </c>
      <c r="B275" s="91" t="s">
        <v>714</v>
      </c>
      <c r="C275" s="91">
        <v>9470.1</v>
      </c>
      <c r="D275" s="91" t="s">
        <v>709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1"/>
      <c r="U275" s="81"/>
      <c r="V275" s="81"/>
      <c r="W275" s="81"/>
    </row>
    <row r="276" spans="1:23">
      <c r="A276" s="91" t="s">
        <v>751</v>
      </c>
      <c r="B276" s="91" t="s">
        <v>714</v>
      </c>
      <c r="C276" s="91">
        <v>9470.1</v>
      </c>
      <c r="D276" s="91" t="s">
        <v>709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1"/>
      <c r="U276" s="81"/>
      <c r="V276" s="81"/>
      <c r="W276" s="81"/>
    </row>
    <row r="277" spans="1:23">
      <c r="A277" s="91" t="s">
        <v>739</v>
      </c>
      <c r="B277" s="91" t="s">
        <v>714</v>
      </c>
      <c r="C277" s="91">
        <v>56810.26</v>
      </c>
      <c r="D277" s="91" t="s">
        <v>709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1"/>
      <c r="U277" s="81"/>
      <c r="V277" s="81"/>
      <c r="W277" s="81"/>
    </row>
    <row r="278" spans="1:23">
      <c r="A278" s="91" t="s">
        <v>752</v>
      </c>
      <c r="B278" s="91" t="s">
        <v>714</v>
      </c>
      <c r="C278" s="91">
        <v>56810.26</v>
      </c>
      <c r="D278" s="91" t="s">
        <v>709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1"/>
      <c r="U278" s="81"/>
      <c r="V278" s="81"/>
      <c r="W278" s="81"/>
    </row>
    <row r="279" spans="1:23">
      <c r="A279" s="91" t="s">
        <v>741</v>
      </c>
      <c r="B279" s="91" t="s">
        <v>714</v>
      </c>
      <c r="C279" s="91">
        <v>9887.32</v>
      </c>
      <c r="D279" s="91" t="s">
        <v>709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1"/>
      <c r="U279" s="81"/>
      <c r="V279" s="81"/>
      <c r="W279" s="81"/>
    </row>
    <row r="280" spans="1:23">
      <c r="A280" s="91" t="s">
        <v>754</v>
      </c>
      <c r="B280" s="91" t="s">
        <v>714</v>
      </c>
      <c r="C280" s="91">
        <v>9851.6200000000008</v>
      </c>
      <c r="D280" s="91" t="s">
        <v>709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1"/>
      <c r="U280" s="81"/>
      <c r="V280" s="81"/>
      <c r="W280" s="81"/>
    </row>
    <row r="281" spans="1:23">
      <c r="A281" s="91" t="s">
        <v>742</v>
      </c>
      <c r="B281" s="91" t="s">
        <v>714</v>
      </c>
      <c r="C281" s="91">
        <v>70784</v>
      </c>
      <c r="D281" s="91" t="s">
        <v>709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1"/>
      <c r="U281" s="81"/>
      <c r="V281" s="81"/>
      <c r="W281" s="81"/>
    </row>
    <row r="282" spans="1:23">
      <c r="A282" s="91" t="s">
        <v>755</v>
      </c>
      <c r="B282" s="91" t="s">
        <v>714</v>
      </c>
      <c r="C282" s="91">
        <v>70517.119999999995</v>
      </c>
      <c r="D282" s="91" t="s">
        <v>709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1"/>
      <c r="U282" s="81"/>
      <c r="V282" s="81"/>
      <c r="W282" s="81"/>
    </row>
    <row r="283" spans="1:23">
      <c r="A283" s="91" t="s">
        <v>743</v>
      </c>
      <c r="B283" s="91" t="s">
        <v>714</v>
      </c>
      <c r="C283" s="91">
        <v>9676.6</v>
      </c>
      <c r="D283" s="91" t="s">
        <v>709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1"/>
      <c r="U283" s="81"/>
      <c r="V283" s="81"/>
      <c r="W283" s="81"/>
    </row>
    <row r="284" spans="1:23">
      <c r="A284" s="91" t="s">
        <v>756</v>
      </c>
      <c r="B284" s="91" t="s">
        <v>714</v>
      </c>
      <c r="C284" s="91">
        <v>9646.41</v>
      </c>
      <c r="D284" s="91" t="s">
        <v>709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1"/>
      <c r="U284" s="81"/>
      <c r="V284" s="81"/>
      <c r="W284" s="81"/>
    </row>
    <row r="285" spans="1:23">
      <c r="A285" s="91" t="s">
        <v>740</v>
      </c>
      <c r="B285" s="91" t="s">
        <v>714</v>
      </c>
      <c r="C285" s="91">
        <v>39772.11</v>
      </c>
      <c r="D285" s="91" t="s">
        <v>709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1"/>
      <c r="U285" s="81"/>
      <c r="V285" s="81"/>
      <c r="W285" s="81"/>
    </row>
    <row r="286" spans="1:23">
      <c r="A286" s="91" t="s">
        <v>753</v>
      </c>
      <c r="B286" s="91" t="s">
        <v>714</v>
      </c>
      <c r="C286" s="91">
        <v>99430.28</v>
      </c>
      <c r="D286" s="91" t="s">
        <v>709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1"/>
      <c r="U286" s="81"/>
      <c r="V286" s="81"/>
      <c r="W286" s="81"/>
    </row>
    <row r="287" spans="1:23">
      <c r="A287" s="91" t="s">
        <v>770</v>
      </c>
      <c r="B287" s="91" t="s">
        <v>714</v>
      </c>
      <c r="C287" s="91">
        <v>71598.23</v>
      </c>
      <c r="D287" s="91" t="s">
        <v>709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1"/>
      <c r="U287" s="81"/>
      <c r="V287" s="81"/>
      <c r="W287" s="81"/>
    </row>
    <row r="288" spans="1:23">
      <c r="A288" s="91" t="s">
        <v>771</v>
      </c>
      <c r="B288" s="91" t="s">
        <v>714</v>
      </c>
      <c r="C288" s="91">
        <v>144384.99</v>
      </c>
      <c r="D288" s="91" t="s">
        <v>709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1"/>
      <c r="U288" s="81"/>
      <c r="V288" s="81"/>
      <c r="W288" s="81"/>
    </row>
    <row r="289" spans="1:27">
      <c r="A289" s="91" t="s">
        <v>769</v>
      </c>
      <c r="B289" s="91" t="s">
        <v>714</v>
      </c>
      <c r="C289" s="91">
        <v>96546.11</v>
      </c>
      <c r="D289" s="91" t="s">
        <v>709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1"/>
      <c r="U289" s="81"/>
      <c r="V289" s="81"/>
      <c r="W289" s="81"/>
    </row>
    <row r="290" spans="1:27">
      <c r="A290" s="91" t="s">
        <v>772</v>
      </c>
      <c r="B290" s="91" t="s">
        <v>714</v>
      </c>
      <c r="C290" s="91">
        <v>187773.7</v>
      </c>
      <c r="D290" s="91" t="s">
        <v>709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1"/>
      <c r="U290" s="81"/>
      <c r="V290" s="81"/>
      <c r="W290" s="81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9"/>
      <c r="B292" s="91" t="s">
        <v>378</v>
      </c>
      <c r="C292" s="91" t="s">
        <v>773</v>
      </c>
      <c r="D292" s="91" t="s">
        <v>774</v>
      </c>
      <c r="E292" s="91" t="s">
        <v>775</v>
      </c>
      <c r="F292" s="91" t="s">
        <v>776</v>
      </c>
      <c r="G292" s="91" t="s">
        <v>777</v>
      </c>
      <c r="H292" s="91" t="s">
        <v>778</v>
      </c>
      <c r="I292"/>
      <c r="J292"/>
      <c r="K292"/>
      <c r="L292"/>
      <c r="M292"/>
      <c r="N292"/>
      <c r="O292"/>
      <c r="P292"/>
      <c r="Q292"/>
      <c r="R292"/>
      <c r="S292"/>
      <c r="U292" s="81"/>
      <c r="V292" s="81"/>
      <c r="W292" s="81"/>
      <c r="X292" s="81"/>
      <c r="Y292" s="81"/>
      <c r="Z292" s="81"/>
      <c r="AA292" s="81"/>
    </row>
    <row r="293" spans="1:27">
      <c r="A293" s="91" t="s">
        <v>779</v>
      </c>
      <c r="B293" s="91" t="s">
        <v>780</v>
      </c>
      <c r="C293" s="91">
        <v>1</v>
      </c>
      <c r="D293" s="91">
        <v>0</v>
      </c>
      <c r="E293" s="91">
        <v>0.75</v>
      </c>
      <c r="F293" s="91">
        <v>0</v>
      </c>
      <c r="G293" s="91">
        <v>1</v>
      </c>
      <c r="H293" s="91" t="s">
        <v>781</v>
      </c>
      <c r="I293"/>
      <c r="J293"/>
      <c r="K293"/>
      <c r="L293"/>
      <c r="M293"/>
      <c r="N293"/>
      <c r="O293"/>
      <c r="P293"/>
      <c r="Q293"/>
      <c r="R293"/>
      <c r="S293"/>
      <c r="T293" s="81"/>
      <c r="U293" s="81"/>
      <c r="V293" s="81"/>
      <c r="W293" s="81"/>
      <c r="X293" s="81"/>
      <c r="Y293" s="81"/>
      <c r="Z293" s="81"/>
      <c r="AA293" s="81"/>
    </row>
    <row r="294" spans="1:27">
      <c r="A294" s="91" t="s">
        <v>782</v>
      </c>
      <c r="B294" s="91" t="s">
        <v>780</v>
      </c>
      <c r="C294" s="91">
        <v>1</v>
      </c>
      <c r="D294" s="91">
        <v>0</v>
      </c>
      <c r="E294" s="91">
        <v>1.75</v>
      </c>
      <c r="F294" s="91">
        <v>0</v>
      </c>
      <c r="G294" s="91">
        <v>1</v>
      </c>
      <c r="H294" s="91" t="s">
        <v>781</v>
      </c>
      <c r="I294"/>
      <c r="J294"/>
      <c r="K294"/>
      <c r="L294"/>
      <c r="M294"/>
      <c r="N294"/>
      <c r="O294"/>
      <c r="P294"/>
      <c r="Q294"/>
      <c r="R294"/>
      <c r="S294"/>
      <c r="T294" s="81"/>
      <c r="U294" s="81"/>
      <c r="V294" s="81"/>
      <c r="W294" s="81"/>
      <c r="X294" s="81"/>
      <c r="Y294" s="81"/>
      <c r="Z294" s="81"/>
      <c r="AA294" s="81"/>
    </row>
    <row r="295" spans="1:27">
      <c r="A295" s="91" t="s">
        <v>786</v>
      </c>
      <c r="B295" s="91" t="s">
        <v>784</v>
      </c>
      <c r="C295" s="91">
        <v>0.6</v>
      </c>
      <c r="D295" s="91">
        <v>1017.59</v>
      </c>
      <c r="E295" s="91">
        <v>16.149999999999999</v>
      </c>
      <c r="F295" s="91">
        <v>27184.58</v>
      </c>
      <c r="G295" s="91">
        <v>1</v>
      </c>
      <c r="H295" s="91" t="s">
        <v>785</v>
      </c>
      <c r="I295"/>
      <c r="J295"/>
      <c r="K295"/>
      <c r="L295"/>
      <c r="M295"/>
      <c r="N295"/>
      <c r="O295"/>
      <c r="P295"/>
      <c r="Q295"/>
      <c r="R295"/>
      <c r="S295"/>
      <c r="T295" s="81"/>
      <c r="U295" s="81"/>
      <c r="V295" s="81"/>
      <c r="W295" s="81"/>
      <c r="X295" s="81"/>
      <c r="Y295" s="81"/>
      <c r="Z295" s="81"/>
      <c r="AA295" s="81"/>
    </row>
    <row r="296" spans="1:27">
      <c r="A296" s="91" t="s">
        <v>787</v>
      </c>
      <c r="B296" s="91" t="s">
        <v>784</v>
      </c>
      <c r="C296" s="91">
        <v>0.6</v>
      </c>
      <c r="D296" s="91">
        <v>1017.59</v>
      </c>
      <c r="E296" s="91">
        <v>12.16</v>
      </c>
      <c r="F296" s="91">
        <v>20600.22</v>
      </c>
      <c r="G296" s="91">
        <v>1</v>
      </c>
      <c r="H296" s="91" t="s">
        <v>785</v>
      </c>
      <c r="I296"/>
      <c r="J296"/>
      <c r="K296"/>
      <c r="L296"/>
      <c r="M296"/>
      <c r="N296"/>
      <c r="O296"/>
      <c r="P296"/>
      <c r="Q296"/>
      <c r="R296"/>
      <c r="S296"/>
      <c r="T296" s="81"/>
      <c r="U296" s="81"/>
      <c r="V296" s="81"/>
      <c r="W296" s="81"/>
      <c r="X296" s="81"/>
      <c r="Y296" s="81"/>
      <c r="Z296" s="81"/>
      <c r="AA296" s="81"/>
    </row>
    <row r="297" spans="1:27">
      <c r="A297" s="91" t="s">
        <v>783</v>
      </c>
      <c r="B297" s="91" t="s">
        <v>784</v>
      </c>
      <c r="C297" s="91">
        <v>0.6</v>
      </c>
      <c r="D297" s="91">
        <v>1017.59</v>
      </c>
      <c r="E297" s="91">
        <v>23.43</v>
      </c>
      <c r="F297" s="91">
        <v>39437.25</v>
      </c>
      <c r="G297" s="91">
        <v>1</v>
      </c>
      <c r="H297" s="91" t="s">
        <v>785</v>
      </c>
      <c r="I297"/>
      <c r="J297"/>
      <c r="K297"/>
      <c r="L297"/>
      <c r="M297"/>
      <c r="N297"/>
      <c r="O297"/>
      <c r="P297"/>
      <c r="Q297"/>
      <c r="R297"/>
      <c r="S297"/>
      <c r="T297" s="81"/>
      <c r="U297" s="81"/>
      <c r="V297" s="81"/>
      <c r="W297" s="81"/>
      <c r="X297" s="81"/>
      <c r="Y297" s="81"/>
      <c r="Z297" s="81"/>
      <c r="AA297" s="81"/>
    </row>
    <row r="298" spans="1:27">
      <c r="A298" s="91" t="s">
        <v>788</v>
      </c>
      <c r="B298" s="91" t="s">
        <v>784</v>
      </c>
      <c r="C298" s="91">
        <v>0.61</v>
      </c>
      <c r="D298" s="91">
        <v>1017.59</v>
      </c>
      <c r="E298" s="91">
        <v>43.15</v>
      </c>
      <c r="F298" s="91">
        <v>71486.59</v>
      </c>
      <c r="G298" s="91">
        <v>1</v>
      </c>
      <c r="H298" s="91" t="s">
        <v>785</v>
      </c>
      <c r="I298"/>
      <c r="J298"/>
      <c r="K298"/>
      <c r="L298"/>
      <c r="M298"/>
      <c r="N298"/>
      <c r="O298"/>
      <c r="P298"/>
      <c r="Q298"/>
      <c r="R298"/>
      <c r="S298"/>
      <c r="T298" s="81"/>
      <c r="U298" s="81"/>
      <c r="V298" s="81"/>
      <c r="W298" s="81"/>
      <c r="X298" s="81"/>
      <c r="Y298" s="81"/>
      <c r="Z298" s="81"/>
      <c r="AA298" s="81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9"/>
      <c r="B300" s="91" t="s">
        <v>378</v>
      </c>
      <c r="C300" s="91" t="s">
        <v>789</v>
      </c>
      <c r="D300" s="91" t="s">
        <v>790</v>
      </c>
      <c r="E300" s="91" t="s">
        <v>791</v>
      </c>
      <c r="F300" s="91" t="s">
        <v>792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1"/>
      <c r="V300" s="81"/>
      <c r="W300" s="81"/>
      <c r="X300" s="81"/>
      <c r="Y300" s="81"/>
    </row>
    <row r="301" spans="1:27">
      <c r="A301" s="91" t="s">
        <v>797</v>
      </c>
      <c r="B301" s="91" t="s">
        <v>794</v>
      </c>
      <c r="C301" s="91" t="s">
        <v>795</v>
      </c>
      <c r="D301" s="91">
        <v>179352</v>
      </c>
      <c r="E301" s="91">
        <v>20424.14</v>
      </c>
      <c r="F301" s="91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1"/>
      <c r="U301" s="81"/>
      <c r="V301" s="81"/>
      <c r="W301" s="81"/>
      <c r="X301" s="81"/>
      <c r="Y301" s="81"/>
    </row>
    <row r="302" spans="1:27">
      <c r="A302" s="91" t="s">
        <v>796</v>
      </c>
      <c r="B302" s="91" t="s">
        <v>794</v>
      </c>
      <c r="C302" s="91" t="s">
        <v>795</v>
      </c>
      <c r="D302" s="91">
        <v>179352</v>
      </c>
      <c r="E302" s="91">
        <v>15871.5</v>
      </c>
      <c r="F302" s="91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1"/>
      <c r="U302" s="81"/>
      <c r="V302" s="81"/>
      <c r="W302" s="81"/>
      <c r="X302" s="81"/>
      <c r="Y302" s="81"/>
    </row>
    <row r="303" spans="1:27">
      <c r="A303" s="91" t="s">
        <v>793</v>
      </c>
      <c r="B303" s="91" t="s">
        <v>794</v>
      </c>
      <c r="C303" s="91" t="s">
        <v>795</v>
      </c>
      <c r="D303" s="91">
        <v>179352</v>
      </c>
      <c r="E303" s="91">
        <v>74.8</v>
      </c>
      <c r="F303" s="91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1"/>
      <c r="U303" s="81"/>
      <c r="V303" s="81"/>
      <c r="W303" s="81"/>
      <c r="X303" s="81"/>
      <c r="Y303" s="81"/>
    </row>
    <row r="304" spans="1:27">
      <c r="A304" s="91" t="s">
        <v>798</v>
      </c>
      <c r="B304" s="91" t="s">
        <v>799</v>
      </c>
      <c r="C304" s="91" t="s">
        <v>795</v>
      </c>
      <c r="D304" s="91">
        <v>179352</v>
      </c>
      <c r="E304" s="91">
        <v>29290.94</v>
      </c>
      <c r="F304" s="91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1"/>
      <c r="U304" s="81"/>
      <c r="V304" s="81"/>
      <c r="W304" s="81"/>
      <c r="X304" s="81"/>
      <c r="Y304" s="81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9"/>
      <c r="B306" s="91" t="s">
        <v>378</v>
      </c>
      <c r="C306" s="91" t="s">
        <v>800</v>
      </c>
      <c r="D306" s="91" t="s">
        <v>801</v>
      </c>
      <c r="E306" s="91" t="s">
        <v>802</v>
      </c>
      <c r="F306" s="91" t="s">
        <v>803</v>
      </c>
      <c r="G306" s="91" t="s">
        <v>804</v>
      </c>
      <c r="H306"/>
      <c r="I306"/>
      <c r="J306"/>
      <c r="K306"/>
      <c r="L306"/>
      <c r="M306"/>
      <c r="N306"/>
      <c r="O306"/>
      <c r="P306"/>
      <c r="Q306"/>
      <c r="R306"/>
      <c r="S306"/>
      <c r="U306" s="81"/>
      <c r="V306" s="81"/>
      <c r="W306" s="81"/>
      <c r="X306" s="81"/>
      <c r="Y306" s="81"/>
      <c r="Z306" s="81"/>
    </row>
    <row r="307" spans="1:27">
      <c r="A307" s="91" t="s">
        <v>805</v>
      </c>
      <c r="B307" s="91" t="s">
        <v>806</v>
      </c>
      <c r="C307" s="91">
        <v>3</v>
      </c>
      <c r="D307" s="91">
        <v>845000</v>
      </c>
      <c r="E307" s="91">
        <v>0.8</v>
      </c>
      <c r="F307" s="91">
        <v>0.23</v>
      </c>
      <c r="G307" s="91">
        <v>0.67</v>
      </c>
      <c r="H307"/>
      <c r="I307"/>
      <c r="J307"/>
      <c r="K307"/>
      <c r="L307"/>
      <c r="M307"/>
      <c r="N307"/>
      <c r="O307"/>
      <c r="P307"/>
      <c r="Q307"/>
      <c r="R307"/>
      <c r="S307"/>
      <c r="T307" s="81"/>
      <c r="U307" s="81"/>
      <c r="V307" s="81"/>
      <c r="W307" s="81"/>
      <c r="X307" s="81"/>
      <c r="Y307" s="81"/>
      <c r="Z307" s="81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9"/>
      <c r="B309" s="91" t="s">
        <v>864</v>
      </c>
      <c r="C309" s="91" t="s">
        <v>865</v>
      </c>
      <c r="D309" s="91" t="s">
        <v>866</v>
      </c>
      <c r="E309" s="91" t="s">
        <v>867</v>
      </c>
      <c r="F309" s="91" t="s">
        <v>868</v>
      </c>
      <c r="G309" s="91" t="s">
        <v>869</v>
      </c>
      <c r="H309" s="91" t="s">
        <v>870</v>
      </c>
      <c r="I309"/>
      <c r="J309"/>
      <c r="K309"/>
      <c r="L309"/>
      <c r="M309"/>
      <c r="N309"/>
      <c r="O309"/>
      <c r="P309"/>
      <c r="Q309"/>
      <c r="R309"/>
      <c r="S309"/>
      <c r="U309" s="81"/>
      <c r="V309" s="81"/>
      <c r="W309" s="81"/>
      <c r="X309" s="81"/>
      <c r="Y309" s="81"/>
      <c r="Z309" s="81"/>
      <c r="AA309" s="81"/>
    </row>
    <row r="310" spans="1:27">
      <c r="A310" s="91" t="s">
        <v>807</v>
      </c>
      <c r="B310" s="91">
        <v>459804.73200000002</v>
      </c>
      <c r="C310" s="91">
        <v>702.30840000000001</v>
      </c>
      <c r="D310" s="91">
        <v>2679.9054999999998</v>
      </c>
      <c r="E310" s="91">
        <v>0</v>
      </c>
      <c r="F310" s="91">
        <v>5.1999999999999998E-3</v>
      </c>
      <c r="G310" s="92">
        <v>13363600</v>
      </c>
      <c r="H310" s="91">
        <v>188754.7494</v>
      </c>
      <c r="I310"/>
      <c r="J310"/>
      <c r="K310"/>
      <c r="L310"/>
      <c r="M310"/>
      <c r="N310"/>
      <c r="O310"/>
      <c r="P310"/>
      <c r="Q310"/>
      <c r="R310"/>
      <c r="S310"/>
      <c r="T310" s="81"/>
      <c r="U310" s="81"/>
      <c r="V310" s="81"/>
      <c r="W310" s="81"/>
      <c r="X310" s="81"/>
      <c r="Y310" s="81"/>
      <c r="Z310" s="90"/>
      <c r="AA310" s="81"/>
    </row>
    <row r="311" spans="1:27">
      <c r="A311" s="91" t="s">
        <v>808</v>
      </c>
      <c r="B311" s="91">
        <v>414321.63709999999</v>
      </c>
      <c r="C311" s="91">
        <v>636.91010000000006</v>
      </c>
      <c r="D311" s="91">
        <v>2453.0952000000002</v>
      </c>
      <c r="E311" s="91">
        <v>0</v>
      </c>
      <c r="F311" s="91">
        <v>4.7000000000000002E-3</v>
      </c>
      <c r="G311" s="92">
        <v>12232800</v>
      </c>
      <c r="H311" s="91">
        <v>170506.77</v>
      </c>
      <c r="I311"/>
      <c r="J311"/>
      <c r="K311"/>
      <c r="L311"/>
      <c r="M311"/>
      <c r="N311"/>
      <c r="O311"/>
      <c r="P311"/>
      <c r="Q311"/>
      <c r="R311"/>
      <c r="S311"/>
      <c r="T311" s="81"/>
      <c r="U311" s="81"/>
      <c r="V311" s="81"/>
      <c r="W311" s="81"/>
      <c r="X311" s="81"/>
      <c r="Y311" s="81"/>
      <c r="Z311" s="90"/>
      <c r="AA311" s="81"/>
    </row>
    <row r="312" spans="1:27">
      <c r="A312" s="91" t="s">
        <v>809</v>
      </c>
      <c r="B312" s="91">
        <v>469001.14659999998</v>
      </c>
      <c r="C312" s="91">
        <v>723.3143</v>
      </c>
      <c r="D312" s="91">
        <v>2798.9171000000001</v>
      </c>
      <c r="E312" s="91">
        <v>0</v>
      </c>
      <c r="F312" s="91">
        <v>5.4000000000000003E-3</v>
      </c>
      <c r="G312" s="92">
        <v>13957400</v>
      </c>
      <c r="H312" s="91">
        <v>193253.29949999999</v>
      </c>
      <c r="I312"/>
      <c r="J312"/>
      <c r="K312"/>
      <c r="L312"/>
      <c r="M312"/>
      <c r="N312"/>
      <c r="O312"/>
      <c r="P312"/>
      <c r="Q312"/>
      <c r="R312"/>
      <c r="S312"/>
      <c r="T312" s="81"/>
      <c r="U312" s="81"/>
      <c r="V312" s="81"/>
      <c r="W312" s="81"/>
      <c r="X312" s="81"/>
      <c r="Y312" s="81"/>
      <c r="Z312" s="90"/>
      <c r="AA312" s="81"/>
    </row>
    <row r="313" spans="1:27">
      <c r="A313" s="91" t="s">
        <v>810</v>
      </c>
      <c r="B313" s="91">
        <v>457366.67729999998</v>
      </c>
      <c r="C313" s="91">
        <v>711.30970000000002</v>
      </c>
      <c r="D313" s="91">
        <v>2785.3036999999999</v>
      </c>
      <c r="E313" s="91">
        <v>0</v>
      </c>
      <c r="F313" s="91">
        <v>5.3E-3</v>
      </c>
      <c r="G313" s="92">
        <v>13889700</v>
      </c>
      <c r="H313" s="91">
        <v>189076.5319</v>
      </c>
      <c r="I313"/>
      <c r="J313"/>
      <c r="K313"/>
      <c r="L313"/>
      <c r="M313"/>
      <c r="N313"/>
      <c r="O313"/>
      <c r="P313"/>
      <c r="Q313"/>
      <c r="R313"/>
      <c r="S313"/>
      <c r="T313" s="81"/>
      <c r="U313" s="81"/>
      <c r="V313" s="81"/>
      <c r="W313" s="81"/>
      <c r="X313" s="81"/>
      <c r="Y313" s="81"/>
      <c r="Z313" s="90"/>
      <c r="AA313" s="81"/>
    </row>
    <row r="314" spans="1:27">
      <c r="A314" s="91" t="s">
        <v>433</v>
      </c>
      <c r="B314" s="91">
        <v>480422.6507</v>
      </c>
      <c r="C314" s="91">
        <v>750.47829999999999</v>
      </c>
      <c r="D314" s="91">
        <v>2956.8346999999999</v>
      </c>
      <c r="E314" s="91">
        <v>0</v>
      </c>
      <c r="F314" s="91">
        <v>5.5999999999999999E-3</v>
      </c>
      <c r="G314" s="92">
        <v>14745200</v>
      </c>
      <c r="H314" s="91">
        <v>198952.0901</v>
      </c>
      <c r="I314"/>
      <c r="J314"/>
      <c r="K314"/>
      <c r="L314"/>
      <c r="M314"/>
      <c r="N314"/>
      <c r="O314"/>
      <c r="P314"/>
      <c r="Q314"/>
      <c r="R314"/>
      <c r="S314"/>
      <c r="T314" s="81"/>
      <c r="U314" s="81"/>
      <c r="V314" s="81"/>
      <c r="W314" s="81"/>
      <c r="X314" s="81"/>
      <c r="Y314" s="81"/>
      <c r="Z314" s="90"/>
      <c r="AA314" s="81"/>
    </row>
    <row r="315" spans="1:27">
      <c r="A315" s="91" t="s">
        <v>811</v>
      </c>
      <c r="B315" s="91">
        <v>475924.55869999999</v>
      </c>
      <c r="C315" s="91">
        <v>749.3605</v>
      </c>
      <c r="D315" s="91">
        <v>2984.6887000000002</v>
      </c>
      <c r="E315" s="91">
        <v>0</v>
      </c>
      <c r="F315" s="91">
        <v>5.7000000000000002E-3</v>
      </c>
      <c r="G315" s="92">
        <v>14884400</v>
      </c>
      <c r="H315" s="91">
        <v>197703.48869999999</v>
      </c>
      <c r="I315"/>
      <c r="J315"/>
      <c r="K315"/>
      <c r="L315"/>
      <c r="M315"/>
      <c r="N315"/>
      <c r="O315"/>
      <c r="P315"/>
      <c r="Q315"/>
      <c r="R315"/>
      <c r="S315"/>
      <c r="T315" s="81"/>
      <c r="U315" s="81"/>
      <c r="V315" s="81"/>
      <c r="W315" s="81"/>
      <c r="X315" s="81"/>
      <c r="Y315" s="81"/>
      <c r="Z315" s="90"/>
      <c r="AA315" s="81"/>
    </row>
    <row r="316" spans="1:27">
      <c r="A316" s="91" t="s">
        <v>812</v>
      </c>
      <c r="B316" s="91">
        <v>471972.5318</v>
      </c>
      <c r="C316" s="91">
        <v>743.41660000000002</v>
      </c>
      <c r="D316" s="91">
        <v>2962.5243</v>
      </c>
      <c r="E316" s="91">
        <v>0</v>
      </c>
      <c r="F316" s="91">
        <v>5.5999999999999999E-3</v>
      </c>
      <c r="G316" s="92">
        <v>14773800</v>
      </c>
      <c r="H316" s="91">
        <v>196090.75279999999</v>
      </c>
      <c r="I316"/>
      <c r="J316"/>
      <c r="K316"/>
      <c r="L316"/>
      <c r="M316"/>
      <c r="N316"/>
      <c r="O316"/>
      <c r="P316"/>
      <c r="Q316"/>
      <c r="R316"/>
      <c r="S316"/>
      <c r="T316" s="81"/>
      <c r="U316" s="81"/>
      <c r="V316" s="81"/>
      <c r="W316" s="81"/>
      <c r="X316" s="81"/>
      <c r="Y316" s="81"/>
      <c r="Z316" s="90"/>
      <c r="AA316" s="81"/>
    </row>
    <row r="317" spans="1:27">
      <c r="A317" s="91" t="s">
        <v>813</v>
      </c>
      <c r="B317" s="91">
        <v>479650.5784</v>
      </c>
      <c r="C317" s="91">
        <v>755.47919999999999</v>
      </c>
      <c r="D317" s="91">
        <v>3010.4243000000001</v>
      </c>
      <c r="E317" s="91">
        <v>0</v>
      </c>
      <c r="F317" s="91">
        <v>5.7000000000000002E-3</v>
      </c>
      <c r="G317" s="92">
        <v>15012700</v>
      </c>
      <c r="H317" s="91">
        <v>199277.50169999999</v>
      </c>
      <c r="I317"/>
      <c r="J317"/>
      <c r="K317"/>
      <c r="L317"/>
      <c r="M317"/>
      <c r="N317"/>
      <c r="O317"/>
      <c r="P317"/>
      <c r="Q317"/>
      <c r="R317"/>
      <c r="S317"/>
      <c r="T317" s="81"/>
      <c r="U317" s="81"/>
      <c r="V317" s="81"/>
      <c r="W317" s="81"/>
      <c r="X317" s="81"/>
      <c r="Y317" s="81"/>
      <c r="Z317" s="90"/>
      <c r="AA317" s="81"/>
    </row>
    <row r="318" spans="1:27">
      <c r="A318" s="91" t="s">
        <v>814</v>
      </c>
      <c r="B318" s="91">
        <v>455431.3125</v>
      </c>
      <c r="C318" s="91">
        <v>713.94690000000003</v>
      </c>
      <c r="D318" s="91">
        <v>2826.5963000000002</v>
      </c>
      <c r="E318" s="91">
        <v>0</v>
      </c>
      <c r="F318" s="91">
        <v>5.4000000000000003E-3</v>
      </c>
      <c r="G318" s="92">
        <v>14095900</v>
      </c>
      <c r="H318" s="91">
        <v>188863.3934</v>
      </c>
      <c r="I318"/>
      <c r="J318"/>
      <c r="K318"/>
      <c r="L318"/>
      <c r="M318"/>
      <c r="N318"/>
      <c r="O318"/>
      <c r="P318"/>
      <c r="Q318"/>
      <c r="R318"/>
      <c r="S318"/>
      <c r="T318" s="81"/>
      <c r="U318" s="81"/>
      <c r="V318" s="81"/>
      <c r="W318" s="81"/>
      <c r="X318" s="81"/>
      <c r="Y318" s="81"/>
      <c r="Z318" s="90"/>
      <c r="AA318" s="81"/>
    </row>
    <row r="319" spans="1:27">
      <c r="A319" s="91" t="s">
        <v>815</v>
      </c>
      <c r="B319" s="91">
        <v>458421.43050000002</v>
      </c>
      <c r="C319" s="91">
        <v>711.65560000000005</v>
      </c>
      <c r="D319" s="91">
        <v>2779.5590000000002</v>
      </c>
      <c r="E319" s="91">
        <v>0</v>
      </c>
      <c r="F319" s="91">
        <v>5.3E-3</v>
      </c>
      <c r="G319" s="92">
        <v>13861000</v>
      </c>
      <c r="H319" s="91">
        <v>189378.01509999999</v>
      </c>
      <c r="I319"/>
      <c r="J319"/>
      <c r="K319"/>
      <c r="L319"/>
      <c r="M319"/>
      <c r="N319"/>
      <c r="O319"/>
      <c r="P319"/>
      <c r="Q319"/>
      <c r="R319"/>
      <c r="S319"/>
      <c r="T319" s="81"/>
      <c r="U319" s="81"/>
      <c r="V319" s="81"/>
      <c r="W319" s="81"/>
      <c r="X319" s="81"/>
      <c r="Y319" s="81"/>
      <c r="Z319" s="90"/>
      <c r="AA319" s="81"/>
    </row>
    <row r="320" spans="1:27">
      <c r="A320" s="91" t="s">
        <v>816</v>
      </c>
      <c r="B320" s="91">
        <v>440383.43729999999</v>
      </c>
      <c r="C320" s="91">
        <v>677.89760000000001</v>
      </c>
      <c r="D320" s="91">
        <v>2616.0889999999999</v>
      </c>
      <c r="E320" s="91">
        <v>0</v>
      </c>
      <c r="F320" s="91">
        <v>5.0000000000000001E-3</v>
      </c>
      <c r="G320" s="92">
        <v>13045600</v>
      </c>
      <c r="H320" s="91">
        <v>181328.12090000001</v>
      </c>
      <c r="I320"/>
      <c r="J320"/>
      <c r="K320"/>
      <c r="L320"/>
      <c r="M320"/>
      <c r="N320"/>
      <c r="O320"/>
      <c r="P320"/>
      <c r="Q320"/>
      <c r="R320"/>
      <c r="S320"/>
      <c r="T320" s="81"/>
      <c r="U320" s="81"/>
      <c r="V320" s="81"/>
      <c r="W320" s="81"/>
      <c r="X320" s="81"/>
      <c r="Y320" s="81"/>
      <c r="Z320" s="90"/>
      <c r="AA320" s="81"/>
    </row>
    <row r="321" spans="1:38">
      <c r="A321" s="91" t="s">
        <v>817</v>
      </c>
      <c r="B321" s="91">
        <v>461393.5514</v>
      </c>
      <c r="C321" s="91">
        <v>706.5752</v>
      </c>
      <c r="D321" s="91">
        <v>2706.4602</v>
      </c>
      <c r="E321" s="91">
        <v>0</v>
      </c>
      <c r="F321" s="91">
        <v>5.1999999999999998E-3</v>
      </c>
      <c r="G321" s="92">
        <v>13496100</v>
      </c>
      <c r="H321" s="91">
        <v>189598.21960000001</v>
      </c>
      <c r="I321"/>
      <c r="J321"/>
      <c r="K321"/>
      <c r="L321"/>
      <c r="M321"/>
      <c r="N321"/>
      <c r="O321"/>
      <c r="P321"/>
      <c r="Q321"/>
      <c r="R321"/>
      <c r="S321"/>
      <c r="T321" s="81"/>
      <c r="U321" s="81"/>
      <c r="V321" s="81"/>
      <c r="W321" s="81"/>
      <c r="X321" s="81"/>
      <c r="Y321" s="81"/>
      <c r="Z321" s="90"/>
      <c r="AA321" s="81"/>
    </row>
    <row r="322" spans="1:38">
      <c r="A322" s="91"/>
      <c r="B322" s="91"/>
      <c r="C322" s="91"/>
      <c r="D322" s="91"/>
      <c r="E322" s="91"/>
      <c r="F322" s="91"/>
      <c r="G322" s="91"/>
      <c r="H322" s="91"/>
      <c r="I322"/>
      <c r="J322"/>
      <c r="K322"/>
      <c r="L322"/>
      <c r="M322"/>
      <c r="N322"/>
      <c r="O322"/>
      <c r="P322"/>
      <c r="Q322"/>
      <c r="R322"/>
      <c r="S322"/>
      <c r="T322" s="81"/>
      <c r="U322" s="81"/>
      <c r="V322" s="81"/>
      <c r="W322" s="81"/>
      <c r="X322" s="81"/>
      <c r="Y322" s="81"/>
      <c r="Z322" s="81"/>
      <c r="AA322" s="81"/>
    </row>
    <row r="323" spans="1:38">
      <c r="A323" s="91" t="s">
        <v>818</v>
      </c>
      <c r="B323" s="92">
        <v>5524090</v>
      </c>
      <c r="C323" s="91">
        <v>8582.6522999999997</v>
      </c>
      <c r="D323" s="91">
        <v>33560.398000000001</v>
      </c>
      <c r="E323" s="91">
        <v>0</v>
      </c>
      <c r="F323" s="91">
        <v>6.4199999999999993E-2</v>
      </c>
      <c r="G323" s="92">
        <v>167358000</v>
      </c>
      <c r="H323" s="92">
        <v>2282780</v>
      </c>
      <c r="I323"/>
      <c r="J323"/>
      <c r="K323"/>
      <c r="L323"/>
      <c r="M323"/>
      <c r="N323"/>
      <c r="O323"/>
      <c r="P323"/>
      <c r="Q323"/>
      <c r="R323"/>
      <c r="S323"/>
      <c r="T323" s="81"/>
      <c r="U323" s="90"/>
      <c r="V323" s="81"/>
      <c r="W323" s="81"/>
      <c r="X323" s="81"/>
      <c r="Y323" s="81"/>
      <c r="Z323" s="90"/>
      <c r="AA323" s="90"/>
    </row>
    <row r="324" spans="1:38">
      <c r="A324" s="91" t="s">
        <v>819</v>
      </c>
      <c r="B324" s="91">
        <v>414321.63709999999</v>
      </c>
      <c r="C324" s="91">
        <v>636.91010000000006</v>
      </c>
      <c r="D324" s="91">
        <v>2453.0952000000002</v>
      </c>
      <c r="E324" s="91">
        <v>0</v>
      </c>
      <c r="F324" s="91">
        <v>4.7000000000000002E-3</v>
      </c>
      <c r="G324" s="92">
        <v>12232800</v>
      </c>
      <c r="H324" s="91">
        <v>170506.77</v>
      </c>
      <c r="I324"/>
      <c r="J324"/>
      <c r="K324"/>
      <c r="L324"/>
      <c r="M324"/>
      <c r="N324"/>
      <c r="O324"/>
      <c r="P324"/>
      <c r="Q324"/>
      <c r="R324"/>
      <c r="S324"/>
      <c r="T324" s="81"/>
      <c r="U324" s="81"/>
      <c r="V324" s="81"/>
      <c r="W324" s="81"/>
      <c r="X324" s="81"/>
      <c r="Y324" s="81"/>
      <c r="Z324" s="90"/>
      <c r="AA324" s="81"/>
    </row>
    <row r="325" spans="1:38">
      <c r="A325" s="91" t="s">
        <v>820</v>
      </c>
      <c r="B325" s="91">
        <v>480422.6507</v>
      </c>
      <c r="C325" s="91">
        <v>755.47919999999999</v>
      </c>
      <c r="D325" s="91">
        <v>3010.4243000000001</v>
      </c>
      <c r="E325" s="91">
        <v>0</v>
      </c>
      <c r="F325" s="91">
        <v>5.7000000000000002E-3</v>
      </c>
      <c r="G325" s="92">
        <v>15012700</v>
      </c>
      <c r="H325" s="91">
        <v>199277.50169999999</v>
      </c>
      <c r="I325"/>
      <c r="J325"/>
      <c r="K325"/>
      <c r="L325"/>
      <c r="M325"/>
      <c r="N325"/>
      <c r="O325"/>
      <c r="P325"/>
      <c r="Q325"/>
      <c r="R325"/>
      <c r="S325"/>
      <c r="T325" s="81"/>
      <c r="U325" s="81"/>
      <c r="V325" s="81"/>
      <c r="W325" s="81"/>
      <c r="X325" s="81"/>
      <c r="Y325" s="81"/>
      <c r="Z325" s="90"/>
      <c r="AA325" s="81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9"/>
      <c r="B327" s="91" t="s">
        <v>871</v>
      </c>
      <c r="C327" s="91" t="s">
        <v>872</v>
      </c>
      <c r="D327" s="91" t="s">
        <v>873</v>
      </c>
      <c r="E327" s="91" t="s">
        <v>874</v>
      </c>
      <c r="F327" s="91" t="s">
        <v>875</v>
      </c>
      <c r="G327" s="91" t="s">
        <v>876</v>
      </c>
      <c r="H327" s="91" t="s">
        <v>877</v>
      </c>
      <c r="I327" s="91" t="s">
        <v>878</v>
      </c>
      <c r="J327" s="91" t="s">
        <v>879</v>
      </c>
      <c r="K327" s="91" t="s">
        <v>880</v>
      </c>
      <c r="L327" s="91" t="s">
        <v>881</v>
      </c>
      <c r="M327" s="91" t="s">
        <v>882</v>
      </c>
      <c r="N327" s="91" t="s">
        <v>883</v>
      </c>
      <c r="O327" s="91" t="s">
        <v>884</v>
      </c>
      <c r="P327" s="91" t="s">
        <v>885</v>
      </c>
      <c r="Q327" s="91" t="s">
        <v>886</v>
      </c>
      <c r="R327" s="91" t="s">
        <v>887</v>
      </c>
      <c r="S327" s="91" t="s">
        <v>888</v>
      </c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</row>
    <row r="328" spans="1:38">
      <c r="A328" s="91" t="s">
        <v>807</v>
      </c>
      <c r="B328" s="92">
        <v>1753630000000</v>
      </c>
      <c r="C328" s="91">
        <v>1046803.9129999999</v>
      </c>
      <c r="D328" s="91" t="s">
        <v>944</v>
      </c>
      <c r="E328" s="91">
        <v>242482.867</v>
      </c>
      <c r="F328" s="91">
        <v>310109.712</v>
      </c>
      <c r="G328" s="91">
        <v>69933.123999999996</v>
      </c>
      <c r="H328" s="91">
        <v>0</v>
      </c>
      <c r="I328" s="91">
        <v>64331.107000000004</v>
      </c>
      <c r="J328" s="91">
        <v>3239</v>
      </c>
      <c r="K328" s="91">
        <v>35008.616999999998</v>
      </c>
      <c r="L328" s="91">
        <v>27239.217000000001</v>
      </c>
      <c r="M328" s="91">
        <v>162962.63699999999</v>
      </c>
      <c r="N328" s="91">
        <v>0</v>
      </c>
      <c r="O328" s="91">
        <v>0</v>
      </c>
      <c r="P328" s="91">
        <v>0</v>
      </c>
      <c r="Q328" s="91">
        <v>5597.1049999999996</v>
      </c>
      <c r="R328" s="91">
        <v>0</v>
      </c>
      <c r="S328" s="91">
        <v>0</v>
      </c>
      <c r="T328" s="81"/>
      <c r="U328" s="90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</row>
    <row r="329" spans="1:38">
      <c r="A329" s="91" t="s">
        <v>808</v>
      </c>
      <c r="B329" s="92">
        <v>1605230000000</v>
      </c>
      <c r="C329" s="91">
        <v>1045779.464</v>
      </c>
      <c r="D329" s="91" t="s">
        <v>945</v>
      </c>
      <c r="E329" s="91">
        <v>242482.867</v>
      </c>
      <c r="F329" s="91">
        <v>310109.712</v>
      </c>
      <c r="G329" s="91">
        <v>74263.415999999997</v>
      </c>
      <c r="H329" s="91">
        <v>0</v>
      </c>
      <c r="I329" s="91">
        <v>69139.317999999999</v>
      </c>
      <c r="J329" s="91">
        <v>3239</v>
      </c>
      <c r="K329" s="91">
        <v>35281.597000000002</v>
      </c>
      <c r="L329" s="91">
        <v>27239.217000000001</v>
      </c>
      <c r="M329" s="91">
        <v>162962.63699999999</v>
      </c>
      <c r="N329" s="91">
        <v>0</v>
      </c>
      <c r="O329" s="91">
        <v>0</v>
      </c>
      <c r="P329" s="91">
        <v>0</v>
      </c>
      <c r="Q329" s="91">
        <v>5671.4359999999997</v>
      </c>
      <c r="R329" s="91">
        <v>0</v>
      </c>
      <c r="S329" s="91">
        <v>0</v>
      </c>
      <c r="T329" s="81"/>
      <c r="U329" s="90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</row>
    <row r="330" spans="1:38">
      <c r="A330" s="91" t="s">
        <v>809</v>
      </c>
      <c r="B330" s="92">
        <v>1831540000000</v>
      </c>
      <c r="C330" s="91">
        <v>1068177.567</v>
      </c>
      <c r="D330" s="91" t="s">
        <v>946</v>
      </c>
      <c r="E330" s="91">
        <v>242482.867</v>
      </c>
      <c r="F330" s="91">
        <v>310109.712</v>
      </c>
      <c r="G330" s="91">
        <v>74250.83</v>
      </c>
      <c r="H330" s="91">
        <v>0</v>
      </c>
      <c r="I330" s="91">
        <v>86559.566000000006</v>
      </c>
      <c r="J330" s="91">
        <v>0</v>
      </c>
      <c r="K330" s="91">
        <v>36473.294000000002</v>
      </c>
      <c r="L330" s="91">
        <v>27239.217000000001</v>
      </c>
      <c r="M330" s="91">
        <v>162962.63699999999</v>
      </c>
      <c r="N330" s="91">
        <v>0</v>
      </c>
      <c r="O330" s="91">
        <v>0</v>
      </c>
      <c r="P330" s="91">
        <v>0</v>
      </c>
      <c r="Q330" s="91">
        <v>5903.6289999999999</v>
      </c>
      <c r="R330" s="91">
        <v>0</v>
      </c>
      <c r="S330" s="91">
        <v>0</v>
      </c>
      <c r="T330" s="81"/>
      <c r="U330" s="90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</row>
    <row r="331" spans="1:38">
      <c r="A331" s="91" t="s">
        <v>810</v>
      </c>
      <c r="B331" s="92">
        <v>1822660000000</v>
      </c>
      <c r="C331" s="91">
        <v>1066937.0460000001</v>
      </c>
      <c r="D331" s="91" t="s">
        <v>947</v>
      </c>
      <c r="E331" s="91">
        <v>242482.867</v>
      </c>
      <c r="F331" s="91">
        <v>310109.712</v>
      </c>
      <c r="G331" s="91">
        <v>80861.606</v>
      </c>
      <c r="H331" s="91">
        <v>0</v>
      </c>
      <c r="I331" s="91">
        <v>92075.126999999993</v>
      </c>
      <c r="J331" s="91">
        <v>0</v>
      </c>
      <c r="K331" s="91">
        <v>36871.785000000003</v>
      </c>
      <c r="L331" s="91">
        <v>27239.217000000001</v>
      </c>
      <c r="M331" s="91">
        <v>162962.63699999999</v>
      </c>
      <c r="N331" s="91">
        <v>0</v>
      </c>
      <c r="O331" s="91">
        <v>0</v>
      </c>
      <c r="P331" s="91">
        <v>0</v>
      </c>
      <c r="Q331" s="91">
        <v>5950.9290000000001</v>
      </c>
      <c r="R331" s="91">
        <v>0</v>
      </c>
      <c r="S331" s="91">
        <v>0</v>
      </c>
      <c r="T331" s="81"/>
      <c r="U331" s="90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</row>
    <row r="332" spans="1:38">
      <c r="A332" s="91" t="s">
        <v>433</v>
      </c>
      <c r="B332" s="92">
        <v>1934930000000</v>
      </c>
      <c r="C332" s="91">
        <v>1154670.1000000001</v>
      </c>
      <c r="D332" s="91" t="s">
        <v>948</v>
      </c>
      <c r="E332" s="91">
        <v>242482.867</v>
      </c>
      <c r="F332" s="91">
        <v>310109.712</v>
      </c>
      <c r="G332" s="91">
        <v>87864.561000000002</v>
      </c>
      <c r="H332" s="91">
        <v>0</v>
      </c>
      <c r="I332" s="91">
        <v>143146.57699999999</v>
      </c>
      <c r="J332" s="91">
        <v>0</v>
      </c>
      <c r="K332" s="91">
        <v>39042.821000000004</v>
      </c>
      <c r="L332" s="91">
        <v>27239.217000000001</v>
      </c>
      <c r="M332" s="91">
        <v>162962.63699999999</v>
      </c>
      <c r="N332" s="91">
        <v>0</v>
      </c>
      <c r="O332" s="91">
        <v>0</v>
      </c>
      <c r="P332" s="91">
        <v>0</v>
      </c>
      <c r="Q332" s="91">
        <v>6593.7790000000005</v>
      </c>
      <c r="R332" s="91">
        <v>0</v>
      </c>
      <c r="S332" s="91">
        <v>0</v>
      </c>
      <c r="T332" s="81"/>
      <c r="U332" s="90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</row>
    <row r="333" spans="1:38">
      <c r="A333" s="91" t="s">
        <v>811</v>
      </c>
      <c r="B333" s="92">
        <v>1953190000000</v>
      </c>
      <c r="C333" s="91">
        <v>1159378.4110000001</v>
      </c>
      <c r="D333" s="91" t="s">
        <v>949</v>
      </c>
      <c r="E333" s="91">
        <v>242482.867</v>
      </c>
      <c r="F333" s="91">
        <v>310109.712</v>
      </c>
      <c r="G333" s="91">
        <v>93833.588000000003</v>
      </c>
      <c r="H333" s="91">
        <v>0</v>
      </c>
      <c r="I333" s="91">
        <v>182676.802</v>
      </c>
      <c r="J333" s="91">
        <v>0</v>
      </c>
      <c r="K333" s="91">
        <v>40230.622000000003</v>
      </c>
      <c r="L333" s="91">
        <v>27239.217000000001</v>
      </c>
      <c r="M333" s="91">
        <v>162962.63699999999</v>
      </c>
      <c r="N333" s="91">
        <v>0</v>
      </c>
      <c r="O333" s="91">
        <v>0</v>
      </c>
      <c r="P333" s="91">
        <v>0</v>
      </c>
      <c r="Q333" s="91">
        <v>6721.0330000000004</v>
      </c>
      <c r="R333" s="91">
        <v>0</v>
      </c>
      <c r="S333" s="91">
        <v>0</v>
      </c>
      <c r="T333" s="81"/>
      <c r="U333" s="90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</row>
    <row r="334" spans="1:38">
      <c r="A334" s="91" t="s">
        <v>812</v>
      </c>
      <c r="B334" s="92">
        <v>1938680000000</v>
      </c>
      <c r="C334" s="91">
        <v>1142282.3899999999</v>
      </c>
      <c r="D334" s="91" t="s">
        <v>950</v>
      </c>
      <c r="E334" s="91">
        <v>242482.867</v>
      </c>
      <c r="F334" s="91">
        <v>310109.712</v>
      </c>
      <c r="G334" s="91">
        <v>85400.93</v>
      </c>
      <c r="H334" s="91">
        <v>0</v>
      </c>
      <c r="I334" s="91">
        <v>143878.56200000001</v>
      </c>
      <c r="J334" s="91">
        <v>0</v>
      </c>
      <c r="K334" s="91">
        <v>38839.934000000001</v>
      </c>
      <c r="L334" s="91">
        <v>27239.217000000001</v>
      </c>
      <c r="M334" s="91">
        <v>162962.63699999999</v>
      </c>
      <c r="N334" s="91">
        <v>0</v>
      </c>
      <c r="O334" s="91">
        <v>0</v>
      </c>
      <c r="P334" s="91">
        <v>0</v>
      </c>
      <c r="Q334" s="91">
        <v>6638.7280000000001</v>
      </c>
      <c r="R334" s="91">
        <v>0</v>
      </c>
      <c r="S334" s="91">
        <v>0</v>
      </c>
      <c r="T334" s="81"/>
      <c r="U334" s="90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</row>
    <row r="335" spans="1:38">
      <c r="A335" s="91" t="s">
        <v>813</v>
      </c>
      <c r="B335" s="92">
        <v>1970030000000</v>
      </c>
      <c r="C335" s="91">
        <v>1113284.6040000001</v>
      </c>
      <c r="D335" s="91" t="s">
        <v>951</v>
      </c>
      <c r="E335" s="91">
        <v>242482.867</v>
      </c>
      <c r="F335" s="91">
        <v>310109.712</v>
      </c>
      <c r="G335" s="91">
        <v>91830.521999999997</v>
      </c>
      <c r="H335" s="91">
        <v>0</v>
      </c>
      <c r="I335" s="91">
        <v>229626.65900000001</v>
      </c>
      <c r="J335" s="91">
        <v>0</v>
      </c>
      <c r="K335" s="91">
        <v>42166.711000000003</v>
      </c>
      <c r="L335" s="91">
        <v>27239.217000000001</v>
      </c>
      <c r="M335" s="91">
        <v>162962.63699999999</v>
      </c>
      <c r="N335" s="91">
        <v>0</v>
      </c>
      <c r="O335" s="91">
        <v>0</v>
      </c>
      <c r="P335" s="91">
        <v>0</v>
      </c>
      <c r="Q335" s="91">
        <v>6866.2780000000002</v>
      </c>
      <c r="R335" s="91">
        <v>0</v>
      </c>
      <c r="S335" s="91">
        <v>0</v>
      </c>
      <c r="T335" s="81"/>
      <c r="U335" s="90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</row>
    <row r="336" spans="1:38">
      <c r="A336" s="91" t="s">
        <v>814</v>
      </c>
      <c r="B336" s="92">
        <v>1849720000000</v>
      </c>
      <c r="C336" s="91">
        <v>1125489.1599999999</v>
      </c>
      <c r="D336" s="91" t="s">
        <v>952</v>
      </c>
      <c r="E336" s="91">
        <v>242482.867</v>
      </c>
      <c r="F336" s="91">
        <v>310109.712</v>
      </c>
      <c r="G336" s="91">
        <v>89956.747000000003</v>
      </c>
      <c r="H336" s="91">
        <v>0</v>
      </c>
      <c r="I336" s="91">
        <v>156987.448</v>
      </c>
      <c r="J336" s="91">
        <v>0</v>
      </c>
      <c r="K336" s="91">
        <v>39289.849000000002</v>
      </c>
      <c r="L336" s="91">
        <v>27239.217000000001</v>
      </c>
      <c r="M336" s="91">
        <v>162962.63699999999</v>
      </c>
      <c r="N336" s="91">
        <v>0</v>
      </c>
      <c r="O336" s="91">
        <v>0</v>
      </c>
      <c r="P336" s="91">
        <v>0</v>
      </c>
      <c r="Q336" s="91">
        <v>6683.0519999999997</v>
      </c>
      <c r="R336" s="91">
        <v>0</v>
      </c>
      <c r="S336" s="91">
        <v>0</v>
      </c>
      <c r="T336" s="81"/>
      <c r="U336" s="90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</row>
    <row r="337" spans="1:38">
      <c r="A337" s="91" t="s">
        <v>815</v>
      </c>
      <c r="B337" s="92">
        <v>1818900000000</v>
      </c>
      <c r="C337" s="91">
        <v>1090798.013</v>
      </c>
      <c r="D337" s="91" t="s">
        <v>1070</v>
      </c>
      <c r="E337" s="91">
        <v>242482.867</v>
      </c>
      <c r="F337" s="91">
        <v>310109.712</v>
      </c>
      <c r="G337" s="91">
        <v>78880.839000000007</v>
      </c>
      <c r="H337" s="91">
        <v>0</v>
      </c>
      <c r="I337" s="91">
        <v>98329.657999999996</v>
      </c>
      <c r="J337" s="91">
        <v>0</v>
      </c>
      <c r="K337" s="91">
        <v>37068.222999999998</v>
      </c>
      <c r="L337" s="91">
        <v>27239.217000000001</v>
      </c>
      <c r="M337" s="91">
        <v>162962.63699999999</v>
      </c>
      <c r="N337" s="91">
        <v>0</v>
      </c>
      <c r="O337" s="91">
        <v>0</v>
      </c>
      <c r="P337" s="91">
        <v>0</v>
      </c>
      <c r="Q337" s="91">
        <v>6020.6909999999998</v>
      </c>
      <c r="R337" s="91">
        <v>0</v>
      </c>
      <c r="S337" s="91">
        <v>0</v>
      </c>
      <c r="T337" s="81"/>
      <c r="U337" s="90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</row>
    <row r="338" spans="1:38">
      <c r="A338" s="91" t="s">
        <v>816</v>
      </c>
      <c r="B338" s="92">
        <v>1711900000000</v>
      </c>
      <c r="C338" s="91">
        <v>1033990.58</v>
      </c>
      <c r="D338" s="91" t="s">
        <v>953</v>
      </c>
      <c r="E338" s="91">
        <v>242482.867</v>
      </c>
      <c r="F338" s="91">
        <v>310109.712</v>
      </c>
      <c r="G338" s="91">
        <v>73737.524000000005</v>
      </c>
      <c r="H338" s="91">
        <v>0</v>
      </c>
      <c r="I338" s="91">
        <v>72361.486999999994</v>
      </c>
      <c r="J338" s="91">
        <v>3239</v>
      </c>
      <c r="K338" s="91">
        <v>35480.461000000003</v>
      </c>
      <c r="L338" s="91">
        <v>27239.217000000001</v>
      </c>
      <c r="M338" s="91">
        <v>162962.63699999999</v>
      </c>
      <c r="N338" s="91">
        <v>0</v>
      </c>
      <c r="O338" s="91">
        <v>0</v>
      </c>
      <c r="P338" s="91">
        <v>0</v>
      </c>
      <c r="Q338" s="91">
        <v>5690.8190000000004</v>
      </c>
      <c r="R338" s="91">
        <v>0</v>
      </c>
      <c r="S338" s="91">
        <v>0</v>
      </c>
      <c r="T338" s="81"/>
      <c r="U338" s="90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</row>
    <row r="339" spans="1:38">
      <c r="A339" s="91" t="s">
        <v>817</v>
      </c>
      <c r="B339" s="92">
        <v>1771010000000</v>
      </c>
      <c r="C339" s="91">
        <v>1044211.269</v>
      </c>
      <c r="D339" s="91" t="s">
        <v>954</v>
      </c>
      <c r="E339" s="91">
        <v>242482.867</v>
      </c>
      <c r="F339" s="91">
        <v>310109.712</v>
      </c>
      <c r="G339" s="91">
        <v>71923.294999999998</v>
      </c>
      <c r="H339" s="91">
        <v>0</v>
      </c>
      <c r="I339" s="91">
        <v>86053.764999999999</v>
      </c>
      <c r="J339" s="91">
        <v>3239</v>
      </c>
      <c r="K339" s="91">
        <v>36123.175999999999</v>
      </c>
      <c r="L339" s="91">
        <v>27239.217000000001</v>
      </c>
      <c r="M339" s="91">
        <v>162962.63699999999</v>
      </c>
      <c r="N339" s="91">
        <v>0</v>
      </c>
      <c r="O339" s="91">
        <v>0</v>
      </c>
      <c r="P339" s="91">
        <v>0</v>
      </c>
      <c r="Q339" s="91">
        <v>5818.5129999999999</v>
      </c>
      <c r="R339" s="91">
        <v>0</v>
      </c>
      <c r="S339" s="91">
        <v>0</v>
      </c>
      <c r="T339" s="81"/>
      <c r="U339" s="90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</row>
    <row r="340" spans="1:38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</row>
    <row r="341" spans="1:38">
      <c r="A341" s="91" t="s">
        <v>818</v>
      </c>
      <c r="B341" s="92">
        <v>21961400000000</v>
      </c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>
        <v>0</v>
      </c>
      <c r="O341" s="91">
        <v>0</v>
      </c>
      <c r="P341" s="91">
        <v>0</v>
      </c>
      <c r="Q341" s="91"/>
      <c r="R341" s="91">
        <v>0</v>
      </c>
      <c r="S341" s="91">
        <v>0</v>
      </c>
      <c r="T341" s="81"/>
      <c r="U341" s="90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</row>
    <row r="342" spans="1:38">
      <c r="A342" s="91" t="s">
        <v>819</v>
      </c>
      <c r="B342" s="92">
        <v>1605230000000</v>
      </c>
      <c r="C342" s="91">
        <v>1033990.58</v>
      </c>
      <c r="D342" s="91"/>
      <c r="E342" s="91">
        <v>242482.867</v>
      </c>
      <c r="F342" s="91">
        <v>310109.712</v>
      </c>
      <c r="G342" s="91">
        <v>69933.123999999996</v>
      </c>
      <c r="H342" s="91">
        <v>0</v>
      </c>
      <c r="I342" s="91">
        <v>64331.107000000004</v>
      </c>
      <c r="J342" s="91">
        <v>0</v>
      </c>
      <c r="K342" s="91">
        <v>35008.616999999998</v>
      </c>
      <c r="L342" s="91">
        <v>27239.217000000001</v>
      </c>
      <c r="M342" s="91">
        <v>162962.63699999999</v>
      </c>
      <c r="N342" s="91">
        <v>0</v>
      </c>
      <c r="O342" s="91">
        <v>0</v>
      </c>
      <c r="P342" s="91">
        <v>0</v>
      </c>
      <c r="Q342" s="91">
        <v>5597.1049999999996</v>
      </c>
      <c r="R342" s="91">
        <v>0</v>
      </c>
      <c r="S342" s="91">
        <v>0</v>
      </c>
      <c r="T342" s="81"/>
      <c r="U342" s="90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</row>
    <row r="343" spans="1:38">
      <c r="A343" s="91" t="s">
        <v>820</v>
      </c>
      <c r="B343" s="92">
        <v>1970030000000</v>
      </c>
      <c r="C343" s="91">
        <v>1159378.4110000001</v>
      </c>
      <c r="D343" s="91"/>
      <c r="E343" s="91">
        <v>242482.867</v>
      </c>
      <c r="F343" s="91">
        <v>310109.712</v>
      </c>
      <c r="G343" s="91">
        <v>93833.588000000003</v>
      </c>
      <c r="H343" s="91">
        <v>0</v>
      </c>
      <c r="I343" s="91">
        <v>229626.65900000001</v>
      </c>
      <c r="J343" s="91">
        <v>3239</v>
      </c>
      <c r="K343" s="91">
        <v>42166.711000000003</v>
      </c>
      <c r="L343" s="91">
        <v>27239.217000000001</v>
      </c>
      <c r="M343" s="91">
        <v>162962.63699999999</v>
      </c>
      <c r="N343" s="91">
        <v>0</v>
      </c>
      <c r="O343" s="91">
        <v>0</v>
      </c>
      <c r="P343" s="91">
        <v>0</v>
      </c>
      <c r="Q343" s="91">
        <v>6866.2780000000002</v>
      </c>
      <c r="R343" s="91">
        <v>0</v>
      </c>
      <c r="S343" s="91">
        <v>0</v>
      </c>
      <c r="T343" s="81"/>
      <c r="U343" s="90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9"/>
      <c r="B345" s="91" t="s">
        <v>901</v>
      </c>
      <c r="C345" s="91" t="s">
        <v>902</v>
      </c>
      <c r="D345" s="91" t="s">
        <v>423</v>
      </c>
      <c r="E345" s="91" t="s">
        <v>424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1"/>
      <c r="V345" s="81"/>
      <c r="W345" s="81"/>
      <c r="X345" s="81"/>
    </row>
    <row r="346" spans="1:38">
      <c r="A346" s="91" t="s">
        <v>903</v>
      </c>
      <c r="B346" s="91">
        <v>531891.19999999995</v>
      </c>
      <c r="C346" s="91">
        <v>101808.13</v>
      </c>
      <c r="D346" s="91">
        <v>0</v>
      </c>
      <c r="E346" s="91">
        <v>633699.34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1"/>
      <c r="U346" s="81"/>
      <c r="V346" s="81"/>
      <c r="W346" s="81"/>
      <c r="X346" s="81"/>
    </row>
    <row r="347" spans="1:38">
      <c r="A347" s="91" t="s">
        <v>904</v>
      </c>
      <c r="B347" s="91">
        <v>23.72</v>
      </c>
      <c r="C347" s="91">
        <v>4.54</v>
      </c>
      <c r="D347" s="91">
        <v>0</v>
      </c>
      <c r="E347" s="91">
        <v>28.26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1"/>
      <c r="U347" s="81"/>
      <c r="V347" s="81"/>
      <c r="W347" s="81"/>
      <c r="X347" s="81"/>
    </row>
    <row r="348" spans="1:38">
      <c r="A348" s="91" t="s">
        <v>905</v>
      </c>
      <c r="B348" s="91">
        <v>23.72</v>
      </c>
      <c r="C348" s="91">
        <v>4.54</v>
      </c>
      <c r="D348" s="91">
        <v>0</v>
      </c>
      <c r="E348" s="91">
        <v>28.26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1"/>
      <c r="U348" s="81"/>
      <c r="V348" s="81"/>
      <c r="W348" s="81"/>
      <c r="X348" s="81"/>
    </row>
    <row r="349" spans="1:38"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74"/>
      <c r="AJ349" s="74"/>
      <c r="AK349" s="74"/>
      <c r="AL349" s="74"/>
    </row>
    <row r="350" spans="1:38"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8"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8"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20:34"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20:34"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20:34">
      <c r="T355" s="74"/>
      <c r="U355" s="76"/>
      <c r="V355" s="76"/>
      <c r="W355" s="76"/>
      <c r="X355" s="76"/>
      <c r="Y355" s="76"/>
    </row>
    <row r="356" spans="20:34">
      <c r="T356" s="74"/>
      <c r="U356" s="76"/>
      <c r="V356" s="76"/>
      <c r="W356" s="76"/>
      <c r="X356" s="76"/>
      <c r="Y356" s="76"/>
    </row>
    <row r="357" spans="20:34">
      <c r="T357" s="74"/>
      <c r="U357" s="76"/>
      <c r="V357" s="76"/>
      <c r="W357" s="76"/>
      <c r="X357" s="76"/>
      <c r="Y357" s="74"/>
    </row>
    <row r="358" spans="20:34">
      <c r="T358" s="74"/>
      <c r="U358" s="76"/>
      <c r="V358" s="76"/>
      <c r="W358" s="76"/>
      <c r="X358" s="76"/>
      <c r="Y358" s="74"/>
    </row>
    <row r="359" spans="20:34">
      <c r="T359" s="74"/>
      <c r="U359" s="76"/>
      <c r="V359" s="76"/>
      <c r="W359" s="76"/>
      <c r="X359" s="76"/>
      <c r="Y359" s="74"/>
    </row>
    <row r="360" spans="20:34">
      <c r="T360" s="74"/>
      <c r="U360" s="76"/>
      <c r="V360" s="76"/>
      <c r="W360" s="76"/>
      <c r="X360" s="76"/>
      <c r="Y360" s="74"/>
    </row>
    <row r="361" spans="20:34">
      <c r="T361" s="74"/>
      <c r="U361" s="76"/>
      <c r="V361" s="76"/>
      <c r="W361" s="76"/>
      <c r="X361" s="74"/>
      <c r="Y361" s="76"/>
    </row>
    <row r="362" spans="20:34">
      <c r="T362" s="74"/>
      <c r="U362" s="76"/>
      <c r="V362" s="76"/>
      <c r="W362" s="76"/>
      <c r="X362" s="74"/>
      <c r="Y362" s="76"/>
    </row>
    <row r="363" spans="20:34">
      <c r="T363" s="74"/>
      <c r="U363" s="76"/>
      <c r="V363" s="76"/>
      <c r="W363" s="76"/>
      <c r="X363" s="74"/>
      <c r="Y363" s="76"/>
    </row>
    <row r="364" spans="20:34">
      <c r="T364" s="74"/>
      <c r="U364" s="74"/>
      <c r="V364" s="74"/>
      <c r="W364" s="74"/>
      <c r="X364" s="74"/>
      <c r="Y364" s="74"/>
    </row>
    <row r="365" spans="20:34">
      <c r="T365" s="74"/>
      <c r="U365" s="76"/>
      <c r="V365" s="76"/>
      <c r="W365" s="76"/>
      <c r="X365" s="76"/>
      <c r="Y365" s="76"/>
    </row>
    <row r="366" spans="20:34">
      <c r="T366" s="74"/>
      <c r="U366" s="76"/>
      <c r="V366" s="76"/>
      <c r="W366" s="76"/>
      <c r="X366" s="74"/>
      <c r="Y366" s="74"/>
    </row>
    <row r="367" spans="20:34">
      <c r="T367" s="74"/>
      <c r="U367" s="76"/>
      <c r="V367" s="76"/>
      <c r="W367" s="76"/>
      <c r="X367" s="76"/>
      <c r="Y367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48</vt:i4>
      </vt:variant>
    </vt:vector>
  </HeadingPairs>
  <TitlesOfParts>
    <vt:vector size="66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CritLghtSch</vt:lpstr>
      <vt:lpstr>AdminOccSch</vt:lpstr>
      <vt:lpstr>CritOccSch</vt:lpstr>
      <vt:lpstr>HeatSch</vt:lpstr>
      <vt:lpstr>CritHeatSch</vt:lpstr>
      <vt:lpstr>CoolSch</vt:lpstr>
      <vt:lpstr>CritCoolSch</vt:lpstr>
      <vt:lpstr>Miami!hospital01miami</vt:lpstr>
      <vt:lpstr>Miami!hospital01miami_8</vt:lpstr>
      <vt:lpstr>Miami!hospital01miami_9</vt:lpstr>
      <vt:lpstr>Houston!hospital02houston</vt:lpstr>
      <vt:lpstr>Houston!hospital02houston_8</vt:lpstr>
      <vt:lpstr>Houston!hospital02houston_9</vt:lpstr>
      <vt:lpstr>Phoenix!hospital03phoenix</vt:lpstr>
      <vt:lpstr>Phoenix!hospital03phoenix_8</vt:lpstr>
      <vt:lpstr>Phoenix!hospital03phoenix_9</vt:lpstr>
      <vt:lpstr>Atlanta!hospital04atlanta</vt:lpstr>
      <vt:lpstr>Atlanta!hospital04atlanta_8</vt:lpstr>
      <vt:lpstr>Atlanta!hospital04atlanta_9</vt:lpstr>
      <vt:lpstr>LosAngeles!hospital05losangeles</vt:lpstr>
      <vt:lpstr>LosAngeles!hospital05losangeles_8</vt:lpstr>
      <vt:lpstr>LosAngeles!hospital05losangeles_9</vt:lpstr>
      <vt:lpstr>LasVegas!hospital06lasvegas</vt:lpstr>
      <vt:lpstr>LasVegas!hospital06lasvegas_8</vt:lpstr>
      <vt:lpstr>LasVegas!hospital06lasvegas_9</vt:lpstr>
      <vt:lpstr>SanFrancisco!hospital07sanfrancisco</vt:lpstr>
      <vt:lpstr>SanFrancisco!hospital07sanfrancisco_8</vt:lpstr>
      <vt:lpstr>SanFrancisco!hospital07sanfrancisco_9</vt:lpstr>
      <vt:lpstr>Baltimore!hospital08baltimore</vt:lpstr>
      <vt:lpstr>Baltimore!hospital08baltimore_8</vt:lpstr>
      <vt:lpstr>Baltimore!hospital08baltimore_9</vt:lpstr>
      <vt:lpstr>Albuquerque!hospital09albuquerque</vt:lpstr>
      <vt:lpstr>Albuquerque!hospital09albuquerque_8</vt:lpstr>
      <vt:lpstr>Albuquerque!hospital09albuquerque_9</vt:lpstr>
      <vt:lpstr>Seattle!hospital10seattle</vt:lpstr>
      <vt:lpstr>Seattle!hospital10seattle_8</vt:lpstr>
      <vt:lpstr>Seattle!hospital10seattle_9</vt:lpstr>
      <vt:lpstr>Chicago!hospital11chicago</vt:lpstr>
      <vt:lpstr>Chicago!hospital11chicago_8</vt:lpstr>
      <vt:lpstr>Chicago!hospital11chicago_9</vt:lpstr>
      <vt:lpstr>Boulder!hospital12boulder</vt:lpstr>
      <vt:lpstr>Boulder!hospital12boulder_8</vt:lpstr>
      <vt:lpstr>Boulder!hospital12boulder_9</vt:lpstr>
      <vt:lpstr>Minneapolis!hospital13minneapolis</vt:lpstr>
      <vt:lpstr>Minneapolis!hospital13minneapolis_8</vt:lpstr>
      <vt:lpstr>Minneapolis!hospital13minneapolis_9</vt:lpstr>
      <vt:lpstr>Helena!hospital14helena</vt:lpstr>
      <vt:lpstr>Helena!hospital14helena_8</vt:lpstr>
      <vt:lpstr>Helena!hospital14helena_9</vt:lpstr>
      <vt:lpstr>Duluth!hospital15duluth</vt:lpstr>
      <vt:lpstr>Duluth!hospital15duluth_8</vt:lpstr>
      <vt:lpstr>Duluth!hospital15duluth_9</vt:lpstr>
      <vt:lpstr>Fairbanks!hospital16fairbanks</vt:lpstr>
      <vt:lpstr>Fairbanks!hospital16fairbanks_8</vt:lpstr>
      <vt:lpstr>Fairbanks!hospital16fairbanks_9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2008-04-29T21:18:53Z</cp:lastPrinted>
  <dcterms:created xsi:type="dcterms:W3CDTF">2007-11-14T19:26:56Z</dcterms:created>
  <dcterms:modified xsi:type="dcterms:W3CDTF">2009-10-30T23:45:06Z</dcterms:modified>
</cp:coreProperties>
</file>